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U:\Eigene Dateien\Forschungsprojekte\Inflation Forecasting\Ifo Inflationsmodell\"/>
    </mc:Choice>
  </mc:AlternateContent>
  <bookViews>
    <workbookView xWindow="0" yWindow="0" windowWidth="3015" windowHeight="5115" tabRatio="815" firstSheet="2" activeTab="7"/>
  </bookViews>
  <sheets>
    <sheet name="data_EA" sheetId="1" r:id="rId1"/>
    <sheet name="data_EA_extended" sheetId="8" r:id="rId2"/>
    <sheet name="data_DE" sheetId="12" r:id="rId3"/>
    <sheet name="data_DE_disagg" sheetId="16" r:id="rId4"/>
    <sheet name="data_US_disagg" sheetId="20" r:id="rId5"/>
    <sheet name="state_space" sheetId="4" r:id="rId6"/>
    <sheet name="state_space_extended" sheetId="7" r:id="rId7"/>
    <sheet name="state_space_disaggregated" sheetId="15" r:id="rId8"/>
    <sheet name="state_space_disaggregated_seas" sheetId="27" r:id="rId9"/>
    <sheet name="HAVER_EA" sheetId="6" r:id="rId10"/>
    <sheet name="HAVER_DE" sheetId="10" r:id="rId11"/>
    <sheet name="HAVER_US" sheetId="23" r:id="rId12"/>
    <sheet name="Consensus" sheetId="13" r:id="rId13"/>
    <sheet name="Inflation_Components" sheetId="14" r:id="rId14"/>
    <sheet name="HICP_weights" sheetId="17" r:id="rId15"/>
    <sheet name="PCE_Data" sheetId="26" r:id="rId16"/>
    <sheet name="PCE_weights" sheetId="22" r:id="rId17"/>
    <sheet name="PCE_exp" sheetId="21" r:id="rId18"/>
  </sheets>
  <definedNames>
    <definedName name="_DLX1.INC">HAVER_EA!$A$1:$W$3</definedName>
    <definedName name="_DLX2.INC">HAVER_DE!$A$1:$R$3</definedName>
    <definedName name="_DLX4.INC">HICP_weights!$A$1:$N$3</definedName>
    <definedName name="_DLX5.INC">HAVER_US!$A$1:$Z$3</definedName>
    <definedName name="xlsHost_ZRDaten">Inflation_Components!$A$1:$M$130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16" l="1"/>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5" i="16"/>
  <c r="T145" i="10" l="1"/>
  <c r="T146" i="10"/>
  <c r="T147" i="10"/>
  <c r="T148" i="10"/>
  <c r="T149" i="10"/>
  <c r="T150" i="10"/>
  <c r="T151" i="10"/>
  <c r="T152" i="10"/>
  <c r="T153" i="10"/>
  <c r="T154" i="10"/>
  <c r="U144" i="10"/>
  <c r="U145" i="10"/>
  <c r="U146" i="10"/>
  <c r="U147" i="10"/>
  <c r="U148" i="10"/>
  <c r="U149" i="10"/>
  <c r="U150" i="10"/>
  <c r="U151" i="10"/>
  <c r="U152" i="10"/>
  <c r="U153" i="10"/>
  <c r="U154" i="10"/>
  <c r="T144" i="10"/>
  <c r="T156" i="16" l="1"/>
  <c r="U156" i="16"/>
  <c r="V156" i="16"/>
  <c r="W156" i="16"/>
  <c r="P155" i="16"/>
  <c r="D156" i="16"/>
  <c r="E156" i="16"/>
  <c r="F156" i="16"/>
  <c r="G156" i="16"/>
  <c r="H156" i="16"/>
  <c r="I156" i="16"/>
  <c r="J156" i="16"/>
  <c r="K156" i="16"/>
  <c r="L156" i="16"/>
  <c r="M156" i="16"/>
  <c r="N156" i="16"/>
  <c r="O156" i="16"/>
  <c r="K30" i="16" l="1"/>
  <c r="L30" i="16"/>
  <c r="M30" i="16"/>
  <c r="N30" i="16"/>
  <c r="O30" i="16"/>
  <c r="K31" i="16"/>
  <c r="L31" i="16"/>
  <c r="M31" i="16"/>
  <c r="N31" i="16"/>
  <c r="O31" i="16"/>
  <c r="K32" i="16"/>
  <c r="L32" i="16"/>
  <c r="M32" i="16"/>
  <c r="N32" i="16"/>
  <c r="O32" i="16"/>
  <c r="K33" i="16"/>
  <c r="L33" i="16"/>
  <c r="M33" i="16"/>
  <c r="N33" i="16"/>
  <c r="O33" i="16"/>
  <c r="K34" i="16"/>
  <c r="L34" i="16"/>
  <c r="M34" i="16"/>
  <c r="N34" i="16"/>
  <c r="O34" i="16"/>
  <c r="K35" i="16"/>
  <c r="L35" i="16"/>
  <c r="M35" i="16"/>
  <c r="N35" i="16"/>
  <c r="O35" i="16"/>
  <c r="K36" i="16"/>
  <c r="L36" i="16"/>
  <c r="M36" i="16"/>
  <c r="N36" i="16"/>
  <c r="O36" i="16"/>
  <c r="K37" i="16"/>
  <c r="L37" i="16"/>
  <c r="M37" i="16"/>
  <c r="N37" i="16"/>
  <c r="O37" i="16"/>
  <c r="K38" i="16"/>
  <c r="L38" i="16"/>
  <c r="M38" i="16"/>
  <c r="N38" i="16"/>
  <c r="O38" i="16"/>
  <c r="K39" i="16"/>
  <c r="L39" i="16"/>
  <c r="M39" i="16"/>
  <c r="N39" i="16"/>
  <c r="O39" i="16"/>
  <c r="K40" i="16"/>
  <c r="L40" i="16"/>
  <c r="M40" i="16"/>
  <c r="N40" i="16"/>
  <c r="O40" i="16"/>
  <c r="K41" i="16"/>
  <c r="L41" i="16"/>
  <c r="M41" i="16"/>
  <c r="N41" i="16"/>
  <c r="O41" i="16"/>
  <c r="K42" i="16"/>
  <c r="L42" i="16"/>
  <c r="M42" i="16"/>
  <c r="N42" i="16"/>
  <c r="O42" i="16"/>
  <c r="K43" i="16"/>
  <c r="L43" i="16"/>
  <c r="M43" i="16"/>
  <c r="N43" i="16"/>
  <c r="O43" i="16"/>
  <c r="K44" i="16"/>
  <c r="L44" i="16"/>
  <c r="M44" i="16"/>
  <c r="N44" i="16"/>
  <c r="O44" i="16"/>
  <c r="K45" i="16"/>
  <c r="L45" i="16"/>
  <c r="M45" i="16"/>
  <c r="N45" i="16"/>
  <c r="O45" i="16"/>
  <c r="K46" i="16"/>
  <c r="L46" i="16"/>
  <c r="M46" i="16"/>
  <c r="N46" i="16"/>
  <c r="O46" i="16"/>
  <c r="K47" i="16"/>
  <c r="L47" i="16"/>
  <c r="M47" i="16"/>
  <c r="N47" i="16"/>
  <c r="O47" i="16"/>
  <c r="K48" i="16"/>
  <c r="L48" i="16"/>
  <c r="M48" i="16"/>
  <c r="N48" i="16"/>
  <c r="O48" i="16"/>
  <c r="K49" i="16"/>
  <c r="L49" i="16"/>
  <c r="M49" i="16"/>
  <c r="N49" i="16"/>
  <c r="O49" i="16"/>
  <c r="K50" i="16"/>
  <c r="L50" i="16"/>
  <c r="M50" i="16"/>
  <c r="N50" i="16"/>
  <c r="O50" i="16"/>
  <c r="K51" i="16"/>
  <c r="L51" i="16"/>
  <c r="M51" i="16"/>
  <c r="N51" i="16"/>
  <c r="O51" i="16"/>
  <c r="K52" i="16"/>
  <c r="L52" i="16"/>
  <c r="M52" i="16"/>
  <c r="N52" i="16"/>
  <c r="O52" i="16"/>
  <c r="K53" i="16"/>
  <c r="L53" i="16"/>
  <c r="M53" i="16"/>
  <c r="N53" i="16"/>
  <c r="O53" i="16"/>
  <c r="K54" i="16"/>
  <c r="L54" i="16"/>
  <c r="M54" i="16"/>
  <c r="N54" i="16"/>
  <c r="O54" i="16"/>
  <c r="K55" i="16"/>
  <c r="L55" i="16"/>
  <c r="M55" i="16"/>
  <c r="N55" i="16"/>
  <c r="O55" i="16"/>
  <c r="K56" i="16"/>
  <c r="L56" i="16"/>
  <c r="M56" i="16"/>
  <c r="N56" i="16"/>
  <c r="O56" i="16"/>
  <c r="K57" i="16"/>
  <c r="L57" i="16"/>
  <c r="M57" i="16"/>
  <c r="N57" i="16"/>
  <c r="O57" i="16"/>
  <c r="K58" i="16"/>
  <c r="L58" i="16"/>
  <c r="M58" i="16"/>
  <c r="N58" i="16"/>
  <c r="O58" i="16"/>
  <c r="K59" i="16"/>
  <c r="L59" i="16"/>
  <c r="M59" i="16"/>
  <c r="N59" i="16"/>
  <c r="O59" i="16"/>
  <c r="K60" i="16"/>
  <c r="L60" i="16"/>
  <c r="M60" i="16"/>
  <c r="N60" i="16"/>
  <c r="O60" i="16"/>
  <c r="K61" i="16"/>
  <c r="L61" i="16"/>
  <c r="M61" i="16"/>
  <c r="N61" i="16"/>
  <c r="O61" i="16"/>
  <c r="K62" i="16"/>
  <c r="L62" i="16"/>
  <c r="M62" i="16"/>
  <c r="N62" i="16"/>
  <c r="O62" i="16"/>
  <c r="K63" i="16"/>
  <c r="L63" i="16"/>
  <c r="M63" i="16"/>
  <c r="N63" i="16"/>
  <c r="O63" i="16"/>
  <c r="K64" i="16"/>
  <c r="L64" i="16"/>
  <c r="M64" i="16"/>
  <c r="N64" i="16"/>
  <c r="O64" i="16"/>
  <c r="K65" i="16"/>
  <c r="L65" i="16"/>
  <c r="M65" i="16"/>
  <c r="N65" i="16"/>
  <c r="O65" i="16"/>
  <c r="K66" i="16"/>
  <c r="L66" i="16"/>
  <c r="M66" i="16"/>
  <c r="N66" i="16"/>
  <c r="O66" i="16"/>
  <c r="K67" i="16"/>
  <c r="L67" i="16"/>
  <c r="M67" i="16"/>
  <c r="N67" i="16"/>
  <c r="O67" i="16"/>
  <c r="K68" i="16"/>
  <c r="L68" i="16"/>
  <c r="M68" i="16"/>
  <c r="N68" i="16"/>
  <c r="O68" i="16"/>
  <c r="K69" i="16"/>
  <c r="L69" i="16"/>
  <c r="M69" i="16"/>
  <c r="N69" i="16"/>
  <c r="O69" i="16"/>
  <c r="K70" i="16"/>
  <c r="L70" i="16"/>
  <c r="M70" i="16"/>
  <c r="N70" i="16"/>
  <c r="O70" i="16"/>
  <c r="K71" i="16"/>
  <c r="L71" i="16"/>
  <c r="M71" i="16"/>
  <c r="N71" i="16"/>
  <c r="O71" i="16"/>
  <c r="K72" i="16"/>
  <c r="L72" i="16"/>
  <c r="M72" i="16"/>
  <c r="N72" i="16"/>
  <c r="O72" i="16"/>
  <c r="K73" i="16"/>
  <c r="L73" i="16"/>
  <c r="M73" i="16"/>
  <c r="N73" i="16"/>
  <c r="O73" i="16"/>
  <c r="K74" i="16"/>
  <c r="L74" i="16"/>
  <c r="M74" i="16"/>
  <c r="N74" i="16"/>
  <c r="O74" i="16"/>
  <c r="K75" i="16"/>
  <c r="L75" i="16"/>
  <c r="M75" i="16"/>
  <c r="N75" i="16"/>
  <c r="O75" i="16"/>
  <c r="K76" i="16"/>
  <c r="L76" i="16"/>
  <c r="M76" i="16"/>
  <c r="N76" i="16"/>
  <c r="O76" i="16"/>
  <c r="K77" i="16"/>
  <c r="L77" i="16"/>
  <c r="M77" i="16"/>
  <c r="N77" i="16"/>
  <c r="O77" i="16"/>
  <c r="K78" i="16"/>
  <c r="L78" i="16"/>
  <c r="M78" i="16"/>
  <c r="N78" i="16"/>
  <c r="O78" i="16"/>
  <c r="K79" i="16"/>
  <c r="L79" i="16"/>
  <c r="M79" i="16"/>
  <c r="N79" i="16"/>
  <c r="O79" i="16"/>
  <c r="K80" i="16"/>
  <c r="L80" i="16"/>
  <c r="M80" i="16"/>
  <c r="N80" i="16"/>
  <c r="O80" i="16"/>
  <c r="K81" i="16"/>
  <c r="L81" i="16"/>
  <c r="M81" i="16"/>
  <c r="N81" i="16"/>
  <c r="O81" i="16"/>
  <c r="K82" i="16"/>
  <c r="L82" i="16"/>
  <c r="M82" i="16"/>
  <c r="N82" i="16"/>
  <c r="O82" i="16"/>
  <c r="K83" i="16"/>
  <c r="L83" i="16"/>
  <c r="M83" i="16"/>
  <c r="N83" i="16"/>
  <c r="O83" i="16"/>
  <c r="K84" i="16"/>
  <c r="L84" i="16"/>
  <c r="M84" i="16"/>
  <c r="N84" i="16"/>
  <c r="O84" i="16"/>
  <c r="K85" i="16"/>
  <c r="L85" i="16"/>
  <c r="M85" i="16"/>
  <c r="N85" i="16"/>
  <c r="O85" i="16"/>
  <c r="K86" i="16"/>
  <c r="L86" i="16"/>
  <c r="M86" i="16"/>
  <c r="N86" i="16"/>
  <c r="O86" i="16"/>
  <c r="K87" i="16"/>
  <c r="L87" i="16"/>
  <c r="M87" i="16"/>
  <c r="N87" i="16"/>
  <c r="O87" i="16"/>
  <c r="K88" i="16"/>
  <c r="L88" i="16"/>
  <c r="M88" i="16"/>
  <c r="N88" i="16"/>
  <c r="O88" i="16"/>
  <c r="K89" i="16"/>
  <c r="L89" i="16"/>
  <c r="M89" i="16"/>
  <c r="N89" i="16"/>
  <c r="O89" i="16"/>
  <c r="K90" i="16"/>
  <c r="L90" i="16"/>
  <c r="M90" i="16"/>
  <c r="N90" i="16"/>
  <c r="O90" i="16"/>
  <c r="K91" i="16"/>
  <c r="L91" i="16"/>
  <c r="M91" i="16"/>
  <c r="N91" i="16"/>
  <c r="O91" i="16"/>
  <c r="K92" i="16"/>
  <c r="L92" i="16"/>
  <c r="M92" i="16"/>
  <c r="N92" i="16"/>
  <c r="O92" i="16"/>
  <c r="K93" i="16"/>
  <c r="L93" i="16"/>
  <c r="M93" i="16"/>
  <c r="N93" i="16"/>
  <c r="O93" i="16"/>
  <c r="K94" i="16"/>
  <c r="L94" i="16"/>
  <c r="M94" i="16"/>
  <c r="N94" i="16"/>
  <c r="O94" i="16"/>
  <c r="K95" i="16"/>
  <c r="L95" i="16"/>
  <c r="M95" i="16"/>
  <c r="N95" i="16"/>
  <c r="O95" i="16"/>
  <c r="K96" i="16"/>
  <c r="L96" i="16"/>
  <c r="M96" i="16"/>
  <c r="N96" i="16"/>
  <c r="O96" i="16"/>
  <c r="K97" i="16"/>
  <c r="L97" i="16"/>
  <c r="M97" i="16"/>
  <c r="N97" i="16"/>
  <c r="O97" i="16"/>
  <c r="K98" i="16"/>
  <c r="L98" i="16"/>
  <c r="M98" i="16"/>
  <c r="N98" i="16"/>
  <c r="O98" i="16"/>
  <c r="K99" i="16"/>
  <c r="L99" i="16"/>
  <c r="M99" i="16"/>
  <c r="N99" i="16"/>
  <c r="O99" i="16"/>
  <c r="K100" i="16"/>
  <c r="L100" i="16"/>
  <c r="M100" i="16"/>
  <c r="N100" i="16"/>
  <c r="O100" i="16"/>
  <c r="K101" i="16"/>
  <c r="L101" i="16"/>
  <c r="M101" i="16"/>
  <c r="N101" i="16"/>
  <c r="O101" i="16"/>
  <c r="K102" i="16"/>
  <c r="L102" i="16"/>
  <c r="M102" i="16"/>
  <c r="N102" i="16"/>
  <c r="O102" i="16"/>
  <c r="K103" i="16"/>
  <c r="L103" i="16"/>
  <c r="M103" i="16"/>
  <c r="N103" i="16"/>
  <c r="O103" i="16"/>
  <c r="K104" i="16"/>
  <c r="L104" i="16"/>
  <c r="M104" i="16"/>
  <c r="N104" i="16"/>
  <c r="O104" i="16"/>
  <c r="K105" i="16"/>
  <c r="L105" i="16"/>
  <c r="M105" i="16"/>
  <c r="N105" i="16"/>
  <c r="O105" i="16"/>
  <c r="K106" i="16"/>
  <c r="L106" i="16"/>
  <c r="M106" i="16"/>
  <c r="N106" i="16"/>
  <c r="O106" i="16"/>
  <c r="K107" i="16"/>
  <c r="L107" i="16"/>
  <c r="M107" i="16"/>
  <c r="N107" i="16"/>
  <c r="O107" i="16"/>
  <c r="K108" i="16"/>
  <c r="L108" i="16"/>
  <c r="M108" i="16"/>
  <c r="N108" i="16"/>
  <c r="O108" i="16"/>
  <c r="K109" i="16"/>
  <c r="L109" i="16"/>
  <c r="M109" i="16"/>
  <c r="N109" i="16"/>
  <c r="O109" i="16"/>
  <c r="K110" i="16"/>
  <c r="L110" i="16"/>
  <c r="M110" i="16"/>
  <c r="N110" i="16"/>
  <c r="O110" i="16"/>
  <c r="K111" i="16"/>
  <c r="L111" i="16"/>
  <c r="M111" i="16"/>
  <c r="N111" i="16"/>
  <c r="O111" i="16"/>
  <c r="K112" i="16"/>
  <c r="L112" i="16"/>
  <c r="M112" i="16"/>
  <c r="N112" i="16"/>
  <c r="O112" i="16"/>
  <c r="K113" i="16"/>
  <c r="L113" i="16"/>
  <c r="M113" i="16"/>
  <c r="N113" i="16"/>
  <c r="O113" i="16"/>
  <c r="K114" i="16"/>
  <c r="L114" i="16"/>
  <c r="M114" i="16"/>
  <c r="N114" i="16"/>
  <c r="O114" i="16"/>
  <c r="K115" i="16"/>
  <c r="L115" i="16"/>
  <c r="M115" i="16"/>
  <c r="N115" i="16"/>
  <c r="O115" i="16"/>
  <c r="K116" i="16"/>
  <c r="L116" i="16"/>
  <c r="M116" i="16"/>
  <c r="N116" i="16"/>
  <c r="O116" i="16"/>
  <c r="K117" i="16"/>
  <c r="L117" i="16"/>
  <c r="M117" i="16"/>
  <c r="N117" i="16"/>
  <c r="O117" i="16"/>
  <c r="K118" i="16"/>
  <c r="L118" i="16"/>
  <c r="M118" i="16"/>
  <c r="N118" i="16"/>
  <c r="O118" i="16"/>
  <c r="K119" i="16"/>
  <c r="L119" i="16"/>
  <c r="M119" i="16"/>
  <c r="N119" i="16"/>
  <c r="O119" i="16"/>
  <c r="K120" i="16"/>
  <c r="L120" i="16"/>
  <c r="M120" i="16"/>
  <c r="N120" i="16"/>
  <c r="O120" i="16"/>
  <c r="K121" i="16"/>
  <c r="L121" i="16"/>
  <c r="M121" i="16"/>
  <c r="N121" i="16"/>
  <c r="O121" i="16"/>
  <c r="K122" i="16"/>
  <c r="L122" i="16"/>
  <c r="M122" i="16"/>
  <c r="N122" i="16"/>
  <c r="O122" i="16"/>
  <c r="K123" i="16"/>
  <c r="L123" i="16"/>
  <c r="M123" i="16"/>
  <c r="N123" i="16"/>
  <c r="O123" i="16"/>
  <c r="K124" i="16"/>
  <c r="L124" i="16"/>
  <c r="M124" i="16"/>
  <c r="N124" i="16"/>
  <c r="O124" i="16"/>
  <c r="K125" i="16"/>
  <c r="L125" i="16"/>
  <c r="M125" i="16"/>
  <c r="N125" i="16"/>
  <c r="O125" i="16"/>
  <c r="K126" i="16"/>
  <c r="L126" i="16"/>
  <c r="M126" i="16"/>
  <c r="N126" i="16"/>
  <c r="O126" i="16"/>
  <c r="K127" i="16"/>
  <c r="L127" i="16"/>
  <c r="M127" i="16"/>
  <c r="N127" i="16"/>
  <c r="O127" i="16"/>
  <c r="K128" i="16"/>
  <c r="L128" i="16"/>
  <c r="M128" i="16"/>
  <c r="N128" i="16"/>
  <c r="O128" i="16"/>
  <c r="K129" i="16"/>
  <c r="L129" i="16"/>
  <c r="M129" i="16"/>
  <c r="N129" i="16"/>
  <c r="O129" i="16"/>
  <c r="K130" i="16"/>
  <c r="L130" i="16"/>
  <c r="M130" i="16"/>
  <c r="N130" i="16"/>
  <c r="O130" i="16"/>
  <c r="K131" i="16"/>
  <c r="L131" i="16"/>
  <c r="M131" i="16"/>
  <c r="N131" i="16"/>
  <c r="O131" i="16"/>
  <c r="K132" i="16"/>
  <c r="L132" i="16"/>
  <c r="M132" i="16"/>
  <c r="N132" i="16"/>
  <c r="O132" i="16"/>
  <c r="K133" i="16"/>
  <c r="L133" i="16"/>
  <c r="M133" i="16"/>
  <c r="N133" i="16"/>
  <c r="O133" i="16"/>
  <c r="K134" i="16"/>
  <c r="L134" i="16"/>
  <c r="M134" i="16"/>
  <c r="N134" i="16"/>
  <c r="O134" i="16"/>
  <c r="K135" i="16"/>
  <c r="L135" i="16"/>
  <c r="M135" i="16"/>
  <c r="N135" i="16"/>
  <c r="O135" i="16"/>
  <c r="K136" i="16"/>
  <c r="L136" i="16"/>
  <c r="M136" i="16"/>
  <c r="N136" i="16"/>
  <c r="O136" i="16"/>
  <c r="K137" i="16"/>
  <c r="L137" i="16"/>
  <c r="M137" i="16"/>
  <c r="N137" i="16"/>
  <c r="O137" i="16"/>
  <c r="K138" i="16"/>
  <c r="L138" i="16"/>
  <c r="M138" i="16"/>
  <c r="N138" i="16"/>
  <c r="O138" i="16"/>
  <c r="K139" i="16"/>
  <c r="L139" i="16"/>
  <c r="M139" i="16"/>
  <c r="N139" i="16"/>
  <c r="O139" i="16"/>
  <c r="K140" i="16"/>
  <c r="L140" i="16"/>
  <c r="M140" i="16"/>
  <c r="N140" i="16"/>
  <c r="O140" i="16"/>
  <c r="K141" i="16"/>
  <c r="L141" i="16"/>
  <c r="M141" i="16"/>
  <c r="N141" i="16"/>
  <c r="O141" i="16"/>
  <c r="K142" i="16"/>
  <c r="L142" i="16"/>
  <c r="M142" i="16"/>
  <c r="N142" i="16"/>
  <c r="O142" i="16"/>
  <c r="K143" i="16"/>
  <c r="L143" i="16"/>
  <c r="M143" i="16"/>
  <c r="N143" i="16"/>
  <c r="O143" i="16"/>
  <c r="K144" i="16"/>
  <c r="L144" i="16"/>
  <c r="M144" i="16"/>
  <c r="N144" i="16"/>
  <c r="O144" i="16"/>
  <c r="K145" i="16"/>
  <c r="L145" i="16"/>
  <c r="M145" i="16"/>
  <c r="N145" i="16"/>
  <c r="O145" i="16"/>
  <c r="K146" i="16"/>
  <c r="L146" i="16"/>
  <c r="M146" i="16"/>
  <c r="N146" i="16"/>
  <c r="O146" i="16"/>
  <c r="K147" i="16"/>
  <c r="L147" i="16"/>
  <c r="M147" i="16"/>
  <c r="N147" i="16"/>
  <c r="O147" i="16"/>
  <c r="K148" i="16"/>
  <c r="L148" i="16"/>
  <c r="M148" i="16"/>
  <c r="N148" i="16"/>
  <c r="O148" i="16"/>
  <c r="K149" i="16"/>
  <c r="L149" i="16"/>
  <c r="M149" i="16"/>
  <c r="N149" i="16"/>
  <c r="O149" i="16"/>
  <c r="K150" i="16"/>
  <c r="L150" i="16"/>
  <c r="M150" i="16"/>
  <c r="N150" i="16"/>
  <c r="O150" i="16"/>
  <c r="K151" i="16"/>
  <c r="L151" i="16"/>
  <c r="M151" i="16"/>
  <c r="N151" i="16"/>
  <c r="O151" i="16"/>
  <c r="K152" i="16"/>
  <c r="L152" i="16"/>
  <c r="M152" i="16"/>
  <c r="N152" i="16"/>
  <c r="O152" i="16"/>
  <c r="K153" i="16"/>
  <c r="L153" i="16"/>
  <c r="M153" i="16"/>
  <c r="N153" i="16"/>
  <c r="O153" i="16"/>
  <c r="K154" i="16"/>
  <c r="L154" i="16"/>
  <c r="M154" i="16"/>
  <c r="N154" i="16"/>
  <c r="O154" i="16"/>
  <c r="K155" i="16"/>
  <c r="L155" i="16"/>
  <c r="M155" i="16"/>
  <c r="N155" i="16"/>
  <c r="O155" i="16"/>
  <c r="L29" i="16"/>
  <c r="M29" i="16"/>
  <c r="N29" i="16"/>
  <c r="O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99" i="16"/>
  <c r="J100" i="16"/>
  <c r="J101" i="16"/>
  <c r="J102" i="16"/>
  <c r="J103" i="16"/>
  <c r="J104" i="16"/>
  <c r="J105" i="16"/>
  <c r="J106" i="16"/>
  <c r="J107" i="16"/>
  <c r="J108" i="16"/>
  <c r="J109" i="16"/>
  <c r="J110" i="16"/>
  <c r="J111" i="16"/>
  <c r="J112" i="16"/>
  <c r="J113" i="16"/>
  <c r="J114" i="16"/>
  <c r="J115" i="16"/>
  <c r="J116" i="16"/>
  <c r="J117" i="16"/>
  <c r="J118" i="16"/>
  <c r="J119" i="16"/>
  <c r="J120" i="16"/>
  <c r="J121" i="16"/>
  <c r="J122" i="16"/>
  <c r="J123" i="16"/>
  <c r="J124" i="16"/>
  <c r="J125" i="16"/>
  <c r="J126" i="16"/>
  <c r="J127" i="16"/>
  <c r="J128" i="16"/>
  <c r="J129" i="16"/>
  <c r="J130" i="16"/>
  <c r="J131" i="16"/>
  <c r="J132" i="16"/>
  <c r="J133" i="16"/>
  <c r="J134" i="16"/>
  <c r="J135" i="16"/>
  <c r="J136" i="16"/>
  <c r="J137" i="16"/>
  <c r="J138" i="16"/>
  <c r="J139" i="16"/>
  <c r="J140" i="16"/>
  <c r="J141" i="16"/>
  <c r="J142" i="16"/>
  <c r="J143" i="16"/>
  <c r="J144" i="16"/>
  <c r="J145" i="16"/>
  <c r="J146" i="16"/>
  <c r="J147" i="16"/>
  <c r="J148" i="16"/>
  <c r="J149" i="16"/>
  <c r="J150" i="16"/>
  <c r="J151" i="16"/>
  <c r="J152" i="16"/>
  <c r="J153" i="16"/>
  <c r="J154" i="16"/>
  <c r="J155" i="16"/>
  <c r="E30" i="16" l="1"/>
  <c r="E31" i="16"/>
  <c r="E32" i="16"/>
  <c r="E33" i="16"/>
  <c r="E34" i="16"/>
  <c r="E35" i="16"/>
  <c r="E36" i="16"/>
  <c r="E37" i="16"/>
  <c r="E38" i="16"/>
  <c r="E39" i="16"/>
  <c r="E40" i="16"/>
  <c r="E41"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E42" i="16"/>
  <c r="E43" i="16"/>
  <c r="K29" i="16" l="1"/>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29" i="16"/>
  <c r="J29" i="16"/>
  <c r="Z5" i="14"/>
  <c r="Z6" i="14"/>
  <c r="Z7" i="14"/>
  <c r="Z8" i="14"/>
  <c r="Z9" i="14"/>
  <c r="Z10" i="14"/>
  <c r="Z11" i="14"/>
  <c r="Z12" i="14"/>
  <c r="Z13" i="14"/>
  <c r="Z14" i="14"/>
  <c r="Z15" i="14"/>
  <c r="Z16" i="14"/>
  <c r="Z17" i="14"/>
  <c r="Z18" i="14"/>
  <c r="Z19" i="14"/>
  <c r="Z20" i="14"/>
  <c r="Z21" i="14"/>
  <c r="Z22" i="14"/>
  <c r="Z23" i="14"/>
  <c r="Z24" i="14"/>
  <c r="Z25" i="14"/>
  <c r="Z26" i="14"/>
  <c r="Z27" i="14"/>
  <c r="Z28" i="14"/>
  <c r="Z29" i="14"/>
  <c r="Z30" i="14"/>
  <c r="Z31" i="14"/>
  <c r="Z32" i="14"/>
  <c r="Z33" i="14"/>
  <c r="Z34" i="14"/>
  <c r="Z35" i="14"/>
  <c r="Z36" i="14"/>
  <c r="Z37" i="14"/>
  <c r="Z38" i="14"/>
  <c r="Z39" i="14"/>
  <c r="Z40" i="14"/>
  <c r="Z41" i="14"/>
  <c r="Z42" i="14"/>
  <c r="Z43" i="14"/>
  <c r="Z44" i="14"/>
  <c r="Z45" i="14"/>
  <c r="Z46" i="14"/>
  <c r="Z47" i="14"/>
  <c r="Z48" i="14"/>
  <c r="Z49" i="14"/>
  <c r="Z50" i="14"/>
  <c r="Z51" i="14"/>
  <c r="Z52" i="14"/>
  <c r="Z53" i="14"/>
  <c r="Z54" i="14"/>
  <c r="Z55" i="14"/>
  <c r="Z56" i="14"/>
  <c r="Z57" i="14"/>
  <c r="Z58" i="14"/>
  <c r="Z59" i="14"/>
  <c r="Z60" i="14"/>
  <c r="Z61" i="14"/>
  <c r="Z62" i="14"/>
  <c r="Z63" i="14"/>
  <c r="Z64" i="14"/>
  <c r="Z65" i="14"/>
  <c r="Z66" i="14"/>
  <c r="Z67" i="14"/>
  <c r="Z68" i="14"/>
  <c r="Z69" i="14"/>
  <c r="Z70" i="14"/>
  <c r="Z71" i="14"/>
  <c r="Z72" i="14"/>
  <c r="Z73" i="14"/>
  <c r="Z74" i="14"/>
  <c r="Z75" i="14"/>
  <c r="Z76" i="14"/>
  <c r="Z77" i="14"/>
  <c r="Z78" i="14"/>
  <c r="Z79" i="14"/>
  <c r="Z80" i="14"/>
  <c r="Z81" i="14"/>
  <c r="Z82" i="14"/>
  <c r="Z83" i="14"/>
  <c r="Z84" i="14"/>
  <c r="Z85" i="14"/>
  <c r="Z86" i="14"/>
  <c r="Z87" i="14"/>
  <c r="Z88" i="14"/>
  <c r="Z89" i="14"/>
  <c r="Z90" i="14"/>
  <c r="Z91" i="14"/>
  <c r="Z92" i="14"/>
  <c r="Z93" i="14"/>
  <c r="Z94" i="14"/>
  <c r="Z95" i="14"/>
  <c r="Z96" i="14"/>
  <c r="Z97" i="14"/>
  <c r="Z98" i="14"/>
  <c r="Z99" i="14"/>
  <c r="Z100" i="14"/>
  <c r="Z101" i="14"/>
  <c r="Z102" i="14"/>
  <c r="Z103" i="14"/>
  <c r="Z104" i="14"/>
  <c r="Z105" i="14"/>
  <c r="Z106" i="14"/>
  <c r="Z107" i="14"/>
  <c r="Z108" i="14"/>
  <c r="Z109" i="14"/>
  <c r="Z110" i="14"/>
  <c r="Z111" i="14"/>
  <c r="Z112" i="14"/>
  <c r="Z113" i="14"/>
  <c r="Z114" i="14"/>
  <c r="Z115" i="14"/>
  <c r="Z116" i="14"/>
  <c r="Z117" i="14"/>
  <c r="Z118" i="14"/>
  <c r="Z119" i="14"/>
  <c r="Z120" i="14"/>
  <c r="Z121" i="14"/>
  <c r="Z122" i="14"/>
  <c r="Z123" i="14"/>
  <c r="Z124" i="14"/>
  <c r="Z125" i="14"/>
  <c r="Z126" i="14"/>
  <c r="Z127" i="14"/>
  <c r="Z128" i="14"/>
  <c r="Z129" i="14"/>
  <c r="Z4" i="14"/>
  <c r="Y5" i="14"/>
  <c r="Y6" i="14"/>
  <c r="Y7" i="14"/>
  <c r="Y8" i="14"/>
  <c r="Y9" i="14"/>
  <c r="Y10" i="14"/>
  <c r="Y11" i="14"/>
  <c r="Y12" i="14"/>
  <c r="Y13" i="14"/>
  <c r="Y14" i="14"/>
  <c r="Y15" i="14"/>
  <c r="Y16" i="14"/>
  <c r="Y17" i="14"/>
  <c r="Y18" i="14"/>
  <c r="Y19" i="14"/>
  <c r="Y20" i="14"/>
  <c r="Y21" i="14"/>
  <c r="Y22" i="14"/>
  <c r="Y23" i="14"/>
  <c r="Y24" i="14"/>
  <c r="Y25" i="14"/>
  <c r="Y26" i="14"/>
  <c r="Y27" i="14"/>
  <c r="Y28" i="14"/>
  <c r="Y29" i="14"/>
  <c r="Y30" i="14"/>
  <c r="Y31" i="14"/>
  <c r="Y32" i="14"/>
  <c r="Y33" i="14"/>
  <c r="Y34" i="14"/>
  <c r="Y35" i="14"/>
  <c r="Y36" i="14"/>
  <c r="Y37" i="14"/>
  <c r="Y38" i="14"/>
  <c r="Y39" i="14"/>
  <c r="Y40" i="14"/>
  <c r="Y41" i="14"/>
  <c r="Y42" i="14"/>
  <c r="Y43" i="14"/>
  <c r="Y44" i="14"/>
  <c r="Y45" i="14"/>
  <c r="Y46" i="14"/>
  <c r="Y47" i="14"/>
  <c r="Y48" i="14"/>
  <c r="Y49" i="14"/>
  <c r="Y50" i="14"/>
  <c r="Y51" i="14"/>
  <c r="Y52" i="14"/>
  <c r="Y53" i="14"/>
  <c r="Y54" i="14"/>
  <c r="Y55" i="14"/>
  <c r="Y56" i="14"/>
  <c r="Y57" i="14"/>
  <c r="Y58" i="14"/>
  <c r="Y59" i="14"/>
  <c r="Y60" i="14"/>
  <c r="Y61" i="14"/>
  <c r="Y62" i="14"/>
  <c r="Y63" i="14"/>
  <c r="Y64" i="14"/>
  <c r="Y65" i="14"/>
  <c r="Y66" i="14"/>
  <c r="Y67" i="14"/>
  <c r="Y68" i="14"/>
  <c r="Y69" i="14"/>
  <c r="Y70" i="14"/>
  <c r="Y71" i="14"/>
  <c r="Y72" i="14"/>
  <c r="Y73" i="14"/>
  <c r="Y74" i="14"/>
  <c r="Y75" i="14"/>
  <c r="Y76" i="14"/>
  <c r="Y77" i="14"/>
  <c r="Y78" i="14"/>
  <c r="Y79" i="14"/>
  <c r="Y80" i="14"/>
  <c r="Y81" i="14"/>
  <c r="Y82" i="14"/>
  <c r="Y83" i="14"/>
  <c r="Y84" i="14"/>
  <c r="Y85" i="14"/>
  <c r="Y86" i="14"/>
  <c r="Y87" i="14"/>
  <c r="Y88" i="14"/>
  <c r="Y89" i="14"/>
  <c r="Y90" i="14"/>
  <c r="Y91" i="14"/>
  <c r="Y92" i="14"/>
  <c r="Y93" i="14"/>
  <c r="Y94" i="14"/>
  <c r="Y95" i="14"/>
  <c r="Y96" i="14"/>
  <c r="Y97" i="14"/>
  <c r="Y98" i="14"/>
  <c r="Y99" i="14"/>
  <c r="Y100" i="14"/>
  <c r="Y101" i="14"/>
  <c r="Y102" i="14"/>
  <c r="Y103" i="14"/>
  <c r="Y104" i="14"/>
  <c r="Y105" i="14"/>
  <c r="Y106" i="14"/>
  <c r="Y107" i="14"/>
  <c r="Y108" i="14"/>
  <c r="Y109" i="14"/>
  <c r="Y110" i="14"/>
  <c r="Y111" i="14"/>
  <c r="Y112" i="14"/>
  <c r="Y113" i="14"/>
  <c r="Y114" i="14"/>
  <c r="Y115" i="14"/>
  <c r="Y116" i="14"/>
  <c r="Y117" i="14"/>
  <c r="Y118" i="14"/>
  <c r="Y119" i="14"/>
  <c r="Y120" i="14"/>
  <c r="Y121" i="14"/>
  <c r="Y122" i="14"/>
  <c r="Y123" i="14"/>
  <c r="Y124" i="14"/>
  <c r="Y125" i="14"/>
  <c r="Y126" i="14"/>
  <c r="Y127" i="14"/>
  <c r="Y128" i="14"/>
  <c r="Y129" i="14"/>
  <c r="Y4" i="14"/>
  <c r="O128" i="14" l="1"/>
  <c r="P128" i="14"/>
  <c r="Q128" i="14"/>
  <c r="R128" i="14"/>
  <c r="S128" i="14"/>
  <c r="T128" i="14"/>
  <c r="U128" i="14"/>
  <c r="V128" i="14"/>
  <c r="W128" i="14"/>
  <c r="X128" i="14"/>
  <c r="O129" i="14"/>
  <c r="P129" i="14"/>
  <c r="Q129" i="14"/>
  <c r="R129" i="14"/>
  <c r="S129" i="14"/>
  <c r="T129" i="14"/>
  <c r="U129" i="14"/>
  <c r="V129" i="14"/>
  <c r="W129" i="14"/>
  <c r="X129" i="14"/>
  <c r="D154" i="12" l="1"/>
  <c r="E154" i="12"/>
  <c r="F154" i="12"/>
  <c r="G154" i="12"/>
  <c r="B155" i="12"/>
  <c r="C155" i="12"/>
  <c r="H155" i="12"/>
  <c r="I155" i="12"/>
  <c r="J155" i="12"/>
  <c r="K155" i="12"/>
  <c r="L155" i="12"/>
  <c r="R154" i="16" l="1"/>
  <c r="S154" i="16"/>
  <c r="Q154" i="16"/>
  <c r="D155" i="16"/>
  <c r="E155" i="16"/>
  <c r="G155" i="16"/>
  <c r="H155" i="16"/>
  <c r="T155" i="16"/>
  <c r="U155" i="16"/>
  <c r="V155" i="16"/>
  <c r="W155" i="16"/>
  <c r="P154" i="16" l="1"/>
  <c r="D155" i="20" l="1"/>
  <c r="E155" i="20"/>
  <c r="F155" i="20"/>
  <c r="G155" i="20"/>
  <c r="H155" i="20"/>
  <c r="I155" i="20"/>
  <c r="J155" i="20"/>
  <c r="K155" i="20"/>
  <c r="L155" i="20"/>
  <c r="M155" i="20"/>
  <c r="N155" i="20"/>
  <c r="O155" i="20"/>
  <c r="P155" i="20"/>
  <c r="Q155" i="20"/>
  <c r="R155" i="20"/>
  <c r="S155" i="20"/>
  <c r="T155" i="20"/>
  <c r="U155" i="20"/>
  <c r="V155" i="20"/>
  <c r="W155" i="20"/>
  <c r="D156" i="20"/>
  <c r="E156" i="20"/>
  <c r="F156" i="20"/>
  <c r="G156" i="20"/>
  <c r="H156" i="20"/>
  <c r="I156" i="20"/>
  <c r="J156" i="20"/>
  <c r="K156" i="20"/>
  <c r="L156" i="20"/>
  <c r="M156" i="20"/>
  <c r="N156" i="20"/>
  <c r="O156" i="20"/>
  <c r="P156" i="20"/>
  <c r="Q156" i="20"/>
  <c r="R156" i="20"/>
  <c r="S156" i="20"/>
  <c r="T156" i="20"/>
  <c r="U156" i="20"/>
  <c r="V156" i="20"/>
  <c r="W156" i="20"/>
  <c r="D157" i="20"/>
  <c r="E157" i="20"/>
  <c r="F157" i="20"/>
  <c r="G157" i="20"/>
  <c r="H157" i="20"/>
  <c r="I157" i="20"/>
  <c r="J157" i="20"/>
  <c r="K157" i="20"/>
  <c r="L157" i="20"/>
  <c r="M157" i="20"/>
  <c r="N157" i="20"/>
  <c r="O157" i="20"/>
  <c r="P157" i="20"/>
  <c r="Q157" i="20"/>
  <c r="R157" i="20"/>
  <c r="S157" i="20"/>
  <c r="T157" i="20"/>
  <c r="U157" i="20"/>
  <c r="V157" i="20"/>
  <c r="W157" i="20"/>
  <c r="D158" i="20"/>
  <c r="E158" i="20"/>
  <c r="F158" i="20"/>
  <c r="G158" i="20"/>
  <c r="H158" i="20"/>
  <c r="I158" i="20"/>
  <c r="J158" i="20"/>
  <c r="K158" i="20"/>
  <c r="L158" i="20"/>
  <c r="M158" i="20"/>
  <c r="N158" i="20"/>
  <c r="O158" i="20"/>
  <c r="P158" i="20"/>
  <c r="Q158" i="20"/>
  <c r="R158" i="20"/>
  <c r="S158" i="20"/>
  <c r="T158" i="20"/>
  <c r="U158" i="20"/>
  <c r="V158" i="20"/>
  <c r="W158" i="20"/>
  <c r="D159" i="20"/>
  <c r="E159" i="20"/>
  <c r="F159" i="20"/>
  <c r="G159" i="20"/>
  <c r="H159" i="20"/>
  <c r="I159" i="20"/>
  <c r="J159" i="20"/>
  <c r="K159" i="20"/>
  <c r="L159" i="20"/>
  <c r="M159" i="20"/>
  <c r="N159" i="20"/>
  <c r="O159" i="20"/>
  <c r="P159" i="20"/>
  <c r="Q159" i="20"/>
  <c r="R159" i="20"/>
  <c r="S159" i="20"/>
  <c r="T159" i="20"/>
  <c r="U159" i="20"/>
  <c r="V159" i="20"/>
  <c r="W159" i="20"/>
  <c r="D160" i="20"/>
  <c r="E160" i="20"/>
  <c r="F160" i="20"/>
  <c r="G160" i="20"/>
  <c r="H160" i="20"/>
  <c r="I160" i="20"/>
  <c r="J160" i="20"/>
  <c r="K160" i="20"/>
  <c r="L160" i="20"/>
  <c r="M160" i="20"/>
  <c r="N160" i="20"/>
  <c r="O160" i="20"/>
  <c r="P160" i="20"/>
  <c r="Q160" i="20"/>
  <c r="R160" i="20"/>
  <c r="S160" i="20"/>
  <c r="T160" i="20"/>
  <c r="U160" i="20"/>
  <c r="V160" i="20"/>
  <c r="W160" i="20"/>
  <c r="D161" i="20"/>
  <c r="E161" i="20"/>
  <c r="F161" i="20"/>
  <c r="G161" i="20"/>
  <c r="H161" i="20"/>
  <c r="I161" i="20"/>
  <c r="J161" i="20"/>
  <c r="K161" i="20"/>
  <c r="L161" i="20"/>
  <c r="M161" i="20"/>
  <c r="N161" i="20"/>
  <c r="O161" i="20"/>
  <c r="P161" i="20"/>
  <c r="Q161" i="20"/>
  <c r="R161" i="20"/>
  <c r="S161" i="20"/>
  <c r="T161" i="20"/>
  <c r="U161" i="20"/>
  <c r="V161" i="20"/>
  <c r="W161" i="20"/>
  <c r="D162" i="20"/>
  <c r="E162" i="20"/>
  <c r="F162" i="20"/>
  <c r="G162" i="20"/>
  <c r="H162" i="20"/>
  <c r="I162" i="20"/>
  <c r="J162" i="20"/>
  <c r="K162" i="20"/>
  <c r="L162" i="20"/>
  <c r="M162" i="20"/>
  <c r="N162" i="20"/>
  <c r="O162" i="20"/>
  <c r="P162" i="20"/>
  <c r="Q162" i="20"/>
  <c r="R162" i="20"/>
  <c r="S162" i="20"/>
  <c r="T162" i="20"/>
  <c r="U162" i="20"/>
  <c r="V162" i="20"/>
  <c r="W162" i="20"/>
  <c r="D163" i="20"/>
  <c r="E163" i="20"/>
  <c r="F163" i="20"/>
  <c r="G163" i="20"/>
  <c r="H163" i="20"/>
  <c r="I163" i="20"/>
  <c r="J163" i="20"/>
  <c r="K163" i="20"/>
  <c r="L163" i="20"/>
  <c r="M163" i="20"/>
  <c r="N163" i="20"/>
  <c r="O163" i="20"/>
  <c r="P163" i="20"/>
  <c r="Q163" i="20"/>
  <c r="R163" i="20"/>
  <c r="S163" i="20"/>
  <c r="T163" i="20"/>
  <c r="U163" i="20"/>
  <c r="V163" i="20"/>
  <c r="W163" i="20"/>
  <c r="D164" i="20"/>
  <c r="E164" i="20"/>
  <c r="F164" i="20"/>
  <c r="G164" i="20"/>
  <c r="H164" i="20"/>
  <c r="I164" i="20"/>
  <c r="J164" i="20"/>
  <c r="K164" i="20"/>
  <c r="L164" i="20"/>
  <c r="M164" i="20"/>
  <c r="N164" i="20"/>
  <c r="O164" i="20"/>
  <c r="P164" i="20"/>
  <c r="Q164" i="20"/>
  <c r="R164" i="20"/>
  <c r="S164" i="20"/>
  <c r="T164" i="20"/>
  <c r="U164" i="20"/>
  <c r="V164" i="20"/>
  <c r="W164" i="20"/>
  <c r="D165" i="20"/>
  <c r="E165" i="20"/>
  <c r="F165" i="20"/>
  <c r="G165" i="20"/>
  <c r="H165" i="20"/>
  <c r="I165" i="20"/>
  <c r="J165" i="20"/>
  <c r="K165" i="20"/>
  <c r="L165" i="20"/>
  <c r="M165" i="20"/>
  <c r="N165" i="20"/>
  <c r="O165" i="20"/>
  <c r="P165" i="20"/>
  <c r="Q165" i="20"/>
  <c r="R165" i="20"/>
  <c r="S165" i="20"/>
  <c r="T165" i="20"/>
  <c r="U165" i="20"/>
  <c r="V165" i="20"/>
  <c r="W165" i="20"/>
  <c r="D166" i="20"/>
  <c r="E166" i="20"/>
  <c r="F166" i="20"/>
  <c r="G166" i="20"/>
  <c r="H166" i="20"/>
  <c r="I166" i="20"/>
  <c r="J166" i="20"/>
  <c r="K166" i="20"/>
  <c r="L166" i="20"/>
  <c r="M166" i="20"/>
  <c r="N166" i="20"/>
  <c r="O166" i="20"/>
  <c r="P166" i="20"/>
  <c r="Q166" i="20"/>
  <c r="R166" i="20"/>
  <c r="S166" i="20"/>
  <c r="T166" i="20"/>
  <c r="U166" i="20"/>
  <c r="V166" i="20"/>
  <c r="W166" i="20"/>
  <c r="D167" i="20"/>
  <c r="E167" i="20"/>
  <c r="F167" i="20"/>
  <c r="G167" i="20"/>
  <c r="H167" i="20"/>
  <c r="I167" i="20"/>
  <c r="J167" i="20"/>
  <c r="K167" i="20"/>
  <c r="L167" i="20"/>
  <c r="M167" i="20"/>
  <c r="N167" i="20"/>
  <c r="O167" i="20"/>
  <c r="P167" i="20"/>
  <c r="Q167" i="20"/>
  <c r="R167" i="20"/>
  <c r="S167" i="20"/>
  <c r="T167" i="20"/>
  <c r="U167" i="20"/>
  <c r="V167" i="20"/>
  <c r="W167" i="20"/>
  <c r="D168" i="20"/>
  <c r="E168" i="20"/>
  <c r="F168" i="20"/>
  <c r="G168" i="20"/>
  <c r="H168" i="20"/>
  <c r="I168" i="20"/>
  <c r="J168" i="20"/>
  <c r="K168" i="20"/>
  <c r="L168" i="20"/>
  <c r="M168" i="20"/>
  <c r="N168" i="20"/>
  <c r="O168" i="20"/>
  <c r="P168" i="20"/>
  <c r="Q168" i="20"/>
  <c r="R168" i="20"/>
  <c r="S168" i="20"/>
  <c r="T168" i="20"/>
  <c r="U168" i="20"/>
  <c r="V168" i="20"/>
  <c r="W168" i="20"/>
  <c r="D169" i="20"/>
  <c r="E169" i="20"/>
  <c r="F169" i="20"/>
  <c r="G169" i="20"/>
  <c r="H169" i="20"/>
  <c r="I169" i="20"/>
  <c r="J169" i="20"/>
  <c r="K169" i="20"/>
  <c r="L169" i="20"/>
  <c r="M169" i="20"/>
  <c r="N169" i="20"/>
  <c r="O169" i="20"/>
  <c r="P169" i="20"/>
  <c r="Q169" i="20"/>
  <c r="R169" i="20"/>
  <c r="S169" i="20"/>
  <c r="T169" i="20"/>
  <c r="U169" i="20"/>
  <c r="V169" i="20"/>
  <c r="W169" i="20"/>
  <c r="D170" i="20"/>
  <c r="E170" i="20"/>
  <c r="F170" i="20"/>
  <c r="G170" i="20"/>
  <c r="H170" i="20"/>
  <c r="I170" i="20"/>
  <c r="J170" i="20"/>
  <c r="K170" i="20"/>
  <c r="L170" i="20"/>
  <c r="M170" i="20"/>
  <c r="N170" i="20"/>
  <c r="O170" i="20"/>
  <c r="P170" i="20"/>
  <c r="Q170" i="20"/>
  <c r="R170" i="20"/>
  <c r="S170" i="20"/>
  <c r="T170" i="20"/>
  <c r="U170" i="20"/>
  <c r="V170" i="20"/>
  <c r="W170" i="20"/>
  <c r="D171" i="20"/>
  <c r="E171" i="20"/>
  <c r="F171" i="20"/>
  <c r="G171" i="20"/>
  <c r="H171" i="20"/>
  <c r="I171" i="20"/>
  <c r="J171" i="20"/>
  <c r="K171" i="20"/>
  <c r="L171" i="20"/>
  <c r="M171" i="20"/>
  <c r="N171" i="20"/>
  <c r="O171" i="20"/>
  <c r="P171" i="20"/>
  <c r="Q171" i="20"/>
  <c r="R171" i="20"/>
  <c r="S171" i="20"/>
  <c r="T171" i="20"/>
  <c r="U171" i="20"/>
  <c r="V171" i="20"/>
  <c r="W171" i="20"/>
  <c r="D172" i="20"/>
  <c r="E172" i="20"/>
  <c r="F172" i="20"/>
  <c r="G172" i="20"/>
  <c r="H172" i="20"/>
  <c r="I172" i="20"/>
  <c r="J172" i="20"/>
  <c r="K172" i="20"/>
  <c r="L172" i="20"/>
  <c r="M172" i="20"/>
  <c r="N172" i="20"/>
  <c r="O172" i="20"/>
  <c r="P172" i="20"/>
  <c r="Q172" i="20"/>
  <c r="R172" i="20"/>
  <c r="S172" i="20"/>
  <c r="T172" i="20"/>
  <c r="U172" i="20"/>
  <c r="V172" i="20"/>
  <c r="W172" i="20"/>
  <c r="D173" i="20"/>
  <c r="E173" i="20"/>
  <c r="F173" i="20"/>
  <c r="G173" i="20"/>
  <c r="H173" i="20"/>
  <c r="I173" i="20"/>
  <c r="J173" i="20"/>
  <c r="K173" i="20"/>
  <c r="L173" i="20"/>
  <c r="M173" i="20"/>
  <c r="N173" i="20"/>
  <c r="O173" i="20"/>
  <c r="P173" i="20"/>
  <c r="Q173" i="20"/>
  <c r="R173" i="20"/>
  <c r="S173" i="20"/>
  <c r="T173" i="20"/>
  <c r="U173" i="20"/>
  <c r="V173" i="20"/>
  <c r="W173" i="20"/>
  <c r="D174" i="20"/>
  <c r="E174" i="20"/>
  <c r="F174" i="20"/>
  <c r="G174" i="20"/>
  <c r="H174" i="20"/>
  <c r="I174" i="20"/>
  <c r="J174" i="20"/>
  <c r="K174" i="20"/>
  <c r="L174" i="20"/>
  <c r="M174" i="20"/>
  <c r="N174" i="20"/>
  <c r="O174" i="20"/>
  <c r="P174" i="20"/>
  <c r="Q174" i="20"/>
  <c r="R174" i="20"/>
  <c r="S174" i="20"/>
  <c r="T174" i="20"/>
  <c r="U174" i="20"/>
  <c r="V174" i="20"/>
  <c r="W174" i="20"/>
  <c r="D175" i="20"/>
  <c r="E175" i="20"/>
  <c r="F175" i="20"/>
  <c r="G175" i="20"/>
  <c r="H175" i="20"/>
  <c r="I175" i="20"/>
  <c r="J175" i="20"/>
  <c r="K175" i="20"/>
  <c r="L175" i="20"/>
  <c r="M175" i="20"/>
  <c r="N175" i="20"/>
  <c r="O175" i="20"/>
  <c r="P175" i="20"/>
  <c r="Q175" i="20"/>
  <c r="R175" i="20"/>
  <c r="S175" i="20"/>
  <c r="T175" i="20"/>
  <c r="U175" i="20"/>
  <c r="V175" i="20"/>
  <c r="W175" i="20"/>
  <c r="D176" i="20"/>
  <c r="E176" i="20"/>
  <c r="F176" i="20"/>
  <c r="G176" i="20"/>
  <c r="H176" i="20"/>
  <c r="I176" i="20"/>
  <c r="J176" i="20"/>
  <c r="K176" i="20"/>
  <c r="L176" i="20"/>
  <c r="M176" i="20"/>
  <c r="N176" i="20"/>
  <c r="O176" i="20"/>
  <c r="P176" i="20"/>
  <c r="Q176" i="20"/>
  <c r="R176" i="20"/>
  <c r="S176" i="20"/>
  <c r="T176" i="20"/>
  <c r="U176" i="20"/>
  <c r="V176" i="20"/>
  <c r="W176" i="20"/>
  <c r="D177" i="20"/>
  <c r="E177" i="20"/>
  <c r="F177" i="20"/>
  <c r="G177" i="20"/>
  <c r="H177" i="20"/>
  <c r="I177" i="20"/>
  <c r="J177" i="20"/>
  <c r="K177" i="20"/>
  <c r="L177" i="20"/>
  <c r="M177" i="20"/>
  <c r="N177" i="20"/>
  <c r="O177" i="20"/>
  <c r="P177" i="20"/>
  <c r="Q177" i="20"/>
  <c r="R177" i="20"/>
  <c r="S177" i="20"/>
  <c r="T177" i="20"/>
  <c r="U177" i="20"/>
  <c r="V177" i="20"/>
  <c r="W177" i="20"/>
  <c r="D178" i="20"/>
  <c r="E178" i="20"/>
  <c r="F178" i="20"/>
  <c r="G178" i="20"/>
  <c r="H178" i="20"/>
  <c r="I178" i="20"/>
  <c r="J178" i="20"/>
  <c r="K178" i="20"/>
  <c r="L178" i="20"/>
  <c r="M178" i="20"/>
  <c r="N178" i="20"/>
  <c r="O178" i="20"/>
  <c r="P178" i="20"/>
  <c r="Q178" i="20"/>
  <c r="R178" i="20"/>
  <c r="S178" i="20"/>
  <c r="T178" i="20"/>
  <c r="U178" i="20"/>
  <c r="V178" i="20"/>
  <c r="W178" i="20"/>
  <c r="D179" i="20"/>
  <c r="E179" i="20"/>
  <c r="F179" i="20"/>
  <c r="G179" i="20"/>
  <c r="H179" i="20"/>
  <c r="I179" i="20"/>
  <c r="J179" i="20"/>
  <c r="K179" i="20"/>
  <c r="L179" i="20"/>
  <c r="M179" i="20"/>
  <c r="N179" i="20"/>
  <c r="O179" i="20"/>
  <c r="P179" i="20"/>
  <c r="Q179" i="20"/>
  <c r="R179" i="20"/>
  <c r="S179" i="20"/>
  <c r="T179" i="20"/>
  <c r="U179" i="20"/>
  <c r="V179" i="20"/>
  <c r="W179" i="20"/>
  <c r="D180" i="20"/>
  <c r="E180" i="20"/>
  <c r="F180" i="20"/>
  <c r="G180" i="20"/>
  <c r="H180" i="20"/>
  <c r="I180" i="20"/>
  <c r="J180" i="20"/>
  <c r="K180" i="20"/>
  <c r="L180" i="20"/>
  <c r="M180" i="20"/>
  <c r="N180" i="20"/>
  <c r="O180" i="20"/>
  <c r="P180" i="20"/>
  <c r="Q180" i="20"/>
  <c r="R180" i="20"/>
  <c r="S180" i="20"/>
  <c r="T180" i="20"/>
  <c r="U180" i="20"/>
  <c r="V180" i="20"/>
  <c r="W180" i="20"/>
  <c r="D181" i="20"/>
  <c r="E181" i="20"/>
  <c r="F181" i="20"/>
  <c r="G181" i="20"/>
  <c r="H181" i="20"/>
  <c r="I181" i="20"/>
  <c r="J181" i="20"/>
  <c r="K181" i="20"/>
  <c r="L181" i="20"/>
  <c r="M181" i="20"/>
  <c r="N181" i="20"/>
  <c r="O181" i="20"/>
  <c r="P181" i="20"/>
  <c r="Q181" i="20"/>
  <c r="R181" i="20"/>
  <c r="S181" i="20"/>
  <c r="T181" i="20"/>
  <c r="U181" i="20"/>
  <c r="V181" i="20"/>
  <c r="W181" i="20"/>
  <c r="D182" i="20"/>
  <c r="E182" i="20"/>
  <c r="F182" i="20"/>
  <c r="G182" i="20"/>
  <c r="H182" i="20"/>
  <c r="I182" i="20"/>
  <c r="J182" i="20"/>
  <c r="K182" i="20"/>
  <c r="L182" i="20"/>
  <c r="M182" i="20"/>
  <c r="N182" i="20"/>
  <c r="O182" i="20"/>
  <c r="P182" i="20"/>
  <c r="Q182" i="20"/>
  <c r="R182" i="20"/>
  <c r="S182" i="20"/>
  <c r="T182" i="20"/>
  <c r="U182" i="20"/>
  <c r="V182" i="20"/>
  <c r="W182" i="20"/>
  <c r="D183" i="20"/>
  <c r="E183" i="20"/>
  <c r="F183" i="20"/>
  <c r="G183" i="20"/>
  <c r="H183" i="20"/>
  <c r="I183" i="20"/>
  <c r="J183" i="20"/>
  <c r="K183" i="20"/>
  <c r="L183" i="20"/>
  <c r="M183" i="20"/>
  <c r="N183" i="20"/>
  <c r="O183" i="20"/>
  <c r="P183" i="20"/>
  <c r="Q183" i="20"/>
  <c r="R183" i="20"/>
  <c r="S183" i="20"/>
  <c r="T183" i="20"/>
  <c r="U183" i="20"/>
  <c r="V183" i="20"/>
  <c r="W183" i="20"/>
  <c r="D184" i="20"/>
  <c r="E184" i="20"/>
  <c r="F184" i="20"/>
  <c r="G184" i="20"/>
  <c r="H184" i="20"/>
  <c r="I184" i="20"/>
  <c r="J184" i="20"/>
  <c r="K184" i="20"/>
  <c r="L184" i="20"/>
  <c r="M184" i="20"/>
  <c r="N184" i="20"/>
  <c r="O184" i="20"/>
  <c r="P184" i="20"/>
  <c r="Q184" i="20"/>
  <c r="R184" i="20"/>
  <c r="S184" i="20"/>
  <c r="T184" i="20"/>
  <c r="U184" i="20"/>
  <c r="V184" i="20"/>
  <c r="W184" i="20"/>
  <c r="D185" i="20"/>
  <c r="E185" i="20"/>
  <c r="F185" i="20"/>
  <c r="G185" i="20"/>
  <c r="H185" i="20"/>
  <c r="I185" i="20"/>
  <c r="J185" i="20"/>
  <c r="K185" i="20"/>
  <c r="L185" i="20"/>
  <c r="M185" i="20"/>
  <c r="N185" i="20"/>
  <c r="O185" i="20"/>
  <c r="P185" i="20"/>
  <c r="Q185" i="20"/>
  <c r="R185" i="20"/>
  <c r="S185" i="20"/>
  <c r="T185" i="20"/>
  <c r="U185" i="20"/>
  <c r="V185" i="20"/>
  <c r="W185" i="20"/>
  <c r="D186" i="20"/>
  <c r="E186" i="20"/>
  <c r="F186" i="20"/>
  <c r="G186" i="20"/>
  <c r="H186" i="20"/>
  <c r="I186" i="20"/>
  <c r="J186" i="20"/>
  <c r="K186" i="20"/>
  <c r="L186" i="20"/>
  <c r="M186" i="20"/>
  <c r="N186" i="20"/>
  <c r="O186" i="20"/>
  <c r="P186" i="20"/>
  <c r="Q186" i="20"/>
  <c r="R186" i="20"/>
  <c r="S186" i="20"/>
  <c r="T186" i="20"/>
  <c r="U186" i="20"/>
  <c r="V186" i="20"/>
  <c r="W186" i="20"/>
  <c r="D187" i="20"/>
  <c r="E187" i="20"/>
  <c r="F187" i="20"/>
  <c r="G187" i="20"/>
  <c r="H187" i="20"/>
  <c r="I187" i="20"/>
  <c r="J187" i="20"/>
  <c r="K187" i="20"/>
  <c r="L187" i="20"/>
  <c r="M187" i="20"/>
  <c r="N187" i="20"/>
  <c r="O187" i="20"/>
  <c r="P187" i="20"/>
  <c r="Q187" i="20"/>
  <c r="R187" i="20"/>
  <c r="S187" i="20"/>
  <c r="T187" i="20"/>
  <c r="U187" i="20"/>
  <c r="V187" i="20"/>
  <c r="W187" i="20"/>
  <c r="D188" i="20"/>
  <c r="E188" i="20"/>
  <c r="F188" i="20"/>
  <c r="G188" i="20"/>
  <c r="H188" i="20"/>
  <c r="I188" i="20"/>
  <c r="J188" i="20"/>
  <c r="K188" i="20"/>
  <c r="L188" i="20"/>
  <c r="M188" i="20"/>
  <c r="N188" i="20"/>
  <c r="O188" i="20"/>
  <c r="P188" i="20"/>
  <c r="Q188" i="20"/>
  <c r="R188" i="20"/>
  <c r="S188" i="20"/>
  <c r="T188" i="20"/>
  <c r="U188" i="20"/>
  <c r="V188" i="20"/>
  <c r="W188" i="20"/>
  <c r="D189" i="20"/>
  <c r="E189" i="20"/>
  <c r="F189" i="20"/>
  <c r="G189" i="20"/>
  <c r="H189" i="20"/>
  <c r="I189" i="20"/>
  <c r="J189" i="20"/>
  <c r="K189" i="20"/>
  <c r="L189" i="20"/>
  <c r="M189" i="20"/>
  <c r="N189" i="20"/>
  <c r="O189" i="20"/>
  <c r="P189" i="20"/>
  <c r="Q189" i="20"/>
  <c r="R189" i="20"/>
  <c r="S189" i="20"/>
  <c r="T189" i="20"/>
  <c r="U189" i="20"/>
  <c r="V189" i="20"/>
  <c r="W189" i="20"/>
  <c r="D190" i="20"/>
  <c r="E190" i="20"/>
  <c r="F190" i="20"/>
  <c r="G190" i="20"/>
  <c r="H190" i="20"/>
  <c r="I190" i="20"/>
  <c r="J190" i="20"/>
  <c r="K190" i="20"/>
  <c r="L190" i="20"/>
  <c r="M190" i="20"/>
  <c r="N190" i="20"/>
  <c r="O190" i="20"/>
  <c r="P190" i="20"/>
  <c r="Q190" i="20"/>
  <c r="R190" i="20"/>
  <c r="S190" i="20"/>
  <c r="T190" i="20"/>
  <c r="U190" i="20"/>
  <c r="V190" i="20"/>
  <c r="W190" i="20"/>
  <c r="D191" i="20"/>
  <c r="E191" i="20"/>
  <c r="F191" i="20"/>
  <c r="G191" i="20"/>
  <c r="H191" i="20"/>
  <c r="I191" i="20"/>
  <c r="J191" i="20"/>
  <c r="K191" i="20"/>
  <c r="L191" i="20"/>
  <c r="M191" i="20"/>
  <c r="N191" i="20"/>
  <c r="O191" i="20"/>
  <c r="P191" i="20"/>
  <c r="Q191" i="20"/>
  <c r="R191" i="20"/>
  <c r="S191" i="20"/>
  <c r="T191" i="20"/>
  <c r="U191" i="20"/>
  <c r="V191" i="20"/>
  <c r="W191" i="20"/>
  <c r="D192" i="20"/>
  <c r="E192" i="20"/>
  <c r="F192" i="20"/>
  <c r="G192" i="20"/>
  <c r="H192" i="20"/>
  <c r="I192" i="20"/>
  <c r="J192" i="20"/>
  <c r="K192" i="20"/>
  <c r="L192" i="20"/>
  <c r="M192" i="20"/>
  <c r="N192" i="20"/>
  <c r="O192" i="20"/>
  <c r="P192" i="20"/>
  <c r="Q192" i="20"/>
  <c r="R192" i="20"/>
  <c r="S192" i="20"/>
  <c r="T192" i="20"/>
  <c r="U192" i="20"/>
  <c r="V192" i="20"/>
  <c r="W192" i="20"/>
  <c r="D193" i="20"/>
  <c r="E193" i="20"/>
  <c r="F193" i="20"/>
  <c r="G193" i="20"/>
  <c r="H193" i="20"/>
  <c r="I193" i="20"/>
  <c r="J193" i="20"/>
  <c r="K193" i="20"/>
  <c r="L193" i="20"/>
  <c r="M193" i="20"/>
  <c r="N193" i="20"/>
  <c r="O193" i="20"/>
  <c r="P193" i="20"/>
  <c r="Q193" i="20"/>
  <c r="R193" i="20"/>
  <c r="S193" i="20"/>
  <c r="T193" i="20"/>
  <c r="U193" i="20"/>
  <c r="V193" i="20"/>
  <c r="W193" i="20"/>
  <c r="D194" i="20"/>
  <c r="E194" i="20"/>
  <c r="F194" i="20"/>
  <c r="G194" i="20"/>
  <c r="H194" i="20"/>
  <c r="I194" i="20"/>
  <c r="J194" i="20"/>
  <c r="K194" i="20"/>
  <c r="L194" i="20"/>
  <c r="M194" i="20"/>
  <c r="N194" i="20"/>
  <c r="O194" i="20"/>
  <c r="P194" i="20"/>
  <c r="Q194" i="20"/>
  <c r="R194" i="20"/>
  <c r="S194" i="20"/>
  <c r="T194" i="20"/>
  <c r="U194" i="20"/>
  <c r="V194" i="20"/>
  <c r="W194" i="20"/>
  <c r="D195" i="20"/>
  <c r="E195" i="20"/>
  <c r="F195" i="20"/>
  <c r="G195" i="20"/>
  <c r="H195" i="20"/>
  <c r="I195" i="20"/>
  <c r="J195" i="20"/>
  <c r="K195" i="20"/>
  <c r="L195" i="20"/>
  <c r="M195" i="20"/>
  <c r="N195" i="20"/>
  <c r="O195" i="20"/>
  <c r="P195" i="20"/>
  <c r="Q195" i="20"/>
  <c r="R195" i="20"/>
  <c r="S195" i="20"/>
  <c r="T195" i="20"/>
  <c r="U195" i="20"/>
  <c r="V195" i="20"/>
  <c r="W195" i="20"/>
  <c r="D196" i="20"/>
  <c r="E196" i="20"/>
  <c r="F196" i="20"/>
  <c r="G196" i="20"/>
  <c r="H196" i="20"/>
  <c r="I196" i="20"/>
  <c r="J196" i="20"/>
  <c r="K196" i="20"/>
  <c r="L196" i="20"/>
  <c r="M196" i="20"/>
  <c r="N196" i="20"/>
  <c r="O196" i="20"/>
  <c r="P196" i="20"/>
  <c r="Q196" i="20"/>
  <c r="R196" i="20"/>
  <c r="S196" i="20"/>
  <c r="T196" i="20"/>
  <c r="U196" i="20"/>
  <c r="V196" i="20"/>
  <c r="W196" i="20"/>
  <c r="D197" i="20"/>
  <c r="E197" i="20"/>
  <c r="F197" i="20"/>
  <c r="G197" i="20"/>
  <c r="H197" i="20"/>
  <c r="I197" i="20"/>
  <c r="J197" i="20"/>
  <c r="K197" i="20"/>
  <c r="L197" i="20"/>
  <c r="M197" i="20"/>
  <c r="N197" i="20"/>
  <c r="O197" i="20"/>
  <c r="P197" i="20"/>
  <c r="Q197" i="20"/>
  <c r="R197" i="20"/>
  <c r="S197" i="20"/>
  <c r="T197" i="20"/>
  <c r="U197" i="20"/>
  <c r="V197" i="20"/>
  <c r="W197" i="20"/>
  <c r="D198" i="20"/>
  <c r="E198" i="20"/>
  <c r="F198" i="20"/>
  <c r="G198" i="20"/>
  <c r="H198" i="20"/>
  <c r="I198" i="20"/>
  <c r="J198" i="20"/>
  <c r="K198" i="20"/>
  <c r="L198" i="20"/>
  <c r="M198" i="20"/>
  <c r="N198" i="20"/>
  <c r="O198" i="20"/>
  <c r="P198" i="20"/>
  <c r="Q198" i="20"/>
  <c r="R198" i="20"/>
  <c r="S198" i="20"/>
  <c r="T198" i="20"/>
  <c r="U198" i="20"/>
  <c r="V198" i="20"/>
  <c r="W198" i="20"/>
  <c r="D199" i="20"/>
  <c r="E199" i="20"/>
  <c r="F199" i="20"/>
  <c r="G199" i="20"/>
  <c r="H199" i="20"/>
  <c r="I199" i="20"/>
  <c r="J199" i="20"/>
  <c r="K199" i="20"/>
  <c r="L199" i="20"/>
  <c r="M199" i="20"/>
  <c r="N199" i="20"/>
  <c r="O199" i="20"/>
  <c r="P199" i="20"/>
  <c r="Q199" i="20"/>
  <c r="R199" i="20"/>
  <c r="S199" i="20"/>
  <c r="T199" i="20"/>
  <c r="U199" i="20"/>
  <c r="V199" i="20"/>
  <c r="W199" i="20"/>
  <c r="D200" i="20"/>
  <c r="E200" i="20"/>
  <c r="F200" i="20"/>
  <c r="G200" i="20"/>
  <c r="H200" i="20"/>
  <c r="I200" i="20"/>
  <c r="J200" i="20"/>
  <c r="K200" i="20"/>
  <c r="L200" i="20"/>
  <c r="M200" i="20"/>
  <c r="N200" i="20"/>
  <c r="O200" i="20"/>
  <c r="P200" i="20"/>
  <c r="Q200" i="20"/>
  <c r="R200" i="20"/>
  <c r="S200" i="20"/>
  <c r="T200" i="20"/>
  <c r="U200" i="20"/>
  <c r="V200" i="20"/>
  <c r="W200" i="20"/>
  <c r="D201" i="20"/>
  <c r="E201" i="20"/>
  <c r="F201" i="20"/>
  <c r="G201" i="20"/>
  <c r="H201" i="20"/>
  <c r="I201" i="20"/>
  <c r="J201" i="20"/>
  <c r="K201" i="20"/>
  <c r="L201" i="20"/>
  <c r="M201" i="20"/>
  <c r="N201" i="20"/>
  <c r="O201" i="20"/>
  <c r="P201" i="20"/>
  <c r="Q201" i="20"/>
  <c r="R201" i="20"/>
  <c r="S201" i="20"/>
  <c r="T201" i="20"/>
  <c r="U201" i="20"/>
  <c r="V201" i="20"/>
  <c r="W201" i="20"/>
  <c r="D202" i="20"/>
  <c r="E202" i="20"/>
  <c r="F202" i="20"/>
  <c r="G202" i="20"/>
  <c r="H202" i="20"/>
  <c r="I202" i="20"/>
  <c r="J202" i="20"/>
  <c r="K202" i="20"/>
  <c r="L202" i="20"/>
  <c r="M202" i="20"/>
  <c r="N202" i="20"/>
  <c r="O202" i="20"/>
  <c r="P202" i="20"/>
  <c r="Q202" i="20"/>
  <c r="R202" i="20"/>
  <c r="S202" i="20"/>
  <c r="T202" i="20"/>
  <c r="U202" i="20"/>
  <c r="V202" i="20"/>
  <c r="W202" i="20"/>
  <c r="D203" i="20"/>
  <c r="E203" i="20"/>
  <c r="F203" i="20"/>
  <c r="G203" i="20"/>
  <c r="H203" i="20"/>
  <c r="I203" i="20"/>
  <c r="J203" i="20"/>
  <c r="K203" i="20"/>
  <c r="L203" i="20"/>
  <c r="M203" i="20"/>
  <c r="N203" i="20"/>
  <c r="O203" i="20"/>
  <c r="P203" i="20"/>
  <c r="Q203" i="20"/>
  <c r="R203" i="20"/>
  <c r="S203" i="20"/>
  <c r="T203" i="20"/>
  <c r="U203" i="20"/>
  <c r="V203" i="20"/>
  <c r="W203" i="20"/>
  <c r="D204" i="20"/>
  <c r="E204" i="20"/>
  <c r="F204" i="20"/>
  <c r="G204" i="20"/>
  <c r="H204" i="20"/>
  <c r="I204" i="20"/>
  <c r="J204" i="20"/>
  <c r="K204" i="20"/>
  <c r="L204" i="20"/>
  <c r="M204" i="20"/>
  <c r="N204" i="20"/>
  <c r="O204" i="20"/>
  <c r="P204" i="20"/>
  <c r="Q204" i="20"/>
  <c r="R204" i="20"/>
  <c r="S204" i="20"/>
  <c r="T204" i="20"/>
  <c r="U204" i="20"/>
  <c r="V204" i="20"/>
  <c r="W204" i="20"/>
  <c r="D205" i="20"/>
  <c r="E205" i="20"/>
  <c r="F205" i="20"/>
  <c r="G205" i="20"/>
  <c r="H205" i="20"/>
  <c r="I205" i="20"/>
  <c r="J205" i="20"/>
  <c r="K205" i="20"/>
  <c r="L205" i="20"/>
  <c r="M205" i="20"/>
  <c r="N205" i="20"/>
  <c r="O205" i="20"/>
  <c r="P205" i="20"/>
  <c r="Q205" i="20"/>
  <c r="R205" i="20"/>
  <c r="S205" i="20"/>
  <c r="T205" i="20"/>
  <c r="U205" i="20"/>
  <c r="V205" i="20"/>
  <c r="W205" i="20"/>
  <c r="D206" i="20"/>
  <c r="E206" i="20"/>
  <c r="F206" i="20"/>
  <c r="G206" i="20"/>
  <c r="H206" i="20"/>
  <c r="I206" i="20"/>
  <c r="J206" i="20"/>
  <c r="K206" i="20"/>
  <c r="L206" i="20"/>
  <c r="M206" i="20"/>
  <c r="N206" i="20"/>
  <c r="O206" i="20"/>
  <c r="P206" i="20"/>
  <c r="Q206" i="20"/>
  <c r="R206" i="20"/>
  <c r="S206" i="20"/>
  <c r="T206" i="20"/>
  <c r="U206" i="20"/>
  <c r="V206" i="20"/>
  <c r="W206" i="20"/>
  <c r="D207" i="20"/>
  <c r="E207" i="20"/>
  <c r="F207" i="20"/>
  <c r="G207" i="20"/>
  <c r="H207" i="20"/>
  <c r="I207" i="20"/>
  <c r="J207" i="20"/>
  <c r="K207" i="20"/>
  <c r="L207" i="20"/>
  <c r="M207" i="20"/>
  <c r="N207" i="20"/>
  <c r="O207" i="20"/>
  <c r="P207" i="20"/>
  <c r="Q207" i="20"/>
  <c r="R207" i="20"/>
  <c r="S207" i="20"/>
  <c r="T207" i="20"/>
  <c r="U207" i="20"/>
  <c r="V207" i="20"/>
  <c r="W207" i="20"/>
  <c r="D208" i="20"/>
  <c r="E208" i="20"/>
  <c r="F208" i="20"/>
  <c r="G208" i="20"/>
  <c r="H208" i="20"/>
  <c r="I208" i="20"/>
  <c r="J208" i="20"/>
  <c r="K208" i="20"/>
  <c r="L208" i="20"/>
  <c r="M208" i="20"/>
  <c r="N208" i="20"/>
  <c r="O208" i="20"/>
  <c r="P208" i="20"/>
  <c r="Q208" i="20"/>
  <c r="R208" i="20"/>
  <c r="S208" i="20"/>
  <c r="T208" i="20"/>
  <c r="U208" i="20"/>
  <c r="V208" i="20"/>
  <c r="W208" i="20"/>
  <c r="D209" i="20"/>
  <c r="E209" i="20"/>
  <c r="F209" i="20"/>
  <c r="G209" i="20"/>
  <c r="H209" i="20"/>
  <c r="I209" i="20"/>
  <c r="J209" i="20"/>
  <c r="K209" i="20"/>
  <c r="L209" i="20"/>
  <c r="M209" i="20"/>
  <c r="N209" i="20"/>
  <c r="O209" i="20"/>
  <c r="P209" i="20"/>
  <c r="Q209" i="20"/>
  <c r="R209" i="20"/>
  <c r="S209" i="20"/>
  <c r="T209" i="20"/>
  <c r="U209" i="20"/>
  <c r="V209" i="20"/>
  <c r="W209" i="20"/>
  <c r="D210" i="20"/>
  <c r="E210" i="20"/>
  <c r="F210" i="20"/>
  <c r="G210" i="20"/>
  <c r="H210" i="20"/>
  <c r="I210" i="20"/>
  <c r="J210" i="20"/>
  <c r="K210" i="20"/>
  <c r="L210" i="20"/>
  <c r="M210" i="20"/>
  <c r="N210" i="20"/>
  <c r="O210" i="20"/>
  <c r="P210" i="20"/>
  <c r="Q210" i="20"/>
  <c r="R210" i="20"/>
  <c r="S210" i="20"/>
  <c r="T210" i="20"/>
  <c r="U210" i="20"/>
  <c r="V210" i="20"/>
  <c r="W210" i="20"/>
  <c r="D211" i="20"/>
  <c r="E211" i="20"/>
  <c r="F211" i="20"/>
  <c r="G211" i="20"/>
  <c r="H211" i="20"/>
  <c r="I211" i="20"/>
  <c r="J211" i="20"/>
  <c r="K211" i="20"/>
  <c r="L211" i="20"/>
  <c r="M211" i="20"/>
  <c r="N211" i="20"/>
  <c r="O211" i="20"/>
  <c r="P211" i="20"/>
  <c r="Q211" i="20"/>
  <c r="R211" i="20"/>
  <c r="S211" i="20"/>
  <c r="T211" i="20"/>
  <c r="U211" i="20"/>
  <c r="V211" i="20"/>
  <c r="W211" i="20"/>
  <c r="D212" i="20"/>
  <c r="E212" i="20"/>
  <c r="F212" i="20"/>
  <c r="G212" i="20"/>
  <c r="H212" i="20"/>
  <c r="I212" i="20"/>
  <c r="J212" i="20"/>
  <c r="K212" i="20"/>
  <c r="L212" i="20"/>
  <c r="M212" i="20"/>
  <c r="N212" i="20"/>
  <c r="O212" i="20"/>
  <c r="P212" i="20"/>
  <c r="Q212" i="20"/>
  <c r="R212" i="20"/>
  <c r="S212" i="20"/>
  <c r="T212" i="20"/>
  <c r="U212" i="20"/>
  <c r="V212" i="20"/>
  <c r="W212" i="20"/>
  <c r="D213" i="20"/>
  <c r="E213" i="20"/>
  <c r="F213" i="20"/>
  <c r="G213" i="20"/>
  <c r="H213" i="20"/>
  <c r="I213" i="20"/>
  <c r="J213" i="20"/>
  <c r="K213" i="20"/>
  <c r="L213" i="20"/>
  <c r="M213" i="20"/>
  <c r="N213" i="20"/>
  <c r="O213" i="20"/>
  <c r="P213" i="20"/>
  <c r="Q213" i="20"/>
  <c r="R213" i="20"/>
  <c r="S213" i="20"/>
  <c r="T213" i="20"/>
  <c r="U213" i="20"/>
  <c r="V213" i="20"/>
  <c r="W213" i="20"/>
  <c r="D214" i="20"/>
  <c r="E214" i="20"/>
  <c r="F214" i="20"/>
  <c r="G214" i="20"/>
  <c r="H214" i="20"/>
  <c r="I214" i="20"/>
  <c r="J214" i="20"/>
  <c r="K214" i="20"/>
  <c r="L214" i="20"/>
  <c r="M214" i="20"/>
  <c r="N214" i="20"/>
  <c r="O214" i="20"/>
  <c r="P214" i="20"/>
  <c r="Q214" i="20"/>
  <c r="R214" i="20"/>
  <c r="S214" i="20"/>
  <c r="T214" i="20"/>
  <c r="U214" i="20"/>
  <c r="V214" i="20"/>
  <c r="W214" i="20"/>
  <c r="Q6" i="20"/>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45" i="20"/>
  <c r="Q46" i="20"/>
  <c r="Q47" i="20"/>
  <c r="Q48" i="20"/>
  <c r="Q49" i="20"/>
  <c r="Q50" i="20"/>
  <c r="Q51" i="20"/>
  <c r="Q52" i="20"/>
  <c r="Q53" i="20"/>
  <c r="Q54" i="20"/>
  <c r="Q55" i="20"/>
  <c r="Q56" i="20"/>
  <c r="Q57" i="20"/>
  <c r="Q58" i="20"/>
  <c r="Q59" i="20"/>
  <c r="Q60" i="20"/>
  <c r="Q61" i="20"/>
  <c r="Q62" i="20"/>
  <c r="Q63" i="20"/>
  <c r="Q64" i="20"/>
  <c r="Q65" i="20"/>
  <c r="Q66" i="20"/>
  <c r="Q67" i="20"/>
  <c r="Q68" i="20"/>
  <c r="Q69" i="20"/>
  <c r="Q70" i="20"/>
  <c r="Q71" i="20"/>
  <c r="Q72" i="20"/>
  <c r="Q73" i="20"/>
  <c r="Q74" i="20"/>
  <c r="Q75" i="20"/>
  <c r="Q76" i="20"/>
  <c r="Q77" i="20"/>
  <c r="Q78" i="20"/>
  <c r="Q79" i="20"/>
  <c r="Q80" i="20"/>
  <c r="Q81" i="20"/>
  <c r="Q82" i="20"/>
  <c r="Q83" i="20"/>
  <c r="Q84" i="20"/>
  <c r="Q85" i="20"/>
  <c r="Q86" i="20"/>
  <c r="Q87" i="20"/>
  <c r="Q88" i="20"/>
  <c r="Q89" i="20"/>
  <c r="Q90" i="20"/>
  <c r="Q91" i="20"/>
  <c r="Q92" i="20"/>
  <c r="Q93" i="20"/>
  <c r="Q94" i="20"/>
  <c r="Q95" i="20"/>
  <c r="Q96" i="20"/>
  <c r="Q97" i="20"/>
  <c r="Q98" i="20"/>
  <c r="Q99" i="20"/>
  <c r="Q100" i="20"/>
  <c r="Q101" i="20"/>
  <c r="Q102" i="20"/>
  <c r="Q103" i="20"/>
  <c r="Q104" i="20"/>
  <c r="Q105" i="20"/>
  <c r="Q106" i="20"/>
  <c r="Q107" i="20"/>
  <c r="Q108" i="20"/>
  <c r="Q109" i="20"/>
  <c r="Q110" i="20"/>
  <c r="Q111" i="20"/>
  <c r="Q112" i="20"/>
  <c r="Q113" i="20"/>
  <c r="Q114" i="20"/>
  <c r="Q115" i="20"/>
  <c r="Q116" i="20"/>
  <c r="Q117" i="20"/>
  <c r="Q118" i="20"/>
  <c r="Q119" i="20"/>
  <c r="Q120" i="20"/>
  <c r="Q121" i="20"/>
  <c r="Q122" i="20"/>
  <c r="Q123" i="20"/>
  <c r="Q124" i="20"/>
  <c r="Q125" i="20"/>
  <c r="Q126" i="20"/>
  <c r="Q127" i="20"/>
  <c r="Q128" i="20"/>
  <c r="Q129" i="20"/>
  <c r="Q130" i="20"/>
  <c r="Q131" i="20"/>
  <c r="Q132" i="20"/>
  <c r="Q133" i="20"/>
  <c r="Q134" i="20"/>
  <c r="Q135" i="20"/>
  <c r="Q136" i="20"/>
  <c r="Q137" i="20"/>
  <c r="Q138" i="20"/>
  <c r="Q139" i="20"/>
  <c r="Q140" i="20"/>
  <c r="Q141" i="20"/>
  <c r="Q142" i="20"/>
  <c r="Q143" i="20"/>
  <c r="Q144" i="20"/>
  <c r="Q145" i="20"/>
  <c r="Q146" i="20"/>
  <c r="Q147" i="20"/>
  <c r="Q148" i="20"/>
  <c r="Q149" i="20"/>
  <c r="Q150" i="20"/>
  <c r="Q151" i="20"/>
  <c r="Q152" i="20"/>
  <c r="Q153" i="20"/>
  <c r="Q154" i="20"/>
  <c r="Q5" i="20"/>
  <c r="N6" i="20"/>
  <c r="O6" i="20"/>
  <c r="P6" i="20"/>
  <c r="N7" i="20"/>
  <c r="O7" i="20"/>
  <c r="P7" i="20"/>
  <c r="N8" i="20"/>
  <c r="O8" i="20"/>
  <c r="P8" i="20"/>
  <c r="N9" i="20"/>
  <c r="O9" i="20"/>
  <c r="P9" i="20"/>
  <c r="N10" i="20"/>
  <c r="O10" i="20"/>
  <c r="P10" i="20"/>
  <c r="N11" i="20"/>
  <c r="O11" i="20"/>
  <c r="P11" i="20"/>
  <c r="N12" i="20"/>
  <c r="O12" i="20"/>
  <c r="P12" i="20"/>
  <c r="N13" i="20"/>
  <c r="O13" i="20"/>
  <c r="P13" i="20"/>
  <c r="N14" i="20"/>
  <c r="O14" i="20"/>
  <c r="P14" i="20"/>
  <c r="N15" i="20"/>
  <c r="O15" i="20"/>
  <c r="P15" i="20"/>
  <c r="N16" i="20"/>
  <c r="O16" i="20"/>
  <c r="P16" i="20"/>
  <c r="N17" i="20"/>
  <c r="O17" i="20"/>
  <c r="P17" i="20"/>
  <c r="N18" i="20"/>
  <c r="O18" i="20"/>
  <c r="P18" i="20"/>
  <c r="N19" i="20"/>
  <c r="O19" i="20"/>
  <c r="P19" i="20"/>
  <c r="N20" i="20"/>
  <c r="O20" i="20"/>
  <c r="P20" i="20"/>
  <c r="N21" i="20"/>
  <c r="O21" i="20"/>
  <c r="P21" i="20"/>
  <c r="N22" i="20"/>
  <c r="O22" i="20"/>
  <c r="P22" i="20"/>
  <c r="N23" i="20"/>
  <c r="O23" i="20"/>
  <c r="P23" i="20"/>
  <c r="N24" i="20"/>
  <c r="O24" i="20"/>
  <c r="P24" i="20"/>
  <c r="N25" i="20"/>
  <c r="O25" i="20"/>
  <c r="P25" i="20"/>
  <c r="N26" i="20"/>
  <c r="O26" i="20"/>
  <c r="P26" i="20"/>
  <c r="N27" i="20"/>
  <c r="O27" i="20"/>
  <c r="P27" i="20"/>
  <c r="N28" i="20"/>
  <c r="O28" i="20"/>
  <c r="P28" i="20"/>
  <c r="N29" i="20"/>
  <c r="O29" i="20"/>
  <c r="P29" i="20"/>
  <c r="N30" i="20"/>
  <c r="O30" i="20"/>
  <c r="P30" i="20"/>
  <c r="N31" i="20"/>
  <c r="O31" i="20"/>
  <c r="P31" i="20"/>
  <c r="N32" i="20"/>
  <c r="O32" i="20"/>
  <c r="P32" i="20"/>
  <c r="N33" i="20"/>
  <c r="O33" i="20"/>
  <c r="P33" i="20"/>
  <c r="N34" i="20"/>
  <c r="O34" i="20"/>
  <c r="P34" i="20"/>
  <c r="N35" i="20"/>
  <c r="O35" i="20"/>
  <c r="P35" i="20"/>
  <c r="N36" i="20"/>
  <c r="O36" i="20"/>
  <c r="P36" i="20"/>
  <c r="N37" i="20"/>
  <c r="O37" i="20"/>
  <c r="P37" i="20"/>
  <c r="N38" i="20"/>
  <c r="O38" i="20"/>
  <c r="P38" i="20"/>
  <c r="N39" i="20"/>
  <c r="O39" i="20"/>
  <c r="P39" i="20"/>
  <c r="N40" i="20"/>
  <c r="O40" i="20"/>
  <c r="P40" i="20"/>
  <c r="N41" i="20"/>
  <c r="O41" i="20"/>
  <c r="P41" i="20"/>
  <c r="N42" i="20"/>
  <c r="O42" i="20"/>
  <c r="P42" i="20"/>
  <c r="N43" i="20"/>
  <c r="O43" i="20"/>
  <c r="P43" i="20"/>
  <c r="N44" i="20"/>
  <c r="O44" i="20"/>
  <c r="P44" i="20"/>
  <c r="N45" i="20"/>
  <c r="O45" i="20"/>
  <c r="P45" i="20"/>
  <c r="N46" i="20"/>
  <c r="O46" i="20"/>
  <c r="P46" i="20"/>
  <c r="N47" i="20"/>
  <c r="O47" i="20"/>
  <c r="P47" i="20"/>
  <c r="N48" i="20"/>
  <c r="O48" i="20"/>
  <c r="P48" i="20"/>
  <c r="N49" i="20"/>
  <c r="O49" i="20"/>
  <c r="P49" i="20"/>
  <c r="N50" i="20"/>
  <c r="O50" i="20"/>
  <c r="P50" i="20"/>
  <c r="N51" i="20"/>
  <c r="O51" i="20"/>
  <c r="P51" i="20"/>
  <c r="N52" i="20"/>
  <c r="O52" i="20"/>
  <c r="P52" i="20"/>
  <c r="N53" i="20"/>
  <c r="O53" i="20"/>
  <c r="P53" i="20"/>
  <c r="N54" i="20"/>
  <c r="O54" i="20"/>
  <c r="P54" i="20"/>
  <c r="N55" i="20"/>
  <c r="O55" i="20"/>
  <c r="P55" i="20"/>
  <c r="N56" i="20"/>
  <c r="O56" i="20"/>
  <c r="P56" i="20"/>
  <c r="N57" i="20"/>
  <c r="O57" i="20"/>
  <c r="P57" i="20"/>
  <c r="N58" i="20"/>
  <c r="O58" i="20"/>
  <c r="P58" i="20"/>
  <c r="N59" i="20"/>
  <c r="O59" i="20"/>
  <c r="P59" i="20"/>
  <c r="N60" i="20"/>
  <c r="O60" i="20"/>
  <c r="P60" i="20"/>
  <c r="N61" i="20"/>
  <c r="O61" i="20"/>
  <c r="P61" i="20"/>
  <c r="N62" i="20"/>
  <c r="O62" i="20"/>
  <c r="P62" i="20"/>
  <c r="N63" i="20"/>
  <c r="O63" i="20"/>
  <c r="P63" i="20"/>
  <c r="N64" i="20"/>
  <c r="O64" i="20"/>
  <c r="P64" i="20"/>
  <c r="N65" i="20"/>
  <c r="O65" i="20"/>
  <c r="P65" i="20"/>
  <c r="N66" i="20"/>
  <c r="O66" i="20"/>
  <c r="P66" i="20"/>
  <c r="N67" i="20"/>
  <c r="O67" i="20"/>
  <c r="P67" i="20"/>
  <c r="N68" i="20"/>
  <c r="O68" i="20"/>
  <c r="P68" i="20"/>
  <c r="N69" i="20"/>
  <c r="O69" i="20"/>
  <c r="P69" i="20"/>
  <c r="N70" i="20"/>
  <c r="O70" i="20"/>
  <c r="P70" i="20"/>
  <c r="N71" i="20"/>
  <c r="O71" i="20"/>
  <c r="P71" i="20"/>
  <c r="N72" i="20"/>
  <c r="O72" i="20"/>
  <c r="P72" i="20"/>
  <c r="N73" i="20"/>
  <c r="O73" i="20"/>
  <c r="P73" i="20"/>
  <c r="N74" i="20"/>
  <c r="O74" i="20"/>
  <c r="P74" i="20"/>
  <c r="N75" i="20"/>
  <c r="O75" i="20"/>
  <c r="P75" i="20"/>
  <c r="N76" i="20"/>
  <c r="O76" i="20"/>
  <c r="P76" i="20"/>
  <c r="N77" i="20"/>
  <c r="O77" i="20"/>
  <c r="P77" i="20"/>
  <c r="N78" i="20"/>
  <c r="O78" i="20"/>
  <c r="P78" i="20"/>
  <c r="N79" i="20"/>
  <c r="O79" i="20"/>
  <c r="P79" i="20"/>
  <c r="N80" i="20"/>
  <c r="O80" i="20"/>
  <c r="P80" i="20"/>
  <c r="N81" i="20"/>
  <c r="O81" i="20"/>
  <c r="P81" i="20"/>
  <c r="N82" i="20"/>
  <c r="O82" i="20"/>
  <c r="P82" i="20"/>
  <c r="N83" i="20"/>
  <c r="O83" i="20"/>
  <c r="P83" i="20"/>
  <c r="N84" i="20"/>
  <c r="O84" i="20"/>
  <c r="P84" i="20"/>
  <c r="N85" i="20"/>
  <c r="O85" i="20"/>
  <c r="P85" i="20"/>
  <c r="N86" i="20"/>
  <c r="O86" i="20"/>
  <c r="P86" i="20"/>
  <c r="N87" i="20"/>
  <c r="O87" i="20"/>
  <c r="P87" i="20"/>
  <c r="N88" i="20"/>
  <c r="O88" i="20"/>
  <c r="P88" i="20"/>
  <c r="N89" i="20"/>
  <c r="O89" i="20"/>
  <c r="P89" i="20"/>
  <c r="N90" i="20"/>
  <c r="O90" i="20"/>
  <c r="P90" i="20"/>
  <c r="N91" i="20"/>
  <c r="O91" i="20"/>
  <c r="P91" i="20"/>
  <c r="N92" i="20"/>
  <c r="O92" i="20"/>
  <c r="P92" i="20"/>
  <c r="N93" i="20"/>
  <c r="O93" i="20"/>
  <c r="P93" i="20"/>
  <c r="N94" i="20"/>
  <c r="O94" i="20"/>
  <c r="P94" i="20"/>
  <c r="N95" i="20"/>
  <c r="O95" i="20"/>
  <c r="P95" i="20"/>
  <c r="N96" i="20"/>
  <c r="O96" i="20"/>
  <c r="P96" i="20"/>
  <c r="N97" i="20"/>
  <c r="O97" i="20"/>
  <c r="P97" i="20"/>
  <c r="N98" i="20"/>
  <c r="O98" i="20"/>
  <c r="P98" i="20"/>
  <c r="N99" i="20"/>
  <c r="O99" i="20"/>
  <c r="P99" i="20"/>
  <c r="N100" i="20"/>
  <c r="O100" i="20"/>
  <c r="P100" i="20"/>
  <c r="N101" i="20"/>
  <c r="O101" i="20"/>
  <c r="P101" i="20"/>
  <c r="N102" i="20"/>
  <c r="O102" i="20"/>
  <c r="P102" i="20"/>
  <c r="N103" i="20"/>
  <c r="O103" i="20"/>
  <c r="P103" i="20"/>
  <c r="N104" i="20"/>
  <c r="O104" i="20"/>
  <c r="P104" i="20"/>
  <c r="N105" i="20"/>
  <c r="O105" i="20"/>
  <c r="P105" i="20"/>
  <c r="N106" i="20"/>
  <c r="O106" i="20"/>
  <c r="P106" i="20"/>
  <c r="N107" i="20"/>
  <c r="O107" i="20"/>
  <c r="P107" i="20"/>
  <c r="N108" i="20"/>
  <c r="O108" i="20"/>
  <c r="P108" i="20"/>
  <c r="N109" i="20"/>
  <c r="O109" i="20"/>
  <c r="P109" i="20"/>
  <c r="N110" i="20"/>
  <c r="O110" i="20"/>
  <c r="P110" i="20"/>
  <c r="N111" i="20"/>
  <c r="O111" i="20"/>
  <c r="P111" i="20"/>
  <c r="N112" i="20"/>
  <c r="O112" i="20"/>
  <c r="P112" i="20"/>
  <c r="N113" i="20"/>
  <c r="O113" i="20"/>
  <c r="P113" i="20"/>
  <c r="N114" i="20"/>
  <c r="O114" i="20"/>
  <c r="P114" i="20"/>
  <c r="N115" i="20"/>
  <c r="O115" i="20"/>
  <c r="P115" i="20"/>
  <c r="N116" i="20"/>
  <c r="O116" i="20"/>
  <c r="P116" i="20"/>
  <c r="N117" i="20"/>
  <c r="O117" i="20"/>
  <c r="P117" i="20"/>
  <c r="N118" i="20"/>
  <c r="O118" i="20"/>
  <c r="P118" i="20"/>
  <c r="N119" i="20"/>
  <c r="O119" i="20"/>
  <c r="P119" i="20"/>
  <c r="N120" i="20"/>
  <c r="O120" i="20"/>
  <c r="P120" i="20"/>
  <c r="N121" i="20"/>
  <c r="O121" i="20"/>
  <c r="P121" i="20"/>
  <c r="N122" i="20"/>
  <c r="O122" i="20"/>
  <c r="P122" i="20"/>
  <c r="N123" i="20"/>
  <c r="O123" i="20"/>
  <c r="P123" i="20"/>
  <c r="N124" i="20"/>
  <c r="O124" i="20"/>
  <c r="P124" i="20"/>
  <c r="N125" i="20"/>
  <c r="O125" i="20"/>
  <c r="P125" i="20"/>
  <c r="N126" i="20"/>
  <c r="O126" i="20"/>
  <c r="P126" i="20"/>
  <c r="N127" i="20"/>
  <c r="O127" i="20"/>
  <c r="P127" i="20"/>
  <c r="N128" i="20"/>
  <c r="O128" i="20"/>
  <c r="P128" i="20"/>
  <c r="N129" i="20"/>
  <c r="O129" i="20"/>
  <c r="P129" i="20"/>
  <c r="N130" i="20"/>
  <c r="O130" i="20"/>
  <c r="P130" i="20"/>
  <c r="N131" i="20"/>
  <c r="O131" i="20"/>
  <c r="P131" i="20"/>
  <c r="N132" i="20"/>
  <c r="O132" i="20"/>
  <c r="P132" i="20"/>
  <c r="N133" i="20"/>
  <c r="O133" i="20"/>
  <c r="P133" i="20"/>
  <c r="N134" i="20"/>
  <c r="O134" i="20"/>
  <c r="P134" i="20"/>
  <c r="N135" i="20"/>
  <c r="O135" i="20"/>
  <c r="P135" i="20"/>
  <c r="N136" i="20"/>
  <c r="O136" i="20"/>
  <c r="P136" i="20"/>
  <c r="N137" i="20"/>
  <c r="O137" i="20"/>
  <c r="P137" i="20"/>
  <c r="N138" i="20"/>
  <c r="O138" i="20"/>
  <c r="P138" i="20"/>
  <c r="N139" i="20"/>
  <c r="O139" i="20"/>
  <c r="P139" i="20"/>
  <c r="N140" i="20"/>
  <c r="O140" i="20"/>
  <c r="P140" i="20"/>
  <c r="N141" i="20"/>
  <c r="O141" i="20"/>
  <c r="P141" i="20"/>
  <c r="N142" i="20"/>
  <c r="O142" i="20"/>
  <c r="P142" i="20"/>
  <c r="N143" i="20"/>
  <c r="O143" i="20"/>
  <c r="P143" i="20"/>
  <c r="N144" i="20"/>
  <c r="O144" i="20"/>
  <c r="P144" i="20"/>
  <c r="N145" i="20"/>
  <c r="O145" i="20"/>
  <c r="P145" i="20"/>
  <c r="N146" i="20"/>
  <c r="O146" i="20"/>
  <c r="P146" i="20"/>
  <c r="N147" i="20"/>
  <c r="O147" i="20"/>
  <c r="P147" i="20"/>
  <c r="N148" i="20"/>
  <c r="O148" i="20"/>
  <c r="P148" i="20"/>
  <c r="N149" i="20"/>
  <c r="O149" i="20"/>
  <c r="P149" i="20"/>
  <c r="N150" i="20"/>
  <c r="O150" i="20"/>
  <c r="P150" i="20"/>
  <c r="N151" i="20"/>
  <c r="O151" i="20"/>
  <c r="P151" i="20"/>
  <c r="N152" i="20"/>
  <c r="O152" i="20"/>
  <c r="P152" i="20"/>
  <c r="N153" i="20"/>
  <c r="O153" i="20"/>
  <c r="P153" i="20"/>
  <c r="N154" i="20"/>
  <c r="O154" i="20"/>
  <c r="P154" i="20"/>
  <c r="O5" i="20"/>
  <c r="P5" i="20"/>
  <c r="N5" i="20"/>
  <c r="K6" i="20"/>
  <c r="L6" i="20"/>
  <c r="M6" i="20"/>
  <c r="K7" i="20"/>
  <c r="L7" i="20"/>
  <c r="M7" i="20"/>
  <c r="K8" i="20"/>
  <c r="L8" i="20"/>
  <c r="M8" i="20"/>
  <c r="K9" i="20"/>
  <c r="L9" i="20"/>
  <c r="M9" i="20"/>
  <c r="K10" i="20"/>
  <c r="L10" i="20"/>
  <c r="M10" i="20"/>
  <c r="K11" i="20"/>
  <c r="L11" i="20"/>
  <c r="M11" i="20"/>
  <c r="K12" i="20"/>
  <c r="L12" i="20"/>
  <c r="M12" i="20"/>
  <c r="K13" i="20"/>
  <c r="L13" i="20"/>
  <c r="M13" i="20"/>
  <c r="K14" i="20"/>
  <c r="L14" i="20"/>
  <c r="M14" i="20"/>
  <c r="K15" i="20"/>
  <c r="L15" i="20"/>
  <c r="M15" i="20"/>
  <c r="K16" i="20"/>
  <c r="L16" i="20"/>
  <c r="M16" i="20"/>
  <c r="K17" i="20"/>
  <c r="L17" i="20"/>
  <c r="M17" i="20"/>
  <c r="K18" i="20"/>
  <c r="L18" i="20"/>
  <c r="M18" i="20"/>
  <c r="K19" i="20"/>
  <c r="L19" i="20"/>
  <c r="M19" i="20"/>
  <c r="K20" i="20"/>
  <c r="L20" i="20"/>
  <c r="M20" i="20"/>
  <c r="K21" i="20"/>
  <c r="L21" i="20"/>
  <c r="M21" i="20"/>
  <c r="K22" i="20"/>
  <c r="L22" i="20"/>
  <c r="M22" i="20"/>
  <c r="K23" i="20"/>
  <c r="L23" i="20"/>
  <c r="M23" i="20"/>
  <c r="K24" i="20"/>
  <c r="L24" i="20"/>
  <c r="M24" i="20"/>
  <c r="K25" i="20"/>
  <c r="L25" i="20"/>
  <c r="M25" i="20"/>
  <c r="K26" i="20"/>
  <c r="L26" i="20"/>
  <c r="M26" i="20"/>
  <c r="K27" i="20"/>
  <c r="L27" i="20"/>
  <c r="M27" i="20"/>
  <c r="K28" i="20"/>
  <c r="L28" i="20"/>
  <c r="M28" i="20"/>
  <c r="K29" i="20"/>
  <c r="L29" i="20"/>
  <c r="M29" i="20"/>
  <c r="K30" i="20"/>
  <c r="L30" i="20"/>
  <c r="M30" i="20"/>
  <c r="K31" i="20"/>
  <c r="L31" i="20"/>
  <c r="M31" i="20"/>
  <c r="K32" i="20"/>
  <c r="L32" i="20"/>
  <c r="M32" i="20"/>
  <c r="K33" i="20"/>
  <c r="L33" i="20"/>
  <c r="M33" i="20"/>
  <c r="K34" i="20"/>
  <c r="L34" i="20"/>
  <c r="M34" i="20"/>
  <c r="K35" i="20"/>
  <c r="L35" i="20"/>
  <c r="M35" i="20"/>
  <c r="K36" i="20"/>
  <c r="L36" i="20"/>
  <c r="M36" i="20"/>
  <c r="K37" i="20"/>
  <c r="L37" i="20"/>
  <c r="M37" i="20"/>
  <c r="K38" i="20"/>
  <c r="L38" i="20"/>
  <c r="M38" i="20"/>
  <c r="K39" i="20"/>
  <c r="L39" i="20"/>
  <c r="M39" i="20"/>
  <c r="K40" i="20"/>
  <c r="L40" i="20"/>
  <c r="M40" i="20"/>
  <c r="K41" i="20"/>
  <c r="L41" i="20"/>
  <c r="M41" i="20"/>
  <c r="K42" i="20"/>
  <c r="L42" i="20"/>
  <c r="M42" i="20"/>
  <c r="K43" i="20"/>
  <c r="L43" i="20"/>
  <c r="M43" i="20"/>
  <c r="K44" i="20"/>
  <c r="L44" i="20"/>
  <c r="M44" i="20"/>
  <c r="K45" i="20"/>
  <c r="L45" i="20"/>
  <c r="M45" i="20"/>
  <c r="K46" i="20"/>
  <c r="L46" i="20"/>
  <c r="M46" i="20"/>
  <c r="K47" i="20"/>
  <c r="L47" i="20"/>
  <c r="M47" i="20"/>
  <c r="K48" i="20"/>
  <c r="L48" i="20"/>
  <c r="M48" i="20"/>
  <c r="K49" i="20"/>
  <c r="L49" i="20"/>
  <c r="M49" i="20"/>
  <c r="K50" i="20"/>
  <c r="L50" i="20"/>
  <c r="M50" i="20"/>
  <c r="K51" i="20"/>
  <c r="L51" i="20"/>
  <c r="M51" i="20"/>
  <c r="K52" i="20"/>
  <c r="L52" i="20"/>
  <c r="M52" i="20"/>
  <c r="K53" i="20"/>
  <c r="L53" i="20"/>
  <c r="M53" i="20"/>
  <c r="K54" i="20"/>
  <c r="L54" i="20"/>
  <c r="M54" i="20"/>
  <c r="K55" i="20"/>
  <c r="L55" i="20"/>
  <c r="M55" i="20"/>
  <c r="K56" i="20"/>
  <c r="L56" i="20"/>
  <c r="M56" i="20"/>
  <c r="K57" i="20"/>
  <c r="L57" i="20"/>
  <c r="M57" i="20"/>
  <c r="K58" i="20"/>
  <c r="L58" i="20"/>
  <c r="M58" i="20"/>
  <c r="K59" i="20"/>
  <c r="L59" i="20"/>
  <c r="M59" i="20"/>
  <c r="K60" i="20"/>
  <c r="L60" i="20"/>
  <c r="M60" i="20"/>
  <c r="K61" i="20"/>
  <c r="L61" i="20"/>
  <c r="M61" i="20"/>
  <c r="K62" i="20"/>
  <c r="L62" i="20"/>
  <c r="M62" i="20"/>
  <c r="K63" i="20"/>
  <c r="L63" i="20"/>
  <c r="M63" i="20"/>
  <c r="K64" i="20"/>
  <c r="L64" i="20"/>
  <c r="M64" i="20"/>
  <c r="K65" i="20"/>
  <c r="L65" i="20"/>
  <c r="M65" i="20"/>
  <c r="K66" i="20"/>
  <c r="L66" i="20"/>
  <c r="M66" i="20"/>
  <c r="K67" i="20"/>
  <c r="L67" i="20"/>
  <c r="M67" i="20"/>
  <c r="K68" i="20"/>
  <c r="L68" i="20"/>
  <c r="M68" i="20"/>
  <c r="K69" i="20"/>
  <c r="L69" i="20"/>
  <c r="M69" i="20"/>
  <c r="K70" i="20"/>
  <c r="L70" i="20"/>
  <c r="M70" i="20"/>
  <c r="K71" i="20"/>
  <c r="L71" i="20"/>
  <c r="M71" i="20"/>
  <c r="K72" i="20"/>
  <c r="L72" i="20"/>
  <c r="M72" i="20"/>
  <c r="K73" i="20"/>
  <c r="L73" i="20"/>
  <c r="M73" i="20"/>
  <c r="K74" i="20"/>
  <c r="L74" i="20"/>
  <c r="M74" i="20"/>
  <c r="K75" i="20"/>
  <c r="L75" i="20"/>
  <c r="M75" i="20"/>
  <c r="K76" i="20"/>
  <c r="L76" i="20"/>
  <c r="M76" i="20"/>
  <c r="K77" i="20"/>
  <c r="L77" i="20"/>
  <c r="M77" i="20"/>
  <c r="K78" i="20"/>
  <c r="L78" i="20"/>
  <c r="M78" i="20"/>
  <c r="K79" i="20"/>
  <c r="L79" i="20"/>
  <c r="M79" i="20"/>
  <c r="K80" i="20"/>
  <c r="L80" i="20"/>
  <c r="M80" i="20"/>
  <c r="K81" i="20"/>
  <c r="L81" i="20"/>
  <c r="M81" i="20"/>
  <c r="K82" i="20"/>
  <c r="L82" i="20"/>
  <c r="M82" i="20"/>
  <c r="K83" i="20"/>
  <c r="L83" i="20"/>
  <c r="M83" i="20"/>
  <c r="K84" i="20"/>
  <c r="L84" i="20"/>
  <c r="M84" i="20"/>
  <c r="K85" i="20"/>
  <c r="L85" i="20"/>
  <c r="M85" i="20"/>
  <c r="K86" i="20"/>
  <c r="L86" i="20"/>
  <c r="M86" i="20"/>
  <c r="K87" i="20"/>
  <c r="L87" i="20"/>
  <c r="M87" i="20"/>
  <c r="K88" i="20"/>
  <c r="L88" i="20"/>
  <c r="M88" i="20"/>
  <c r="K89" i="20"/>
  <c r="L89" i="20"/>
  <c r="M89" i="20"/>
  <c r="K90" i="20"/>
  <c r="L90" i="20"/>
  <c r="M90" i="20"/>
  <c r="K91" i="20"/>
  <c r="L91" i="20"/>
  <c r="M91" i="20"/>
  <c r="K92" i="20"/>
  <c r="L92" i="20"/>
  <c r="M92" i="20"/>
  <c r="K93" i="20"/>
  <c r="L93" i="20"/>
  <c r="M93" i="20"/>
  <c r="K94" i="20"/>
  <c r="L94" i="20"/>
  <c r="M94" i="20"/>
  <c r="K95" i="20"/>
  <c r="L95" i="20"/>
  <c r="M95" i="20"/>
  <c r="K96" i="20"/>
  <c r="L96" i="20"/>
  <c r="M96" i="20"/>
  <c r="K97" i="20"/>
  <c r="L97" i="20"/>
  <c r="M97" i="20"/>
  <c r="K98" i="20"/>
  <c r="L98" i="20"/>
  <c r="M98" i="20"/>
  <c r="K99" i="20"/>
  <c r="L99" i="20"/>
  <c r="M99" i="20"/>
  <c r="K100" i="20"/>
  <c r="L100" i="20"/>
  <c r="M100" i="20"/>
  <c r="K101" i="20"/>
  <c r="L101" i="20"/>
  <c r="M101" i="20"/>
  <c r="K102" i="20"/>
  <c r="L102" i="20"/>
  <c r="M102" i="20"/>
  <c r="K103" i="20"/>
  <c r="L103" i="20"/>
  <c r="M103" i="20"/>
  <c r="K104" i="20"/>
  <c r="L104" i="20"/>
  <c r="M104" i="20"/>
  <c r="K105" i="20"/>
  <c r="L105" i="20"/>
  <c r="M105" i="20"/>
  <c r="K106" i="20"/>
  <c r="L106" i="20"/>
  <c r="M106" i="20"/>
  <c r="K107" i="20"/>
  <c r="L107" i="20"/>
  <c r="M107" i="20"/>
  <c r="K108" i="20"/>
  <c r="L108" i="20"/>
  <c r="M108" i="20"/>
  <c r="K109" i="20"/>
  <c r="L109" i="20"/>
  <c r="M109" i="20"/>
  <c r="K110" i="20"/>
  <c r="L110" i="20"/>
  <c r="M110" i="20"/>
  <c r="K111" i="20"/>
  <c r="L111" i="20"/>
  <c r="M111" i="20"/>
  <c r="K112" i="20"/>
  <c r="L112" i="20"/>
  <c r="M112" i="20"/>
  <c r="K113" i="20"/>
  <c r="L113" i="20"/>
  <c r="M113" i="20"/>
  <c r="K114" i="20"/>
  <c r="L114" i="20"/>
  <c r="M114" i="20"/>
  <c r="K115" i="20"/>
  <c r="L115" i="20"/>
  <c r="M115" i="20"/>
  <c r="K116" i="20"/>
  <c r="L116" i="20"/>
  <c r="M116" i="20"/>
  <c r="K117" i="20"/>
  <c r="L117" i="20"/>
  <c r="M117" i="20"/>
  <c r="K118" i="20"/>
  <c r="L118" i="20"/>
  <c r="M118" i="20"/>
  <c r="K119" i="20"/>
  <c r="L119" i="20"/>
  <c r="M119" i="20"/>
  <c r="K120" i="20"/>
  <c r="L120" i="20"/>
  <c r="M120" i="20"/>
  <c r="K121" i="20"/>
  <c r="L121" i="20"/>
  <c r="M121" i="20"/>
  <c r="K122" i="20"/>
  <c r="L122" i="20"/>
  <c r="M122" i="20"/>
  <c r="K123" i="20"/>
  <c r="L123" i="20"/>
  <c r="M123" i="20"/>
  <c r="K124" i="20"/>
  <c r="L124" i="20"/>
  <c r="M124" i="20"/>
  <c r="K125" i="20"/>
  <c r="L125" i="20"/>
  <c r="M125" i="20"/>
  <c r="K126" i="20"/>
  <c r="L126" i="20"/>
  <c r="M126" i="20"/>
  <c r="K127" i="20"/>
  <c r="L127" i="20"/>
  <c r="M127" i="20"/>
  <c r="K128" i="20"/>
  <c r="L128" i="20"/>
  <c r="M128" i="20"/>
  <c r="K129" i="20"/>
  <c r="L129" i="20"/>
  <c r="M129" i="20"/>
  <c r="K130" i="20"/>
  <c r="L130" i="20"/>
  <c r="M130" i="20"/>
  <c r="K131" i="20"/>
  <c r="L131" i="20"/>
  <c r="M131" i="20"/>
  <c r="K132" i="20"/>
  <c r="L132" i="20"/>
  <c r="M132" i="20"/>
  <c r="K133" i="20"/>
  <c r="L133" i="20"/>
  <c r="M133" i="20"/>
  <c r="K134" i="20"/>
  <c r="L134" i="20"/>
  <c r="M134" i="20"/>
  <c r="K135" i="20"/>
  <c r="L135" i="20"/>
  <c r="M135" i="20"/>
  <c r="K136" i="20"/>
  <c r="L136" i="20"/>
  <c r="M136" i="20"/>
  <c r="K137" i="20"/>
  <c r="L137" i="20"/>
  <c r="M137" i="20"/>
  <c r="K138" i="20"/>
  <c r="L138" i="20"/>
  <c r="M138" i="20"/>
  <c r="K139" i="20"/>
  <c r="L139" i="20"/>
  <c r="M139" i="20"/>
  <c r="K140" i="20"/>
  <c r="L140" i="20"/>
  <c r="M140" i="20"/>
  <c r="K141" i="20"/>
  <c r="L141" i="20"/>
  <c r="M141" i="20"/>
  <c r="K142" i="20"/>
  <c r="L142" i="20"/>
  <c r="M142" i="20"/>
  <c r="K143" i="20"/>
  <c r="L143" i="20"/>
  <c r="M143" i="20"/>
  <c r="K144" i="20"/>
  <c r="L144" i="20"/>
  <c r="M144" i="20"/>
  <c r="K145" i="20"/>
  <c r="L145" i="20"/>
  <c r="M145" i="20"/>
  <c r="K146" i="20"/>
  <c r="L146" i="20"/>
  <c r="M146" i="20"/>
  <c r="K147" i="20"/>
  <c r="L147" i="20"/>
  <c r="M147" i="20"/>
  <c r="K148" i="20"/>
  <c r="L148" i="20"/>
  <c r="M148" i="20"/>
  <c r="K149" i="20"/>
  <c r="L149" i="20"/>
  <c r="M149" i="20"/>
  <c r="K150" i="20"/>
  <c r="L150" i="20"/>
  <c r="M150" i="20"/>
  <c r="K151" i="20"/>
  <c r="L151" i="20"/>
  <c r="M151" i="20"/>
  <c r="K152" i="20"/>
  <c r="L152" i="20"/>
  <c r="M152" i="20"/>
  <c r="K153" i="20"/>
  <c r="L153" i="20"/>
  <c r="M153" i="20"/>
  <c r="K154" i="20"/>
  <c r="L154" i="20"/>
  <c r="M154" i="20"/>
  <c r="L5" i="20"/>
  <c r="M5" i="20"/>
  <c r="K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5" i="20"/>
  <c r="I6" i="20"/>
  <c r="I7" i="20"/>
  <c r="I8" i="20"/>
  <c r="I9" i="20"/>
  <c r="I10" i="20"/>
  <c r="I11" i="20"/>
  <c r="I12" i="20"/>
  <c r="I13" i="20"/>
  <c r="I14" i="20"/>
  <c r="I15" i="20"/>
  <c r="I16" i="20"/>
  <c r="I17" i="20"/>
  <c r="I18" i="20"/>
  <c r="I19" i="20"/>
  <c r="I20" i="20"/>
  <c r="I21" i="20"/>
  <c r="I22" i="20"/>
  <c r="I23" i="20"/>
  <c r="I24" i="20"/>
  <c r="I25" i="20"/>
  <c r="I26" i="20"/>
  <c r="I27" i="20"/>
  <c r="I28" i="20"/>
  <c r="I29" i="20"/>
  <c r="I30" i="20"/>
  <c r="I31" i="20"/>
  <c r="I32" i="20"/>
  <c r="I33" i="20"/>
  <c r="I34" i="20"/>
  <c r="I35" i="20"/>
  <c r="I36" i="20"/>
  <c r="I37" i="20"/>
  <c r="I38" i="20"/>
  <c r="I39" i="20"/>
  <c r="I40" i="20"/>
  <c r="I41" i="20"/>
  <c r="I42" i="20"/>
  <c r="I43" i="20"/>
  <c r="I44" i="20"/>
  <c r="I45" i="20"/>
  <c r="I46" i="20"/>
  <c r="I47" i="20"/>
  <c r="I48" i="20"/>
  <c r="I49" i="20"/>
  <c r="I50" i="20"/>
  <c r="I51" i="20"/>
  <c r="I52" i="20"/>
  <c r="I53" i="20"/>
  <c r="I54" i="20"/>
  <c r="I55" i="20"/>
  <c r="I56" i="20"/>
  <c r="I57" i="20"/>
  <c r="I58" i="20"/>
  <c r="I59" i="20"/>
  <c r="I60" i="20"/>
  <c r="I61" i="20"/>
  <c r="I62" i="20"/>
  <c r="I63" i="20"/>
  <c r="I64" i="20"/>
  <c r="I65" i="20"/>
  <c r="I66" i="20"/>
  <c r="I67" i="20"/>
  <c r="I68" i="20"/>
  <c r="I69" i="20"/>
  <c r="I70" i="20"/>
  <c r="I71" i="20"/>
  <c r="I72" i="20"/>
  <c r="I73" i="20"/>
  <c r="I74" i="20"/>
  <c r="I75" i="20"/>
  <c r="I76" i="20"/>
  <c r="I77" i="20"/>
  <c r="I78" i="20"/>
  <c r="I79" i="20"/>
  <c r="I80" i="20"/>
  <c r="I81" i="20"/>
  <c r="I82" i="20"/>
  <c r="I83" i="20"/>
  <c r="I84" i="20"/>
  <c r="I85" i="20"/>
  <c r="I86" i="20"/>
  <c r="I87" i="20"/>
  <c r="I88" i="20"/>
  <c r="I89" i="20"/>
  <c r="I90" i="20"/>
  <c r="I91" i="20"/>
  <c r="I92" i="20"/>
  <c r="I93" i="20"/>
  <c r="I94" i="20"/>
  <c r="I95" i="20"/>
  <c r="I96" i="20"/>
  <c r="I97" i="20"/>
  <c r="I98" i="20"/>
  <c r="I99" i="20"/>
  <c r="I100" i="20"/>
  <c r="I101" i="20"/>
  <c r="I102" i="20"/>
  <c r="I103" i="20"/>
  <c r="I104" i="20"/>
  <c r="I105" i="20"/>
  <c r="I106" i="20"/>
  <c r="I107" i="20"/>
  <c r="I108" i="20"/>
  <c r="I109" i="20"/>
  <c r="I110" i="20"/>
  <c r="I111" i="20"/>
  <c r="I112" i="20"/>
  <c r="I113" i="20"/>
  <c r="I114" i="20"/>
  <c r="I115" i="20"/>
  <c r="I116" i="20"/>
  <c r="I117" i="20"/>
  <c r="I118" i="20"/>
  <c r="I119" i="20"/>
  <c r="I120" i="20"/>
  <c r="I121" i="20"/>
  <c r="I122" i="20"/>
  <c r="I123" i="20"/>
  <c r="I124" i="20"/>
  <c r="I125" i="20"/>
  <c r="I126" i="20"/>
  <c r="I127" i="20"/>
  <c r="I128" i="20"/>
  <c r="I129" i="20"/>
  <c r="I130" i="20"/>
  <c r="I131" i="20"/>
  <c r="I132" i="20"/>
  <c r="I133" i="20"/>
  <c r="I134" i="20"/>
  <c r="I135" i="20"/>
  <c r="I136" i="20"/>
  <c r="I137" i="20"/>
  <c r="I138" i="20"/>
  <c r="I139" i="20"/>
  <c r="I140" i="20"/>
  <c r="I141" i="20"/>
  <c r="I142" i="20"/>
  <c r="I143" i="20"/>
  <c r="I144" i="20"/>
  <c r="I145" i="20"/>
  <c r="I146" i="20"/>
  <c r="I147" i="20"/>
  <c r="I148" i="20"/>
  <c r="I149" i="20"/>
  <c r="I150" i="20"/>
  <c r="I151" i="20"/>
  <c r="I152" i="20"/>
  <c r="I153" i="20"/>
  <c r="I154" i="20"/>
  <c r="I5" i="20"/>
  <c r="F6" i="20"/>
  <c r="G6" i="20"/>
  <c r="H6" i="20"/>
  <c r="F7" i="20"/>
  <c r="G7" i="20"/>
  <c r="H7" i="20"/>
  <c r="F8" i="20"/>
  <c r="G8" i="20"/>
  <c r="H8" i="20"/>
  <c r="F9" i="20"/>
  <c r="G9" i="20"/>
  <c r="H9" i="20"/>
  <c r="F10" i="20"/>
  <c r="G10" i="20"/>
  <c r="H10" i="20"/>
  <c r="F11" i="20"/>
  <c r="G11" i="20"/>
  <c r="H11" i="20"/>
  <c r="F12" i="20"/>
  <c r="G12" i="20"/>
  <c r="H12" i="20"/>
  <c r="F13" i="20"/>
  <c r="G13" i="20"/>
  <c r="H13" i="20"/>
  <c r="F14" i="20"/>
  <c r="G14" i="20"/>
  <c r="H14" i="20"/>
  <c r="F15" i="20"/>
  <c r="G15" i="20"/>
  <c r="H15" i="20"/>
  <c r="F16" i="20"/>
  <c r="G16" i="20"/>
  <c r="H16" i="20"/>
  <c r="F17" i="20"/>
  <c r="G17" i="20"/>
  <c r="H17" i="20"/>
  <c r="F18" i="20"/>
  <c r="G18" i="20"/>
  <c r="H18" i="20"/>
  <c r="F19" i="20"/>
  <c r="G19" i="20"/>
  <c r="H19" i="20"/>
  <c r="F20" i="20"/>
  <c r="G20" i="20"/>
  <c r="H20" i="20"/>
  <c r="F21" i="20"/>
  <c r="G21" i="20"/>
  <c r="H21" i="20"/>
  <c r="F22" i="20"/>
  <c r="G22" i="20"/>
  <c r="H22" i="20"/>
  <c r="F23" i="20"/>
  <c r="G23" i="20"/>
  <c r="H23" i="20"/>
  <c r="F24" i="20"/>
  <c r="G24" i="20"/>
  <c r="H24" i="20"/>
  <c r="F25" i="20"/>
  <c r="G25" i="20"/>
  <c r="H25" i="20"/>
  <c r="F26" i="20"/>
  <c r="G26" i="20"/>
  <c r="H26" i="20"/>
  <c r="F27" i="20"/>
  <c r="G27" i="20"/>
  <c r="H27" i="20"/>
  <c r="F28" i="20"/>
  <c r="G28" i="20"/>
  <c r="H28" i="20"/>
  <c r="F29" i="20"/>
  <c r="G29" i="20"/>
  <c r="H29" i="20"/>
  <c r="F30" i="20"/>
  <c r="G30" i="20"/>
  <c r="H30" i="20"/>
  <c r="F31" i="20"/>
  <c r="G31" i="20"/>
  <c r="H31" i="20"/>
  <c r="F32" i="20"/>
  <c r="G32" i="20"/>
  <c r="H32" i="20"/>
  <c r="F33" i="20"/>
  <c r="G33" i="20"/>
  <c r="H33" i="20"/>
  <c r="F34" i="20"/>
  <c r="G34" i="20"/>
  <c r="H34" i="20"/>
  <c r="F35" i="20"/>
  <c r="G35" i="20"/>
  <c r="H35" i="20"/>
  <c r="F36" i="20"/>
  <c r="G36" i="20"/>
  <c r="H36" i="20"/>
  <c r="F37" i="20"/>
  <c r="G37" i="20"/>
  <c r="H37" i="20"/>
  <c r="F38" i="20"/>
  <c r="G38" i="20"/>
  <c r="H38" i="20"/>
  <c r="F39" i="20"/>
  <c r="G39" i="20"/>
  <c r="H39" i="20"/>
  <c r="F40" i="20"/>
  <c r="G40" i="20"/>
  <c r="H40" i="20"/>
  <c r="F41" i="20"/>
  <c r="G41" i="20"/>
  <c r="H41" i="20"/>
  <c r="F42" i="20"/>
  <c r="G42" i="20"/>
  <c r="H42" i="20"/>
  <c r="F43" i="20"/>
  <c r="G43" i="20"/>
  <c r="H43" i="20"/>
  <c r="F44" i="20"/>
  <c r="G44" i="20"/>
  <c r="H44" i="20"/>
  <c r="F45" i="20"/>
  <c r="G45" i="20"/>
  <c r="H45" i="20"/>
  <c r="F46" i="20"/>
  <c r="G46" i="20"/>
  <c r="H46" i="20"/>
  <c r="F47" i="20"/>
  <c r="G47" i="20"/>
  <c r="H47" i="20"/>
  <c r="F48" i="20"/>
  <c r="G48" i="20"/>
  <c r="H48" i="20"/>
  <c r="F49" i="20"/>
  <c r="G49" i="20"/>
  <c r="H49" i="20"/>
  <c r="F50" i="20"/>
  <c r="G50" i="20"/>
  <c r="H50" i="20"/>
  <c r="F51" i="20"/>
  <c r="G51" i="20"/>
  <c r="H51" i="20"/>
  <c r="F52" i="20"/>
  <c r="G52" i="20"/>
  <c r="H52" i="20"/>
  <c r="F53" i="20"/>
  <c r="G53" i="20"/>
  <c r="H53" i="20"/>
  <c r="F54" i="20"/>
  <c r="G54" i="20"/>
  <c r="H54" i="20"/>
  <c r="F55" i="20"/>
  <c r="G55" i="20"/>
  <c r="H55" i="20"/>
  <c r="F56" i="20"/>
  <c r="G56" i="20"/>
  <c r="H56" i="20"/>
  <c r="F57" i="20"/>
  <c r="G57" i="20"/>
  <c r="H57" i="20"/>
  <c r="F58" i="20"/>
  <c r="G58" i="20"/>
  <c r="H58" i="20"/>
  <c r="F59" i="20"/>
  <c r="G59" i="20"/>
  <c r="H59" i="20"/>
  <c r="F60" i="20"/>
  <c r="G60" i="20"/>
  <c r="H60" i="20"/>
  <c r="F61" i="20"/>
  <c r="G61" i="20"/>
  <c r="H61" i="20"/>
  <c r="F62" i="20"/>
  <c r="G62" i="20"/>
  <c r="H62" i="20"/>
  <c r="F63" i="20"/>
  <c r="G63" i="20"/>
  <c r="H63" i="20"/>
  <c r="F64" i="20"/>
  <c r="G64" i="20"/>
  <c r="H64" i="20"/>
  <c r="F65" i="20"/>
  <c r="G65" i="20"/>
  <c r="H65" i="20"/>
  <c r="F66" i="20"/>
  <c r="G66" i="20"/>
  <c r="H66" i="20"/>
  <c r="F67" i="20"/>
  <c r="G67" i="20"/>
  <c r="H67" i="20"/>
  <c r="F68" i="20"/>
  <c r="G68" i="20"/>
  <c r="H68" i="20"/>
  <c r="F69" i="20"/>
  <c r="G69" i="20"/>
  <c r="H69" i="20"/>
  <c r="F70" i="20"/>
  <c r="G70" i="20"/>
  <c r="H70" i="20"/>
  <c r="F71" i="20"/>
  <c r="G71" i="20"/>
  <c r="H71" i="20"/>
  <c r="F72" i="20"/>
  <c r="G72" i="20"/>
  <c r="H72" i="20"/>
  <c r="F73" i="20"/>
  <c r="G73" i="20"/>
  <c r="H73" i="20"/>
  <c r="F74" i="20"/>
  <c r="G74" i="20"/>
  <c r="H74" i="20"/>
  <c r="F75" i="20"/>
  <c r="G75" i="20"/>
  <c r="H75" i="20"/>
  <c r="F76" i="20"/>
  <c r="G76" i="20"/>
  <c r="H76" i="20"/>
  <c r="F77" i="20"/>
  <c r="G77" i="20"/>
  <c r="H77" i="20"/>
  <c r="F78" i="20"/>
  <c r="G78" i="20"/>
  <c r="H78" i="20"/>
  <c r="F79" i="20"/>
  <c r="G79" i="20"/>
  <c r="H79" i="20"/>
  <c r="F80" i="20"/>
  <c r="G80" i="20"/>
  <c r="H80" i="20"/>
  <c r="F81" i="20"/>
  <c r="G81" i="20"/>
  <c r="H81" i="20"/>
  <c r="F82" i="20"/>
  <c r="G82" i="20"/>
  <c r="H82" i="20"/>
  <c r="F83" i="20"/>
  <c r="G83" i="20"/>
  <c r="H83" i="20"/>
  <c r="F84" i="20"/>
  <c r="G84" i="20"/>
  <c r="H84" i="20"/>
  <c r="F85" i="20"/>
  <c r="G85" i="20"/>
  <c r="H85" i="20"/>
  <c r="F86" i="20"/>
  <c r="G86" i="20"/>
  <c r="H86" i="20"/>
  <c r="F87" i="20"/>
  <c r="G87" i="20"/>
  <c r="H87" i="20"/>
  <c r="F88" i="20"/>
  <c r="G88" i="20"/>
  <c r="H88" i="20"/>
  <c r="F89" i="20"/>
  <c r="G89" i="20"/>
  <c r="H89" i="20"/>
  <c r="F90" i="20"/>
  <c r="G90" i="20"/>
  <c r="H90" i="20"/>
  <c r="F91" i="20"/>
  <c r="G91" i="20"/>
  <c r="H91" i="20"/>
  <c r="F92" i="20"/>
  <c r="G92" i="20"/>
  <c r="H92" i="20"/>
  <c r="F93" i="20"/>
  <c r="G93" i="20"/>
  <c r="H93" i="20"/>
  <c r="F94" i="20"/>
  <c r="G94" i="20"/>
  <c r="H94" i="20"/>
  <c r="F95" i="20"/>
  <c r="G95" i="20"/>
  <c r="H95" i="20"/>
  <c r="F96" i="20"/>
  <c r="G96" i="20"/>
  <c r="H96" i="20"/>
  <c r="F97" i="20"/>
  <c r="G97" i="20"/>
  <c r="H97" i="20"/>
  <c r="F98" i="20"/>
  <c r="G98" i="20"/>
  <c r="H98" i="20"/>
  <c r="F99" i="20"/>
  <c r="G99" i="20"/>
  <c r="H99" i="20"/>
  <c r="F100" i="20"/>
  <c r="G100" i="20"/>
  <c r="H100" i="20"/>
  <c r="F101" i="20"/>
  <c r="G101" i="20"/>
  <c r="H101" i="20"/>
  <c r="F102" i="20"/>
  <c r="G102" i="20"/>
  <c r="H102" i="20"/>
  <c r="F103" i="20"/>
  <c r="G103" i="20"/>
  <c r="H103" i="20"/>
  <c r="F104" i="20"/>
  <c r="G104" i="20"/>
  <c r="H104" i="20"/>
  <c r="F105" i="20"/>
  <c r="G105" i="20"/>
  <c r="H105" i="20"/>
  <c r="F106" i="20"/>
  <c r="G106" i="20"/>
  <c r="H106" i="20"/>
  <c r="F107" i="20"/>
  <c r="G107" i="20"/>
  <c r="H107" i="20"/>
  <c r="F108" i="20"/>
  <c r="G108" i="20"/>
  <c r="H108" i="20"/>
  <c r="F109" i="20"/>
  <c r="G109" i="20"/>
  <c r="H109" i="20"/>
  <c r="F110" i="20"/>
  <c r="G110" i="20"/>
  <c r="H110" i="20"/>
  <c r="F111" i="20"/>
  <c r="G111" i="20"/>
  <c r="H111" i="20"/>
  <c r="F112" i="20"/>
  <c r="G112" i="20"/>
  <c r="H112" i="20"/>
  <c r="F113" i="20"/>
  <c r="G113" i="20"/>
  <c r="H113" i="20"/>
  <c r="F114" i="20"/>
  <c r="G114" i="20"/>
  <c r="H114" i="20"/>
  <c r="F115" i="20"/>
  <c r="G115" i="20"/>
  <c r="H115" i="20"/>
  <c r="F116" i="20"/>
  <c r="G116" i="20"/>
  <c r="H116" i="20"/>
  <c r="F117" i="20"/>
  <c r="G117" i="20"/>
  <c r="H117" i="20"/>
  <c r="F118" i="20"/>
  <c r="G118" i="20"/>
  <c r="H118" i="20"/>
  <c r="F119" i="20"/>
  <c r="G119" i="20"/>
  <c r="H119" i="20"/>
  <c r="F120" i="20"/>
  <c r="G120" i="20"/>
  <c r="H120" i="20"/>
  <c r="F121" i="20"/>
  <c r="G121" i="20"/>
  <c r="H121" i="20"/>
  <c r="F122" i="20"/>
  <c r="G122" i="20"/>
  <c r="H122" i="20"/>
  <c r="F123" i="20"/>
  <c r="G123" i="20"/>
  <c r="H123" i="20"/>
  <c r="F124" i="20"/>
  <c r="G124" i="20"/>
  <c r="H124" i="20"/>
  <c r="F125" i="20"/>
  <c r="G125" i="20"/>
  <c r="H125" i="20"/>
  <c r="F126" i="20"/>
  <c r="G126" i="20"/>
  <c r="H126" i="20"/>
  <c r="F127" i="20"/>
  <c r="G127" i="20"/>
  <c r="H127" i="20"/>
  <c r="F128" i="20"/>
  <c r="G128" i="20"/>
  <c r="H128" i="20"/>
  <c r="F129" i="20"/>
  <c r="G129" i="20"/>
  <c r="H129" i="20"/>
  <c r="F130" i="20"/>
  <c r="G130" i="20"/>
  <c r="H130" i="20"/>
  <c r="F131" i="20"/>
  <c r="G131" i="20"/>
  <c r="H131" i="20"/>
  <c r="F132" i="20"/>
  <c r="G132" i="20"/>
  <c r="H132" i="20"/>
  <c r="F133" i="20"/>
  <c r="G133" i="20"/>
  <c r="H133" i="20"/>
  <c r="F134" i="20"/>
  <c r="G134" i="20"/>
  <c r="H134" i="20"/>
  <c r="F135" i="20"/>
  <c r="G135" i="20"/>
  <c r="H135" i="20"/>
  <c r="F136" i="20"/>
  <c r="G136" i="20"/>
  <c r="H136" i="20"/>
  <c r="F137" i="20"/>
  <c r="G137" i="20"/>
  <c r="H137" i="20"/>
  <c r="F138" i="20"/>
  <c r="G138" i="20"/>
  <c r="H138" i="20"/>
  <c r="F139" i="20"/>
  <c r="G139" i="20"/>
  <c r="H139" i="20"/>
  <c r="F140" i="20"/>
  <c r="G140" i="20"/>
  <c r="H140" i="20"/>
  <c r="F141" i="20"/>
  <c r="G141" i="20"/>
  <c r="H141" i="20"/>
  <c r="F142" i="20"/>
  <c r="G142" i="20"/>
  <c r="H142" i="20"/>
  <c r="F143" i="20"/>
  <c r="G143" i="20"/>
  <c r="H143" i="20"/>
  <c r="F144" i="20"/>
  <c r="G144" i="20"/>
  <c r="H144" i="20"/>
  <c r="F145" i="20"/>
  <c r="G145" i="20"/>
  <c r="H145" i="20"/>
  <c r="F146" i="20"/>
  <c r="G146" i="20"/>
  <c r="H146" i="20"/>
  <c r="F147" i="20"/>
  <c r="G147" i="20"/>
  <c r="H147" i="20"/>
  <c r="F148" i="20"/>
  <c r="G148" i="20"/>
  <c r="H148" i="20"/>
  <c r="F149" i="20"/>
  <c r="G149" i="20"/>
  <c r="H149" i="20"/>
  <c r="F150" i="20"/>
  <c r="G150" i="20"/>
  <c r="H150" i="20"/>
  <c r="F151" i="20"/>
  <c r="G151" i="20"/>
  <c r="H151" i="20"/>
  <c r="F152" i="20"/>
  <c r="G152" i="20"/>
  <c r="H152" i="20"/>
  <c r="F153" i="20"/>
  <c r="G153" i="20"/>
  <c r="H153" i="20"/>
  <c r="F154" i="20"/>
  <c r="G154" i="20"/>
  <c r="H154" i="20"/>
  <c r="G5" i="20"/>
  <c r="H5" i="20"/>
  <c r="F5" i="20"/>
  <c r="D6" i="20"/>
  <c r="E6" i="20"/>
  <c r="D7" i="20"/>
  <c r="E7" i="20"/>
  <c r="D8" i="20"/>
  <c r="E8" i="20"/>
  <c r="D9" i="20"/>
  <c r="E9" i="20"/>
  <c r="D10" i="20"/>
  <c r="E10" i="20"/>
  <c r="D11" i="20"/>
  <c r="E11" i="20"/>
  <c r="D12" i="20"/>
  <c r="E12" i="20"/>
  <c r="D13" i="20"/>
  <c r="E13" i="20"/>
  <c r="D14" i="20"/>
  <c r="E14" i="20"/>
  <c r="D15" i="20"/>
  <c r="E15" i="20"/>
  <c r="D16" i="20"/>
  <c r="E16" i="20"/>
  <c r="D17" i="20"/>
  <c r="E17" i="20"/>
  <c r="D18" i="20"/>
  <c r="E18" i="20"/>
  <c r="D19" i="20"/>
  <c r="E19" i="20"/>
  <c r="D20" i="20"/>
  <c r="E20" i="20"/>
  <c r="D21" i="20"/>
  <c r="E21" i="20"/>
  <c r="D22" i="20"/>
  <c r="E22" i="20"/>
  <c r="D23" i="20"/>
  <c r="E23" i="20"/>
  <c r="D24" i="20"/>
  <c r="E24" i="20"/>
  <c r="D25" i="20"/>
  <c r="E25" i="20"/>
  <c r="D26" i="20"/>
  <c r="E26" i="20"/>
  <c r="D27" i="20"/>
  <c r="E27" i="20"/>
  <c r="D28" i="20"/>
  <c r="E28" i="20"/>
  <c r="D29" i="20"/>
  <c r="E29" i="20"/>
  <c r="D30" i="20"/>
  <c r="E30" i="20"/>
  <c r="D31" i="20"/>
  <c r="E31" i="20"/>
  <c r="D32" i="20"/>
  <c r="E32" i="20"/>
  <c r="D33" i="20"/>
  <c r="E33" i="20"/>
  <c r="D34" i="20"/>
  <c r="E34" i="20"/>
  <c r="D35" i="20"/>
  <c r="E35" i="20"/>
  <c r="D36" i="20"/>
  <c r="E36" i="20"/>
  <c r="D37" i="20"/>
  <c r="E37" i="20"/>
  <c r="D38" i="20"/>
  <c r="E38" i="20"/>
  <c r="D39" i="20"/>
  <c r="E39" i="20"/>
  <c r="D40" i="20"/>
  <c r="E40" i="20"/>
  <c r="D41" i="20"/>
  <c r="E41" i="20"/>
  <c r="D42" i="20"/>
  <c r="E42" i="20"/>
  <c r="D43" i="20"/>
  <c r="E43" i="20"/>
  <c r="D44" i="20"/>
  <c r="E44" i="20"/>
  <c r="D45" i="20"/>
  <c r="E45" i="20"/>
  <c r="D46" i="20"/>
  <c r="E46" i="20"/>
  <c r="D47" i="20"/>
  <c r="E47" i="20"/>
  <c r="D48" i="20"/>
  <c r="E48" i="20"/>
  <c r="D49" i="20"/>
  <c r="E49" i="20"/>
  <c r="D50" i="20"/>
  <c r="E50" i="20"/>
  <c r="D51" i="20"/>
  <c r="E51" i="20"/>
  <c r="D52" i="20"/>
  <c r="E52" i="20"/>
  <c r="D53" i="20"/>
  <c r="E53" i="20"/>
  <c r="D54" i="20"/>
  <c r="E54" i="20"/>
  <c r="D55" i="20"/>
  <c r="E55" i="20"/>
  <c r="D56" i="20"/>
  <c r="E56" i="20"/>
  <c r="D57" i="20"/>
  <c r="E57" i="20"/>
  <c r="D58" i="20"/>
  <c r="E58" i="20"/>
  <c r="D59" i="20"/>
  <c r="E59" i="20"/>
  <c r="D60" i="20"/>
  <c r="E60" i="20"/>
  <c r="D61" i="20"/>
  <c r="E61" i="20"/>
  <c r="D62" i="20"/>
  <c r="E62" i="20"/>
  <c r="D63" i="20"/>
  <c r="E63" i="20"/>
  <c r="D64" i="20"/>
  <c r="E64" i="20"/>
  <c r="D65" i="20"/>
  <c r="E65" i="20"/>
  <c r="D66" i="20"/>
  <c r="E66" i="20"/>
  <c r="D67" i="20"/>
  <c r="E67" i="20"/>
  <c r="D68" i="20"/>
  <c r="E68" i="20"/>
  <c r="D69" i="20"/>
  <c r="E69" i="20"/>
  <c r="D70" i="20"/>
  <c r="E70" i="20"/>
  <c r="D71" i="20"/>
  <c r="E71" i="20"/>
  <c r="D72" i="20"/>
  <c r="E72" i="20"/>
  <c r="D73" i="20"/>
  <c r="E73" i="20"/>
  <c r="D74" i="20"/>
  <c r="E74" i="20"/>
  <c r="D75" i="20"/>
  <c r="E75" i="20"/>
  <c r="D76" i="20"/>
  <c r="E76" i="20"/>
  <c r="D77" i="20"/>
  <c r="E77" i="20"/>
  <c r="D78" i="20"/>
  <c r="E78" i="20"/>
  <c r="D79" i="20"/>
  <c r="E79" i="20"/>
  <c r="D80" i="20"/>
  <c r="E80" i="20"/>
  <c r="D81" i="20"/>
  <c r="E81" i="20"/>
  <c r="D82" i="20"/>
  <c r="E82" i="20"/>
  <c r="D83" i="20"/>
  <c r="E83" i="20"/>
  <c r="D84" i="20"/>
  <c r="E84" i="20"/>
  <c r="D85" i="20"/>
  <c r="E85" i="20"/>
  <c r="D86" i="20"/>
  <c r="E86" i="20"/>
  <c r="D87" i="20"/>
  <c r="E87" i="20"/>
  <c r="D88" i="20"/>
  <c r="E88" i="20"/>
  <c r="D89" i="20"/>
  <c r="E89" i="20"/>
  <c r="D90" i="20"/>
  <c r="E90" i="20"/>
  <c r="D91" i="20"/>
  <c r="E91" i="20"/>
  <c r="D92" i="20"/>
  <c r="E92" i="20"/>
  <c r="D93" i="20"/>
  <c r="E93" i="20"/>
  <c r="D94" i="20"/>
  <c r="E94" i="20"/>
  <c r="D95" i="20"/>
  <c r="E95" i="20"/>
  <c r="D96" i="20"/>
  <c r="E96" i="20"/>
  <c r="D97" i="20"/>
  <c r="E97" i="20"/>
  <c r="D98" i="20"/>
  <c r="E98" i="20"/>
  <c r="D99" i="20"/>
  <c r="E99" i="20"/>
  <c r="D100" i="20"/>
  <c r="E100" i="20"/>
  <c r="D101" i="20"/>
  <c r="E101" i="20"/>
  <c r="D102" i="20"/>
  <c r="E102" i="20"/>
  <c r="D103" i="20"/>
  <c r="E103" i="20"/>
  <c r="D104" i="20"/>
  <c r="E104" i="20"/>
  <c r="D105" i="20"/>
  <c r="E105" i="20"/>
  <c r="D106" i="20"/>
  <c r="E106" i="20"/>
  <c r="D107" i="20"/>
  <c r="E107" i="20"/>
  <c r="D108" i="20"/>
  <c r="E108" i="20"/>
  <c r="D109" i="20"/>
  <c r="E109" i="20"/>
  <c r="D110" i="20"/>
  <c r="E110" i="20"/>
  <c r="D111" i="20"/>
  <c r="E111" i="20"/>
  <c r="D112" i="20"/>
  <c r="E112" i="20"/>
  <c r="D113" i="20"/>
  <c r="E113" i="20"/>
  <c r="D114" i="20"/>
  <c r="E114" i="20"/>
  <c r="D115" i="20"/>
  <c r="E115" i="20"/>
  <c r="D116" i="20"/>
  <c r="E116" i="20"/>
  <c r="D117" i="20"/>
  <c r="E117" i="20"/>
  <c r="D118" i="20"/>
  <c r="E118" i="20"/>
  <c r="D119" i="20"/>
  <c r="E119" i="20"/>
  <c r="D120" i="20"/>
  <c r="E120" i="20"/>
  <c r="D121" i="20"/>
  <c r="E121" i="20"/>
  <c r="D122" i="20"/>
  <c r="E122" i="20"/>
  <c r="D123" i="20"/>
  <c r="E123" i="20"/>
  <c r="D124" i="20"/>
  <c r="E124" i="20"/>
  <c r="D125" i="20"/>
  <c r="E125" i="20"/>
  <c r="D126" i="20"/>
  <c r="E126" i="20"/>
  <c r="D127" i="20"/>
  <c r="E127" i="20"/>
  <c r="D128" i="20"/>
  <c r="E128" i="20"/>
  <c r="D129" i="20"/>
  <c r="E129" i="20"/>
  <c r="D130" i="20"/>
  <c r="E130" i="20"/>
  <c r="D131" i="20"/>
  <c r="E131" i="20"/>
  <c r="D132" i="20"/>
  <c r="E132" i="20"/>
  <c r="D133" i="20"/>
  <c r="E133" i="20"/>
  <c r="D134" i="20"/>
  <c r="E134" i="20"/>
  <c r="D135" i="20"/>
  <c r="E135" i="20"/>
  <c r="D136" i="20"/>
  <c r="E136" i="20"/>
  <c r="D137" i="20"/>
  <c r="E137" i="20"/>
  <c r="D138" i="20"/>
  <c r="E138" i="20"/>
  <c r="D139" i="20"/>
  <c r="E139" i="20"/>
  <c r="D140" i="20"/>
  <c r="E140" i="20"/>
  <c r="D141" i="20"/>
  <c r="E141" i="20"/>
  <c r="D142" i="20"/>
  <c r="E142" i="20"/>
  <c r="D143" i="20"/>
  <c r="E143" i="20"/>
  <c r="D144" i="20"/>
  <c r="E144" i="20"/>
  <c r="D145" i="20"/>
  <c r="E145" i="20"/>
  <c r="D146" i="20"/>
  <c r="E146" i="20"/>
  <c r="D147" i="20"/>
  <c r="E147" i="20"/>
  <c r="D148" i="20"/>
  <c r="E148" i="20"/>
  <c r="D149" i="20"/>
  <c r="E149" i="20"/>
  <c r="D150" i="20"/>
  <c r="E150" i="20"/>
  <c r="D151" i="20"/>
  <c r="E151" i="20"/>
  <c r="D152" i="20"/>
  <c r="E152" i="20"/>
  <c r="D153" i="20"/>
  <c r="E153" i="20"/>
  <c r="D154" i="20"/>
  <c r="E154" i="20"/>
  <c r="E5" i="20"/>
  <c r="D5" i="20"/>
  <c r="B213" i="20"/>
  <c r="C213" i="20"/>
  <c r="B214" i="20"/>
  <c r="C214" i="20"/>
  <c r="B203" i="20"/>
  <c r="C203" i="20"/>
  <c r="B204" i="20"/>
  <c r="C204" i="20"/>
  <c r="B205" i="20"/>
  <c r="C205" i="20"/>
  <c r="B206" i="20"/>
  <c r="C206" i="20"/>
  <c r="B207" i="20"/>
  <c r="C207" i="20"/>
  <c r="B208" i="20"/>
  <c r="C208" i="20"/>
  <c r="B209" i="20"/>
  <c r="C209" i="20"/>
  <c r="B210" i="20"/>
  <c r="C210" i="20"/>
  <c r="B211" i="20"/>
  <c r="C211" i="20"/>
  <c r="B212" i="20"/>
  <c r="C212" i="20"/>
  <c r="B190" i="20"/>
  <c r="C190" i="20"/>
  <c r="B191" i="20"/>
  <c r="C191" i="20"/>
  <c r="B192" i="20"/>
  <c r="C192" i="20"/>
  <c r="B193" i="20"/>
  <c r="C193" i="20"/>
  <c r="B194" i="20"/>
  <c r="C194" i="20"/>
  <c r="B195" i="20"/>
  <c r="C195" i="20"/>
  <c r="B196" i="20"/>
  <c r="C196" i="20"/>
  <c r="B197" i="20"/>
  <c r="C197" i="20"/>
  <c r="B198" i="20"/>
  <c r="C198" i="20"/>
  <c r="B199" i="20"/>
  <c r="C199" i="20"/>
  <c r="B200" i="20"/>
  <c r="C200" i="20"/>
  <c r="B201" i="20"/>
  <c r="C201" i="20"/>
  <c r="B202" i="20"/>
  <c r="C202" i="20"/>
  <c r="B155" i="20"/>
  <c r="C155" i="20"/>
  <c r="B156" i="20"/>
  <c r="C156" i="20"/>
  <c r="B157" i="20"/>
  <c r="C157" i="20"/>
  <c r="B158" i="20"/>
  <c r="C158" i="20"/>
  <c r="B159" i="20"/>
  <c r="C159" i="20"/>
  <c r="B160" i="20"/>
  <c r="C160" i="20"/>
  <c r="B161" i="20"/>
  <c r="C161" i="20"/>
  <c r="B162" i="20"/>
  <c r="C162" i="20"/>
  <c r="B163" i="20"/>
  <c r="C163" i="20"/>
  <c r="B164" i="20"/>
  <c r="C164" i="20"/>
  <c r="B165" i="20"/>
  <c r="C165" i="20"/>
  <c r="B166" i="20"/>
  <c r="C166" i="20"/>
  <c r="B167" i="20"/>
  <c r="C167" i="20"/>
  <c r="B168" i="20"/>
  <c r="C168" i="20"/>
  <c r="B169" i="20"/>
  <c r="C169" i="20"/>
  <c r="B170" i="20"/>
  <c r="C170" i="20"/>
  <c r="B171" i="20"/>
  <c r="C171" i="20"/>
  <c r="B172" i="20"/>
  <c r="C172" i="20"/>
  <c r="B173" i="20"/>
  <c r="C173" i="20"/>
  <c r="B174" i="20"/>
  <c r="C174" i="20"/>
  <c r="B175" i="20"/>
  <c r="C175" i="20"/>
  <c r="B176" i="20"/>
  <c r="C176" i="20"/>
  <c r="B177" i="20"/>
  <c r="C177" i="20"/>
  <c r="B178" i="20"/>
  <c r="C178" i="20"/>
  <c r="B179" i="20"/>
  <c r="C179" i="20"/>
  <c r="B180" i="20"/>
  <c r="C180" i="20"/>
  <c r="B181" i="20"/>
  <c r="C181" i="20"/>
  <c r="B182" i="20"/>
  <c r="C182" i="20"/>
  <c r="B183" i="20"/>
  <c r="C183" i="20"/>
  <c r="B184" i="20"/>
  <c r="C184" i="20"/>
  <c r="B185" i="20"/>
  <c r="C185" i="20"/>
  <c r="B186" i="20"/>
  <c r="C186" i="20"/>
  <c r="B187" i="20"/>
  <c r="C187" i="20"/>
  <c r="B188" i="20"/>
  <c r="C188" i="20"/>
  <c r="B189" i="20"/>
  <c r="C189" i="20"/>
  <c r="B6" i="20"/>
  <c r="C6" i="20"/>
  <c r="B7" i="20"/>
  <c r="C7" i="20"/>
  <c r="B8" i="20"/>
  <c r="C8" i="20"/>
  <c r="B9" i="20"/>
  <c r="C9" i="20"/>
  <c r="B10" i="20"/>
  <c r="C10" i="20"/>
  <c r="B11" i="20"/>
  <c r="C11" i="20"/>
  <c r="B12" i="20"/>
  <c r="C12" i="20"/>
  <c r="B13" i="20"/>
  <c r="C13" i="20"/>
  <c r="B14" i="20"/>
  <c r="C14" i="20"/>
  <c r="B15" i="20"/>
  <c r="C15" i="20"/>
  <c r="B16" i="20"/>
  <c r="C16" i="20"/>
  <c r="B17" i="20"/>
  <c r="C17" i="20"/>
  <c r="B18" i="20"/>
  <c r="C18" i="20"/>
  <c r="B19" i="20"/>
  <c r="C19" i="20"/>
  <c r="B20" i="20"/>
  <c r="C20" i="20"/>
  <c r="B21" i="20"/>
  <c r="C21" i="20"/>
  <c r="B22" i="20"/>
  <c r="C22" i="20"/>
  <c r="B23" i="20"/>
  <c r="C23" i="20"/>
  <c r="B24" i="20"/>
  <c r="C24" i="20"/>
  <c r="B25" i="20"/>
  <c r="C25" i="20"/>
  <c r="B26" i="20"/>
  <c r="C26" i="20"/>
  <c r="B27" i="20"/>
  <c r="C27" i="20"/>
  <c r="B28" i="20"/>
  <c r="C28" i="20"/>
  <c r="B29" i="20"/>
  <c r="C29" i="20"/>
  <c r="B30" i="20"/>
  <c r="C30" i="20"/>
  <c r="B31" i="20"/>
  <c r="C31" i="20"/>
  <c r="B32" i="20"/>
  <c r="C32" i="20"/>
  <c r="B33" i="20"/>
  <c r="C33" i="20"/>
  <c r="B34" i="20"/>
  <c r="C34" i="20"/>
  <c r="B35" i="20"/>
  <c r="C35" i="20"/>
  <c r="B36" i="20"/>
  <c r="C36" i="20"/>
  <c r="B37" i="20"/>
  <c r="C37" i="20"/>
  <c r="B38" i="20"/>
  <c r="C38" i="20"/>
  <c r="B39" i="20"/>
  <c r="C39" i="20"/>
  <c r="B40" i="20"/>
  <c r="C40" i="20"/>
  <c r="B41" i="20"/>
  <c r="C41" i="20"/>
  <c r="B42" i="20"/>
  <c r="C42" i="20"/>
  <c r="B43" i="20"/>
  <c r="C43" i="20"/>
  <c r="B44" i="20"/>
  <c r="C44" i="20"/>
  <c r="B45" i="20"/>
  <c r="C45" i="20"/>
  <c r="B46" i="20"/>
  <c r="C46" i="20"/>
  <c r="B47" i="20"/>
  <c r="C47" i="20"/>
  <c r="B48" i="20"/>
  <c r="C48" i="20"/>
  <c r="B49" i="20"/>
  <c r="C49" i="20"/>
  <c r="B50" i="20"/>
  <c r="C50" i="20"/>
  <c r="B51" i="20"/>
  <c r="C51" i="20"/>
  <c r="B52" i="20"/>
  <c r="C52" i="20"/>
  <c r="B53" i="20"/>
  <c r="C53" i="20"/>
  <c r="B54" i="20"/>
  <c r="C54" i="20"/>
  <c r="B55" i="20"/>
  <c r="C55" i="20"/>
  <c r="B56" i="20"/>
  <c r="C56" i="20"/>
  <c r="B57" i="20"/>
  <c r="C57" i="20"/>
  <c r="B58" i="20"/>
  <c r="C58" i="20"/>
  <c r="B59" i="20"/>
  <c r="C59" i="20"/>
  <c r="B60" i="20"/>
  <c r="C60" i="20"/>
  <c r="B61" i="20"/>
  <c r="C61" i="20"/>
  <c r="B62" i="20"/>
  <c r="C62" i="20"/>
  <c r="B63" i="20"/>
  <c r="C63" i="20"/>
  <c r="B64" i="20"/>
  <c r="C64" i="20"/>
  <c r="B65" i="20"/>
  <c r="C65" i="20"/>
  <c r="B66" i="20"/>
  <c r="C66" i="20"/>
  <c r="B67" i="20"/>
  <c r="C67" i="20"/>
  <c r="B68" i="20"/>
  <c r="C68" i="20"/>
  <c r="B69" i="20"/>
  <c r="C69" i="20"/>
  <c r="B70" i="20"/>
  <c r="C70" i="20"/>
  <c r="B71" i="20"/>
  <c r="C71" i="20"/>
  <c r="B72" i="20"/>
  <c r="C72" i="20"/>
  <c r="B73" i="20"/>
  <c r="C73" i="20"/>
  <c r="B74" i="20"/>
  <c r="C74" i="20"/>
  <c r="B75" i="20"/>
  <c r="C75" i="20"/>
  <c r="B76" i="20"/>
  <c r="C76" i="20"/>
  <c r="B77" i="20"/>
  <c r="C77" i="20"/>
  <c r="B78" i="20"/>
  <c r="C78" i="20"/>
  <c r="B79" i="20"/>
  <c r="C79" i="20"/>
  <c r="B80" i="20"/>
  <c r="C80" i="20"/>
  <c r="B81" i="20"/>
  <c r="C81" i="20"/>
  <c r="B82" i="20"/>
  <c r="C82" i="20"/>
  <c r="B83" i="20"/>
  <c r="C83" i="20"/>
  <c r="B84" i="20"/>
  <c r="C84" i="20"/>
  <c r="B85" i="20"/>
  <c r="C85" i="20"/>
  <c r="B86" i="20"/>
  <c r="C86" i="20"/>
  <c r="B87" i="20"/>
  <c r="C87" i="20"/>
  <c r="B88" i="20"/>
  <c r="C88" i="20"/>
  <c r="B89" i="20"/>
  <c r="C89" i="20"/>
  <c r="B90" i="20"/>
  <c r="C90" i="20"/>
  <c r="B91" i="20"/>
  <c r="C91" i="20"/>
  <c r="B92" i="20"/>
  <c r="C92" i="20"/>
  <c r="B93" i="20"/>
  <c r="C93" i="20"/>
  <c r="B94" i="20"/>
  <c r="C94" i="20"/>
  <c r="B95" i="20"/>
  <c r="C95" i="20"/>
  <c r="B96" i="20"/>
  <c r="C96" i="20"/>
  <c r="B97" i="20"/>
  <c r="C97" i="20"/>
  <c r="B98" i="20"/>
  <c r="C98" i="20"/>
  <c r="B99" i="20"/>
  <c r="C99" i="20"/>
  <c r="B100" i="20"/>
  <c r="C100" i="20"/>
  <c r="B101" i="20"/>
  <c r="C101" i="20"/>
  <c r="B102" i="20"/>
  <c r="C102" i="20"/>
  <c r="B103" i="20"/>
  <c r="C103" i="20"/>
  <c r="B104" i="20"/>
  <c r="C104" i="20"/>
  <c r="B105" i="20"/>
  <c r="C105" i="20"/>
  <c r="B106" i="20"/>
  <c r="C106" i="20"/>
  <c r="B107" i="20"/>
  <c r="C107" i="20"/>
  <c r="B108" i="20"/>
  <c r="C108" i="20"/>
  <c r="B109" i="20"/>
  <c r="C109" i="20"/>
  <c r="B110" i="20"/>
  <c r="C110" i="20"/>
  <c r="B111" i="20"/>
  <c r="C111" i="20"/>
  <c r="B112" i="20"/>
  <c r="C112" i="20"/>
  <c r="B113" i="20"/>
  <c r="C113" i="20"/>
  <c r="B114" i="20"/>
  <c r="C114" i="20"/>
  <c r="B115" i="20"/>
  <c r="C115" i="20"/>
  <c r="B116" i="20"/>
  <c r="C116" i="20"/>
  <c r="B117" i="20"/>
  <c r="C117" i="20"/>
  <c r="B118" i="20"/>
  <c r="C118" i="20"/>
  <c r="B119" i="20"/>
  <c r="C119" i="20"/>
  <c r="B120" i="20"/>
  <c r="C120" i="20"/>
  <c r="B121" i="20"/>
  <c r="C121" i="20"/>
  <c r="B122" i="20"/>
  <c r="C122" i="20"/>
  <c r="B123" i="20"/>
  <c r="C123" i="20"/>
  <c r="B124" i="20"/>
  <c r="C124" i="20"/>
  <c r="B125" i="20"/>
  <c r="C125" i="20"/>
  <c r="B126" i="20"/>
  <c r="C126" i="20"/>
  <c r="B127" i="20"/>
  <c r="C127" i="20"/>
  <c r="B128" i="20"/>
  <c r="C128" i="20"/>
  <c r="B129" i="20"/>
  <c r="C129" i="20"/>
  <c r="B130" i="20"/>
  <c r="C130" i="20"/>
  <c r="B131" i="20"/>
  <c r="C131" i="20"/>
  <c r="B132" i="20"/>
  <c r="C132" i="20"/>
  <c r="B133" i="20"/>
  <c r="C133" i="20"/>
  <c r="B134" i="20"/>
  <c r="C134" i="20"/>
  <c r="B135" i="20"/>
  <c r="C135" i="20"/>
  <c r="B136" i="20"/>
  <c r="C136" i="20"/>
  <c r="B137" i="20"/>
  <c r="C137" i="20"/>
  <c r="B138" i="20"/>
  <c r="C138" i="20"/>
  <c r="B139" i="20"/>
  <c r="C139" i="20"/>
  <c r="B140" i="20"/>
  <c r="C140" i="20"/>
  <c r="B141" i="20"/>
  <c r="C141" i="20"/>
  <c r="B142" i="20"/>
  <c r="C142" i="20"/>
  <c r="B143" i="20"/>
  <c r="C143" i="20"/>
  <c r="B144" i="20"/>
  <c r="C144" i="20"/>
  <c r="B145" i="20"/>
  <c r="C145" i="20"/>
  <c r="B146" i="20"/>
  <c r="C146" i="20"/>
  <c r="B147" i="20"/>
  <c r="C147" i="20"/>
  <c r="B148" i="20"/>
  <c r="C148" i="20"/>
  <c r="B149" i="20"/>
  <c r="C149" i="20"/>
  <c r="B150" i="20"/>
  <c r="C150" i="20"/>
  <c r="B151" i="20"/>
  <c r="C151" i="20"/>
  <c r="B152" i="20"/>
  <c r="C152" i="20"/>
  <c r="B153" i="20"/>
  <c r="C153" i="20"/>
  <c r="B154" i="20"/>
  <c r="C154" i="20"/>
  <c r="C5" i="20"/>
  <c r="B5" i="20"/>
  <c r="S35" i="20" l="1"/>
  <c r="R6" i="20" l="1"/>
  <c r="S6" i="20"/>
  <c r="T6" i="20"/>
  <c r="U6" i="20"/>
  <c r="V6" i="20"/>
  <c r="W6" i="20"/>
  <c r="R7" i="20"/>
  <c r="S7" i="20"/>
  <c r="T7" i="20"/>
  <c r="U7" i="20"/>
  <c r="V7" i="20"/>
  <c r="W7" i="20"/>
  <c r="R8" i="20"/>
  <c r="S8" i="20"/>
  <c r="T8" i="20"/>
  <c r="U8" i="20"/>
  <c r="V8" i="20"/>
  <c r="W8" i="20"/>
  <c r="R9" i="20"/>
  <c r="S9" i="20"/>
  <c r="T9" i="20"/>
  <c r="U9" i="20"/>
  <c r="V9" i="20"/>
  <c r="W9" i="20"/>
  <c r="R10" i="20"/>
  <c r="S10" i="20"/>
  <c r="T10" i="20"/>
  <c r="U10" i="20"/>
  <c r="V10" i="20"/>
  <c r="W10" i="20"/>
  <c r="R11" i="20"/>
  <c r="S11" i="20"/>
  <c r="T11" i="20"/>
  <c r="U11" i="20"/>
  <c r="V11" i="20"/>
  <c r="W11" i="20"/>
  <c r="R12" i="20"/>
  <c r="S12" i="20"/>
  <c r="T12" i="20"/>
  <c r="U12" i="20"/>
  <c r="V12" i="20"/>
  <c r="W12" i="20"/>
  <c r="R13" i="20"/>
  <c r="S13" i="20"/>
  <c r="T13" i="20"/>
  <c r="U13" i="20"/>
  <c r="V13" i="20"/>
  <c r="W13" i="20"/>
  <c r="R14" i="20"/>
  <c r="S14" i="20"/>
  <c r="T14" i="20"/>
  <c r="U14" i="20"/>
  <c r="V14" i="20"/>
  <c r="W14" i="20"/>
  <c r="R15" i="20"/>
  <c r="S15" i="20"/>
  <c r="T15" i="20"/>
  <c r="U15" i="20"/>
  <c r="V15" i="20"/>
  <c r="W15" i="20"/>
  <c r="R16" i="20"/>
  <c r="S16" i="20"/>
  <c r="T16" i="20"/>
  <c r="U16" i="20"/>
  <c r="V16" i="20"/>
  <c r="W16" i="20"/>
  <c r="R17" i="20"/>
  <c r="S17" i="20"/>
  <c r="T17" i="20"/>
  <c r="U17" i="20"/>
  <c r="V17" i="20"/>
  <c r="W17" i="20"/>
  <c r="R18" i="20"/>
  <c r="S18" i="20"/>
  <c r="T18" i="20"/>
  <c r="U18" i="20"/>
  <c r="V18" i="20"/>
  <c r="W18" i="20"/>
  <c r="R19" i="20"/>
  <c r="S19" i="20"/>
  <c r="T19" i="20"/>
  <c r="U19" i="20"/>
  <c r="V19" i="20"/>
  <c r="W19" i="20"/>
  <c r="R20" i="20"/>
  <c r="S20" i="20"/>
  <c r="T20" i="20"/>
  <c r="U20" i="20"/>
  <c r="V20" i="20"/>
  <c r="W20" i="20"/>
  <c r="R21" i="20"/>
  <c r="S21" i="20"/>
  <c r="T21" i="20"/>
  <c r="U21" i="20"/>
  <c r="V21" i="20"/>
  <c r="W21" i="20"/>
  <c r="R22" i="20"/>
  <c r="S22" i="20"/>
  <c r="T22" i="20"/>
  <c r="U22" i="20"/>
  <c r="V22" i="20"/>
  <c r="W22" i="20"/>
  <c r="R23" i="20"/>
  <c r="S23" i="20"/>
  <c r="T23" i="20"/>
  <c r="U23" i="20"/>
  <c r="V23" i="20"/>
  <c r="W23" i="20"/>
  <c r="R24" i="20"/>
  <c r="S24" i="20"/>
  <c r="T24" i="20"/>
  <c r="U24" i="20"/>
  <c r="V24" i="20"/>
  <c r="W24" i="20"/>
  <c r="R25" i="20"/>
  <c r="S25" i="20"/>
  <c r="T25" i="20"/>
  <c r="U25" i="20"/>
  <c r="V25" i="20"/>
  <c r="W25" i="20"/>
  <c r="R26" i="20"/>
  <c r="S26" i="20"/>
  <c r="T26" i="20"/>
  <c r="U26" i="20"/>
  <c r="V26" i="20"/>
  <c r="W26" i="20"/>
  <c r="R27" i="20"/>
  <c r="S27" i="20"/>
  <c r="T27" i="20"/>
  <c r="U27" i="20"/>
  <c r="V27" i="20"/>
  <c r="W27" i="20"/>
  <c r="R28" i="20"/>
  <c r="S28" i="20"/>
  <c r="T28" i="20"/>
  <c r="U28" i="20"/>
  <c r="V28" i="20"/>
  <c r="W28" i="20"/>
  <c r="R29" i="20"/>
  <c r="S29" i="20"/>
  <c r="T29" i="20"/>
  <c r="U29" i="20"/>
  <c r="V29" i="20"/>
  <c r="W29" i="20"/>
  <c r="R30" i="20"/>
  <c r="S30" i="20"/>
  <c r="T30" i="20"/>
  <c r="U30" i="20"/>
  <c r="V30" i="20"/>
  <c r="W30" i="20"/>
  <c r="R31" i="20"/>
  <c r="S31" i="20"/>
  <c r="T31" i="20"/>
  <c r="U31" i="20"/>
  <c r="V31" i="20"/>
  <c r="W31" i="20"/>
  <c r="R32" i="20"/>
  <c r="S32" i="20"/>
  <c r="T32" i="20"/>
  <c r="U32" i="20"/>
  <c r="V32" i="20"/>
  <c r="W32" i="20"/>
  <c r="R33" i="20"/>
  <c r="S33" i="20"/>
  <c r="T33" i="20"/>
  <c r="U33" i="20"/>
  <c r="V33" i="20"/>
  <c r="W33" i="20"/>
  <c r="R34" i="20"/>
  <c r="S34" i="20"/>
  <c r="T34" i="20"/>
  <c r="U34" i="20"/>
  <c r="V34" i="20"/>
  <c r="W34" i="20"/>
  <c r="R35" i="20"/>
  <c r="T35" i="20"/>
  <c r="U35" i="20"/>
  <c r="V35" i="20"/>
  <c r="W35" i="20"/>
  <c r="R36" i="20"/>
  <c r="S36" i="20"/>
  <c r="T36" i="20"/>
  <c r="U36" i="20"/>
  <c r="V36" i="20"/>
  <c r="W36" i="20"/>
  <c r="R37" i="20"/>
  <c r="S37" i="20"/>
  <c r="T37" i="20"/>
  <c r="U37" i="20"/>
  <c r="V37" i="20"/>
  <c r="W37" i="20"/>
  <c r="R38" i="20"/>
  <c r="S38" i="20"/>
  <c r="T38" i="20"/>
  <c r="U38" i="20"/>
  <c r="V38" i="20"/>
  <c r="W38" i="20"/>
  <c r="R39" i="20"/>
  <c r="S39" i="20"/>
  <c r="T39" i="20"/>
  <c r="U39" i="20"/>
  <c r="V39" i="20"/>
  <c r="W39" i="20"/>
  <c r="R40" i="20"/>
  <c r="S40" i="20"/>
  <c r="T40" i="20"/>
  <c r="U40" i="20"/>
  <c r="V40" i="20"/>
  <c r="W40" i="20"/>
  <c r="R41" i="20"/>
  <c r="S41" i="20"/>
  <c r="T41" i="20"/>
  <c r="U41" i="20"/>
  <c r="V41" i="20"/>
  <c r="W41" i="20"/>
  <c r="R42" i="20"/>
  <c r="S42" i="20"/>
  <c r="T42" i="20"/>
  <c r="U42" i="20"/>
  <c r="V42" i="20"/>
  <c r="W42" i="20"/>
  <c r="R43" i="20"/>
  <c r="S43" i="20"/>
  <c r="T43" i="20"/>
  <c r="U43" i="20"/>
  <c r="V43" i="20"/>
  <c r="W43" i="20"/>
  <c r="R44" i="20"/>
  <c r="S44" i="20"/>
  <c r="T44" i="20"/>
  <c r="U44" i="20"/>
  <c r="V44" i="20"/>
  <c r="W44" i="20"/>
  <c r="R45" i="20"/>
  <c r="S45" i="20"/>
  <c r="T45" i="20"/>
  <c r="U45" i="20"/>
  <c r="V45" i="20"/>
  <c r="W45" i="20"/>
  <c r="R46" i="20"/>
  <c r="S46" i="20"/>
  <c r="T46" i="20"/>
  <c r="U46" i="20"/>
  <c r="V46" i="20"/>
  <c r="W46" i="20"/>
  <c r="R47" i="20"/>
  <c r="S47" i="20"/>
  <c r="T47" i="20"/>
  <c r="U47" i="20"/>
  <c r="V47" i="20"/>
  <c r="W47" i="20"/>
  <c r="R48" i="20"/>
  <c r="S48" i="20"/>
  <c r="T48" i="20"/>
  <c r="U48" i="20"/>
  <c r="V48" i="20"/>
  <c r="W48" i="20"/>
  <c r="R49" i="20"/>
  <c r="S49" i="20"/>
  <c r="T49" i="20"/>
  <c r="U49" i="20"/>
  <c r="V49" i="20"/>
  <c r="W49" i="20"/>
  <c r="R50" i="20"/>
  <c r="S50" i="20"/>
  <c r="T50" i="20"/>
  <c r="U50" i="20"/>
  <c r="V50" i="20"/>
  <c r="W50" i="20"/>
  <c r="R51" i="20"/>
  <c r="S51" i="20"/>
  <c r="T51" i="20"/>
  <c r="U51" i="20"/>
  <c r="V51" i="20"/>
  <c r="W51" i="20"/>
  <c r="R52" i="20"/>
  <c r="S52" i="20"/>
  <c r="T52" i="20"/>
  <c r="U52" i="20"/>
  <c r="V52" i="20"/>
  <c r="W52" i="20"/>
  <c r="R53" i="20"/>
  <c r="S53" i="20"/>
  <c r="T53" i="20"/>
  <c r="U53" i="20"/>
  <c r="V53" i="20"/>
  <c r="W53" i="20"/>
  <c r="R54" i="20"/>
  <c r="S54" i="20"/>
  <c r="T54" i="20"/>
  <c r="U54" i="20"/>
  <c r="V54" i="20"/>
  <c r="W54" i="20"/>
  <c r="R55" i="20"/>
  <c r="S55" i="20"/>
  <c r="T55" i="20"/>
  <c r="U55" i="20"/>
  <c r="V55" i="20"/>
  <c r="W55" i="20"/>
  <c r="R56" i="20"/>
  <c r="S56" i="20"/>
  <c r="T56" i="20"/>
  <c r="U56" i="20"/>
  <c r="V56" i="20"/>
  <c r="W56" i="20"/>
  <c r="R57" i="20"/>
  <c r="S57" i="20"/>
  <c r="T57" i="20"/>
  <c r="U57" i="20"/>
  <c r="V57" i="20"/>
  <c r="W57" i="20"/>
  <c r="R58" i="20"/>
  <c r="S58" i="20"/>
  <c r="T58" i="20"/>
  <c r="U58" i="20"/>
  <c r="V58" i="20"/>
  <c r="W58" i="20"/>
  <c r="R59" i="20"/>
  <c r="S59" i="20"/>
  <c r="T59" i="20"/>
  <c r="U59" i="20"/>
  <c r="V59" i="20"/>
  <c r="W59" i="20"/>
  <c r="R60" i="20"/>
  <c r="S60" i="20"/>
  <c r="T60" i="20"/>
  <c r="U60" i="20"/>
  <c r="V60" i="20"/>
  <c r="W60" i="20"/>
  <c r="R61" i="20"/>
  <c r="S61" i="20"/>
  <c r="T61" i="20"/>
  <c r="U61" i="20"/>
  <c r="V61" i="20"/>
  <c r="W61" i="20"/>
  <c r="R62" i="20"/>
  <c r="S62" i="20"/>
  <c r="T62" i="20"/>
  <c r="U62" i="20"/>
  <c r="V62" i="20"/>
  <c r="W62" i="20"/>
  <c r="R63" i="20"/>
  <c r="S63" i="20"/>
  <c r="T63" i="20"/>
  <c r="U63" i="20"/>
  <c r="V63" i="20"/>
  <c r="W63" i="20"/>
  <c r="R64" i="20"/>
  <c r="S64" i="20"/>
  <c r="T64" i="20"/>
  <c r="U64" i="20"/>
  <c r="V64" i="20"/>
  <c r="W64" i="20"/>
  <c r="R65" i="20"/>
  <c r="S65" i="20"/>
  <c r="T65" i="20"/>
  <c r="U65" i="20"/>
  <c r="V65" i="20"/>
  <c r="W65" i="20"/>
  <c r="R66" i="20"/>
  <c r="S66" i="20"/>
  <c r="T66" i="20"/>
  <c r="U66" i="20"/>
  <c r="V66" i="20"/>
  <c r="W66" i="20"/>
  <c r="R67" i="20"/>
  <c r="S67" i="20"/>
  <c r="T67" i="20"/>
  <c r="U67" i="20"/>
  <c r="V67" i="20"/>
  <c r="W67" i="20"/>
  <c r="R68" i="20"/>
  <c r="S68" i="20"/>
  <c r="T68" i="20"/>
  <c r="U68" i="20"/>
  <c r="V68" i="20"/>
  <c r="W68" i="20"/>
  <c r="R69" i="20"/>
  <c r="S69" i="20"/>
  <c r="T69" i="20"/>
  <c r="U69" i="20"/>
  <c r="V69" i="20"/>
  <c r="W69" i="20"/>
  <c r="R70" i="20"/>
  <c r="S70" i="20"/>
  <c r="T70" i="20"/>
  <c r="U70" i="20"/>
  <c r="V70" i="20"/>
  <c r="W70" i="20"/>
  <c r="R71" i="20"/>
  <c r="S71" i="20"/>
  <c r="T71" i="20"/>
  <c r="U71" i="20"/>
  <c r="V71" i="20"/>
  <c r="W71" i="20"/>
  <c r="R72" i="20"/>
  <c r="S72" i="20"/>
  <c r="T72" i="20"/>
  <c r="U72" i="20"/>
  <c r="V72" i="20"/>
  <c r="W72" i="20"/>
  <c r="R73" i="20"/>
  <c r="S73" i="20"/>
  <c r="T73" i="20"/>
  <c r="U73" i="20"/>
  <c r="V73" i="20"/>
  <c r="W73" i="20"/>
  <c r="R74" i="20"/>
  <c r="S74" i="20"/>
  <c r="T74" i="20"/>
  <c r="U74" i="20"/>
  <c r="V74" i="20"/>
  <c r="W74" i="20"/>
  <c r="R75" i="20"/>
  <c r="S75" i="20"/>
  <c r="T75" i="20"/>
  <c r="U75" i="20"/>
  <c r="V75" i="20"/>
  <c r="W75" i="20"/>
  <c r="R76" i="20"/>
  <c r="S76" i="20"/>
  <c r="T76" i="20"/>
  <c r="U76" i="20"/>
  <c r="V76" i="20"/>
  <c r="W76" i="20"/>
  <c r="R77" i="20"/>
  <c r="S77" i="20"/>
  <c r="T77" i="20"/>
  <c r="U77" i="20"/>
  <c r="V77" i="20"/>
  <c r="W77" i="20"/>
  <c r="R78" i="20"/>
  <c r="S78" i="20"/>
  <c r="T78" i="20"/>
  <c r="U78" i="20"/>
  <c r="V78" i="20"/>
  <c r="W78" i="20"/>
  <c r="R79" i="20"/>
  <c r="S79" i="20"/>
  <c r="T79" i="20"/>
  <c r="U79" i="20"/>
  <c r="V79" i="20"/>
  <c r="W79" i="20"/>
  <c r="R80" i="20"/>
  <c r="S80" i="20"/>
  <c r="T80" i="20"/>
  <c r="U80" i="20"/>
  <c r="V80" i="20"/>
  <c r="W80" i="20"/>
  <c r="R81" i="20"/>
  <c r="S81" i="20"/>
  <c r="T81" i="20"/>
  <c r="U81" i="20"/>
  <c r="V81" i="20"/>
  <c r="W81" i="20"/>
  <c r="R82" i="20"/>
  <c r="S82" i="20"/>
  <c r="T82" i="20"/>
  <c r="U82" i="20"/>
  <c r="V82" i="20"/>
  <c r="W82" i="20"/>
  <c r="R83" i="20"/>
  <c r="S83" i="20"/>
  <c r="T83" i="20"/>
  <c r="U83" i="20"/>
  <c r="V83" i="20"/>
  <c r="W83" i="20"/>
  <c r="R84" i="20"/>
  <c r="S84" i="20"/>
  <c r="T84" i="20"/>
  <c r="U84" i="20"/>
  <c r="V84" i="20"/>
  <c r="W84" i="20"/>
  <c r="R85" i="20"/>
  <c r="S85" i="20"/>
  <c r="T85" i="20"/>
  <c r="U85" i="20"/>
  <c r="V85" i="20"/>
  <c r="W85" i="20"/>
  <c r="R86" i="20"/>
  <c r="S86" i="20"/>
  <c r="T86" i="20"/>
  <c r="U86" i="20"/>
  <c r="V86" i="20"/>
  <c r="W86" i="20"/>
  <c r="R87" i="20"/>
  <c r="S87" i="20"/>
  <c r="T87" i="20"/>
  <c r="U87" i="20"/>
  <c r="V87" i="20"/>
  <c r="W87" i="20"/>
  <c r="R88" i="20"/>
  <c r="S88" i="20"/>
  <c r="T88" i="20"/>
  <c r="U88" i="20"/>
  <c r="V88" i="20"/>
  <c r="W88" i="20"/>
  <c r="R89" i="20"/>
  <c r="S89" i="20"/>
  <c r="T89" i="20"/>
  <c r="U89" i="20"/>
  <c r="V89" i="20"/>
  <c r="W89" i="20"/>
  <c r="R90" i="20"/>
  <c r="S90" i="20"/>
  <c r="T90" i="20"/>
  <c r="U90" i="20"/>
  <c r="V90" i="20"/>
  <c r="W90" i="20"/>
  <c r="R91" i="20"/>
  <c r="S91" i="20"/>
  <c r="T91" i="20"/>
  <c r="U91" i="20"/>
  <c r="V91" i="20"/>
  <c r="W91" i="20"/>
  <c r="R92" i="20"/>
  <c r="S92" i="20"/>
  <c r="T92" i="20"/>
  <c r="U92" i="20"/>
  <c r="V92" i="20"/>
  <c r="W92" i="20"/>
  <c r="R93" i="20"/>
  <c r="S93" i="20"/>
  <c r="T93" i="20"/>
  <c r="U93" i="20"/>
  <c r="V93" i="20"/>
  <c r="W93" i="20"/>
  <c r="R94" i="20"/>
  <c r="S94" i="20"/>
  <c r="T94" i="20"/>
  <c r="U94" i="20"/>
  <c r="V94" i="20"/>
  <c r="W94" i="20"/>
  <c r="R95" i="20"/>
  <c r="S95" i="20"/>
  <c r="T95" i="20"/>
  <c r="U95" i="20"/>
  <c r="V95" i="20"/>
  <c r="W95" i="20"/>
  <c r="R96" i="20"/>
  <c r="S96" i="20"/>
  <c r="T96" i="20"/>
  <c r="U96" i="20"/>
  <c r="V96" i="20"/>
  <c r="W96" i="20"/>
  <c r="R97" i="20"/>
  <c r="S97" i="20"/>
  <c r="T97" i="20"/>
  <c r="U97" i="20"/>
  <c r="V97" i="20"/>
  <c r="W97" i="20"/>
  <c r="R98" i="20"/>
  <c r="S98" i="20"/>
  <c r="T98" i="20"/>
  <c r="U98" i="20"/>
  <c r="V98" i="20"/>
  <c r="W98" i="20"/>
  <c r="R99" i="20"/>
  <c r="S99" i="20"/>
  <c r="T99" i="20"/>
  <c r="U99" i="20"/>
  <c r="V99" i="20"/>
  <c r="W99" i="20"/>
  <c r="R100" i="20"/>
  <c r="S100" i="20"/>
  <c r="T100" i="20"/>
  <c r="U100" i="20"/>
  <c r="V100" i="20"/>
  <c r="W100" i="20"/>
  <c r="R101" i="20"/>
  <c r="S101" i="20"/>
  <c r="T101" i="20"/>
  <c r="U101" i="20"/>
  <c r="V101" i="20"/>
  <c r="W101" i="20"/>
  <c r="R102" i="20"/>
  <c r="S102" i="20"/>
  <c r="T102" i="20"/>
  <c r="U102" i="20"/>
  <c r="V102" i="20"/>
  <c r="W102" i="20"/>
  <c r="R103" i="20"/>
  <c r="S103" i="20"/>
  <c r="T103" i="20"/>
  <c r="U103" i="20"/>
  <c r="V103" i="20"/>
  <c r="W103" i="20"/>
  <c r="R104" i="20"/>
  <c r="S104" i="20"/>
  <c r="T104" i="20"/>
  <c r="U104" i="20"/>
  <c r="V104" i="20"/>
  <c r="W104" i="20"/>
  <c r="R105" i="20"/>
  <c r="S105" i="20"/>
  <c r="T105" i="20"/>
  <c r="U105" i="20"/>
  <c r="V105" i="20"/>
  <c r="W105" i="20"/>
  <c r="R106" i="20"/>
  <c r="S106" i="20"/>
  <c r="T106" i="20"/>
  <c r="U106" i="20"/>
  <c r="V106" i="20"/>
  <c r="W106" i="20"/>
  <c r="R107" i="20"/>
  <c r="S107" i="20"/>
  <c r="T107" i="20"/>
  <c r="U107" i="20"/>
  <c r="V107" i="20"/>
  <c r="W107" i="20"/>
  <c r="R108" i="20"/>
  <c r="S108" i="20"/>
  <c r="T108" i="20"/>
  <c r="U108" i="20"/>
  <c r="V108" i="20"/>
  <c r="W108" i="20"/>
  <c r="R109" i="20"/>
  <c r="S109" i="20"/>
  <c r="T109" i="20"/>
  <c r="U109" i="20"/>
  <c r="V109" i="20"/>
  <c r="W109" i="20"/>
  <c r="R110" i="20"/>
  <c r="S110" i="20"/>
  <c r="T110" i="20"/>
  <c r="U110" i="20"/>
  <c r="V110" i="20"/>
  <c r="W110" i="20"/>
  <c r="R111" i="20"/>
  <c r="S111" i="20"/>
  <c r="T111" i="20"/>
  <c r="U111" i="20"/>
  <c r="V111" i="20"/>
  <c r="W111" i="20"/>
  <c r="R112" i="20"/>
  <c r="S112" i="20"/>
  <c r="T112" i="20"/>
  <c r="U112" i="20"/>
  <c r="V112" i="20"/>
  <c r="W112" i="20"/>
  <c r="R113" i="20"/>
  <c r="S113" i="20"/>
  <c r="T113" i="20"/>
  <c r="U113" i="20"/>
  <c r="V113" i="20"/>
  <c r="W113" i="20"/>
  <c r="R114" i="20"/>
  <c r="S114" i="20"/>
  <c r="T114" i="20"/>
  <c r="U114" i="20"/>
  <c r="V114" i="20"/>
  <c r="W114" i="20"/>
  <c r="R115" i="20"/>
  <c r="S115" i="20"/>
  <c r="T115" i="20"/>
  <c r="U115" i="20"/>
  <c r="V115" i="20"/>
  <c r="W115" i="20"/>
  <c r="R116" i="20"/>
  <c r="S116" i="20"/>
  <c r="T116" i="20"/>
  <c r="U116" i="20"/>
  <c r="V116" i="20"/>
  <c r="W116" i="20"/>
  <c r="R117" i="20"/>
  <c r="S117" i="20"/>
  <c r="T117" i="20"/>
  <c r="U117" i="20"/>
  <c r="V117" i="20"/>
  <c r="W117" i="20"/>
  <c r="R118" i="20"/>
  <c r="S118" i="20"/>
  <c r="T118" i="20"/>
  <c r="U118" i="20"/>
  <c r="V118" i="20"/>
  <c r="W118" i="20"/>
  <c r="R119" i="20"/>
  <c r="S119" i="20"/>
  <c r="T119" i="20"/>
  <c r="U119" i="20"/>
  <c r="V119" i="20"/>
  <c r="W119" i="20"/>
  <c r="R120" i="20"/>
  <c r="S120" i="20"/>
  <c r="T120" i="20"/>
  <c r="U120" i="20"/>
  <c r="V120" i="20"/>
  <c r="W120" i="20"/>
  <c r="R121" i="20"/>
  <c r="S121" i="20"/>
  <c r="T121" i="20"/>
  <c r="U121" i="20"/>
  <c r="V121" i="20"/>
  <c r="W121" i="20"/>
  <c r="R122" i="20"/>
  <c r="S122" i="20"/>
  <c r="T122" i="20"/>
  <c r="U122" i="20"/>
  <c r="V122" i="20"/>
  <c r="W122" i="20"/>
  <c r="R123" i="20"/>
  <c r="S123" i="20"/>
  <c r="T123" i="20"/>
  <c r="U123" i="20"/>
  <c r="V123" i="20"/>
  <c r="W123" i="20"/>
  <c r="R124" i="20"/>
  <c r="S124" i="20"/>
  <c r="T124" i="20"/>
  <c r="U124" i="20"/>
  <c r="V124" i="20"/>
  <c r="W124" i="20"/>
  <c r="R125" i="20"/>
  <c r="S125" i="20"/>
  <c r="T125" i="20"/>
  <c r="U125" i="20"/>
  <c r="V125" i="20"/>
  <c r="W125" i="20"/>
  <c r="R126" i="20"/>
  <c r="S126" i="20"/>
  <c r="T126" i="20"/>
  <c r="U126" i="20"/>
  <c r="V126" i="20"/>
  <c r="W126" i="20"/>
  <c r="R127" i="20"/>
  <c r="S127" i="20"/>
  <c r="T127" i="20"/>
  <c r="U127" i="20"/>
  <c r="V127" i="20"/>
  <c r="W127" i="20"/>
  <c r="R128" i="20"/>
  <c r="S128" i="20"/>
  <c r="T128" i="20"/>
  <c r="U128" i="20"/>
  <c r="V128" i="20"/>
  <c r="W128" i="20"/>
  <c r="R129" i="20"/>
  <c r="S129" i="20"/>
  <c r="T129" i="20"/>
  <c r="U129" i="20"/>
  <c r="V129" i="20"/>
  <c r="W129" i="20"/>
  <c r="R130" i="20"/>
  <c r="S130" i="20"/>
  <c r="T130" i="20"/>
  <c r="U130" i="20"/>
  <c r="V130" i="20"/>
  <c r="W130" i="20"/>
  <c r="R131" i="20"/>
  <c r="S131" i="20"/>
  <c r="T131" i="20"/>
  <c r="U131" i="20"/>
  <c r="V131" i="20"/>
  <c r="W131" i="20"/>
  <c r="R132" i="20"/>
  <c r="S132" i="20"/>
  <c r="T132" i="20"/>
  <c r="U132" i="20"/>
  <c r="V132" i="20"/>
  <c r="W132" i="20"/>
  <c r="R133" i="20"/>
  <c r="S133" i="20"/>
  <c r="T133" i="20"/>
  <c r="U133" i="20"/>
  <c r="V133" i="20"/>
  <c r="W133" i="20"/>
  <c r="R134" i="20"/>
  <c r="S134" i="20"/>
  <c r="T134" i="20"/>
  <c r="U134" i="20"/>
  <c r="V134" i="20"/>
  <c r="W134" i="20"/>
  <c r="R135" i="20"/>
  <c r="S135" i="20"/>
  <c r="T135" i="20"/>
  <c r="U135" i="20"/>
  <c r="V135" i="20"/>
  <c r="W135" i="20"/>
  <c r="R136" i="20"/>
  <c r="S136" i="20"/>
  <c r="T136" i="20"/>
  <c r="U136" i="20"/>
  <c r="V136" i="20"/>
  <c r="W136" i="20"/>
  <c r="R137" i="20"/>
  <c r="S137" i="20"/>
  <c r="T137" i="20"/>
  <c r="U137" i="20"/>
  <c r="V137" i="20"/>
  <c r="W137" i="20"/>
  <c r="R138" i="20"/>
  <c r="S138" i="20"/>
  <c r="T138" i="20"/>
  <c r="U138" i="20"/>
  <c r="V138" i="20"/>
  <c r="W138" i="20"/>
  <c r="R139" i="20"/>
  <c r="S139" i="20"/>
  <c r="T139" i="20"/>
  <c r="U139" i="20"/>
  <c r="V139" i="20"/>
  <c r="W139" i="20"/>
  <c r="R140" i="20"/>
  <c r="S140" i="20"/>
  <c r="T140" i="20"/>
  <c r="U140" i="20"/>
  <c r="V140" i="20"/>
  <c r="W140" i="20"/>
  <c r="R141" i="20"/>
  <c r="S141" i="20"/>
  <c r="T141" i="20"/>
  <c r="U141" i="20"/>
  <c r="V141" i="20"/>
  <c r="W141" i="20"/>
  <c r="R142" i="20"/>
  <c r="S142" i="20"/>
  <c r="T142" i="20"/>
  <c r="U142" i="20"/>
  <c r="V142" i="20"/>
  <c r="W142" i="20"/>
  <c r="R143" i="20"/>
  <c r="S143" i="20"/>
  <c r="T143" i="20"/>
  <c r="U143" i="20"/>
  <c r="V143" i="20"/>
  <c r="W143" i="20"/>
  <c r="R144" i="20"/>
  <c r="S144" i="20"/>
  <c r="T144" i="20"/>
  <c r="U144" i="20"/>
  <c r="V144" i="20"/>
  <c r="W144" i="20"/>
  <c r="R145" i="20"/>
  <c r="S145" i="20"/>
  <c r="T145" i="20"/>
  <c r="U145" i="20"/>
  <c r="V145" i="20"/>
  <c r="W145" i="20"/>
  <c r="R146" i="20"/>
  <c r="S146" i="20"/>
  <c r="T146" i="20"/>
  <c r="U146" i="20"/>
  <c r="V146" i="20"/>
  <c r="W146" i="20"/>
  <c r="R147" i="20"/>
  <c r="S147" i="20"/>
  <c r="T147" i="20"/>
  <c r="U147" i="20"/>
  <c r="V147" i="20"/>
  <c r="W147" i="20"/>
  <c r="R148" i="20"/>
  <c r="S148" i="20"/>
  <c r="T148" i="20"/>
  <c r="U148" i="20"/>
  <c r="V148" i="20"/>
  <c r="W148" i="20"/>
  <c r="R149" i="20"/>
  <c r="S149" i="20"/>
  <c r="T149" i="20"/>
  <c r="U149" i="20"/>
  <c r="V149" i="20"/>
  <c r="W149" i="20"/>
  <c r="R150" i="20"/>
  <c r="S150" i="20"/>
  <c r="T150" i="20"/>
  <c r="U150" i="20"/>
  <c r="V150" i="20"/>
  <c r="W150" i="20"/>
  <c r="R151" i="20"/>
  <c r="S151" i="20"/>
  <c r="T151" i="20"/>
  <c r="U151" i="20"/>
  <c r="V151" i="20"/>
  <c r="W151" i="20"/>
  <c r="R152" i="20"/>
  <c r="S152" i="20"/>
  <c r="T152" i="20"/>
  <c r="U152" i="20"/>
  <c r="V152" i="20"/>
  <c r="W152" i="20"/>
  <c r="R153" i="20"/>
  <c r="S153" i="20"/>
  <c r="T153" i="20"/>
  <c r="U153" i="20"/>
  <c r="V153" i="20"/>
  <c r="W153" i="20"/>
  <c r="R154" i="20"/>
  <c r="S154" i="20"/>
  <c r="T154" i="20"/>
  <c r="U154" i="20"/>
  <c r="V154" i="20"/>
  <c r="W154" i="20"/>
  <c r="S5" i="20"/>
  <c r="T5" i="20"/>
  <c r="U5" i="20"/>
  <c r="V5" i="20"/>
  <c r="W5" i="20"/>
  <c r="R5" i="20"/>
  <c r="R221" i="21" l="1"/>
  <c r="Q221" i="21"/>
  <c r="P221" i="21"/>
  <c r="O221" i="21"/>
  <c r="N221" i="21"/>
  <c r="M221" i="21"/>
  <c r="L221" i="21"/>
  <c r="K221" i="21"/>
  <c r="J221" i="21"/>
  <c r="I221" i="21"/>
  <c r="H221" i="21"/>
  <c r="G221" i="21"/>
  <c r="F221" i="21"/>
  <c r="E221" i="21"/>
  <c r="D221" i="21"/>
  <c r="C221" i="21"/>
  <c r="R220" i="21"/>
  <c r="Q220" i="21"/>
  <c r="P220" i="21"/>
  <c r="O220" i="21"/>
  <c r="N220" i="21"/>
  <c r="M220" i="21"/>
  <c r="L220" i="21"/>
  <c r="K220" i="21"/>
  <c r="J220" i="21"/>
  <c r="I220" i="21"/>
  <c r="H220" i="21"/>
  <c r="G220" i="21"/>
  <c r="F220" i="21"/>
  <c r="E220" i="21"/>
  <c r="D220" i="21"/>
  <c r="C220" i="21"/>
  <c r="R219" i="21"/>
  <c r="Q219" i="21"/>
  <c r="P219" i="21"/>
  <c r="O219" i="21"/>
  <c r="N219" i="21"/>
  <c r="M219" i="21"/>
  <c r="L219" i="21"/>
  <c r="K219" i="21"/>
  <c r="J219" i="21"/>
  <c r="I219" i="21"/>
  <c r="H219" i="21"/>
  <c r="G219" i="21"/>
  <c r="F219" i="21"/>
  <c r="E219" i="21"/>
  <c r="D219" i="21"/>
  <c r="C219" i="21"/>
  <c r="R218" i="21"/>
  <c r="Q218" i="21"/>
  <c r="P218" i="21"/>
  <c r="O218" i="21"/>
  <c r="N218" i="21"/>
  <c r="M218" i="21"/>
  <c r="L218" i="21"/>
  <c r="K218" i="21"/>
  <c r="J218" i="21"/>
  <c r="I218" i="21"/>
  <c r="H218" i="21"/>
  <c r="G218" i="21"/>
  <c r="F218" i="21"/>
  <c r="E218" i="21"/>
  <c r="D218" i="21"/>
  <c r="C218" i="21"/>
  <c r="R217" i="21"/>
  <c r="Q217" i="21"/>
  <c r="P217" i="21"/>
  <c r="O217" i="21"/>
  <c r="N217" i="21"/>
  <c r="M217" i="21"/>
  <c r="L217" i="21"/>
  <c r="K217" i="21"/>
  <c r="J217" i="21"/>
  <c r="I217" i="21"/>
  <c r="H217" i="21"/>
  <c r="G217" i="21"/>
  <c r="F217" i="21"/>
  <c r="E217" i="21"/>
  <c r="D217" i="21"/>
  <c r="C217" i="21"/>
  <c r="R216" i="21"/>
  <c r="Q216" i="21"/>
  <c r="P216" i="21"/>
  <c r="O216" i="21"/>
  <c r="N216" i="21"/>
  <c r="M216" i="21"/>
  <c r="L216" i="21"/>
  <c r="K216" i="21"/>
  <c r="J216" i="21"/>
  <c r="I216" i="21"/>
  <c r="H216" i="21"/>
  <c r="G216" i="21"/>
  <c r="F216" i="21"/>
  <c r="E216" i="21"/>
  <c r="D216" i="21"/>
  <c r="C216" i="21"/>
  <c r="R215" i="21"/>
  <c r="Q215" i="21"/>
  <c r="P215" i="21"/>
  <c r="O215" i="21"/>
  <c r="N215" i="21"/>
  <c r="M215" i="21"/>
  <c r="L215" i="21"/>
  <c r="K215" i="21"/>
  <c r="J215" i="21"/>
  <c r="I215" i="21"/>
  <c r="H215" i="21"/>
  <c r="G215" i="21"/>
  <c r="F215" i="21"/>
  <c r="E215" i="21"/>
  <c r="D215" i="21"/>
  <c r="C215" i="21"/>
  <c r="R214" i="21"/>
  <c r="Q214" i="21"/>
  <c r="P214" i="21"/>
  <c r="O214" i="21"/>
  <c r="N214" i="21"/>
  <c r="M214" i="21"/>
  <c r="L214" i="21"/>
  <c r="K214" i="21"/>
  <c r="J214" i="21"/>
  <c r="I214" i="21"/>
  <c r="H214" i="21"/>
  <c r="G214" i="21"/>
  <c r="F214" i="21"/>
  <c r="E214" i="21"/>
  <c r="D214" i="21"/>
  <c r="C214" i="21"/>
  <c r="R213" i="21"/>
  <c r="Q213" i="21"/>
  <c r="P213" i="21"/>
  <c r="O213" i="21"/>
  <c r="N213" i="21"/>
  <c r="M213" i="21"/>
  <c r="L213" i="21"/>
  <c r="K213" i="21"/>
  <c r="J213" i="21"/>
  <c r="I213" i="21"/>
  <c r="H213" i="21"/>
  <c r="G213" i="21"/>
  <c r="F213" i="21"/>
  <c r="E213" i="21"/>
  <c r="D213" i="21"/>
  <c r="C213" i="21"/>
  <c r="R212" i="21"/>
  <c r="Q212" i="21"/>
  <c r="P212" i="21"/>
  <c r="O212" i="21"/>
  <c r="N212" i="21"/>
  <c r="M212" i="21"/>
  <c r="L212" i="21"/>
  <c r="K212" i="21"/>
  <c r="J212" i="21"/>
  <c r="I212" i="21"/>
  <c r="H212" i="21"/>
  <c r="G212" i="21"/>
  <c r="F212" i="21"/>
  <c r="E212" i="21"/>
  <c r="D212" i="21"/>
  <c r="C212" i="21"/>
  <c r="R211" i="21"/>
  <c r="Q211" i="21"/>
  <c r="P211" i="21"/>
  <c r="O211" i="21"/>
  <c r="N211" i="21"/>
  <c r="M211" i="21"/>
  <c r="L211" i="21"/>
  <c r="K211" i="21"/>
  <c r="J211" i="21"/>
  <c r="I211" i="21"/>
  <c r="H211" i="21"/>
  <c r="G211" i="21"/>
  <c r="F211" i="21"/>
  <c r="E211" i="21"/>
  <c r="D211" i="21"/>
  <c r="C211" i="21"/>
  <c r="R210" i="21"/>
  <c r="Q210" i="21"/>
  <c r="P210" i="21"/>
  <c r="O210" i="21"/>
  <c r="N210" i="21"/>
  <c r="M210" i="21"/>
  <c r="L210" i="21"/>
  <c r="K210" i="21"/>
  <c r="J210" i="21"/>
  <c r="I210" i="21"/>
  <c r="H210" i="21"/>
  <c r="G210" i="21"/>
  <c r="F210" i="21"/>
  <c r="E210" i="21"/>
  <c r="D210" i="21"/>
  <c r="C210" i="21"/>
  <c r="R209" i="21"/>
  <c r="Q209" i="21"/>
  <c r="P209" i="21"/>
  <c r="O209" i="21"/>
  <c r="N209" i="21"/>
  <c r="M209" i="21"/>
  <c r="L209" i="21"/>
  <c r="K209" i="21"/>
  <c r="J209" i="21"/>
  <c r="I209" i="21"/>
  <c r="H209" i="21"/>
  <c r="G209" i="21"/>
  <c r="F209" i="21"/>
  <c r="E209" i="21"/>
  <c r="D209" i="21"/>
  <c r="C209" i="21"/>
  <c r="R208" i="21"/>
  <c r="Q208" i="21"/>
  <c r="P208" i="21"/>
  <c r="O208" i="21"/>
  <c r="N208" i="21"/>
  <c r="M208" i="21"/>
  <c r="L208" i="21"/>
  <c r="K208" i="21"/>
  <c r="J208" i="21"/>
  <c r="I208" i="21"/>
  <c r="H208" i="21"/>
  <c r="G208" i="21"/>
  <c r="F208" i="21"/>
  <c r="E208" i="21"/>
  <c r="D208" i="21"/>
  <c r="C208" i="21"/>
  <c r="R207" i="21"/>
  <c r="Q207" i="21"/>
  <c r="P207" i="21"/>
  <c r="O207" i="21"/>
  <c r="N207" i="21"/>
  <c r="M207" i="21"/>
  <c r="L207" i="21"/>
  <c r="K207" i="21"/>
  <c r="J207" i="21"/>
  <c r="I207" i="21"/>
  <c r="H207" i="21"/>
  <c r="G207" i="21"/>
  <c r="F207" i="21"/>
  <c r="E207" i="21"/>
  <c r="D207" i="21"/>
  <c r="C207" i="21"/>
  <c r="R206" i="21"/>
  <c r="Q206" i="21"/>
  <c r="P206" i="21"/>
  <c r="O206" i="21"/>
  <c r="N206" i="21"/>
  <c r="M206" i="21"/>
  <c r="L206" i="21"/>
  <c r="K206" i="21"/>
  <c r="J206" i="21"/>
  <c r="I206" i="21"/>
  <c r="H206" i="21"/>
  <c r="G206" i="21"/>
  <c r="F206" i="21"/>
  <c r="E206" i="21"/>
  <c r="D206" i="21"/>
  <c r="C206" i="21"/>
  <c r="R205" i="21"/>
  <c r="Q205" i="21"/>
  <c r="P205" i="21"/>
  <c r="O205" i="21"/>
  <c r="N205" i="21"/>
  <c r="M205" i="21"/>
  <c r="L205" i="21"/>
  <c r="K205" i="21"/>
  <c r="J205" i="21"/>
  <c r="I205" i="21"/>
  <c r="H205" i="21"/>
  <c r="G205" i="21"/>
  <c r="F205" i="21"/>
  <c r="E205" i="21"/>
  <c r="D205" i="21"/>
  <c r="C205" i="21"/>
  <c r="R204" i="21"/>
  <c r="Q204" i="21"/>
  <c r="P204" i="21"/>
  <c r="O204" i="21"/>
  <c r="N204" i="21"/>
  <c r="M204" i="21"/>
  <c r="L204" i="21"/>
  <c r="K204" i="21"/>
  <c r="J204" i="21"/>
  <c r="I204" i="21"/>
  <c r="H204" i="21"/>
  <c r="G204" i="21"/>
  <c r="F204" i="21"/>
  <c r="E204" i="21"/>
  <c r="D204" i="21"/>
  <c r="C204" i="21"/>
  <c r="R203" i="21"/>
  <c r="Q203" i="21"/>
  <c r="P203" i="21"/>
  <c r="O203" i="21"/>
  <c r="N203" i="21"/>
  <c r="M203" i="21"/>
  <c r="L203" i="21"/>
  <c r="K203" i="21"/>
  <c r="J203" i="21"/>
  <c r="I203" i="21"/>
  <c r="H203" i="21"/>
  <c r="G203" i="21"/>
  <c r="F203" i="21"/>
  <c r="E203" i="21"/>
  <c r="D203" i="21"/>
  <c r="C203" i="21"/>
  <c r="R202" i="21"/>
  <c r="Q202" i="21"/>
  <c r="P202" i="21"/>
  <c r="O202" i="21"/>
  <c r="N202" i="21"/>
  <c r="M202" i="21"/>
  <c r="L202" i="21"/>
  <c r="K202" i="21"/>
  <c r="J202" i="21"/>
  <c r="I202" i="21"/>
  <c r="H202" i="21"/>
  <c r="G202" i="21"/>
  <c r="F202" i="21"/>
  <c r="E202" i="21"/>
  <c r="D202" i="21"/>
  <c r="C202" i="21"/>
  <c r="R201" i="21"/>
  <c r="Q201" i="21"/>
  <c r="P201" i="21"/>
  <c r="O201" i="21"/>
  <c r="N201" i="21"/>
  <c r="M201" i="21"/>
  <c r="L201" i="21"/>
  <c r="K201" i="21"/>
  <c r="J201" i="21"/>
  <c r="I201" i="21"/>
  <c r="H201" i="21"/>
  <c r="G201" i="21"/>
  <c r="F201" i="21"/>
  <c r="E201" i="21"/>
  <c r="D201" i="21"/>
  <c r="C201" i="21"/>
  <c r="R200" i="21"/>
  <c r="Q200" i="21"/>
  <c r="P200" i="21"/>
  <c r="O200" i="21"/>
  <c r="N200" i="21"/>
  <c r="M200" i="21"/>
  <c r="L200" i="21"/>
  <c r="K200" i="21"/>
  <c r="J200" i="21"/>
  <c r="I200" i="21"/>
  <c r="H200" i="21"/>
  <c r="G200" i="21"/>
  <c r="F200" i="21"/>
  <c r="E200" i="21"/>
  <c r="D200" i="21"/>
  <c r="C200" i="21"/>
  <c r="R199" i="21"/>
  <c r="Q199" i="21"/>
  <c r="P199" i="21"/>
  <c r="O199" i="21"/>
  <c r="N199" i="21"/>
  <c r="M199" i="21"/>
  <c r="L199" i="21"/>
  <c r="K199" i="21"/>
  <c r="J199" i="21"/>
  <c r="I199" i="21"/>
  <c r="H199" i="21"/>
  <c r="G199" i="21"/>
  <c r="F199" i="21"/>
  <c r="E199" i="21"/>
  <c r="D199" i="21"/>
  <c r="C199" i="21"/>
  <c r="R198" i="21"/>
  <c r="Q198" i="21"/>
  <c r="P198" i="21"/>
  <c r="O198" i="21"/>
  <c r="N198" i="21"/>
  <c r="M198" i="21"/>
  <c r="L198" i="21"/>
  <c r="K198" i="21"/>
  <c r="J198" i="21"/>
  <c r="I198" i="21"/>
  <c r="H198" i="21"/>
  <c r="G198" i="21"/>
  <c r="F198" i="21"/>
  <c r="E198" i="21"/>
  <c r="D198" i="21"/>
  <c r="C198" i="21"/>
  <c r="R197" i="21"/>
  <c r="Q197" i="21"/>
  <c r="P197" i="21"/>
  <c r="O197" i="21"/>
  <c r="N197" i="21"/>
  <c r="M197" i="21"/>
  <c r="L197" i="21"/>
  <c r="K197" i="21"/>
  <c r="J197" i="21"/>
  <c r="I197" i="21"/>
  <c r="H197" i="21"/>
  <c r="G197" i="21"/>
  <c r="F197" i="21"/>
  <c r="E197" i="21"/>
  <c r="D197" i="21"/>
  <c r="C197" i="21"/>
  <c r="R196" i="21"/>
  <c r="Q196" i="21"/>
  <c r="P196" i="21"/>
  <c r="O196" i="21"/>
  <c r="N196" i="21"/>
  <c r="M196" i="21"/>
  <c r="L196" i="21"/>
  <c r="K196" i="21"/>
  <c r="J196" i="21"/>
  <c r="I196" i="21"/>
  <c r="H196" i="21"/>
  <c r="G196" i="21"/>
  <c r="F196" i="21"/>
  <c r="E196" i="21"/>
  <c r="D196" i="21"/>
  <c r="C196" i="21"/>
  <c r="R195" i="21"/>
  <c r="Q195" i="21"/>
  <c r="P195" i="21"/>
  <c r="O195" i="21"/>
  <c r="N195" i="21"/>
  <c r="M195" i="21"/>
  <c r="L195" i="21"/>
  <c r="K195" i="21"/>
  <c r="J195" i="21"/>
  <c r="I195" i="21"/>
  <c r="H195" i="21"/>
  <c r="G195" i="21"/>
  <c r="F195" i="21"/>
  <c r="E195" i="21"/>
  <c r="D195" i="21"/>
  <c r="C195" i="21"/>
  <c r="R194" i="21"/>
  <c r="Q194" i="21"/>
  <c r="P194" i="21"/>
  <c r="O194" i="21"/>
  <c r="N194" i="21"/>
  <c r="M194" i="21"/>
  <c r="L194" i="21"/>
  <c r="K194" i="21"/>
  <c r="J194" i="21"/>
  <c r="I194" i="21"/>
  <c r="H194" i="21"/>
  <c r="G194" i="21"/>
  <c r="F194" i="21"/>
  <c r="E194" i="21"/>
  <c r="D194" i="21"/>
  <c r="C194" i="21"/>
  <c r="R193" i="21"/>
  <c r="Q193" i="21"/>
  <c r="P193" i="21"/>
  <c r="O193" i="21"/>
  <c r="N193" i="21"/>
  <c r="M193" i="21"/>
  <c r="L193" i="21"/>
  <c r="K193" i="21"/>
  <c r="J193" i="21"/>
  <c r="I193" i="21"/>
  <c r="H193" i="21"/>
  <c r="G193" i="21"/>
  <c r="F193" i="21"/>
  <c r="E193" i="21"/>
  <c r="D193" i="21"/>
  <c r="C193" i="21"/>
  <c r="R192" i="21"/>
  <c r="Q192" i="21"/>
  <c r="P192" i="21"/>
  <c r="O192" i="21"/>
  <c r="N192" i="21"/>
  <c r="M192" i="21"/>
  <c r="L192" i="21"/>
  <c r="K192" i="21"/>
  <c r="J192" i="21"/>
  <c r="I192" i="21"/>
  <c r="H192" i="21"/>
  <c r="G192" i="21"/>
  <c r="F192" i="21"/>
  <c r="E192" i="21"/>
  <c r="D192" i="21"/>
  <c r="C192" i="21"/>
  <c r="R191" i="21"/>
  <c r="Q191" i="21"/>
  <c r="P191" i="21"/>
  <c r="O191" i="21"/>
  <c r="N191" i="21"/>
  <c r="M191" i="21"/>
  <c r="L191" i="21"/>
  <c r="K191" i="21"/>
  <c r="J191" i="21"/>
  <c r="I191" i="21"/>
  <c r="H191" i="21"/>
  <c r="G191" i="21"/>
  <c r="F191" i="21"/>
  <c r="E191" i="21"/>
  <c r="D191" i="21"/>
  <c r="C191" i="21"/>
  <c r="R190" i="21"/>
  <c r="Q190" i="21"/>
  <c r="P190" i="21"/>
  <c r="O190" i="21"/>
  <c r="N190" i="21"/>
  <c r="M190" i="21"/>
  <c r="L190" i="21"/>
  <c r="K190" i="21"/>
  <c r="J190" i="21"/>
  <c r="I190" i="21"/>
  <c r="H190" i="21"/>
  <c r="G190" i="21"/>
  <c r="F190" i="21"/>
  <c r="E190" i="21"/>
  <c r="D190" i="21"/>
  <c r="C190" i="21"/>
  <c r="R189" i="21"/>
  <c r="Q189" i="21"/>
  <c r="P189" i="21"/>
  <c r="O189" i="21"/>
  <c r="N189" i="21"/>
  <c r="M189" i="21"/>
  <c r="L189" i="21"/>
  <c r="K189" i="21"/>
  <c r="J189" i="21"/>
  <c r="I189" i="21"/>
  <c r="H189" i="21"/>
  <c r="G189" i="21"/>
  <c r="F189" i="21"/>
  <c r="E189" i="21"/>
  <c r="D189" i="21"/>
  <c r="C189" i="21"/>
  <c r="R188" i="21"/>
  <c r="Q188" i="21"/>
  <c r="P188" i="21"/>
  <c r="O188" i="21"/>
  <c r="N188" i="21"/>
  <c r="M188" i="21"/>
  <c r="L188" i="21"/>
  <c r="K188" i="21"/>
  <c r="J188" i="21"/>
  <c r="I188" i="21"/>
  <c r="H188" i="21"/>
  <c r="G188" i="21"/>
  <c r="F188" i="21"/>
  <c r="E188" i="21"/>
  <c r="D188" i="21"/>
  <c r="C188" i="21"/>
  <c r="R187" i="21"/>
  <c r="Q187" i="21"/>
  <c r="P187" i="21"/>
  <c r="O187" i="21"/>
  <c r="N187" i="21"/>
  <c r="M187" i="21"/>
  <c r="L187" i="21"/>
  <c r="K187" i="21"/>
  <c r="J187" i="21"/>
  <c r="I187" i="21"/>
  <c r="H187" i="21"/>
  <c r="G187" i="21"/>
  <c r="F187" i="21"/>
  <c r="E187" i="21"/>
  <c r="D187" i="21"/>
  <c r="C187" i="21"/>
  <c r="R186" i="21"/>
  <c r="Q186" i="21"/>
  <c r="P186" i="21"/>
  <c r="O186" i="21"/>
  <c r="N186" i="21"/>
  <c r="M186" i="21"/>
  <c r="L186" i="21"/>
  <c r="K186" i="21"/>
  <c r="J186" i="21"/>
  <c r="I186" i="21"/>
  <c r="H186" i="21"/>
  <c r="G186" i="21"/>
  <c r="F186" i="21"/>
  <c r="E186" i="21"/>
  <c r="D186" i="21"/>
  <c r="C186" i="21"/>
  <c r="R185" i="21"/>
  <c r="Q185" i="21"/>
  <c r="P185" i="21"/>
  <c r="O185" i="21"/>
  <c r="N185" i="21"/>
  <c r="M185" i="21"/>
  <c r="L185" i="21"/>
  <c r="K185" i="21"/>
  <c r="J185" i="21"/>
  <c r="I185" i="21"/>
  <c r="H185" i="21"/>
  <c r="G185" i="21"/>
  <c r="F185" i="21"/>
  <c r="E185" i="21"/>
  <c r="D185" i="21"/>
  <c r="C185" i="21"/>
  <c r="R184" i="21"/>
  <c r="Q184" i="21"/>
  <c r="P184" i="21"/>
  <c r="O184" i="21"/>
  <c r="N184" i="21"/>
  <c r="M184" i="21"/>
  <c r="L184" i="21"/>
  <c r="K184" i="21"/>
  <c r="J184" i="21"/>
  <c r="I184" i="21"/>
  <c r="H184" i="21"/>
  <c r="G184" i="21"/>
  <c r="F184" i="21"/>
  <c r="E184" i="21"/>
  <c r="D184" i="21"/>
  <c r="C184" i="21"/>
  <c r="R183" i="21"/>
  <c r="Q183" i="21"/>
  <c r="P183" i="21"/>
  <c r="O183" i="21"/>
  <c r="N183" i="21"/>
  <c r="M183" i="21"/>
  <c r="L183" i="21"/>
  <c r="K183" i="21"/>
  <c r="J183" i="21"/>
  <c r="I183" i="21"/>
  <c r="H183" i="21"/>
  <c r="G183" i="21"/>
  <c r="F183" i="21"/>
  <c r="E183" i="21"/>
  <c r="D183" i="21"/>
  <c r="C183" i="21"/>
  <c r="R182" i="21"/>
  <c r="Q182" i="21"/>
  <c r="P182" i="21"/>
  <c r="O182" i="21"/>
  <c r="N182" i="21"/>
  <c r="M182" i="21"/>
  <c r="L182" i="21"/>
  <c r="K182" i="21"/>
  <c r="J182" i="21"/>
  <c r="I182" i="21"/>
  <c r="H182" i="21"/>
  <c r="G182" i="21"/>
  <c r="F182" i="21"/>
  <c r="E182" i="21"/>
  <c r="D182" i="21"/>
  <c r="C182" i="21"/>
  <c r="R181" i="21"/>
  <c r="Q181" i="21"/>
  <c r="P181" i="21"/>
  <c r="O181" i="21"/>
  <c r="N181" i="21"/>
  <c r="M181" i="21"/>
  <c r="L181" i="21"/>
  <c r="K181" i="21"/>
  <c r="J181" i="21"/>
  <c r="I181" i="21"/>
  <c r="H181" i="21"/>
  <c r="G181" i="21"/>
  <c r="F181" i="21"/>
  <c r="E181" i="21"/>
  <c r="D181" i="21"/>
  <c r="C181" i="21"/>
  <c r="R180" i="21"/>
  <c r="Q180" i="21"/>
  <c r="P180" i="21"/>
  <c r="O180" i="21"/>
  <c r="N180" i="21"/>
  <c r="M180" i="21"/>
  <c r="L180" i="21"/>
  <c r="K180" i="21"/>
  <c r="J180" i="21"/>
  <c r="I180" i="21"/>
  <c r="H180" i="21"/>
  <c r="G180" i="21"/>
  <c r="F180" i="21"/>
  <c r="E180" i="21"/>
  <c r="D180" i="21"/>
  <c r="C180" i="21"/>
  <c r="R179" i="21"/>
  <c r="Q179" i="21"/>
  <c r="P179" i="21"/>
  <c r="O179" i="21"/>
  <c r="N179" i="21"/>
  <c r="M179" i="21"/>
  <c r="L179" i="21"/>
  <c r="K179" i="21"/>
  <c r="J179" i="21"/>
  <c r="I179" i="21"/>
  <c r="H179" i="21"/>
  <c r="G179" i="21"/>
  <c r="F179" i="21"/>
  <c r="E179" i="21"/>
  <c r="D179" i="21"/>
  <c r="C179" i="21"/>
  <c r="R178" i="21"/>
  <c r="Q178" i="21"/>
  <c r="P178" i="21"/>
  <c r="O178" i="21"/>
  <c r="N178" i="21"/>
  <c r="M178" i="21"/>
  <c r="L178" i="21"/>
  <c r="K178" i="21"/>
  <c r="J178" i="21"/>
  <c r="I178" i="21"/>
  <c r="H178" i="21"/>
  <c r="G178" i="21"/>
  <c r="F178" i="21"/>
  <c r="E178" i="21"/>
  <c r="D178" i="21"/>
  <c r="C178" i="21"/>
  <c r="R177" i="21"/>
  <c r="Q177" i="21"/>
  <c r="P177" i="21"/>
  <c r="O177" i="21"/>
  <c r="N177" i="21"/>
  <c r="M177" i="21"/>
  <c r="L177" i="21"/>
  <c r="K177" i="21"/>
  <c r="J177" i="21"/>
  <c r="I177" i="21"/>
  <c r="H177" i="21"/>
  <c r="G177" i="21"/>
  <c r="F177" i="21"/>
  <c r="E177" i="21"/>
  <c r="D177" i="21"/>
  <c r="C177" i="21"/>
  <c r="R176" i="21"/>
  <c r="Q176" i="21"/>
  <c r="P176" i="21"/>
  <c r="O176" i="21"/>
  <c r="N176" i="21"/>
  <c r="M176" i="21"/>
  <c r="L176" i="21"/>
  <c r="K176" i="21"/>
  <c r="J176" i="21"/>
  <c r="I176" i="21"/>
  <c r="H176" i="21"/>
  <c r="G176" i="21"/>
  <c r="F176" i="21"/>
  <c r="E176" i="21"/>
  <c r="D176" i="21"/>
  <c r="C176" i="21"/>
  <c r="R175" i="21"/>
  <c r="Q175" i="21"/>
  <c r="P175" i="21"/>
  <c r="O175" i="21"/>
  <c r="N175" i="21"/>
  <c r="M175" i="21"/>
  <c r="L175" i="21"/>
  <c r="K175" i="21"/>
  <c r="J175" i="21"/>
  <c r="I175" i="21"/>
  <c r="H175" i="21"/>
  <c r="G175" i="21"/>
  <c r="F175" i="21"/>
  <c r="E175" i="21"/>
  <c r="D175" i="21"/>
  <c r="C175" i="21"/>
  <c r="R174" i="21"/>
  <c r="Q174" i="21"/>
  <c r="P174" i="21"/>
  <c r="O174" i="21"/>
  <c r="N174" i="21"/>
  <c r="M174" i="21"/>
  <c r="L174" i="21"/>
  <c r="K174" i="21"/>
  <c r="J174" i="21"/>
  <c r="I174" i="21"/>
  <c r="H174" i="21"/>
  <c r="G174" i="21"/>
  <c r="F174" i="21"/>
  <c r="E174" i="21"/>
  <c r="D174" i="21"/>
  <c r="C174" i="21"/>
  <c r="R173" i="21"/>
  <c r="Q173" i="21"/>
  <c r="P173" i="21"/>
  <c r="O173" i="21"/>
  <c r="N173" i="21"/>
  <c r="M173" i="21"/>
  <c r="L173" i="21"/>
  <c r="K173" i="21"/>
  <c r="J173" i="21"/>
  <c r="I173" i="21"/>
  <c r="H173" i="21"/>
  <c r="G173" i="21"/>
  <c r="F173" i="21"/>
  <c r="E173" i="21"/>
  <c r="D173" i="21"/>
  <c r="C173" i="21"/>
  <c r="R172" i="21"/>
  <c r="Q172" i="21"/>
  <c r="P172" i="21"/>
  <c r="O172" i="21"/>
  <c r="N172" i="21"/>
  <c r="M172" i="21"/>
  <c r="L172" i="21"/>
  <c r="K172" i="21"/>
  <c r="J172" i="21"/>
  <c r="I172" i="21"/>
  <c r="H172" i="21"/>
  <c r="G172" i="21"/>
  <c r="F172" i="21"/>
  <c r="E172" i="21"/>
  <c r="D172" i="21"/>
  <c r="C172" i="21"/>
  <c r="R171" i="21"/>
  <c r="Q171" i="21"/>
  <c r="P171" i="21"/>
  <c r="O171" i="21"/>
  <c r="N171" i="21"/>
  <c r="M171" i="21"/>
  <c r="L171" i="21"/>
  <c r="K171" i="21"/>
  <c r="J171" i="21"/>
  <c r="I171" i="21"/>
  <c r="H171" i="21"/>
  <c r="G171" i="21"/>
  <c r="F171" i="21"/>
  <c r="E171" i="21"/>
  <c r="D171" i="21"/>
  <c r="C171" i="21"/>
  <c r="R170" i="21"/>
  <c r="Q170" i="21"/>
  <c r="P170" i="21"/>
  <c r="O170" i="21"/>
  <c r="N170" i="21"/>
  <c r="M170" i="21"/>
  <c r="L170" i="21"/>
  <c r="K170" i="21"/>
  <c r="J170" i="21"/>
  <c r="I170" i="21"/>
  <c r="H170" i="21"/>
  <c r="G170" i="21"/>
  <c r="F170" i="21"/>
  <c r="E170" i="21"/>
  <c r="D170" i="21"/>
  <c r="C170" i="21"/>
  <c r="R169" i="21"/>
  <c r="Q169" i="21"/>
  <c r="P169" i="21"/>
  <c r="O169" i="21"/>
  <c r="N169" i="21"/>
  <c r="M169" i="21"/>
  <c r="L169" i="21"/>
  <c r="K169" i="21"/>
  <c r="J169" i="21"/>
  <c r="I169" i="21"/>
  <c r="H169" i="21"/>
  <c r="G169" i="21"/>
  <c r="F169" i="21"/>
  <c r="E169" i="21"/>
  <c r="D169" i="21"/>
  <c r="C169" i="21"/>
  <c r="R168" i="21"/>
  <c r="Q168" i="21"/>
  <c r="P168" i="21"/>
  <c r="O168" i="21"/>
  <c r="N168" i="21"/>
  <c r="M168" i="21"/>
  <c r="L168" i="21"/>
  <c r="K168" i="21"/>
  <c r="J168" i="21"/>
  <c r="I168" i="21"/>
  <c r="H168" i="21"/>
  <c r="G168" i="21"/>
  <c r="F168" i="21"/>
  <c r="E168" i="21"/>
  <c r="D168" i="21"/>
  <c r="C168" i="21"/>
  <c r="R167" i="21"/>
  <c r="Q167" i="21"/>
  <c r="P167" i="21"/>
  <c r="O167" i="21"/>
  <c r="N167" i="21"/>
  <c r="M167" i="21"/>
  <c r="L167" i="21"/>
  <c r="K167" i="21"/>
  <c r="J167" i="21"/>
  <c r="I167" i="21"/>
  <c r="H167" i="21"/>
  <c r="G167" i="21"/>
  <c r="F167" i="21"/>
  <c r="E167" i="21"/>
  <c r="D167" i="21"/>
  <c r="C167" i="21"/>
  <c r="R166" i="21"/>
  <c r="Q166" i="21"/>
  <c r="P166" i="21"/>
  <c r="O166" i="21"/>
  <c r="N166" i="21"/>
  <c r="M166" i="21"/>
  <c r="L166" i="21"/>
  <c r="K166" i="21"/>
  <c r="J166" i="21"/>
  <c r="I166" i="21"/>
  <c r="H166" i="21"/>
  <c r="G166" i="21"/>
  <c r="F166" i="21"/>
  <c r="E166" i="21"/>
  <c r="D166" i="21"/>
  <c r="C166" i="21"/>
  <c r="R165" i="21"/>
  <c r="Q165" i="21"/>
  <c r="P165" i="21"/>
  <c r="O165" i="21"/>
  <c r="N165" i="21"/>
  <c r="M165" i="21"/>
  <c r="L165" i="21"/>
  <c r="K165" i="21"/>
  <c r="J165" i="21"/>
  <c r="I165" i="21"/>
  <c r="H165" i="21"/>
  <c r="G165" i="21"/>
  <c r="F165" i="21"/>
  <c r="E165" i="21"/>
  <c r="D165" i="21"/>
  <c r="C165" i="21"/>
  <c r="R164" i="21"/>
  <c r="Q164" i="21"/>
  <c r="P164" i="21"/>
  <c r="O164" i="21"/>
  <c r="N164" i="21"/>
  <c r="M164" i="21"/>
  <c r="L164" i="21"/>
  <c r="K164" i="21"/>
  <c r="J164" i="21"/>
  <c r="I164" i="21"/>
  <c r="H164" i="21"/>
  <c r="G164" i="21"/>
  <c r="F164" i="21"/>
  <c r="E164" i="21"/>
  <c r="D164" i="21"/>
  <c r="C164" i="21"/>
  <c r="R163" i="21"/>
  <c r="Q163" i="21"/>
  <c r="P163" i="21"/>
  <c r="O163" i="21"/>
  <c r="N163" i="21"/>
  <c r="M163" i="21"/>
  <c r="L163" i="21"/>
  <c r="K163" i="21"/>
  <c r="J163" i="21"/>
  <c r="I163" i="21"/>
  <c r="H163" i="21"/>
  <c r="G163" i="21"/>
  <c r="F163" i="21"/>
  <c r="E163" i="21"/>
  <c r="D163" i="21"/>
  <c r="C163" i="21"/>
  <c r="R162" i="21"/>
  <c r="Q162" i="21"/>
  <c r="P162" i="21"/>
  <c r="O162" i="21"/>
  <c r="N162" i="21"/>
  <c r="M162" i="21"/>
  <c r="L162" i="21"/>
  <c r="K162" i="21"/>
  <c r="J162" i="21"/>
  <c r="I162" i="21"/>
  <c r="H162" i="21"/>
  <c r="G162" i="21"/>
  <c r="F162" i="21"/>
  <c r="E162" i="21"/>
  <c r="D162" i="21"/>
  <c r="C162" i="21"/>
  <c r="R161" i="21"/>
  <c r="Q161" i="21"/>
  <c r="P161" i="21"/>
  <c r="O161" i="21"/>
  <c r="N161" i="21"/>
  <c r="M161" i="21"/>
  <c r="L161" i="21"/>
  <c r="K161" i="21"/>
  <c r="J161" i="21"/>
  <c r="I161" i="21"/>
  <c r="H161" i="21"/>
  <c r="G161" i="21"/>
  <c r="F161" i="21"/>
  <c r="E161" i="21"/>
  <c r="D161" i="21"/>
  <c r="C161" i="21"/>
  <c r="R160" i="21"/>
  <c r="Q160" i="21"/>
  <c r="P160" i="21"/>
  <c r="O160" i="21"/>
  <c r="N160" i="21"/>
  <c r="M160" i="21"/>
  <c r="L160" i="21"/>
  <c r="K160" i="21"/>
  <c r="J160" i="21"/>
  <c r="I160" i="21"/>
  <c r="H160" i="21"/>
  <c r="G160" i="21"/>
  <c r="F160" i="21"/>
  <c r="E160" i="21"/>
  <c r="D160" i="21"/>
  <c r="C160" i="21"/>
  <c r="R159" i="21"/>
  <c r="Q159" i="21"/>
  <c r="P159" i="21"/>
  <c r="O159" i="21"/>
  <c r="N159" i="21"/>
  <c r="M159" i="21"/>
  <c r="L159" i="21"/>
  <c r="K159" i="21"/>
  <c r="J159" i="21"/>
  <c r="I159" i="21"/>
  <c r="H159" i="21"/>
  <c r="G159" i="21"/>
  <c r="F159" i="21"/>
  <c r="E159" i="21"/>
  <c r="D159" i="21"/>
  <c r="C159" i="21"/>
  <c r="R158" i="21"/>
  <c r="Q158" i="21"/>
  <c r="P158" i="21"/>
  <c r="O158" i="21"/>
  <c r="N158" i="21"/>
  <c r="M158" i="21"/>
  <c r="L158" i="21"/>
  <c r="K158" i="21"/>
  <c r="J158" i="21"/>
  <c r="I158" i="21"/>
  <c r="H158" i="21"/>
  <c r="G158" i="21"/>
  <c r="F158" i="21"/>
  <c r="E158" i="21"/>
  <c r="D158" i="21"/>
  <c r="C158" i="21"/>
  <c r="R157" i="21"/>
  <c r="Q157" i="21"/>
  <c r="P157" i="21"/>
  <c r="O157" i="21"/>
  <c r="N157" i="21"/>
  <c r="M157" i="21"/>
  <c r="L157" i="21"/>
  <c r="K157" i="21"/>
  <c r="J157" i="21"/>
  <c r="I157" i="21"/>
  <c r="H157" i="21"/>
  <c r="G157" i="21"/>
  <c r="F157" i="21"/>
  <c r="E157" i="21"/>
  <c r="D157" i="21"/>
  <c r="C157" i="21"/>
  <c r="R156" i="21"/>
  <c r="Q156" i="21"/>
  <c r="P156" i="21"/>
  <c r="O156" i="21"/>
  <c r="N156" i="21"/>
  <c r="M156" i="21"/>
  <c r="L156" i="21"/>
  <c r="K156" i="21"/>
  <c r="J156" i="21"/>
  <c r="I156" i="21"/>
  <c r="H156" i="21"/>
  <c r="G156" i="21"/>
  <c r="F156" i="21"/>
  <c r="E156" i="21"/>
  <c r="D156" i="21"/>
  <c r="C156" i="21"/>
  <c r="R155" i="21"/>
  <c r="Q155" i="21"/>
  <c r="P155" i="21"/>
  <c r="O155" i="21"/>
  <c r="N155" i="21"/>
  <c r="M155" i="21"/>
  <c r="L155" i="21"/>
  <c r="K155" i="21"/>
  <c r="J155" i="21"/>
  <c r="I155" i="21"/>
  <c r="H155" i="21"/>
  <c r="G155" i="21"/>
  <c r="F155" i="21"/>
  <c r="E155" i="21"/>
  <c r="D155" i="21"/>
  <c r="C155" i="21"/>
  <c r="R154" i="21"/>
  <c r="Q154" i="21"/>
  <c r="P154" i="21"/>
  <c r="O154" i="21"/>
  <c r="N154" i="21"/>
  <c r="M154" i="21"/>
  <c r="L154" i="21"/>
  <c r="K154" i="21"/>
  <c r="J154" i="21"/>
  <c r="I154" i="21"/>
  <c r="H154" i="21"/>
  <c r="G154" i="21"/>
  <c r="F154" i="21"/>
  <c r="E154" i="21"/>
  <c r="D154" i="21"/>
  <c r="C154" i="21"/>
  <c r="R153" i="21"/>
  <c r="Q153" i="21"/>
  <c r="P153" i="21"/>
  <c r="O153" i="21"/>
  <c r="N153" i="21"/>
  <c r="M153" i="21"/>
  <c r="L153" i="21"/>
  <c r="K153" i="21"/>
  <c r="J153" i="21"/>
  <c r="I153" i="21"/>
  <c r="H153" i="21"/>
  <c r="G153" i="21"/>
  <c r="F153" i="21"/>
  <c r="E153" i="21"/>
  <c r="D153" i="21"/>
  <c r="C153" i="21"/>
  <c r="R152" i="21"/>
  <c r="Q152" i="21"/>
  <c r="P152" i="21"/>
  <c r="O152" i="21"/>
  <c r="N152" i="21"/>
  <c r="M152" i="21"/>
  <c r="L152" i="21"/>
  <c r="K152" i="21"/>
  <c r="J152" i="21"/>
  <c r="I152" i="21"/>
  <c r="H152" i="21"/>
  <c r="G152" i="21"/>
  <c r="F152" i="21"/>
  <c r="E152" i="21"/>
  <c r="D152" i="21"/>
  <c r="C152" i="21"/>
  <c r="R151" i="21"/>
  <c r="Q151" i="21"/>
  <c r="P151" i="21"/>
  <c r="O151" i="21"/>
  <c r="N151" i="21"/>
  <c r="M151" i="21"/>
  <c r="L151" i="21"/>
  <c r="K151" i="21"/>
  <c r="J151" i="21"/>
  <c r="I151" i="21"/>
  <c r="H151" i="21"/>
  <c r="G151" i="21"/>
  <c r="F151" i="21"/>
  <c r="E151" i="21"/>
  <c r="D151" i="21"/>
  <c r="C151" i="21"/>
  <c r="R150" i="21"/>
  <c r="Q150" i="21"/>
  <c r="P150" i="21"/>
  <c r="O150" i="21"/>
  <c r="N150" i="21"/>
  <c r="M150" i="21"/>
  <c r="L150" i="21"/>
  <c r="K150" i="21"/>
  <c r="J150" i="21"/>
  <c r="I150" i="21"/>
  <c r="H150" i="21"/>
  <c r="G150" i="21"/>
  <c r="F150" i="21"/>
  <c r="E150" i="21"/>
  <c r="D150" i="21"/>
  <c r="C150" i="21"/>
  <c r="R149" i="21"/>
  <c r="Q149" i="21"/>
  <c r="P149" i="21"/>
  <c r="O149" i="21"/>
  <c r="N149" i="21"/>
  <c r="M149" i="21"/>
  <c r="L149" i="21"/>
  <c r="K149" i="21"/>
  <c r="J149" i="21"/>
  <c r="I149" i="21"/>
  <c r="H149" i="21"/>
  <c r="G149" i="21"/>
  <c r="F149" i="21"/>
  <c r="E149" i="21"/>
  <c r="D149" i="21"/>
  <c r="C149" i="21"/>
  <c r="R148" i="21"/>
  <c r="Q148" i="21"/>
  <c r="P148" i="21"/>
  <c r="O148" i="21"/>
  <c r="N148" i="21"/>
  <c r="M148" i="21"/>
  <c r="L148" i="21"/>
  <c r="K148" i="21"/>
  <c r="J148" i="21"/>
  <c r="I148" i="21"/>
  <c r="H148" i="21"/>
  <c r="G148" i="21"/>
  <c r="F148" i="21"/>
  <c r="E148" i="21"/>
  <c r="D148" i="21"/>
  <c r="C148" i="21"/>
  <c r="R147" i="21"/>
  <c r="Q147" i="21"/>
  <c r="P147" i="21"/>
  <c r="O147" i="21"/>
  <c r="N147" i="21"/>
  <c r="M147" i="21"/>
  <c r="L147" i="21"/>
  <c r="K147" i="21"/>
  <c r="J147" i="21"/>
  <c r="I147" i="21"/>
  <c r="H147" i="21"/>
  <c r="G147" i="21"/>
  <c r="F147" i="21"/>
  <c r="E147" i="21"/>
  <c r="D147" i="21"/>
  <c r="C147" i="21"/>
  <c r="R146" i="21"/>
  <c r="Q146" i="21"/>
  <c r="P146" i="21"/>
  <c r="O146" i="21"/>
  <c r="N146" i="21"/>
  <c r="M146" i="21"/>
  <c r="L146" i="21"/>
  <c r="K146" i="21"/>
  <c r="J146" i="21"/>
  <c r="I146" i="21"/>
  <c r="H146" i="21"/>
  <c r="G146" i="21"/>
  <c r="F146" i="21"/>
  <c r="E146" i="21"/>
  <c r="D146" i="21"/>
  <c r="C146" i="21"/>
  <c r="R145" i="21"/>
  <c r="Q145" i="21"/>
  <c r="P145" i="21"/>
  <c r="O145" i="21"/>
  <c r="N145" i="21"/>
  <c r="M145" i="21"/>
  <c r="L145" i="21"/>
  <c r="K145" i="21"/>
  <c r="J145" i="21"/>
  <c r="I145" i="21"/>
  <c r="H145" i="21"/>
  <c r="G145" i="21"/>
  <c r="F145" i="21"/>
  <c r="E145" i="21"/>
  <c r="D145" i="21"/>
  <c r="C145" i="21"/>
  <c r="R144" i="21"/>
  <c r="Q144" i="21"/>
  <c r="P144" i="21"/>
  <c r="O144" i="21"/>
  <c r="N144" i="21"/>
  <c r="M144" i="21"/>
  <c r="L144" i="21"/>
  <c r="K144" i="21"/>
  <c r="J144" i="21"/>
  <c r="I144" i="21"/>
  <c r="H144" i="21"/>
  <c r="G144" i="21"/>
  <c r="F144" i="21"/>
  <c r="E144" i="21"/>
  <c r="D144" i="21"/>
  <c r="C144" i="21"/>
  <c r="R143" i="21"/>
  <c r="Q143" i="21"/>
  <c r="P143" i="21"/>
  <c r="O143" i="21"/>
  <c r="N143" i="21"/>
  <c r="M143" i="21"/>
  <c r="L143" i="21"/>
  <c r="K143" i="21"/>
  <c r="J143" i="21"/>
  <c r="I143" i="21"/>
  <c r="H143" i="21"/>
  <c r="G143" i="21"/>
  <c r="F143" i="21"/>
  <c r="E143" i="21"/>
  <c r="D143" i="21"/>
  <c r="C143" i="21"/>
  <c r="R142" i="21"/>
  <c r="Q142" i="21"/>
  <c r="P142" i="21"/>
  <c r="O142" i="21"/>
  <c r="N142" i="21"/>
  <c r="M142" i="21"/>
  <c r="L142" i="21"/>
  <c r="K142" i="21"/>
  <c r="J142" i="21"/>
  <c r="I142" i="21"/>
  <c r="H142" i="21"/>
  <c r="G142" i="21"/>
  <c r="F142" i="21"/>
  <c r="E142" i="21"/>
  <c r="D142" i="21"/>
  <c r="C142" i="21"/>
  <c r="R141" i="21"/>
  <c r="Q141" i="21"/>
  <c r="P141" i="21"/>
  <c r="O141" i="21"/>
  <c r="N141" i="21"/>
  <c r="M141" i="21"/>
  <c r="L141" i="21"/>
  <c r="K141" i="21"/>
  <c r="J141" i="21"/>
  <c r="I141" i="21"/>
  <c r="H141" i="21"/>
  <c r="G141" i="21"/>
  <c r="F141" i="21"/>
  <c r="E141" i="21"/>
  <c r="D141" i="21"/>
  <c r="C141" i="21"/>
  <c r="R140" i="21"/>
  <c r="Q140" i="21"/>
  <c r="P140" i="21"/>
  <c r="O140" i="21"/>
  <c r="N140" i="21"/>
  <c r="M140" i="21"/>
  <c r="L140" i="21"/>
  <c r="K140" i="21"/>
  <c r="J140" i="21"/>
  <c r="I140" i="21"/>
  <c r="H140" i="21"/>
  <c r="G140" i="21"/>
  <c r="F140" i="21"/>
  <c r="E140" i="21"/>
  <c r="D140" i="21"/>
  <c r="C140" i="21"/>
  <c r="R139" i="21"/>
  <c r="Q139" i="21"/>
  <c r="P139" i="21"/>
  <c r="O139" i="21"/>
  <c r="N139" i="21"/>
  <c r="M139" i="21"/>
  <c r="L139" i="21"/>
  <c r="K139" i="21"/>
  <c r="J139" i="21"/>
  <c r="I139" i="21"/>
  <c r="H139" i="21"/>
  <c r="G139" i="21"/>
  <c r="F139" i="21"/>
  <c r="E139" i="21"/>
  <c r="D139" i="21"/>
  <c r="C139" i="21"/>
  <c r="R138" i="21"/>
  <c r="Q138" i="21"/>
  <c r="P138" i="21"/>
  <c r="O138" i="21"/>
  <c r="N138" i="21"/>
  <c r="M138" i="21"/>
  <c r="L138" i="21"/>
  <c r="K138" i="21"/>
  <c r="J138" i="21"/>
  <c r="I138" i="21"/>
  <c r="H138" i="21"/>
  <c r="G138" i="21"/>
  <c r="F138" i="21"/>
  <c r="E138" i="21"/>
  <c r="D138" i="21"/>
  <c r="C138" i="21"/>
  <c r="R137" i="21"/>
  <c r="Q137" i="21"/>
  <c r="P137" i="21"/>
  <c r="O137" i="21"/>
  <c r="N137" i="21"/>
  <c r="M137" i="21"/>
  <c r="L137" i="21"/>
  <c r="K137" i="21"/>
  <c r="J137" i="21"/>
  <c r="I137" i="21"/>
  <c r="H137" i="21"/>
  <c r="G137" i="21"/>
  <c r="F137" i="21"/>
  <c r="E137" i="21"/>
  <c r="D137" i="21"/>
  <c r="C137" i="21"/>
  <c r="R136" i="21"/>
  <c r="Q136" i="21"/>
  <c r="P136" i="21"/>
  <c r="O136" i="21"/>
  <c r="N136" i="21"/>
  <c r="M136" i="21"/>
  <c r="L136" i="21"/>
  <c r="K136" i="21"/>
  <c r="J136" i="21"/>
  <c r="I136" i="21"/>
  <c r="H136" i="21"/>
  <c r="G136" i="21"/>
  <c r="F136" i="21"/>
  <c r="E136" i="21"/>
  <c r="D136" i="21"/>
  <c r="C136" i="21"/>
  <c r="R135" i="21"/>
  <c r="Q135" i="21"/>
  <c r="P135" i="21"/>
  <c r="O135" i="21"/>
  <c r="N135" i="21"/>
  <c r="M135" i="21"/>
  <c r="L135" i="21"/>
  <c r="K135" i="21"/>
  <c r="J135" i="21"/>
  <c r="I135" i="21"/>
  <c r="H135" i="21"/>
  <c r="G135" i="21"/>
  <c r="F135" i="21"/>
  <c r="E135" i="21"/>
  <c r="D135" i="21"/>
  <c r="C135" i="21"/>
  <c r="R134" i="21"/>
  <c r="Q134" i="21"/>
  <c r="P134" i="21"/>
  <c r="O134" i="21"/>
  <c r="N134" i="21"/>
  <c r="M134" i="21"/>
  <c r="L134" i="21"/>
  <c r="K134" i="21"/>
  <c r="J134" i="21"/>
  <c r="I134" i="21"/>
  <c r="H134" i="21"/>
  <c r="G134" i="21"/>
  <c r="F134" i="21"/>
  <c r="E134" i="21"/>
  <c r="D134" i="21"/>
  <c r="C134" i="21"/>
  <c r="R133" i="21"/>
  <c r="Q133" i="21"/>
  <c r="P133" i="21"/>
  <c r="O133" i="21"/>
  <c r="N133" i="21"/>
  <c r="M133" i="21"/>
  <c r="L133" i="21"/>
  <c r="K133" i="21"/>
  <c r="J133" i="21"/>
  <c r="I133" i="21"/>
  <c r="H133" i="21"/>
  <c r="G133" i="21"/>
  <c r="F133" i="21"/>
  <c r="E133" i="21"/>
  <c r="D133" i="21"/>
  <c r="C133" i="21"/>
  <c r="R132" i="21"/>
  <c r="Q132" i="21"/>
  <c r="P132" i="21"/>
  <c r="O132" i="21"/>
  <c r="N132" i="21"/>
  <c r="M132" i="21"/>
  <c r="L132" i="21"/>
  <c r="K132" i="21"/>
  <c r="J132" i="21"/>
  <c r="I132" i="21"/>
  <c r="H132" i="21"/>
  <c r="G132" i="21"/>
  <c r="F132" i="21"/>
  <c r="E132" i="21"/>
  <c r="D132" i="21"/>
  <c r="C132" i="21"/>
  <c r="R131" i="21"/>
  <c r="Q131" i="21"/>
  <c r="P131" i="21"/>
  <c r="O131" i="21"/>
  <c r="N131" i="21"/>
  <c r="M131" i="21"/>
  <c r="L131" i="21"/>
  <c r="K131" i="21"/>
  <c r="J131" i="21"/>
  <c r="I131" i="21"/>
  <c r="H131" i="21"/>
  <c r="G131" i="21"/>
  <c r="F131" i="21"/>
  <c r="E131" i="21"/>
  <c r="D131" i="21"/>
  <c r="C131" i="21"/>
  <c r="R130" i="21"/>
  <c r="Q130" i="21"/>
  <c r="P130" i="21"/>
  <c r="O130" i="21"/>
  <c r="N130" i="21"/>
  <c r="M130" i="21"/>
  <c r="L130" i="21"/>
  <c r="K130" i="21"/>
  <c r="J130" i="21"/>
  <c r="I130" i="21"/>
  <c r="H130" i="21"/>
  <c r="G130" i="21"/>
  <c r="F130" i="21"/>
  <c r="E130" i="21"/>
  <c r="D130" i="21"/>
  <c r="C130" i="21"/>
  <c r="R129" i="21"/>
  <c r="Q129" i="21"/>
  <c r="P129" i="21"/>
  <c r="O129" i="21"/>
  <c r="N129" i="21"/>
  <c r="M129" i="21"/>
  <c r="L129" i="21"/>
  <c r="K129" i="21"/>
  <c r="J129" i="21"/>
  <c r="I129" i="21"/>
  <c r="H129" i="21"/>
  <c r="G129" i="21"/>
  <c r="F129" i="21"/>
  <c r="E129" i="21"/>
  <c r="D129" i="21"/>
  <c r="C129" i="21"/>
  <c r="R128" i="21"/>
  <c r="Q128" i="21"/>
  <c r="P128" i="21"/>
  <c r="O128" i="21"/>
  <c r="N128" i="21"/>
  <c r="M128" i="21"/>
  <c r="L128" i="21"/>
  <c r="K128" i="21"/>
  <c r="J128" i="21"/>
  <c r="I128" i="21"/>
  <c r="H128" i="21"/>
  <c r="G128" i="21"/>
  <c r="F128" i="21"/>
  <c r="E128" i="21"/>
  <c r="D128" i="21"/>
  <c r="C128" i="21"/>
  <c r="R127" i="21"/>
  <c r="Q127" i="21"/>
  <c r="P127" i="21"/>
  <c r="O127" i="21"/>
  <c r="N127" i="21"/>
  <c r="M127" i="21"/>
  <c r="L127" i="21"/>
  <c r="K127" i="21"/>
  <c r="J127" i="21"/>
  <c r="I127" i="21"/>
  <c r="H127" i="21"/>
  <c r="G127" i="21"/>
  <c r="F127" i="21"/>
  <c r="E127" i="21"/>
  <c r="D127" i="21"/>
  <c r="C127" i="21"/>
  <c r="R126" i="21"/>
  <c r="Q126" i="21"/>
  <c r="P126" i="21"/>
  <c r="O126" i="21"/>
  <c r="N126" i="21"/>
  <c r="M126" i="21"/>
  <c r="L126" i="21"/>
  <c r="K126" i="21"/>
  <c r="J126" i="21"/>
  <c r="I126" i="21"/>
  <c r="H126" i="21"/>
  <c r="G126" i="21"/>
  <c r="F126" i="21"/>
  <c r="E126" i="21"/>
  <c r="D126" i="21"/>
  <c r="C126" i="21"/>
  <c r="R125" i="21"/>
  <c r="Q125" i="21"/>
  <c r="P125" i="21"/>
  <c r="O125" i="21"/>
  <c r="N125" i="21"/>
  <c r="M125" i="21"/>
  <c r="L125" i="21"/>
  <c r="K125" i="21"/>
  <c r="J125" i="21"/>
  <c r="I125" i="21"/>
  <c r="H125" i="21"/>
  <c r="G125" i="21"/>
  <c r="F125" i="21"/>
  <c r="E125" i="21"/>
  <c r="D125" i="21"/>
  <c r="C125" i="21"/>
  <c r="R124" i="21"/>
  <c r="Q124" i="21"/>
  <c r="P124" i="21"/>
  <c r="O124" i="21"/>
  <c r="N124" i="21"/>
  <c r="M124" i="21"/>
  <c r="L124" i="21"/>
  <c r="K124" i="21"/>
  <c r="J124" i="21"/>
  <c r="I124" i="21"/>
  <c r="H124" i="21"/>
  <c r="G124" i="21"/>
  <c r="F124" i="21"/>
  <c r="E124" i="21"/>
  <c r="D124" i="21"/>
  <c r="C124" i="21"/>
  <c r="R123" i="21"/>
  <c r="Q123" i="21"/>
  <c r="P123" i="21"/>
  <c r="O123" i="21"/>
  <c r="N123" i="21"/>
  <c r="M123" i="21"/>
  <c r="L123" i="21"/>
  <c r="K123" i="21"/>
  <c r="J123" i="21"/>
  <c r="I123" i="21"/>
  <c r="H123" i="21"/>
  <c r="G123" i="21"/>
  <c r="F123" i="21"/>
  <c r="E123" i="21"/>
  <c r="D123" i="21"/>
  <c r="C123" i="21"/>
  <c r="R122" i="21"/>
  <c r="Q122" i="21"/>
  <c r="P122" i="21"/>
  <c r="O122" i="21"/>
  <c r="N122" i="21"/>
  <c r="M122" i="21"/>
  <c r="L122" i="21"/>
  <c r="K122" i="21"/>
  <c r="J122" i="21"/>
  <c r="I122" i="21"/>
  <c r="H122" i="21"/>
  <c r="G122" i="21"/>
  <c r="F122" i="21"/>
  <c r="E122" i="21"/>
  <c r="D122" i="21"/>
  <c r="C122" i="21"/>
  <c r="R121" i="21"/>
  <c r="Q121" i="21"/>
  <c r="P121" i="21"/>
  <c r="O121" i="21"/>
  <c r="N121" i="21"/>
  <c r="M121" i="21"/>
  <c r="L121" i="21"/>
  <c r="K121" i="21"/>
  <c r="J121" i="21"/>
  <c r="I121" i="21"/>
  <c r="H121" i="21"/>
  <c r="G121" i="21"/>
  <c r="F121" i="21"/>
  <c r="E121" i="21"/>
  <c r="D121" i="21"/>
  <c r="C121" i="21"/>
  <c r="R120" i="21"/>
  <c r="Q120" i="21"/>
  <c r="P120" i="21"/>
  <c r="O120" i="21"/>
  <c r="N120" i="21"/>
  <c r="M120" i="21"/>
  <c r="L120" i="21"/>
  <c r="K120" i="21"/>
  <c r="J120" i="21"/>
  <c r="I120" i="21"/>
  <c r="H120" i="21"/>
  <c r="G120" i="21"/>
  <c r="F120" i="21"/>
  <c r="E120" i="21"/>
  <c r="D120" i="21"/>
  <c r="C120" i="21"/>
  <c r="R119" i="21"/>
  <c r="Q119" i="21"/>
  <c r="P119" i="21"/>
  <c r="O119" i="21"/>
  <c r="N119" i="21"/>
  <c r="M119" i="21"/>
  <c r="L119" i="21"/>
  <c r="K119" i="21"/>
  <c r="J119" i="21"/>
  <c r="I119" i="21"/>
  <c r="H119" i="21"/>
  <c r="G119" i="21"/>
  <c r="F119" i="21"/>
  <c r="E119" i="21"/>
  <c r="D119" i="21"/>
  <c r="C119" i="21"/>
  <c r="R118" i="21"/>
  <c r="Q118" i="21"/>
  <c r="P118" i="21"/>
  <c r="O118" i="21"/>
  <c r="N118" i="21"/>
  <c r="M118" i="21"/>
  <c r="L118" i="21"/>
  <c r="K118" i="21"/>
  <c r="J118" i="21"/>
  <c r="I118" i="21"/>
  <c r="H118" i="21"/>
  <c r="G118" i="21"/>
  <c r="F118" i="21"/>
  <c r="E118" i="21"/>
  <c r="D118" i="21"/>
  <c r="C118" i="21"/>
  <c r="R117" i="21"/>
  <c r="Q117" i="21"/>
  <c r="P117" i="21"/>
  <c r="O117" i="21"/>
  <c r="N117" i="21"/>
  <c r="M117" i="21"/>
  <c r="L117" i="21"/>
  <c r="K117" i="21"/>
  <c r="J117" i="21"/>
  <c r="I117" i="21"/>
  <c r="H117" i="21"/>
  <c r="G117" i="21"/>
  <c r="F117" i="21"/>
  <c r="E117" i="21"/>
  <c r="D117" i="21"/>
  <c r="C117" i="21"/>
  <c r="R116" i="21"/>
  <c r="Q116" i="21"/>
  <c r="P116" i="21"/>
  <c r="O116" i="21"/>
  <c r="N116" i="21"/>
  <c r="M116" i="21"/>
  <c r="L116" i="21"/>
  <c r="K116" i="21"/>
  <c r="J116" i="21"/>
  <c r="I116" i="21"/>
  <c r="H116" i="21"/>
  <c r="G116" i="21"/>
  <c r="F116" i="21"/>
  <c r="E116" i="21"/>
  <c r="D116" i="21"/>
  <c r="C116" i="21"/>
  <c r="R115" i="21"/>
  <c r="Q115" i="21"/>
  <c r="P115" i="21"/>
  <c r="O115" i="21"/>
  <c r="N115" i="21"/>
  <c r="M115" i="21"/>
  <c r="L115" i="21"/>
  <c r="K115" i="21"/>
  <c r="J115" i="21"/>
  <c r="I115" i="21"/>
  <c r="H115" i="21"/>
  <c r="G115" i="21"/>
  <c r="F115" i="21"/>
  <c r="E115" i="21"/>
  <c r="D115" i="21"/>
  <c r="C115" i="21"/>
  <c r="R114" i="21"/>
  <c r="Q114" i="21"/>
  <c r="P114" i="21"/>
  <c r="O114" i="21"/>
  <c r="N114" i="21"/>
  <c r="M114" i="21"/>
  <c r="L114" i="21"/>
  <c r="K114" i="21"/>
  <c r="J114" i="21"/>
  <c r="I114" i="21"/>
  <c r="H114" i="21"/>
  <c r="G114" i="21"/>
  <c r="F114" i="21"/>
  <c r="E114" i="21"/>
  <c r="D114" i="21"/>
  <c r="C114" i="21"/>
  <c r="R113" i="21"/>
  <c r="Q113" i="21"/>
  <c r="P113" i="21"/>
  <c r="O113" i="21"/>
  <c r="N113" i="21"/>
  <c r="M113" i="21"/>
  <c r="L113" i="21"/>
  <c r="K113" i="21"/>
  <c r="J113" i="21"/>
  <c r="I113" i="21"/>
  <c r="H113" i="21"/>
  <c r="G113" i="21"/>
  <c r="F113" i="21"/>
  <c r="E113" i="21"/>
  <c r="D113" i="21"/>
  <c r="C113" i="21"/>
  <c r="R112" i="21"/>
  <c r="Q112" i="21"/>
  <c r="P112" i="21"/>
  <c r="O112" i="21"/>
  <c r="N112" i="21"/>
  <c r="M112" i="21"/>
  <c r="L112" i="21"/>
  <c r="K112" i="21"/>
  <c r="J112" i="21"/>
  <c r="I112" i="21"/>
  <c r="H112" i="21"/>
  <c r="G112" i="21"/>
  <c r="F112" i="21"/>
  <c r="E112" i="21"/>
  <c r="D112" i="21"/>
  <c r="C112" i="21"/>
  <c r="R111" i="21"/>
  <c r="Q111" i="21"/>
  <c r="P111" i="21"/>
  <c r="O111" i="21"/>
  <c r="N111" i="21"/>
  <c r="M111" i="21"/>
  <c r="L111" i="21"/>
  <c r="K111" i="21"/>
  <c r="J111" i="21"/>
  <c r="I111" i="21"/>
  <c r="H111" i="21"/>
  <c r="G111" i="21"/>
  <c r="F111" i="21"/>
  <c r="E111" i="21"/>
  <c r="D111" i="21"/>
  <c r="C111" i="21"/>
  <c r="R110" i="21"/>
  <c r="Q110" i="21"/>
  <c r="P110" i="21"/>
  <c r="O110" i="21"/>
  <c r="N110" i="21"/>
  <c r="M110" i="21"/>
  <c r="L110" i="21"/>
  <c r="K110" i="21"/>
  <c r="J110" i="21"/>
  <c r="I110" i="21"/>
  <c r="H110" i="21"/>
  <c r="G110" i="21"/>
  <c r="F110" i="21"/>
  <c r="E110" i="21"/>
  <c r="D110" i="21"/>
  <c r="C110" i="21"/>
  <c r="R109" i="21"/>
  <c r="Q109" i="21"/>
  <c r="P109" i="21"/>
  <c r="O109" i="21"/>
  <c r="N109" i="21"/>
  <c r="M109" i="21"/>
  <c r="L109" i="21"/>
  <c r="K109" i="21"/>
  <c r="J109" i="21"/>
  <c r="I109" i="21"/>
  <c r="H109" i="21"/>
  <c r="G109" i="21"/>
  <c r="F109" i="21"/>
  <c r="E109" i="21"/>
  <c r="D109" i="21"/>
  <c r="C109" i="21"/>
  <c r="R108" i="21"/>
  <c r="Q108" i="21"/>
  <c r="P108" i="21"/>
  <c r="O108" i="21"/>
  <c r="N108" i="21"/>
  <c r="M108" i="21"/>
  <c r="L108" i="21"/>
  <c r="K108" i="21"/>
  <c r="J108" i="21"/>
  <c r="I108" i="21"/>
  <c r="H108" i="21"/>
  <c r="G108" i="21"/>
  <c r="F108" i="21"/>
  <c r="E108" i="21"/>
  <c r="D108" i="21"/>
  <c r="C108" i="21"/>
  <c r="R107" i="21"/>
  <c r="Q107" i="21"/>
  <c r="P107" i="21"/>
  <c r="O107" i="21"/>
  <c r="N107" i="21"/>
  <c r="M107" i="21"/>
  <c r="L107" i="21"/>
  <c r="K107" i="21"/>
  <c r="J107" i="21"/>
  <c r="I107" i="21"/>
  <c r="H107" i="21"/>
  <c r="G107" i="21"/>
  <c r="F107" i="21"/>
  <c r="E107" i="21"/>
  <c r="D107" i="21"/>
  <c r="C107" i="21"/>
  <c r="R106" i="21"/>
  <c r="Q106" i="21"/>
  <c r="P106" i="21"/>
  <c r="O106" i="21"/>
  <c r="N106" i="21"/>
  <c r="M106" i="21"/>
  <c r="L106" i="21"/>
  <c r="K106" i="21"/>
  <c r="J106" i="21"/>
  <c r="I106" i="21"/>
  <c r="H106" i="21"/>
  <c r="G106" i="21"/>
  <c r="F106" i="21"/>
  <c r="E106" i="21"/>
  <c r="D106" i="21"/>
  <c r="C106" i="21"/>
  <c r="R105" i="21"/>
  <c r="Q105" i="21"/>
  <c r="P105" i="21"/>
  <c r="O105" i="21"/>
  <c r="N105" i="21"/>
  <c r="M105" i="21"/>
  <c r="L105" i="21"/>
  <c r="K105" i="21"/>
  <c r="J105" i="21"/>
  <c r="I105" i="21"/>
  <c r="H105" i="21"/>
  <c r="G105" i="21"/>
  <c r="F105" i="21"/>
  <c r="E105" i="21"/>
  <c r="D105" i="21"/>
  <c r="C105" i="21"/>
  <c r="R104" i="21"/>
  <c r="Q104" i="21"/>
  <c r="P104" i="21"/>
  <c r="O104" i="21"/>
  <c r="N104" i="21"/>
  <c r="M104" i="21"/>
  <c r="L104" i="21"/>
  <c r="K104" i="21"/>
  <c r="J104" i="21"/>
  <c r="I104" i="21"/>
  <c r="H104" i="21"/>
  <c r="G104" i="21"/>
  <c r="F104" i="21"/>
  <c r="E104" i="21"/>
  <c r="D104" i="21"/>
  <c r="C104" i="21"/>
  <c r="R103" i="21"/>
  <c r="Q103" i="21"/>
  <c r="P103" i="21"/>
  <c r="O103" i="21"/>
  <c r="N103" i="21"/>
  <c r="M103" i="21"/>
  <c r="L103" i="21"/>
  <c r="K103" i="21"/>
  <c r="J103" i="21"/>
  <c r="I103" i="21"/>
  <c r="H103" i="21"/>
  <c r="G103" i="21"/>
  <c r="F103" i="21"/>
  <c r="E103" i="21"/>
  <c r="D103" i="21"/>
  <c r="C103" i="21"/>
  <c r="R102" i="21"/>
  <c r="Q102" i="21"/>
  <c r="P102" i="21"/>
  <c r="O102" i="21"/>
  <c r="N102" i="21"/>
  <c r="M102" i="21"/>
  <c r="L102" i="21"/>
  <c r="K102" i="21"/>
  <c r="J102" i="21"/>
  <c r="I102" i="21"/>
  <c r="H102" i="21"/>
  <c r="G102" i="21"/>
  <c r="F102" i="21"/>
  <c r="E102" i="21"/>
  <c r="D102" i="21"/>
  <c r="C102" i="21"/>
  <c r="R101" i="21"/>
  <c r="Q101" i="21"/>
  <c r="P101" i="21"/>
  <c r="O101" i="21"/>
  <c r="N101" i="21"/>
  <c r="M101" i="21"/>
  <c r="L101" i="21"/>
  <c r="K101" i="21"/>
  <c r="J101" i="21"/>
  <c r="I101" i="21"/>
  <c r="H101" i="21"/>
  <c r="G101" i="21"/>
  <c r="F101" i="21"/>
  <c r="E101" i="21"/>
  <c r="D101" i="21"/>
  <c r="C101" i="21"/>
  <c r="R100" i="21"/>
  <c r="Q100" i="21"/>
  <c r="P100" i="21"/>
  <c r="O100" i="21"/>
  <c r="N100" i="21"/>
  <c r="M100" i="21"/>
  <c r="L100" i="21"/>
  <c r="K100" i="21"/>
  <c r="J100" i="21"/>
  <c r="I100" i="21"/>
  <c r="H100" i="21"/>
  <c r="G100" i="21"/>
  <c r="F100" i="21"/>
  <c r="E100" i="21"/>
  <c r="D100" i="21"/>
  <c r="C100" i="21"/>
  <c r="R99" i="21"/>
  <c r="Q99" i="21"/>
  <c r="P99" i="21"/>
  <c r="O99" i="21"/>
  <c r="N99" i="21"/>
  <c r="M99" i="21"/>
  <c r="L99" i="21"/>
  <c r="K99" i="21"/>
  <c r="J99" i="21"/>
  <c r="I99" i="21"/>
  <c r="H99" i="21"/>
  <c r="G99" i="21"/>
  <c r="F99" i="21"/>
  <c r="E99" i="21"/>
  <c r="D99" i="21"/>
  <c r="C99" i="21"/>
  <c r="R98" i="21"/>
  <c r="Q98" i="21"/>
  <c r="P98" i="21"/>
  <c r="O98" i="21"/>
  <c r="N98" i="21"/>
  <c r="M98" i="21"/>
  <c r="L98" i="21"/>
  <c r="K98" i="21"/>
  <c r="J98" i="21"/>
  <c r="I98" i="21"/>
  <c r="H98" i="21"/>
  <c r="G98" i="21"/>
  <c r="F98" i="21"/>
  <c r="E98" i="21"/>
  <c r="D98" i="21"/>
  <c r="C98" i="21"/>
  <c r="R97" i="21"/>
  <c r="Q97" i="21"/>
  <c r="P97" i="21"/>
  <c r="O97" i="21"/>
  <c r="N97" i="21"/>
  <c r="M97" i="21"/>
  <c r="L97" i="21"/>
  <c r="K97" i="21"/>
  <c r="J97" i="21"/>
  <c r="I97" i="21"/>
  <c r="H97" i="21"/>
  <c r="G97" i="21"/>
  <c r="F97" i="21"/>
  <c r="E97" i="21"/>
  <c r="D97" i="21"/>
  <c r="C97" i="21"/>
  <c r="R96" i="21"/>
  <c r="Q96" i="21"/>
  <c r="P96" i="21"/>
  <c r="O96" i="21"/>
  <c r="N96" i="21"/>
  <c r="M96" i="21"/>
  <c r="L96" i="21"/>
  <c r="K96" i="21"/>
  <c r="J96" i="21"/>
  <c r="I96" i="21"/>
  <c r="H96" i="21"/>
  <c r="G96" i="21"/>
  <c r="F96" i="21"/>
  <c r="E96" i="21"/>
  <c r="D96" i="21"/>
  <c r="C96" i="21"/>
  <c r="R95" i="21"/>
  <c r="Q95" i="21"/>
  <c r="P95" i="21"/>
  <c r="O95" i="21"/>
  <c r="N95" i="21"/>
  <c r="M95" i="21"/>
  <c r="L95" i="21"/>
  <c r="K95" i="21"/>
  <c r="J95" i="21"/>
  <c r="I95" i="21"/>
  <c r="H95" i="21"/>
  <c r="G95" i="21"/>
  <c r="F95" i="21"/>
  <c r="E95" i="21"/>
  <c r="D95" i="21"/>
  <c r="C95" i="21"/>
  <c r="R94" i="21"/>
  <c r="Q94" i="21"/>
  <c r="P94" i="21"/>
  <c r="O94" i="21"/>
  <c r="N94" i="21"/>
  <c r="M94" i="21"/>
  <c r="L94" i="21"/>
  <c r="K94" i="21"/>
  <c r="J94" i="21"/>
  <c r="I94" i="21"/>
  <c r="H94" i="21"/>
  <c r="G94" i="21"/>
  <c r="F94" i="21"/>
  <c r="E94" i="21"/>
  <c r="D94" i="21"/>
  <c r="C94" i="21"/>
  <c r="R93" i="21"/>
  <c r="Q93" i="21"/>
  <c r="P93" i="21"/>
  <c r="O93" i="21"/>
  <c r="N93" i="21"/>
  <c r="M93" i="21"/>
  <c r="L93" i="21"/>
  <c r="K93" i="21"/>
  <c r="J93" i="21"/>
  <c r="I93" i="21"/>
  <c r="H93" i="21"/>
  <c r="G93" i="21"/>
  <c r="F93" i="21"/>
  <c r="E93" i="21"/>
  <c r="D93" i="21"/>
  <c r="C93" i="21"/>
  <c r="R92" i="21"/>
  <c r="Q92" i="21"/>
  <c r="P92" i="21"/>
  <c r="O92" i="21"/>
  <c r="N92" i="21"/>
  <c r="M92" i="21"/>
  <c r="L92" i="21"/>
  <c r="K92" i="21"/>
  <c r="J92" i="21"/>
  <c r="I92" i="21"/>
  <c r="H92" i="21"/>
  <c r="G92" i="21"/>
  <c r="F92" i="21"/>
  <c r="E92" i="21"/>
  <c r="D92" i="21"/>
  <c r="C92" i="21"/>
  <c r="R91" i="21"/>
  <c r="Q91" i="21"/>
  <c r="P91" i="21"/>
  <c r="O91" i="21"/>
  <c r="N91" i="21"/>
  <c r="M91" i="21"/>
  <c r="L91" i="21"/>
  <c r="K91" i="21"/>
  <c r="J91" i="21"/>
  <c r="I91" i="21"/>
  <c r="H91" i="21"/>
  <c r="G91" i="21"/>
  <c r="F91" i="21"/>
  <c r="E91" i="21"/>
  <c r="D91" i="21"/>
  <c r="C91" i="21"/>
  <c r="R90" i="21"/>
  <c r="Q90" i="21"/>
  <c r="P90" i="21"/>
  <c r="O90" i="21"/>
  <c r="N90" i="21"/>
  <c r="M90" i="21"/>
  <c r="L90" i="21"/>
  <c r="K90" i="21"/>
  <c r="J90" i="21"/>
  <c r="I90" i="21"/>
  <c r="H90" i="21"/>
  <c r="G90" i="21"/>
  <c r="F90" i="21"/>
  <c r="E90" i="21"/>
  <c r="D90" i="21"/>
  <c r="C90" i="21"/>
  <c r="R89" i="21"/>
  <c r="Q89" i="21"/>
  <c r="P89" i="21"/>
  <c r="O89" i="21"/>
  <c r="N89" i="21"/>
  <c r="M89" i="21"/>
  <c r="L89" i="21"/>
  <c r="K89" i="21"/>
  <c r="J89" i="21"/>
  <c r="I89" i="21"/>
  <c r="H89" i="21"/>
  <c r="G89" i="21"/>
  <c r="F89" i="21"/>
  <c r="E89" i="21"/>
  <c r="D89" i="21"/>
  <c r="C89" i="21"/>
  <c r="R88" i="21"/>
  <c r="Q88" i="21"/>
  <c r="P88" i="21"/>
  <c r="O88" i="21"/>
  <c r="N88" i="21"/>
  <c r="M88" i="21"/>
  <c r="L88" i="21"/>
  <c r="K88" i="21"/>
  <c r="J88" i="21"/>
  <c r="I88" i="21"/>
  <c r="H88" i="21"/>
  <c r="G88" i="21"/>
  <c r="F88" i="21"/>
  <c r="E88" i="21"/>
  <c r="D88" i="21"/>
  <c r="C88" i="21"/>
  <c r="D65" i="21"/>
  <c r="E65" i="21"/>
  <c r="F65" i="21"/>
  <c r="G65" i="21"/>
  <c r="H65" i="21"/>
  <c r="I65" i="21"/>
  <c r="J65" i="21"/>
  <c r="K65" i="21"/>
  <c r="L65" i="21"/>
  <c r="M65" i="21"/>
  <c r="N65" i="21"/>
  <c r="O65" i="21"/>
  <c r="P65" i="21"/>
  <c r="Q65" i="21"/>
  <c r="R65" i="21"/>
  <c r="S65" i="21"/>
  <c r="T65" i="21"/>
  <c r="U65" i="21"/>
  <c r="V65" i="21"/>
  <c r="W65" i="21"/>
  <c r="X65" i="21"/>
  <c r="Y65" i="21"/>
  <c r="Z65" i="21"/>
  <c r="AA65" i="21"/>
  <c r="AB65" i="21"/>
  <c r="AC65" i="21"/>
  <c r="AD65" i="21"/>
  <c r="AE65" i="21"/>
  <c r="AF65" i="21"/>
  <c r="AG65" i="21"/>
  <c r="AH65" i="21"/>
  <c r="AI65" i="21"/>
  <c r="AJ65" i="21"/>
  <c r="AK65" i="21"/>
  <c r="AL65" i="21"/>
  <c r="AM65" i="21"/>
  <c r="AN65" i="21"/>
  <c r="AO65" i="21"/>
  <c r="AP65" i="21"/>
  <c r="AQ65" i="21"/>
  <c r="AR65" i="21"/>
  <c r="AS65" i="21"/>
  <c r="AT65" i="21"/>
  <c r="AU65" i="21"/>
  <c r="AV65" i="21"/>
  <c r="AW65" i="21"/>
  <c r="AX65" i="21"/>
  <c r="AY65" i="21"/>
  <c r="AZ65" i="21"/>
  <c r="BA65" i="21"/>
  <c r="BB65" i="21"/>
  <c r="BC65" i="21"/>
  <c r="BD65" i="21"/>
  <c r="BE65" i="21"/>
  <c r="BF65" i="21"/>
  <c r="BG65" i="21"/>
  <c r="BH65" i="21"/>
  <c r="BI65" i="21"/>
  <c r="BJ65" i="21"/>
  <c r="BK65" i="21"/>
  <c r="BL65" i="21"/>
  <c r="BM65" i="21"/>
  <c r="BN65" i="21"/>
  <c r="BO65" i="21"/>
  <c r="BP65" i="21"/>
  <c r="BQ65" i="21"/>
  <c r="BR65" i="21"/>
  <c r="BS65" i="21"/>
  <c r="BT65" i="21"/>
  <c r="BU65" i="21"/>
  <c r="BV65" i="21"/>
  <c r="BW65" i="21"/>
  <c r="BX65" i="21"/>
  <c r="BY65" i="21"/>
  <c r="BZ65" i="21"/>
  <c r="CA65" i="21"/>
  <c r="CB65" i="21"/>
  <c r="CC65" i="21"/>
  <c r="CD65" i="21"/>
  <c r="CE65" i="21"/>
  <c r="CF65" i="21"/>
  <c r="CG65" i="21"/>
  <c r="CH65" i="21"/>
  <c r="CI65" i="21"/>
  <c r="CJ65" i="21"/>
  <c r="CK65" i="21"/>
  <c r="CL65" i="21"/>
  <c r="CM65" i="21"/>
  <c r="CN65" i="21"/>
  <c r="CO65" i="21"/>
  <c r="CP65" i="21"/>
  <c r="CQ65" i="21"/>
  <c r="CR65" i="21"/>
  <c r="CS65" i="21"/>
  <c r="CT65" i="21"/>
  <c r="CU65" i="21"/>
  <c r="CV65" i="21"/>
  <c r="CW65" i="21"/>
  <c r="CX65" i="21"/>
  <c r="CY65" i="21"/>
  <c r="CZ65" i="21"/>
  <c r="DA65" i="21"/>
  <c r="DB65" i="21"/>
  <c r="DC65" i="21"/>
  <c r="DD65" i="21"/>
  <c r="DE65" i="21"/>
  <c r="DF65" i="21"/>
  <c r="DG65" i="21"/>
  <c r="DH65" i="21"/>
  <c r="DI65" i="21"/>
  <c r="DJ65" i="21"/>
  <c r="DK65" i="21"/>
  <c r="DL65" i="21"/>
  <c r="DM65" i="21"/>
  <c r="DN65" i="21"/>
  <c r="DO65" i="21"/>
  <c r="DP65" i="21"/>
  <c r="DQ65" i="21"/>
  <c r="DR65" i="21"/>
  <c r="DS65" i="21"/>
  <c r="DT65" i="21"/>
  <c r="DU65" i="21"/>
  <c r="DV65" i="21"/>
  <c r="DW65" i="21"/>
  <c r="DX65" i="21"/>
  <c r="DY65" i="21"/>
  <c r="DZ65" i="21"/>
  <c r="EA65" i="21"/>
  <c r="EB65" i="21"/>
  <c r="EC65" i="21"/>
  <c r="ED65" i="21"/>
  <c r="EE65" i="21"/>
  <c r="EF65" i="21"/>
  <c r="EG65" i="21"/>
  <c r="EH65" i="21"/>
  <c r="EI65" i="21"/>
  <c r="EJ65" i="21"/>
  <c r="EK65" i="21"/>
  <c r="EL65" i="21"/>
  <c r="EM65" i="21"/>
  <c r="EN65" i="21"/>
  <c r="EO65" i="21"/>
  <c r="EP65" i="21"/>
  <c r="EQ65" i="21"/>
  <c r="ER65" i="21"/>
  <c r="ES65" i="21"/>
  <c r="ET65" i="21"/>
  <c r="EU65" i="21"/>
  <c r="EV65" i="21"/>
  <c r="C65" i="21"/>
  <c r="C64" i="21"/>
  <c r="D64" i="21"/>
  <c r="E64" i="21"/>
  <c r="F64" i="21"/>
  <c r="G64" i="21"/>
  <c r="H64" i="21"/>
  <c r="I64" i="21"/>
  <c r="J64" i="21"/>
  <c r="K64" i="21"/>
  <c r="L64" i="21"/>
  <c r="M64" i="21"/>
  <c r="N64" i="21"/>
  <c r="O64" i="21"/>
  <c r="P64" i="21"/>
  <c r="Q64" i="21"/>
  <c r="R64" i="21"/>
  <c r="S64" i="21"/>
  <c r="T64" i="21"/>
  <c r="U64" i="21"/>
  <c r="V64" i="21"/>
  <c r="W64" i="21"/>
  <c r="X64" i="21"/>
  <c r="Y64" i="21"/>
  <c r="Z64" i="21"/>
  <c r="AA64" i="21"/>
  <c r="AB64" i="21"/>
  <c r="AC64" i="21"/>
  <c r="AD64" i="21"/>
  <c r="AE64" i="21"/>
  <c r="AF64" i="21"/>
  <c r="AG64" i="21"/>
  <c r="AH64" i="21"/>
  <c r="AI64" i="21"/>
  <c r="AJ64" i="21"/>
  <c r="AK64" i="21"/>
  <c r="AL64" i="21"/>
  <c r="AM64" i="21"/>
  <c r="AN64" i="21"/>
  <c r="AO64" i="21"/>
  <c r="AP64" i="21"/>
  <c r="AQ64" i="21"/>
  <c r="AR64" i="21"/>
  <c r="AS64" i="21"/>
  <c r="AT64" i="21"/>
  <c r="AU64" i="21"/>
  <c r="AV64" i="21"/>
  <c r="AW64" i="21"/>
  <c r="AX64" i="21"/>
  <c r="AY64" i="21"/>
  <c r="AZ64" i="21"/>
  <c r="BA64" i="21"/>
  <c r="BB64" i="21"/>
  <c r="BC64" i="21"/>
  <c r="BD64" i="21"/>
  <c r="BE64" i="21"/>
  <c r="BF64" i="21"/>
  <c r="BG64" i="21"/>
  <c r="BH64" i="21"/>
  <c r="BI64" i="21"/>
  <c r="BJ64" i="21"/>
  <c r="BK64" i="21"/>
  <c r="BL64" i="21"/>
  <c r="BM64" i="21"/>
  <c r="BN64" i="21"/>
  <c r="BO64" i="21"/>
  <c r="BP64" i="21"/>
  <c r="BQ64" i="21"/>
  <c r="BR64" i="21"/>
  <c r="BS64" i="21"/>
  <c r="BT64" i="21"/>
  <c r="BU64" i="21"/>
  <c r="BV64" i="21"/>
  <c r="BW64" i="21"/>
  <c r="BX64" i="21"/>
  <c r="BY64" i="21"/>
  <c r="BZ64" i="21"/>
  <c r="CA64" i="21"/>
  <c r="CB64" i="21"/>
  <c r="CC64" i="21"/>
  <c r="CD64" i="21"/>
  <c r="CE64" i="21"/>
  <c r="CF64" i="21"/>
  <c r="CG64" i="21"/>
  <c r="CH64" i="21"/>
  <c r="CI64" i="21"/>
  <c r="CJ64" i="21"/>
  <c r="CK64" i="21"/>
  <c r="CL64" i="21"/>
  <c r="CM64" i="21"/>
  <c r="CN64" i="21"/>
  <c r="CO64" i="21"/>
  <c r="CP64" i="21"/>
  <c r="CQ64" i="21"/>
  <c r="CR64" i="21"/>
  <c r="CS64" i="21"/>
  <c r="CT64" i="21"/>
  <c r="CU64" i="21"/>
  <c r="CV64" i="21"/>
  <c r="CW64" i="21"/>
  <c r="CX64" i="21"/>
  <c r="CY64" i="21"/>
  <c r="CZ64" i="21"/>
  <c r="DA64" i="21"/>
  <c r="DB64" i="21"/>
  <c r="DC64" i="21"/>
  <c r="DD64" i="21"/>
  <c r="DE64" i="21"/>
  <c r="DF64" i="21"/>
  <c r="DG64" i="21"/>
  <c r="DH64" i="21"/>
  <c r="DI64" i="21"/>
  <c r="DJ64" i="21"/>
  <c r="DK64" i="21"/>
  <c r="DL64" i="21"/>
  <c r="DM64" i="21"/>
  <c r="DN64" i="21"/>
  <c r="DO64" i="21"/>
  <c r="DP64" i="21"/>
  <c r="DQ64" i="21"/>
  <c r="DR64" i="21"/>
  <c r="DS64" i="21"/>
  <c r="DT64" i="21"/>
  <c r="DU64" i="21"/>
  <c r="DV64" i="21"/>
  <c r="DW64" i="21"/>
  <c r="DX64" i="21"/>
  <c r="DY64" i="21"/>
  <c r="DZ64" i="21"/>
  <c r="EA64" i="21"/>
  <c r="EB64" i="21"/>
  <c r="EC64" i="21"/>
  <c r="ED64" i="21"/>
  <c r="EE64" i="21"/>
  <c r="EF64" i="21"/>
  <c r="EG64" i="21"/>
  <c r="EH64" i="21"/>
  <c r="EI64" i="21"/>
  <c r="EJ64" i="21"/>
  <c r="EK64" i="21"/>
  <c r="EL64" i="21"/>
  <c r="EM64" i="21"/>
  <c r="EN64" i="21"/>
  <c r="EO64" i="21"/>
  <c r="EP64" i="21"/>
  <c r="EQ64" i="21"/>
  <c r="ER64" i="21"/>
  <c r="ES64" i="21"/>
  <c r="ET64" i="21"/>
  <c r="EU64" i="21"/>
  <c r="EV64" i="21"/>
  <c r="D49" i="21"/>
  <c r="E49" i="21"/>
  <c r="F49" i="21"/>
  <c r="G49" i="21"/>
  <c r="H49" i="21"/>
  <c r="I49" i="21"/>
  <c r="J49" i="21"/>
  <c r="K49" i="21"/>
  <c r="L49" i="21"/>
  <c r="M49" i="21"/>
  <c r="N49" i="21"/>
  <c r="O49" i="21"/>
  <c r="P49" i="21"/>
  <c r="Q49" i="21"/>
  <c r="R49" i="21"/>
  <c r="S49" i="21"/>
  <c r="T49" i="21"/>
  <c r="U49" i="21"/>
  <c r="V49" i="21"/>
  <c r="W49" i="21"/>
  <c r="X49" i="21"/>
  <c r="Y49" i="21"/>
  <c r="Z49" i="21"/>
  <c r="AA49" i="21"/>
  <c r="AB49" i="21"/>
  <c r="AC49" i="21"/>
  <c r="AD49" i="21"/>
  <c r="AE49" i="21"/>
  <c r="AF49" i="21"/>
  <c r="AG49" i="21"/>
  <c r="AH49" i="21"/>
  <c r="AI49" i="21"/>
  <c r="AJ49" i="21"/>
  <c r="AK49" i="21"/>
  <c r="AL49" i="21"/>
  <c r="AM49" i="21"/>
  <c r="AN49" i="21"/>
  <c r="AO49" i="21"/>
  <c r="AP49" i="21"/>
  <c r="AQ49" i="21"/>
  <c r="AR49" i="21"/>
  <c r="AS49" i="21"/>
  <c r="AT49" i="21"/>
  <c r="AU49" i="21"/>
  <c r="AV49" i="21"/>
  <c r="AW49" i="21"/>
  <c r="AX49" i="21"/>
  <c r="AY49" i="21"/>
  <c r="AZ49" i="21"/>
  <c r="BA49" i="21"/>
  <c r="BB49" i="21"/>
  <c r="BC49" i="21"/>
  <c r="BD49" i="21"/>
  <c r="BE49" i="21"/>
  <c r="BF49" i="21"/>
  <c r="BG49" i="21"/>
  <c r="BH49" i="21"/>
  <c r="BI49" i="21"/>
  <c r="BJ49" i="21"/>
  <c r="BK49" i="21"/>
  <c r="BL49" i="21"/>
  <c r="BM49" i="21"/>
  <c r="BN49" i="21"/>
  <c r="BO49" i="21"/>
  <c r="BP49" i="21"/>
  <c r="BQ49" i="21"/>
  <c r="BR49" i="21"/>
  <c r="BS49" i="21"/>
  <c r="BT49" i="21"/>
  <c r="BU49" i="21"/>
  <c r="BV49" i="21"/>
  <c r="BW49" i="21"/>
  <c r="BX49" i="21"/>
  <c r="BY49" i="21"/>
  <c r="BZ49" i="21"/>
  <c r="CA49" i="21"/>
  <c r="CB49" i="21"/>
  <c r="CC49" i="21"/>
  <c r="CD49" i="21"/>
  <c r="CE49" i="21"/>
  <c r="CF49" i="21"/>
  <c r="CG49" i="21"/>
  <c r="CH49" i="21"/>
  <c r="CI49" i="21"/>
  <c r="CJ49" i="21"/>
  <c r="CK49" i="21"/>
  <c r="CL49" i="21"/>
  <c r="CM49" i="21"/>
  <c r="CN49" i="21"/>
  <c r="CO49" i="21"/>
  <c r="CP49" i="21"/>
  <c r="CQ49" i="21"/>
  <c r="CR49" i="21"/>
  <c r="CS49" i="21"/>
  <c r="CT49" i="21"/>
  <c r="CU49" i="21"/>
  <c r="CV49" i="21"/>
  <c r="CW49" i="21"/>
  <c r="CX49" i="21"/>
  <c r="CY49" i="21"/>
  <c r="CZ49" i="21"/>
  <c r="DA49" i="21"/>
  <c r="DB49" i="21"/>
  <c r="DC49" i="21"/>
  <c r="DD49" i="21"/>
  <c r="DE49" i="21"/>
  <c r="DF49" i="21"/>
  <c r="DG49" i="21"/>
  <c r="DH49" i="21"/>
  <c r="DI49" i="21"/>
  <c r="DJ49" i="21"/>
  <c r="DK49" i="21"/>
  <c r="DL49" i="21"/>
  <c r="DM49" i="21"/>
  <c r="DN49" i="21"/>
  <c r="DO49" i="21"/>
  <c r="DP49" i="21"/>
  <c r="DQ49" i="21"/>
  <c r="DR49" i="21"/>
  <c r="DS49" i="21"/>
  <c r="DT49" i="21"/>
  <c r="DU49" i="21"/>
  <c r="DV49" i="21"/>
  <c r="DW49" i="21"/>
  <c r="DX49" i="21"/>
  <c r="DY49" i="21"/>
  <c r="DZ49" i="21"/>
  <c r="EA49" i="21"/>
  <c r="EB49" i="21"/>
  <c r="EC49" i="21"/>
  <c r="ED49" i="21"/>
  <c r="EE49" i="21"/>
  <c r="EF49" i="21"/>
  <c r="EG49" i="21"/>
  <c r="EH49" i="21"/>
  <c r="EI49" i="21"/>
  <c r="EJ49" i="21"/>
  <c r="EK49" i="21"/>
  <c r="EL49" i="21"/>
  <c r="EM49" i="21"/>
  <c r="EN49" i="21"/>
  <c r="EO49" i="21"/>
  <c r="EP49" i="21"/>
  <c r="EQ49" i="21"/>
  <c r="ER49" i="21"/>
  <c r="ES49" i="21"/>
  <c r="ET49" i="21"/>
  <c r="EU49" i="21"/>
  <c r="EV49" i="21"/>
  <c r="D50" i="21"/>
  <c r="E50" i="21"/>
  <c r="F50" i="21"/>
  <c r="G50" i="21"/>
  <c r="H50" i="21"/>
  <c r="I50" i="21"/>
  <c r="J50" i="21"/>
  <c r="K50" i="21"/>
  <c r="L50" i="21"/>
  <c r="M50" i="21"/>
  <c r="N50" i="21"/>
  <c r="O50" i="21"/>
  <c r="P50" i="21"/>
  <c r="Q50" i="21"/>
  <c r="R50" i="21"/>
  <c r="S50" i="21"/>
  <c r="T50" i="21"/>
  <c r="U50" i="21"/>
  <c r="V50" i="21"/>
  <c r="W50" i="21"/>
  <c r="X50" i="21"/>
  <c r="Y50" i="21"/>
  <c r="Z50" i="21"/>
  <c r="AA50" i="21"/>
  <c r="AB50" i="21"/>
  <c r="AC50" i="21"/>
  <c r="AD50" i="21"/>
  <c r="AE50" i="21"/>
  <c r="AF50" i="21"/>
  <c r="AG50" i="21"/>
  <c r="AH50" i="21"/>
  <c r="AI50" i="21"/>
  <c r="AJ50" i="21"/>
  <c r="AK50" i="21"/>
  <c r="AL50" i="21"/>
  <c r="AM50" i="21"/>
  <c r="AN50" i="21"/>
  <c r="AO50" i="21"/>
  <c r="AP50" i="21"/>
  <c r="AQ50" i="21"/>
  <c r="AR50" i="21"/>
  <c r="AS50" i="21"/>
  <c r="AT50" i="21"/>
  <c r="AU50" i="21"/>
  <c r="AV50" i="21"/>
  <c r="AW50" i="21"/>
  <c r="AX50" i="21"/>
  <c r="AY50" i="21"/>
  <c r="AZ50" i="21"/>
  <c r="BA50" i="21"/>
  <c r="BB50" i="21"/>
  <c r="BC50" i="21"/>
  <c r="BD50" i="21"/>
  <c r="BE50" i="21"/>
  <c r="BF50" i="21"/>
  <c r="BG50" i="21"/>
  <c r="BH50" i="21"/>
  <c r="BI50" i="21"/>
  <c r="BJ50" i="21"/>
  <c r="BK50" i="21"/>
  <c r="BL50" i="21"/>
  <c r="BM50" i="21"/>
  <c r="BN50" i="21"/>
  <c r="BO50" i="21"/>
  <c r="BP50" i="21"/>
  <c r="BQ50" i="21"/>
  <c r="BR50" i="21"/>
  <c r="BS50" i="21"/>
  <c r="BT50" i="21"/>
  <c r="BU50" i="21"/>
  <c r="BV50" i="21"/>
  <c r="BW50" i="21"/>
  <c r="BX50" i="21"/>
  <c r="BY50" i="21"/>
  <c r="BZ50" i="21"/>
  <c r="CA50" i="21"/>
  <c r="CB50" i="21"/>
  <c r="CC50" i="21"/>
  <c r="CD50" i="21"/>
  <c r="CE50" i="21"/>
  <c r="CF50" i="21"/>
  <c r="CG50" i="21"/>
  <c r="CH50" i="21"/>
  <c r="CI50" i="21"/>
  <c r="CJ50" i="21"/>
  <c r="CK50" i="21"/>
  <c r="CL50" i="21"/>
  <c r="CM50" i="21"/>
  <c r="CN50" i="21"/>
  <c r="CO50" i="21"/>
  <c r="CP50" i="21"/>
  <c r="CQ50" i="21"/>
  <c r="CR50" i="21"/>
  <c r="CS50" i="21"/>
  <c r="CT50" i="21"/>
  <c r="CU50" i="21"/>
  <c r="CV50" i="21"/>
  <c r="CW50" i="21"/>
  <c r="CX50" i="21"/>
  <c r="CY50" i="21"/>
  <c r="CZ50" i="21"/>
  <c r="DA50" i="21"/>
  <c r="DB50" i="21"/>
  <c r="DC50" i="21"/>
  <c r="DD50" i="21"/>
  <c r="DE50" i="21"/>
  <c r="DF50" i="21"/>
  <c r="DG50" i="21"/>
  <c r="DH50" i="21"/>
  <c r="DI50" i="21"/>
  <c r="DJ50" i="21"/>
  <c r="DK50" i="21"/>
  <c r="DL50" i="21"/>
  <c r="DM50" i="21"/>
  <c r="DN50" i="21"/>
  <c r="DO50" i="21"/>
  <c r="DP50" i="21"/>
  <c r="DQ50" i="21"/>
  <c r="DR50" i="21"/>
  <c r="DS50" i="21"/>
  <c r="DT50" i="21"/>
  <c r="DU50" i="21"/>
  <c r="DV50" i="21"/>
  <c r="DW50" i="21"/>
  <c r="DX50" i="21"/>
  <c r="DY50" i="21"/>
  <c r="DZ50" i="21"/>
  <c r="EA50" i="21"/>
  <c r="EB50" i="21"/>
  <c r="EC50" i="21"/>
  <c r="ED50" i="21"/>
  <c r="EE50" i="21"/>
  <c r="EF50" i="21"/>
  <c r="EG50" i="21"/>
  <c r="EH50" i="21"/>
  <c r="EI50" i="21"/>
  <c r="EJ50" i="21"/>
  <c r="EK50" i="21"/>
  <c r="EL50" i="21"/>
  <c r="EM50" i="21"/>
  <c r="EN50" i="21"/>
  <c r="EO50" i="21"/>
  <c r="EP50" i="21"/>
  <c r="EQ50" i="21"/>
  <c r="ER50" i="21"/>
  <c r="ES50" i="21"/>
  <c r="ET50" i="21"/>
  <c r="EU50" i="21"/>
  <c r="EV50" i="21"/>
  <c r="D51" i="21"/>
  <c r="E51" i="21"/>
  <c r="F51" i="21"/>
  <c r="G51" i="21"/>
  <c r="H51" i="21"/>
  <c r="I51" i="21"/>
  <c r="J51" i="21"/>
  <c r="K51" i="21"/>
  <c r="L51" i="21"/>
  <c r="M51" i="21"/>
  <c r="N51" i="21"/>
  <c r="O51" i="21"/>
  <c r="P51" i="21"/>
  <c r="Q51" i="21"/>
  <c r="R51" i="21"/>
  <c r="S51" i="21"/>
  <c r="T51" i="21"/>
  <c r="U51" i="21"/>
  <c r="V51" i="21"/>
  <c r="W51" i="21"/>
  <c r="X51" i="21"/>
  <c r="Y51" i="21"/>
  <c r="Z51" i="21"/>
  <c r="AA51" i="21"/>
  <c r="AB51" i="21"/>
  <c r="AC51" i="21"/>
  <c r="AD51" i="21"/>
  <c r="AE51" i="21"/>
  <c r="AF51" i="21"/>
  <c r="AG51" i="21"/>
  <c r="AH51" i="21"/>
  <c r="AI51" i="21"/>
  <c r="AJ51" i="21"/>
  <c r="AK51" i="21"/>
  <c r="AL51" i="21"/>
  <c r="AM51" i="21"/>
  <c r="AN51" i="21"/>
  <c r="AO51" i="21"/>
  <c r="AP51" i="21"/>
  <c r="AQ51" i="21"/>
  <c r="AR51" i="21"/>
  <c r="AS51" i="21"/>
  <c r="AT51" i="21"/>
  <c r="AU51" i="21"/>
  <c r="AV51" i="21"/>
  <c r="AW51" i="21"/>
  <c r="AX51" i="21"/>
  <c r="AY51" i="21"/>
  <c r="AZ51" i="21"/>
  <c r="BA51" i="21"/>
  <c r="BB51" i="21"/>
  <c r="BC51" i="21"/>
  <c r="BD51" i="21"/>
  <c r="BE51" i="21"/>
  <c r="BF51" i="21"/>
  <c r="BG51" i="21"/>
  <c r="BH51" i="21"/>
  <c r="BI51" i="21"/>
  <c r="BJ51" i="21"/>
  <c r="BK51" i="21"/>
  <c r="BL51" i="21"/>
  <c r="BM51" i="21"/>
  <c r="BN51" i="21"/>
  <c r="BO51" i="21"/>
  <c r="BP51" i="21"/>
  <c r="BQ51" i="21"/>
  <c r="BR51" i="21"/>
  <c r="BS51" i="21"/>
  <c r="BT51" i="21"/>
  <c r="BU51" i="21"/>
  <c r="BV51" i="21"/>
  <c r="BW51" i="21"/>
  <c r="BX51" i="21"/>
  <c r="BY51" i="21"/>
  <c r="BZ51" i="21"/>
  <c r="CA51" i="21"/>
  <c r="CB51" i="21"/>
  <c r="CC51" i="21"/>
  <c r="CD51" i="21"/>
  <c r="CE51" i="21"/>
  <c r="CF51" i="21"/>
  <c r="CG51" i="21"/>
  <c r="CH51" i="21"/>
  <c r="CI51" i="21"/>
  <c r="CJ51" i="21"/>
  <c r="CK51" i="21"/>
  <c r="CL51" i="21"/>
  <c r="CM51" i="21"/>
  <c r="CN51" i="21"/>
  <c r="CO51" i="21"/>
  <c r="CP51" i="21"/>
  <c r="CQ51" i="21"/>
  <c r="CR51" i="21"/>
  <c r="CS51" i="21"/>
  <c r="CT51" i="21"/>
  <c r="CU51" i="21"/>
  <c r="CV51" i="21"/>
  <c r="CW51" i="21"/>
  <c r="CX51" i="21"/>
  <c r="CY51" i="21"/>
  <c r="CZ51" i="21"/>
  <c r="DA51" i="21"/>
  <c r="DB51" i="21"/>
  <c r="DC51" i="21"/>
  <c r="DD51" i="21"/>
  <c r="DE51" i="21"/>
  <c r="DF51" i="21"/>
  <c r="DG51" i="21"/>
  <c r="DH51" i="21"/>
  <c r="DI51" i="21"/>
  <c r="DJ51" i="21"/>
  <c r="DK51" i="21"/>
  <c r="DL51" i="21"/>
  <c r="DM51" i="21"/>
  <c r="DN51" i="21"/>
  <c r="DO51" i="21"/>
  <c r="DP51" i="21"/>
  <c r="DQ51" i="21"/>
  <c r="DR51" i="21"/>
  <c r="DS51" i="21"/>
  <c r="DT51" i="21"/>
  <c r="DU51" i="21"/>
  <c r="DV51" i="21"/>
  <c r="DW51" i="21"/>
  <c r="DX51" i="21"/>
  <c r="DY51" i="21"/>
  <c r="DZ51" i="21"/>
  <c r="EA51" i="21"/>
  <c r="EB51" i="21"/>
  <c r="EC51" i="21"/>
  <c r="ED51" i="21"/>
  <c r="EE51" i="21"/>
  <c r="EF51" i="21"/>
  <c r="EG51" i="21"/>
  <c r="EH51" i="21"/>
  <c r="EI51" i="21"/>
  <c r="EJ51" i="21"/>
  <c r="EK51" i="21"/>
  <c r="EL51" i="21"/>
  <c r="EM51" i="21"/>
  <c r="EN51" i="21"/>
  <c r="EO51" i="21"/>
  <c r="EP51" i="21"/>
  <c r="EQ51" i="21"/>
  <c r="ER51" i="21"/>
  <c r="ES51" i="21"/>
  <c r="ET51" i="21"/>
  <c r="EU51" i="21"/>
  <c r="EV51" i="21"/>
  <c r="D52" i="21"/>
  <c r="E52" i="21"/>
  <c r="F52" i="21"/>
  <c r="G52" i="21"/>
  <c r="H52" i="21"/>
  <c r="I52" i="21"/>
  <c r="J52" i="21"/>
  <c r="K52" i="21"/>
  <c r="L52" i="21"/>
  <c r="M52" i="21"/>
  <c r="N52" i="21"/>
  <c r="O52" i="21"/>
  <c r="P52" i="21"/>
  <c r="Q52" i="21"/>
  <c r="R52" i="21"/>
  <c r="S52" i="21"/>
  <c r="T52" i="21"/>
  <c r="U52" i="21"/>
  <c r="V52" i="21"/>
  <c r="W52" i="21"/>
  <c r="X52" i="21"/>
  <c r="Y52" i="21"/>
  <c r="Z52" i="21"/>
  <c r="AA52" i="21"/>
  <c r="AB52" i="21"/>
  <c r="AC52" i="21"/>
  <c r="AD52" i="21"/>
  <c r="AE52" i="21"/>
  <c r="AF52" i="21"/>
  <c r="AG52" i="21"/>
  <c r="AH52" i="21"/>
  <c r="AI52" i="21"/>
  <c r="AJ52" i="21"/>
  <c r="AK52" i="21"/>
  <c r="AL52" i="21"/>
  <c r="AM52" i="21"/>
  <c r="AN52" i="21"/>
  <c r="AO52" i="21"/>
  <c r="AP52" i="21"/>
  <c r="AQ52" i="21"/>
  <c r="AR52" i="21"/>
  <c r="AS52" i="21"/>
  <c r="AT52" i="21"/>
  <c r="AU52" i="21"/>
  <c r="AV52" i="21"/>
  <c r="AW52" i="21"/>
  <c r="AX52" i="21"/>
  <c r="AY52" i="21"/>
  <c r="AZ52" i="21"/>
  <c r="BA52" i="21"/>
  <c r="BB52" i="21"/>
  <c r="BC52" i="21"/>
  <c r="BD52" i="21"/>
  <c r="BE52" i="21"/>
  <c r="BF52" i="21"/>
  <c r="BG52" i="21"/>
  <c r="BH52" i="21"/>
  <c r="BI52" i="21"/>
  <c r="BJ52" i="21"/>
  <c r="BK52" i="21"/>
  <c r="BL52" i="21"/>
  <c r="BM52" i="21"/>
  <c r="BN52" i="21"/>
  <c r="BO52" i="21"/>
  <c r="BP52" i="21"/>
  <c r="BQ52" i="21"/>
  <c r="BR52" i="21"/>
  <c r="BS52" i="21"/>
  <c r="BT52" i="21"/>
  <c r="BU52" i="21"/>
  <c r="BV52" i="21"/>
  <c r="BW52" i="21"/>
  <c r="BX52" i="21"/>
  <c r="BY52" i="21"/>
  <c r="BZ52" i="21"/>
  <c r="CA52" i="21"/>
  <c r="CB52" i="21"/>
  <c r="CC52" i="21"/>
  <c r="CD52" i="21"/>
  <c r="CE52" i="21"/>
  <c r="CF52" i="21"/>
  <c r="CG52" i="21"/>
  <c r="CH52" i="21"/>
  <c r="CI52" i="21"/>
  <c r="CJ52" i="21"/>
  <c r="CK52" i="21"/>
  <c r="CL52" i="21"/>
  <c r="CM52" i="21"/>
  <c r="CN52" i="21"/>
  <c r="CO52" i="21"/>
  <c r="CP52" i="21"/>
  <c r="CQ52" i="21"/>
  <c r="CR52" i="21"/>
  <c r="CS52" i="21"/>
  <c r="CT52" i="21"/>
  <c r="CU52" i="21"/>
  <c r="CV52" i="21"/>
  <c r="CW52" i="21"/>
  <c r="CX52" i="21"/>
  <c r="CY52" i="21"/>
  <c r="CZ52" i="21"/>
  <c r="DA52" i="21"/>
  <c r="DB52" i="21"/>
  <c r="DC52" i="21"/>
  <c r="DD52" i="21"/>
  <c r="DE52" i="21"/>
  <c r="DF52" i="21"/>
  <c r="DG52" i="21"/>
  <c r="DH52" i="21"/>
  <c r="DI52" i="21"/>
  <c r="DJ52" i="21"/>
  <c r="DK52" i="21"/>
  <c r="DL52" i="21"/>
  <c r="DM52" i="21"/>
  <c r="DN52" i="21"/>
  <c r="DO52" i="21"/>
  <c r="DP52" i="21"/>
  <c r="DQ52" i="21"/>
  <c r="DR52" i="21"/>
  <c r="DS52" i="21"/>
  <c r="DT52" i="21"/>
  <c r="DU52" i="21"/>
  <c r="DV52" i="21"/>
  <c r="DW52" i="21"/>
  <c r="DX52" i="21"/>
  <c r="DY52" i="21"/>
  <c r="DZ52" i="21"/>
  <c r="EA52" i="21"/>
  <c r="EB52" i="21"/>
  <c r="EC52" i="21"/>
  <c r="ED52" i="21"/>
  <c r="EE52" i="21"/>
  <c r="EF52" i="21"/>
  <c r="EG52" i="21"/>
  <c r="EH52" i="21"/>
  <c r="EI52" i="21"/>
  <c r="EJ52" i="21"/>
  <c r="EK52" i="21"/>
  <c r="EL52" i="21"/>
  <c r="EM52" i="21"/>
  <c r="EN52" i="21"/>
  <c r="EO52" i="21"/>
  <c r="EP52" i="21"/>
  <c r="EQ52" i="21"/>
  <c r="ER52" i="21"/>
  <c r="ES52" i="21"/>
  <c r="ET52" i="21"/>
  <c r="EU52" i="21"/>
  <c r="EV52" i="21"/>
  <c r="D53" i="21"/>
  <c r="E53" i="21"/>
  <c r="F53" i="21"/>
  <c r="G53" i="21"/>
  <c r="H53" i="21"/>
  <c r="I53" i="21"/>
  <c r="J53" i="21"/>
  <c r="K53" i="21"/>
  <c r="L53" i="21"/>
  <c r="M53" i="21"/>
  <c r="N53" i="21"/>
  <c r="O53" i="21"/>
  <c r="P53" i="21"/>
  <c r="Q53" i="21"/>
  <c r="R53" i="21"/>
  <c r="S53" i="21"/>
  <c r="T53" i="21"/>
  <c r="U53" i="21"/>
  <c r="V53" i="21"/>
  <c r="W53" i="21"/>
  <c r="X53" i="21"/>
  <c r="Y53" i="21"/>
  <c r="Z53" i="21"/>
  <c r="AA53" i="21"/>
  <c r="AB53" i="21"/>
  <c r="AC53" i="21"/>
  <c r="AD53" i="21"/>
  <c r="AE53" i="21"/>
  <c r="AF53" i="21"/>
  <c r="AG53" i="21"/>
  <c r="AH53" i="21"/>
  <c r="AI53" i="21"/>
  <c r="AJ53" i="21"/>
  <c r="AK53" i="21"/>
  <c r="AL53" i="21"/>
  <c r="AM53" i="21"/>
  <c r="AN53" i="21"/>
  <c r="AO53" i="21"/>
  <c r="AP53" i="21"/>
  <c r="AQ53" i="21"/>
  <c r="AR53" i="21"/>
  <c r="AS53" i="21"/>
  <c r="AT53" i="21"/>
  <c r="AU53" i="21"/>
  <c r="AV53" i="21"/>
  <c r="AW53" i="21"/>
  <c r="AX53" i="21"/>
  <c r="AY53" i="21"/>
  <c r="AZ53" i="21"/>
  <c r="BA53" i="21"/>
  <c r="BB53" i="21"/>
  <c r="BC53" i="21"/>
  <c r="BD53" i="21"/>
  <c r="BE53" i="21"/>
  <c r="BF53" i="21"/>
  <c r="BG53" i="21"/>
  <c r="BH53" i="21"/>
  <c r="BI53" i="21"/>
  <c r="BJ53" i="21"/>
  <c r="BK53" i="21"/>
  <c r="BL53" i="21"/>
  <c r="BM53" i="21"/>
  <c r="BN53" i="21"/>
  <c r="BO53" i="21"/>
  <c r="BP53" i="21"/>
  <c r="BQ53" i="21"/>
  <c r="BR53" i="21"/>
  <c r="BS53" i="21"/>
  <c r="BT53" i="21"/>
  <c r="BU53" i="21"/>
  <c r="BV53" i="21"/>
  <c r="BW53" i="21"/>
  <c r="BX53" i="21"/>
  <c r="BY53" i="21"/>
  <c r="BZ53" i="21"/>
  <c r="CA53" i="21"/>
  <c r="CB53" i="21"/>
  <c r="CC53" i="21"/>
  <c r="CD53" i="21"/>
  <c r="CE53" i="21"/>
  <c r="CF53" i="21"/>
  <c r="CG53" i="21"/>
  <c r="CH53" i="21"/>
  <c r="CI53" i="21"/>
  <c r="CJ53" i="21"/>
  <c r="CK53" i="21"/>
  <c r="CL53" i="21"/>
  <c r="CM53" i="21"/>
  <c r="CN53" i="21"/>
  <c r="CO53" i="21"/>
  <c r="CP53" i="21"/>
  <c r="CQ53" i="21"/>
  <c r="CR53" i="21"/>
  <c r="CS53" i="21"/>
  <c r="CT53" i="21"/>
  <c r="CU53" i="21"/>
  <c r="CV53" i="21"/>
  <c r="CW53" i="21"/>
  <c r="CX53" i="21"/>
  <c r="CY53" i="21"/>
  <c r="CZ53" i="21"/>
  <c r="DA53" i="21"/>
  <c r="DB53" i="21"/>
  <c r="DC53" i="21"/>
  <c r="DD53" i="21"/>
  <c r="DE53" i="21"/>
  <c r="DF53" i="21"/>
  <c r="DG53" i="21"/>
  <c r="DH53" i="21"/>
  <c r="DI53" i="21"/>
  <c r="DJ53" i="21"/>
  <c r="DK53" i="21"/>
  <c r="DL53" i="21"/>
  <c r="DM53" i="21"/>
  <c r="DN53" i="21"/>
  <c r="DO53" i="21"/>
  <c r="DP53" i="21"/>
  <c r="DQ53" i="21"/>
  <c r="DR53" i="21"/>
  <c r="DS53" i="21"/>
  <c r="DT53" i="21"/>
  <c r="DU53" i="21"/>
  <c r="DV53" i="21"/>
  <c r="DW53" i="21"/>
  <c r="DX53" i="21"/>
  <c r="DY53" i="21"/>
  <c r="DZ53" i="21"/>
  <c r="EA53" i="21"/>
  <c r="EB53" i="21"/>
  <c r="EC53" i="21"/>
  <c r="ED53" i="21"/>
  <c r="EE53" i="21"/>
  <c r="EF53" i="21"/>
  <c r="EG53" i="21"/>
  <c r="EH53" i="21"/>
  <c r="EI53" i="21"/>
  <c r="EJ53" i="21"/>
  <c r="EK53" i="21"/>
  <c r="EL53" i="21"/>
  <c r="EM53" i="21"/>
  <c r="EN53" i="21"/>
  <c r="EO53" i="21"/>
  <c r="EP53" i="21"/>
  <c r="EQ53" i="21"/>
  <c r="ER53" i="21"/>
  <c r="ES53" i="21"/>
  <c r="ET53" i="21"/>
  <c r="EU53" i="21"/>
  <c r="EV53" i="21"/>
  <c r="D54" i="21"/>
  <c r="E54" i="21"/>
  <c r="F54" i="21"/>
  <c r="G54" i="21"/>
  <c r="H54" i="21"/>
  <c r="I54" i="21"/>
  <c r="J54" i="21"/>
  <c r="K54" i="21"/>
  <c r="L54" i="21"/>
  <c r="M54" i="21"/>
  <c r="N54" i="21"/>
  <c r="O54" i="21"/>
  <c r="P54" i="21"/>
  <c r="Q54" i="21"/>
  <c r="R54" i="21"/>
  <c r="S54" i="21"/>
  <c r="T54" i="21"/>
  <c r="U54" i="21"/>
  <c r="V54" i="21"/>
  <c r="W54" i="21"/>
  <c r="X54" i="21"/>
  <c r="Y54" i="21"/>
  <c r="Z54" i="21"/>
  <c r="AA54" i="21"/>
  <c r="AB54" i="21"/>
  <c r="AC54" i="21"/>
  <c r="AD54" i="21"/>
  <c r="AE54" i="21"/>
  <c r="AF54" i="21"/>
  <c r="AG54" i="21"/>
  <c r="AH54" i="21"/>
  <c r="AI54" i="21"/>
  <c r="AJ54" i="21"/>
  <c r="AK54" i="21"/>
  <c r="AL54" i="21"/>
  <c r="AM54" i="21"/>
  <c r="AN54" i="21"/>
  <c r="AO54" i="21"/>
  <c r="AP54" i="21"/>
  <c r="AQ54" i="21"/>
  <c r="AR54" i="21"/>
  <c r="AS54" i="21"/>
  <c r="AT54" i="21"/>
  <c r="AU54" i="21"/>
  <c r="AV54" i="21"/>
  <c r="AW54" i="21"/>
  <c r="AX54" i="21"/>
  <c r="AY54" i="21"/>
  <c r="AZ54" i="21"/>
  <c r="BA54" i="21"/>
  <c r="BB54" i="21"/>
  <c r="BC54" i="21"/>
  <c r="BD54" i="21"/>
  <c r="BE54" i="21"/>
  <c r="BF54" i="21"/>
  <c r="BG54" i="21"/>
  <c r="BH54" i="21"/>
  <c r="BI54" i="21"/>
  <c r="BJ54" i="21"/>
  <c r="BK54" i="21"/>
  <c r="BL54" i="21"/>
  <c r="BM54" i="21"/>
  <c r="BN54" i="21"/>
  <c r="BO54" i="21"/>
  <c r="BP54" i="21"/>
  <c r="BQ54" i="21"/>
  <c r="BR54" i="21"/>
  <c r="BS54" i="21"/>
  <c r="BT54" i="21"/>
  <c r="BU54" i="21"/>
  <c r="BV54" i="21"/>
  <c r="BW54" i="21"/>
  <c r="BX54" i="21"/>
  <c r="BY54" i="21"/>
  <c r="BZ54" i="21"/>
  <c r="CA54" i="21"/>
  <c r="CB54" i="21"/>
  <c r="CC54" i="21"/>
  <c r="CD54" i="21"/>
  <c r="CE54" i="21"/>
  <c r="CF54" i="21"/>
  <c r="CG54" i="21"/>
  <c r="CH54" i="21"/>
  <c r="CI54" i="21"/>
  <c r="CJ54" i="21"/>
  <c r="CK54" i="21"/>
  <c r="CL54" i="21"/>
  <c r="CM54" i="21"/>
  <c r="CN54" i="21"/>
  <c r="CO54" i="21"/>
  <c r="CP54" i="21"/>
  <c r="CQ54" i="21"/>
  <c r="CR54" i="21"/>
  <c r="CS54" i="21"/>
  <c r="CT54" i="21"/>
  <c r="CU54" i="21"/>
  <c r="CV54" i="21"/>
  <c r="CW54" i="21"/>
  <c r="CX54" i="21"/>
  <c r="CY54" i="21"/>
  <c r="CZ54" i="21"/>
  <c r="DA54" i="21"/>
  <c r="DB54" i="21"/>
  <c r="DC54" i="21"/>
  <c r="DD54" i="21"/>
  <c r="DE54" i="21"/>
  <c r="DF54" i="21"/>
  <c r="DG54" i="21"/>
  <c r="DH54" i="21"/>
  <c r="DI54" i="21"/>
  <c r="DJ54" i="21"/>
  <c r="DK54" i="21"/>
  <c r="DL54" i="21"/>
  <c r="DM54" i="21"/>
  <c r="DN54" i="21"/>
  <c r="DO54" i="21"/>
  <c r="DP54" i="21"/>
  <c r="DQ54" i="21"/>
  <c r="DR54" i="21"/>
  <c r="DS54" i="21"/>
  <c r="DT54" i="21"/>
  <c r="DU54" i="21"/>
  <c r="DV54" i="21"/>
  <c r="DW54" i="21"/>
  <c r="DX54" i="21"/>
  <c r="DY54" i="21"/>
  <c r="DZ54" i="21"/>
  <c r="EA54" i="21"/>
  <c r="EB54" i="21"/>
  <c r="EC54" i="21"/>
  <c r="ED54" i="21"/>
  <c r="EE54" i="21"/>
  <c r="EF54" i="21"/>
  <c r="EG54" i="21"/>
  <c r="EH54" i="21"/>
  <c r="EI54" i="21"/>
  <c r="EJ54" i="21"/>
  <c r="EK54" i="21"/>
  <c r="EL54" i="21"/>
  <c r="EM54" i="21"/>
  <c r="EN54" i="21"/>
  <c r="EO54" i="21"/>
  <c r="EP54" i="21"/>
  <c r="EQ54" i="21"/>
  <c r="ER54" i="21"/>
  <c r="ES54" i="21"/>
  <c r="ET54" i="21"/>
  <c r="EU54" i="21"/>
  <c r="EV54" i="21"/>
  <c r="D55" i="21"/>
  <c r="E55" i="21"/>
  <c r="F55" i="21"/>
  <c r="G55" i="21"/>
  <c r="H55" i="21"/>
  <c r="I55" i="21"/>
  <c r="J55" i="21"/>
  <c r="K55" i="21"/>
  <c r="L55" i="21"/>
  <c r="M55" i="21"/>
  <c r="N55" i="21"/>
  <c r="O55" i="21"/>
  <c r="P55" i="21"/>
  <c r="Q55" i="21"/>
  <c r="R55" i="21"/>
  <c r="S55" i="21"/>
  <c r="T55" i="21"/>
  <c r="U55" i="21"/>
  <c r="V55" i="21"/>
  <c r="W55" i="21"/>
  <c r="X55" i="21"/>
  <c r="Y55" i="21"/>
  <c r="Z55" i="21"/>
  <c r="AA55" i="21"/>
  <c r="AB55" i="21"/>
  <c r="AC55" i="21"/>
  <c r="AD55" i="21"/>
  <c r="AE55" i="21"/>
  <c r="AF55" i="21"/>
  <c r="AG55" i="21"/>
  <c r="AH55" i="21"/>
  <c r="AI55" i="21"/>
  <c r="AJ55" i="21"/>
  <c r="AK55" i="21"/>
  <c r="AL55" i="21"/>
  <c r="AM55" i="21"/>
  <c r="AN55" i="21"/>
  <c r="AO55" i="21"/>
  <c r="AP55" i="21"/>
  <c r="AQ55" i="21"/>
  <c r="AR55" i="21"/>
  <c r="AS55" i="21"/>
  <c r="AT55" i="21"/>
  <c r="AU55" i="21"/>
  <c r="AV55" i="21"/>
  <c r="AW55" i="21"/>
  <c r="AX55" i="21"/>
  <c r="AY55" i="21"/>
  <c r="AZ55" i="21"/>
  <c r="BA55" i="21"/>
  <c r="BB55" i="21"/>
  <c r="BC55" i="21"/>
  <c r="BD55" i="21"/>
  <c r="BE55" i="21"/>
  <c r="BF55" i="21"/>
  <c r="BG55" i="21"/>
  <c r="BH55" i="21"/>
  <c r="BI55" i="21"/>
  <c r="BJ55" i="21"/>
  <c r="BK55" i="21"/>
  <c r="BL55" i="21"/>
  <c r="BM55" i="21"/>
  <c r="BN55" i="21"/>
  <c r="BO55" i="21"/>
  <c r="BP55" i="21"/>
  <c r="BQ55" i="21"/>
  <c r="BR55" i="21"/>
  <c r="BS55" i="21"/>
  <c r="BT55" i="21"/>
  <c r="BU55" i="21"/>
  <c r="BV55" i="21"/>
  <c r="BW55" i="21"/>
  <c r="BX55" i="21"/>
  <c r="BY55" i="21"/>
  <c r="BZ55" i="21"/>
  <c r="CA55" i="21"/>
  <c r="CB55" i="21"/>
  <c r="CC55" i="21"/>
  <c r="CD55" i="21"/>
  <c r="CE55" i="21"/>
  <c r="CF55" i="21"/>
  <c r="CG55" i="21"/>
  <c r="CH55" i="21"/>
  <c r="CI55" i="21"/>
  <c r="CJ55" i="21"/>
  <c r="CK55" i="21"/>
  <c r="CL55" i="21"/>
  <c r="CM55" i="21"/>
  <c r="CN55" i="21"/>
  <c r="CO55" i="21"/>
  <c r="CP55" i="21"/>
  <c r="CQ55" i="21"/>
  <c r="CR55" i="21"/>
  <c r="CS55" i="21"/>
  <c r="CT55" i="21"/>
  <c r="CU55" i="21"/>
  <c r="CV55" i="21"/>
  <c r="CW55" i="21"/>
  <c r="CX55" i="21"/>
  <c r="CY55" i="21"/>
  <c r="CZ55" i="21"/>
  <c r="DA55" i="21"/>
  <c r="DB55" i="21"/>
  <c r="DC55" i="21"/>
  <c r="DD55" i="21"/>
  <c r="DE55" i="21"/>
  <c r="DF55" i="21"/>
  <c r="DG55" i="21"/>
  <c r="DH55" i="21"/>
  <c r="DI55" i="21"/>
  <c r="DJ55" i="21"/>
  <c r="DK55" i="21"/>
  <c r="DL55" i="21"/>
  <c r="DM55" i="21"/>
  <c r="DN55" i="21"/>
  <c r="DO55" i="21"/>
  <c r="DP55" i="21"/>
  <c r="DQ55" i="21"/>
  <c r="DR55" i="21"/>
  <c r="DS55" i="21"/>
  <c r="DT55" i="21"/>
  <c r="DU55" i="21"/>
  <c r="DV55" i="21"/>
  <c r="DW55" i="21"/>
  <c r="DX55" i="21"/>
  <c r="DY55" i="21"/>
  <c r="DZ55" i="21"/>
  <c r="EA55" i="21"/>
  <c r="EB55" i="21"/>
  <c r="EC55" i="21"/>
  <c r="ED55" i="21"/>
  <c r="EE55" i="21"/>
  <c r="EF55" i="21"/>
  <c r="EG55" i="21"/>
  <c r="EH55" i="21"/>
  <c r="EI55" i="21"/>
  <c r="EJ55" i="21"/>
  <c r="EK55" i="21"/>
  <c r="EL55" i="21"/>
  <c r="EM55" i="21"/>
  <c r="EN55" i="21"/>
  <c r="EO55" i="21"/>
  <c r="EP55" i="21"/>
  <c r="EQ55" i="21"/>
  <c r="ER55" i="21"/>
  <c r="ES55" i="21"/>
  <c r="ET55" i="21"/>
  <c r="EU55" i="21"/>
  <c r="EV55" i="21"/>
  <c r="D56" i="21"/>
  <c r="E56" i="21"/>
  <c r="F56" i="21"/>
  <c r="G56" i="21"/>
  <c r="H56" i="21"/>
  <c r="I56" i="21"/>
  <c r="J56" i="21"/>
  <c r="K56" i="21"/>
  <c r="L56" i="21"/>
  <c r="M56" i="21"/>
  <c r="N56" i="21"/>
  <c r="O56" i="21"/>
  <c r="P56" i="21"/>
  <c r="Q56" i="21"/>
  <c r="R56" i="21"/>
  <c r="S56" i="21"/>
  <c r="T56" i="21"/>
  <c r="U56" i="21"/>
  <c r="V56" i="21"/>
  <c r="W56" i="21"/>
  <c r="X56" i="21"/>
  <c r="Y56" i="21"/>
  <c r="Z56" i="21"/>
  <c r="AA56" i="21"/>
  <c r="AB56" i="21"/>
  <c r="AC56" i="21"/>
  <c r="AD56" i="21"/>
  <c r="AE56" i="21"/>
  <c r="AF56" i="21"/>
  <c r="AG56" i="21"/>
  <c r="AH56" i="21"/>
  <c r="AI56" i="21"/>
  <c r="AJ56" i="21"/>
  <c r="AK56" i="21"/>
  <c r="AL56" i="21"/>
  <c r="AM56" i="21"/>
  <c r="AN56" i="21"/>
  <c r="AO56" i="21"/>
  <c r="AP56" i="21"/>
  <c r="AQ56" i="21"/>
  <c r="AR56" i="21"/>
  <c r="AS56" i="21"/>
  <c r="AT56" i="21"/>
  <c r="AU56" i="21"/>
  <c r="AV56" i="21"/>
  <c r="AW56" i="21"/>
  <c r="AX56" i="21"/>
  <c r="AY56" i="21"/>
  <c r="AZ56" i="21"/>
  <c r="BA56" i="21"/>
  <c r="BB56" i="21"/>
  <c r="BC56" i="21"/>
  <c r="BD56" i="21"/>
  <c r="BE56" i="21"/>
  <c r="BF56" i="21"/>
  <c r="BG56" i="21"/>
  <c r="BH56" i="21"/>
  <c r="BI56" i="21"/>
  <c r="BJ56" i="21"/>
  <c r="BK56" i="21"/>
  <c r="BL56" i="21"/>
  <c r="BM56" i="21"/>
  <c r="BN56" i="21"/>
  <c r="BO56" i="21"/>
  <c r="BP56" i="21"/>
  <c r="BQ56" i="21"/>
  <c r="BR56" i="21"/>
  <c r="BS56" i="21"/>
  <c r="BT56" i="21"/>
  <c r="BU56" i="21"/>
  <c r="BV56" i="21"/>
  <c r="BW56" i="21"/>
  <c r="BX56" i="21"/>
  <c r="BY56" i="21"/>
  <c r="BZ56" i="21"/>
  <c r="CA56" i="21"/>
  <c r="CB56" i="21"/>
  <c r="CC56" i="21"/>
  <c r="CD56" i="21"/>
  <c r="CE56" i="21"/>
  <c r="CF56" i="21"/>
  <c r="CG56" i="21"/>
  <c r="CH56" i="21"/>
  <c r="CI56" i="21"/>
  <c r="CJ56" i="21"/>
  <c r="CK56" i="21"/>
  <c r="CL56" i="21"/>
  <c r="CM56" i="21"/>
  <c r="CN56" i="21"/>
  <c r="CO56" i="21"/>
  <c r="CP56" i="21"/>
  <c r="CQ56" i="21"/>
  <c r="CR56" i="21"/>
  <c r="CS56" i="21"/>
  <c r="CT56" i="21"/>
  <c r="CU56" i="21"/>
  <c r="CV56" i="21"/>
  <c r="CW56" i="21"/>
  <c r="CX56" i="21"/>
  <c r="CY56" i="21"/>
  <c r="CZ56" i="21"/>
  <c r="DA56" i="21"/>
  <c r="DB56" i="21"/>
  <c r="DC56" i="21"/>
  <c r="DD56" i="21"/>
  <c r="DE56" i="21"/>
  <c r="DF56" i="21"/>
  <c r="DG56" i="21"/>
  <c r="DH56" i="21"/>
  <c r="DI56" i="21"/>
  <c r="DJ56" i="21"/>
  <c r="DK56" i="21"/>
  <c r="DL56" i="21"/>
  <c r="DM56" i="21"/>
  <c r="DN56" i="21"/>
  <c r="DO56" i="21"/>
  <c r="DP56" i="21"/>
  <c r="DQ56" i="21"/>
  <c r="DR56" i="21"/>
  <c r="DS56" i="21"/>
  <c r="DT56" i="21"/>
  <c r="DU56" i="21"/>
  <c r="DV56" i="21"/>
  <c r="DW56" i="21"/>
  <c r="DX56" i="21"/>
  <c r="DY56" i="21"/>
  <c r="DZ56" i="21"/>
  <c r="EA56" i="21"/>
  <c r="EB56" i="21"/>
  <c r="EC56" i="21"/>
  <c r="ED56" i="21"/>
  <c r="EE56" i="21"/>
  <c r="EF56" i="21"/>
  <c r="EG56" i="21"/>
  <c r="EH56" i="21"/>
  <c r="EI56" i="21"/>
  <c r="EJ56" i="21"/>
  <c r="EK56" i="21"/>
  <c r="EL56" i="21"/>
  <c r="EM56" i="21"/>
  <c r="EN56" i="21"/>
  <c r="EO56" i="21"/>
  <c r="EP56" i="21"/>
  <c r="EQ56" i="21"/>
  <c r="ER56" i="21"/>
  <c r="ES56" i="21"/>
  <c r="ET56" i="21"/>
  <c r="EU56" i="21"/>
  <c r="EV56" i="21"/>
  <c r="D57" i="21"/>
  <c r="E57" i="21"/>
  <c r="F57" i="21"/>
  <c r="G57" i="21"/>
  <c r="H57" i="21"/>
  <c r="I57" i="21"/>
  <c r="J57" i="21"/>
  <c r="K57" i="21"/>
  <c r="L57" i="21"/>
  <c r="M57" i="21"/>
  <c r="N57" i="21"/>
  <c r="O57" i="21"/>
  <c r="P57" i="21"/>
  <c r="Q57" i="21"/>
  <c r="R57" i="21"/>
  <c r="S57" i="21"/>
  <c r="T57" i="21"/>
  <c r="U57" i="21"/>
  <c r="V57" i="21"/>
  <c r="W57" i="21"/>
  <c r="X57" i="21"/>
  <c r="Y57" i="21"/>
  <c r="Z57" i="21"/>
  <c r="AA57" i="21"/>
  <c r="AB57" i="21"/>
  <c r="AC57" i="21"/>
  <c r="AD57" i="21"/>
  <c r="AE57" i="21"/>
  <c r="AF57" i="21"/>
  <c r="AG57" i="21"/>
  <c r="AH57" i="21"/>
  <c r="AI57" i="21"/>
  <c r="AJ57" i="21"/>
  <c r="AK57" i="21"/>
  <c r="AL57" i="21"/>
  <c r="AM57" i="21"/>
  <c r="AN57" i="21"/>
  <c r="AO57" i="21"/>
  <c r="AP57" i="21"/>
  <c r="AQ57" i="21"/>
  <c r="AR57" i="21"/>
  <c r="AS57" i="21"/>
  <c r="AT57" i="21"/>
  <c r="AU57" i="21"/>
  <c r="AV57" i="21"/>
  <c r="AW57" i="21"/>
  <c r="AX57" i="21"/>
  <c r="AY57" i="21"/>
  <c r="AZ57" i="21"/>
  <c r="BA57" i="21"/>
  <c r="BB57" i="21"/>
  <c r="BC57" i="21"/>
  <c r="BD57" i="21"/>
  <c r="BE57" i="21"/>
  <c r="BF57" i="21"/>
  <c r="BG57" i="21"/>
  <c r="BH57" i="21"/>
  <c r="BI57" i="21"/>
  <c r="BJ57" i="21"/>
  <c r="BK57" i="21"/>
  <c r="BL57" i="21"/>
  <c r="BM57" i="21"/>
  <c r="BN57" i="21"/>
  <c r="BO57" i="21"/>
  <c r="BP57" i="21"/>
  <c r="BQ57" i="21"/>
  <c r="BR57" i="21"/>
  <c r="BS57" i="21"/>
  <c r="BT57" i="21"/>
  <c r="BU57" i="21"/>
  <c r="BV57" i="21"/>
  <c r="BW57" i="21"/>
  <c r="BX57" i="21"/>
  <c r="BY57" i="21"/>
  <c r="BZ57" i="21"/>
  <c r="CA57" i="21"/>
  <c r="CB57" i="21"/>
  <c r="CC57" i="21"/>
  <c r="CD57" i="21"/>
  <c r="CE57" i="21"/>
  <c r="CF57" i="21"/>
  <c r="CG57" i="21"/>
  <c r="CH57" i="21"/>
  <c r="CI57" i="21"/>
  <c r="CJ57" i="21"/>
  <c r="CK57" i="21"/>
  <c r="CL57" i="21"/>
  <c r="CM57" i="21"/>
  <c r="CN57" i="21"/>
  <c r="CO57" i="21"/>
  <c r="CP57" i="21"/>
  <c r="CQ57" i="21"/>
  <c r="CR57" i="21"/>
  <c r="CS57" i="21"/>
  <c r="CT57" i="21"/>
  <c r="CU57" i="21"/>
  <c r="CV57" i="21"/>
  <c r="CW57" i="21"/>
  <c r="CX57" i="21"/>
  <c r="CY57" i="21"/>
  <c r="CZ57" i="21"/>
  <c r="DA57" i="21"/>
  <c r="DB57" i="21"/>
  <c r="DC57" i="21"/>
  <c r="DD57" i="21"/>
  <c r="DE57" i="21"/>
  <c r="DF57" i="21"/>
  <c r="DG57" i="21"/>
  <c r="DH57" i="21"/>
  <c r="DI57" i="21"/>
  <c r="DJ57" i="21"/>
  <c r="DK57" i="21"/>
  <c r="DL57" i="21"/>
  <c r="DM57" i="21"/>
  <c r="DN57" i="21"/>
  <c r="DO57" i="21"/>
  <c r="DP57" i="21"/>
  <c r="DQ57" i="21"/>
  <c r="DR57" i="21"/>
  <c r="DS57" i="21"/>
  <c r="DT57" i="21"/>
  <c r="DU57" i="21"/>
  <c r="DV57" i="21"/>
  <c r="DW57" i="21"/>
  <c r="DX57" i="21"/>
  <c r="DY57" i="21"/>
  <c r="DZ57" i="21"/>
  <c r="EA57" i="21"/>
  <c r="EB57" i="21"/>
  <c r="EC57" i="21"/>
  <c r="ED57" i="21"/>
  <c r="EE57" i="21"/>
  <c r="EF57" i="21"/>
  <c r="EG57" i="21"/>
  <c r="EH57" i="21"/>
  <c r="EI57" i="21"/>
  <c r="EJ57" i="21"/>
  <c r="EK57" i="21"/>
  <c r="EL57" i="21"/>
  <c r="EM57" i="21"/>
  <c r="EN57" i="21"/>
  <c r="EO57" i="21"/>
  <c r="EP57" i="21"/>
  <c r="EQ57" i="21"/>
  <c r="ER57" i="21"/>
  <c r="ES57" i="21"/>
  <c r="ET57" i="21"/>
  <c r="EU57" i="21"/>
  <c r="EV57" i="21"/>
  <c r="D58" i="21"/>
  <c r="E58" i="21"/>
  <c r="F58" i="21"/>
  <c r="G58" i="21"/>
  <c r="H58" i="21"/>
  <c r="I58" i="21"/>
  <c r="J58" i="21"/>
  <c r="K58" i="21"/>
  <c r="L58" i="21"/>
  <c r="M58" i="21"/>
  <c r="N58" i="21"/>
  <c r="O58" i="21"/>
  <c r="P58" i="21"/>
  <c r="Q58" i="21"/>
  <c r="R58" i="21"/>
  <c r="S58" i="21"/>
  <c r="T58" i="21"/>
  <c r="U58" i="21"/>
  <c r="V58" i="21"/>
  <c r="W58" i="21"/>
  <c r="X58" i="21"/>
  <c r="Y58" i="21"/>
  <c r="Z58" i="21"/>
  <c r="AA58" i="21"/>
  <c r="AB58" i="21"/>
  <c r="AC58" i="21"/>
  <c r="AD58" i="21"/>
  <c r="AE58" i="21"/>
  <c r="AF58" i="21"/>
  <c r="AG58" i="21"/>
  <c r="AH58" i="21"/>
  <c r="AI58" i="21"/>
  <c r="AJ58" i="21"/>
  <c r="AK58" i="21"/>
  <c r="AL58" i="21"/>
  <c r="AM58" i="21"/>
  <c r="AN58" i="21"/>
  <c r="AO58" i="21"/>
  <c r="AP58" i="21"/>
  <c r="AQ58" i="21"/>
  <c r="AR58" i="21"/>
  <c r="AS58" i="21"/>
  <c r="AT58" i="21"/>
  <c r="AU58" i="21"/>
  <c r="AV58" i="21"/>
  <c r="AW58" i="21"/>
  <c r="AX58" i="21"/>
  <c r="AY58" i="21"/>
  <c r="AZ58" i="21"/>
  <c r="BA58" i="21"/>
  <c r="BB58" i="21"/>
  <c r="BC58" i="21"/>
  <c r="BD58" i="21"/>
  <c r="BE58" i="21"/>
  <c r="BF58" i="21"/>
  <c r="BG58" i="21"/>
  <c r="BH58" i="21"/>
  <c r="BI58" i="21"/>
  <c r="BJ58" i="21"/>
  <c r="BK58" i="21"/>
  <c r="BL58" i="21"/>
  <c r="BM58" i="21"/>
  <c r="BN58" i="21"/>
  <c r="BO58" i="21"/>
  <c r="BP58" i="21"/>
  <c r="BQ58" i="21"/>
  <c r="BR58" i="21"/>
  <c r="BS58" i="21"/>
  <c r="BT58" i="21"/>
  <c r="BU58" i="21"/>
  <c r="BV58" i="21"/>
  <c r="BW58" i="21"/>
  <c r="BX58" i="21"/>
  <c r="BY58" i="21"/>
  <c r="BZ58" i="21"/>
  <c r="CA58" i="21"/>
  <c r="CB58" i="21"/>
  <c r="CC58" i="21"/>
  <c r="CD58" i="21"/>
  <c r="CE58" i="21"/>
  <c r="CF58" i="21"/>
  <c r="CG58" i="21"/>
  <c r="CH58" i="21"/>
  <c r="CI58" i="21"/>
  <c r="CJ58" i="21"/>
  <c r="CK58" i="21"/>
  <c r="CL58" i="21"/>
  <c r="CM58" i="21"/>
  <c r="CN58" i="21"/>
  <c r="CO58" i="21"/>
  <c r="CP58" i="21"/>
  <c r="CQ58" i="21"/>
  <c r="CR58" i="21"/>
  <c r="CS58" i="21"/>
  <c r="CT58" i="21"/>
  <c r="CU58" i="21"/>
  <c r="CV58" i="21"/>
  <c r="CW58" i="21"/>
  <c r="CX58" i="21"/>
  <c r="CY58" i="21"/>
  <c r="CZ58" i="21"/>
  <c r="DA58" i="21"/>
  <c r="DB58" i="21"/>
  <c r="DC58" i="21"/>
  <c r="DD58" i="21"/>
  <c r="DE58" i="21"/>
  <c r="DF58" i="21"/>
  <c r="DG58" i="21"/>
  <c r="DH58" i="21"/>
  <c r="DI58" i="21"/>
  <c r="DJ58" i="21"/>
  <c r="DK58" i="21"/>
  <c r="DL58" i="21"/>
  <c r="DM58" i="21"/>
  <c r="DN58" i="21"/>
  <c r="DO58" i="21"/>
  <c r="DP58" i="21"/>
  <c r="DQ58" i="21"/>
  <c r="DR58" i="21"/>
  <c r="DS58" i="21"/>
  <c r="DT58" i="21"/>
  <c r="DU58" i="21"/>
  <c r="DV58" i="21"/>
  <c r="DW58" i="21"/>
  <c r="DX58" i="21"/>
  <c r="DY58" i="21"/>
  <c r="DZ58" i="21"/>
  <c r="EA58" i="21"/>
  <c r="EB58" i="21"/>
  <c r="EC58" i="21"/>
  <c r="ED58" i="21"/>
  <c r="EE58" i="21"/>
  <c r="EF58" i="21"/>
  <c r="EG58" i="21"/>
  <c r="EH58" i="21"/>
  <c r="EI58" i="21"/>
  <c r="EJ58" i="21"/>
  <c r="EK58" i="21"/>
  <c r="EL58" i="21"/>
  <c r="EM58" i="21"/>
  <c r="EN58" i="21"/>
  <c r="EO58" i="21"/>
  <c r="EP58" i="21"/>
  <c r="EQ58" i="21"/>
  <c r="ER58" i="21"/>
  <c r="ES58" i="21"/>
  <c r="ET58" i="21"/>
  <c r="EU58" i="21"/>
  <c r="EV58" i="21"/>
  <c r="D59" i="21"/>
  <c r="E59" i="21"/>
  <c r="F59" i="21"/>
  <c r="G59" i="21"/>
  <c r="H59" i="21"/>
  <c r="I59" i="21"/>
  <c r="J59" i="21"/>
  <c r="K59" i="21"/>
  <c r="L59" i="21"/>
  <c r="M59" i="21"/>
  <c r="N59" i="21"/>
  <c r="O59" i="21"/>
  <c r="P59" i="21"/>
  <c r="Q59" i="21"/>
  <c r="R59" i="21"/>
  <c r="S59" i="21"/>
  <c r="T59" i="21"/>
  <c r="U59" i="21"/>
  <c r="V59" i="21"/>
  <c r="W59" i="21"/>
  <c r="X59" i="21"/>
  <c r="Y59" i="21"/>
  <c r="Z59" i="21"/>
  <c r="AA59" i="21"/>
  <c r="AB59" i="21"/>
  <c r="AC59" i="21"/>
  <c r="AD59" i="21"/>
  <c r="AE59" i="21"/>
  <c r="AF59" i="21"/>
  <c r="AG59" i="21"/>
  <c r="AH59" i="21"/>
  <c r="AI59" i="21"/>
  <c r="AJ59" i="21"/>
  <c r="AK59" i="21"/>
  <c r="AL59" i="21"/>
  <c r="AM59" i="21"/>
  <c r="AN59" i="21"/>
  <c r="AO59" i="21"/>
  <c r="AP59" i="21"/>
  <c r="AQ59" i="21"/>
  <c r="AR59" i="21"/>
  <c r="AS59" i="21"/>
  <c r="AT59" i="21"/>
  <c r="AU59" i="21"/>
  <c r="AV59" i="21"/>
  <c r="AW59" i="21"/>
  <c r="AX59" i="21"/>
  <c r="AY59" i="21"/>
  <c r="AZ59" i="21"/>
  <c r="BA59" i="21"/>
  <c r="BB59" i="21"/>
  <c r="BC59" i="21"/>
  <c r="BD59" i="21"/>
  <c r="BE59" i="21"/>
  <c r="BF59" i="21"/>
  <c r="BG59" i="21"/>
  <c r="BH59" i="21"/>
  <c r="BI59" i="21"/>
  <c r="BJ59" i="21"/>
  <c r="BK59" i="21"/>
  <c r="BL59" i="21"/>
  <c r="BM59" i="21"/>
  <c r="BN59" i="21"/>
  <c r="BO59" i="21"/>
  <c r="BP59" i="21"/>
  <c r="BQ59" i="21"/>
  <c r="BR59" i="21"/>
  <c r="BS59" i="21"/>
  <c r="BT59" i="21"/>
  <c r="BU59" i="21"/>
  <c r="BV59" i="21"/>
  <c r="BW59" i="21"/>
  <c r="BX59" i="21"/>
  <c r="BY59" i="21"/>
  <c r="BZ59" i="21"/>
  <c r="CA59" i="21"/>
  <c r="CB59" i="21"/>
  <c r="CC59" i="21"/>
  <c r="CD59" i="21"/>
  <c r="CE59" i="21"/>
  <c r="CF59" i="21"/>
  <c r="CG59" i="21"/>
  <c r="CH59" i="21"/>
  <c r="CI59" i="21"/>
  <c r="CJ59" i="21"/>
  <c r="CK59" i="21"/>
  <c r="CL59" i="21"/>
  <c r="CM59" i="21"/>
  <c r="CN59" i="21"/>
  <c r="CO59" i="21"/>
  <c r="CP59" i="21"/>
  <c r="CQ59" i="21"/>
  <c r="CR59" i="21"/>
  <c r="CS59" i="21"/>
  <c r="CT59" i="21"/>
  <c r="CU59" i="21"/>
  <c r="CV59" i="21"/>
  <c r="CW59" i="21"/>
  <c r="CX59" i="21"/>
  <c r="CY59" i="21"/>
  <c r="CZ59" i="21"/>
  <c r="DA59" i="21"/>
  <c r="DB59" i="21"/>
  <c r="DC59" i="21"/>
  <c r="DD59" i="21"/>
  <c r="DE59" i="21"/>
  <c r="DF59" i="21"/>
  <c r="DG59" i="21"/>
  <c r="DH59" i="21"/>
  <c r="DI59" i="21"/>
  <c r="DJ59" i="21"/>
  <c r="DK59" i="21"/>
  <c r="DL59" i="21"/>
  <c r="DM59" i="21"/>
  <c r="DN59" i="21"/>
  <c r="DO59" i="21"/>
  <c r="DP59" i="21"/>
  <c r="DQ59" i="21"/>
  <c r="DR59" i="21"/>
  <c r="DS59" i="21"/>
  <c r="DT59" i="21"/>
  <c r="DU59" i="21"/>
  <c r="DV59" i="21"/>
  <c r="DW59" i="21"/>
  <c r="DX59" i="21"/>
  <c r="DY59" i="21"/>
  <c r="DZ59" i="21"/>
  <c r="EA59" i="21"/>
  <c r="EB59" i="21"/>
  <c r="EC59" i="21"/>
  <c r="ED59" i="21"/>
  <c r="EE59" i="21"/>
  <c r="EF59" i="21"/>
  <c r="EG59" i="21"/>
  <c r="EH59" i="21"/>
  <c r="EI59" i="21"/>
  <c r="EJ59" i="21"/>
  <c r="EK59" i="21"/>
  <c r="EL59" i="21"/>
  <c r="EM59" i="21"/>
  <c r="EN59" i="21"/>
  <c r="EO59" i="21"/>
  <c r="EP59" i="21"/>
  <c r="EQ59" i="21"/>
  <c r="ER59" i="21"/>
  <c r="ES59" i="21"/>
  <c r="ET59" i="21"/>
  <c r="EU59" i="21"/>
  <c r="EV59" i="21"/>
  <c r="D60" i="21"/>
  <c r="E60" i="21"/>
  <c r="F60" i="21"/>
  <c r="G60" i="21"/>
  <c r="H60" i="21"/>
  <c r="I60" i="21"/>
  <c r="J60" i="21"/>
  <c r="K60" i="21"/>
  <c r="L60" i="21"/>
  <c r="M60" i="21"/>
  <c r="N60" i="21"/>
  <c r="O60" i="21"/>
  <c r="P60" i="21"/>
  <c r="Q60" i="21"/>
  <c r="R60" i="21"/>
  <c r="S60" i="21"/>
  <c r="T60" i="21"/>
  <c r="U60" i="21"/>
  <c r="V60" i="21"/>
  <c r="W60" i="21"/>
  <c r="X60" i="21"/>
  <c r="Y60" i="21"/>
  <c r="Z60" i="21"/>
  <c r="AA60" i="21"/>
  <c r="AB60" i="21"/>
  <c r="AC60" i="21"/>
  <c r="AD60" i="21"/>
  <c r="AE60" i="21"/>
  <c r="AF60" i="21"/>
  <c r="AG60" i="21"/>
  <c r="AH60" i="21"/>
  <c r="AI60" i="21"/>
  <c r="AJ60" i="21"/>
  <c r="AK60" i="21"/>
  <c r="AL60" i="21"/>
  <c r="AM60" i="21"/>
  <c r="AN60" i="21"/>
  <c r="AO60" i="21"/>
  <c r="AP60" i="21"/>
  <c r="AQ60" i="21"/>
  <c r="AR60" i="21"/>
  <c r="AS60" i="21"/>
  <c r="AT60" i="21"/>
  <c r="AU60" i="21"/>
  <c r="AV60" i="21"/>
  <c r="AW60" i="21"/>
  <c r="AX60" i="21"/>
  <c r="AY60" i="21"/>
  <c r="AZ60" i="21"/>
  <c r="BA60" i="21"/>
  <c r="BB60" i="21"/>
  <c r="BC60" i="21"/>
  <c r="BD60" i="21"/>
  <c r="BE60" i="21"/>
  <c r="BF60" i="21"/>
  <c r="BG60" i="21"/>
  <c r="BH60" i="21"/>
  <c r="BI60" i="21"/>
  <c r="BJ60" i="21"/>
  <c r="BK60" i="21"/>
  <c r="BL60" i="21"/>
  <c r="BM60" i="21"/>
  <c r="BN60" i="21"/>
  <c r="BO60" i="21"/>
  <c r="BP60" i="21"/>
  <c r="BQ60" i="21"/>
  <c r="BR60" i="21"/>
  <c r="BS60" i="21"/>
  <c r="BT60" i="21"/>
  <c r="BU60" i="21"/>
  <c r="BV60" i="21"/>
  <c r="BW60" i="21"/>
  <c r="BX60" i="21"/>
  <c r="BY60" i="21"/>
  <c r="BZ60" i="21"/>
  <c r="CA60" i="21"/>
  <c r="CB60" i="21"/>
  <c r="CC60" i="21"/>
  <c r="CD60" i="21"/>
  <c r="CE60" i="21"/>
  <c r="CF60" i="21"/>
  <c r="CG60" i="21"/>
  <c r="CH60" i="21"/>
  <c r="CI60" i="21"/>
  <c r="CJ60" i="21"/>
  <c r="CK60" i="21"/>
  <c r="CL60" i="21"/>
  <c r="CM60" i="21"/>
  <c r="CN60" i="21"/>
  <c r="CO60" i="21"/>
  <c r="CP60" i="21"/>
  <c r="CQ60" i="21"/>
  <c r="CR60" i="21"/>
  <c r="CS60" i="21"/>
  <c r="CT60" i="21"/>
  <c r="CU60" i="21"/>
  <c r="CV60" i="21"/>
  <c r="CW60" i="21"/>
  <c r="CX60" i="21"/>
  <c r="CY60" i="21"/>
  <c r="CZ60" i="21"/>
  <c r="DA60" i="21"/>
  <c r="DB60" i="21"/>
  <c r="DC60" i="21"/>
  <c r="DD60" i="21"/>
  <c r="DE60" i="21"/>
  <c r="DF60" i="21"/>
  <c r="DG60" i="21"/>
  <c r="DH60" i="21"/>
  <c r="DI60" i="21"/>
  <c r="DJ60" i="21"/>
  <c r="DK60" i="21"/>
  <c r="DL60" i="21"/>
  <c r="DM60" i="21"/>
  <c r="DN60" i="21"/>
  <c r="DO60" i="21"/>
  <c r="DP60" i="21"/>
  <c r="DQ60" i="21"/>
  <c r="DR60" i="21"/>
  <c r="DS60" i="21"/>
  <c r="DT60" i="21"/>
  <c r="DU60" i="21"/>
  <c r="DV60" i="21"/>
  <c r="DW60" i="21"/>
  <c r="DX60" i="21"/>
  <c r="DY60" i="21"/>
  <c r="DZ60" i="21"/>
  <c r="EA60" i="21"/>
  <c r="EB60" i="21"/>
  <c r="EC60" i="21"/>
  <c r="ED60" i="21"/>
  <c r="EE60" i="21"/>
  <c r="EF60" i="21"/>
  <c r="EG60" i="21"/>
  <c r="EH60" i="21"/>
  <c r="EI60" i="21"/>
  <c r="EJ60" i="21"/>
  <c r="EK60" i="21"/>
  <c r="EL60" i="21"/>
  <c r="EM60" i="21"/>
  <c r="EN60" i="21"/>
  <c r="EO60" i="21"/>
  <c r="EP60" i="21"/>
  <c r="EQ60" i="21"/>
  <c r="ER60" i="21"/>
  <c r="ES60" i="21"/>
  <c r="ET60" i="21"/>
  <c r="EU60" i="21"/>
  <c r="EV60" i="21"/>
  <c r="D61" i="21"/>
  <c r="E61" i="21"/>
  <c r="F61" i="21"/>
  <c r="G61" i="21"/>
  <c r="H61" i="21"/>
  <c r="I61" i="21"/>
  <c r="J61" i="21"/>
  <c r="K61" i="21"/>
  <c r="L61" i="21"/>
  <c r="M61" i="21"/>
  <c r="N61" i="21"/>
  <c r="O61" i="21"/>
  <c r="P61" i="21"/>
  <c r="Q61" i="21"/>
  <c r="R61" i="21"/>
  <c r="S61" i="21"/>
  <c r="T61" i="21"/>
  <c r="U61" i="21"/>
  <c r="V61" i="21"/>
  <c r="W61" i="21"/>
  <c r="X61" i="21"/>
  <c r="Y61" i="21"/>
  <c r="Z61" i="21"/>
  <c r="AA61" i="21"/>
  <c r="AB61" i="21"/>
  <c r="AC61" i="21"/>
  <c r="AD61" i="21"/>
  <c r="AE61" i="21"/>
  <c r="AF61" i="21"/>
  <c r="AG61" i="21"/>
  <c r="AH61" i="21"/>
  <c r="AI61" i="21"/>
  <c r="AJ61" i="21"/>
  <c r="AK61" i="21"/>
  <c r="AL61" i="21"/>
  <c r="AM61" i="21"/>
  <c r="AN61" i="21"/>
  <c r="AO61" i="21"/>
  <c r="AP61" i="21"/>
  <c r="AQ61" i="21"/>
  <c r="AR61" i="21"/>
  <c r="AS61" i="21"/>
  <c r="AT61" i="21"/>
  <c r="AU61" i="21"/>
  <c r="AV61" i="21"/>
  <c r="AW61" i="21"/>
  <c r="AX61" i="21"/>
  <c r="AY61" i="21"/>
  <c r="AZ61" i="21"/>
  <c r="BA61" i="21"/>
  <c r="BB61" i="21"/>
  <c r="BC61" i="21"/>
  <c r="BD61" i="21"/>
  <c r="BE61" i="21"/>
  <c r="BF61" i="21"/>
  <c r="BG61" i="21"/>
  <c r="BH61" i="21"/>
  <c r="BI61" i="21"/>
  <c r="BJ61" i="21"/>
  <c r="BK61" i="21"/>
  <c r="BL61" i="21"/>
  <c r="BM61" i="21"/>
  <c r="BN61" i="21"/>
  <c r="BO61" i="21"/>
  <c r="BP61" i="21"/>
  <c r="BQ61" i="21"/>
  <c r="BR61" i="21"/>
  <c r="BS61" i="21"/>
  <c r="BT61" i="21"/>
  <c r="BU61" i="21"/>
  <c r="BV61" i="21"/>
  <c r="BW61" i="21"/>
  <c r="BX61" i="21"/>
  <c r="BY61" i="21"/>
  <c r="BZ61" i="21"/>
  <c r="CA61" i="21"/>
  <c r="CB61" i="21"/>
  <c r="CC61" i="21"/>
  <c r="CD61" i="21"/>
  <c r="CE61" i="21"/>
  <c r="CF61" i="21"/>
  <c r="CG61" i="21"/>
  <c r="CH61" i="21"/>
  <c r="CI61" i="21"/>
  <c r="CJ61" i="21"/>
  <c r="CK61" i="21"/>
  <c r="CL61" i="21"/>
  <c r="CM61" i="21"/>
  <c r="CN61" i="21"/>
  <c r="CO61" i="21"/>
  <c r="CP61" i="21"/>
  <c r="CQ61" i="21"/>
  <c r="CR61" i="21"/>
  <c r="CS61" i="21"/>
  <c r="CT61" i="21"/>
  <c r="CU61" i="21"/>
  <c r="CV61" i="21"/>
  <c r="CW61" i="21"/>
  <c r="CX61" i="21"/>
  <c r="CY61" i="21"/>
  <c r="CZ61" i="21"/>
  <c r="DA61" i="21"/>
  <c r="DB61" i="21"/>
  <c r="DC61" i="21"/>
  <c r="DD61" i="21"/>
  <c r="DE61" i="21"/>
  <c r="DF61" i="21"/>
  <c r="DG61" i="21"/>
  <c r="DH61" i="21"/>
  <c r="DI61" i="21"/>
  <c r="DJ61" i="21"/>
  <c r="DK61" i="21"/>
  <c r="DL61" i="21"/>
  <c r="DM61" i="21"/>
  <c r="DN61" i="21"/>
  <c r="DO61" i="21"/>
  <c r="DP61" i="21"/>
  <c r="DQ61" i="21"/>
  <c r="DR61" i="21"/>
  <c r="DS61" i="21"/>
  <c r="DT61" i="21"/>
  <c r="DU61" i="21"/>
  <c r="DV61" i="21"/>
  <c r="DW61" i="21"/>
  <c r="DX61" i="21"/>
  <c r="DY61" i="21"/>
  <c r="DZ61" i="21"/>
  <c r="EA61" i="21"/>
  <c r="EB61" i="21"/>
  <c r="EC61" i="21"/>
  <c r="ED61" i="21"/>
  <c r="EE61" i="21"/>
  <c r="EF61" i="21"/>
  <c r="EG61" i="21"/>
  <c r="EH61" i="21"/>
  <c r="EI61" i="21"/>
  <c r="EJ61" i="21"/>
  <c r="EK61" i="21"/>
  <c r="EL61" i="21"/>
  <c r="EM61" i="21"/>
  <c r="EN61" i="21"/>
  <c r="EO61" i="21"/>
  <c r="EP61" i="21"/>
  <c r="EQ61" i="21"/>
  <c r="ER61" i="21"/>
  <c r="ES61" i="21"/>
  <c r="ET61" i="21"/>
  <c r="EU61" i="21"/>
  <c r="EV61" i="21"/>
  <c r="D62" i="21"/>
  <c r="E62" i="21"/>
  <c r="F62" i="21"/>
  <c r="G62" i="21"/>
  <c r="H62" i="21"/>
  <c r="I62" i="21"/>
  <c r="J62" i="21"/>
  <c r="K62" i="21"/>
  <c r="L62" i="21"/>
  <c r="M62" i="21"/>
  <c r="N62" i="21"/>
  <c r="O62" i="21"/>
  <c r="P62" i="21"/>
  <c r="Q62" i="21"/>
  <c r="R62" i="21"/>
  <c r="S62" i="21"/>
  <c r="T62" i="21"/>
  <c r="U62" i="21"/>
  <c r="V62" i="21"/>
  <c r="W62" i="21"/>
  <c r="X62" i="21"/>
  <c r="Y62" i="21"/>
  <c r="Z62" i="21"/>
  <c r="AA62" i="21"/>
  <c r="AB62" i="21"/>
  <c r="AC62" i="21"/>
  <c r="AD62" i="21"/>
  <c r="AE62" i="21"/>
  <c r="AF62" i="21"/>
  <c r="AG62" i="21"/>
  <c r="AH62" i="21"/>
  <c r="AI62" i="21"/>
  <c r="AJ62" i="21"/>
  <c r="AK62" i="21"/>
  <c r="AL62" i="21"/>
  <c r="AM62" i="21"/>
  <c r="AN62" i="21"/>
  <c r="AO62" i="21"/>
  <c r="AP62" i="21"/>
  <c r="AQ62" i="21"/>
  <c r="AR62" i="21"/>
  <c r="AS62" i="21"/>
  <c r="AT62" i="21"/>
  <c r="AU62" i="21"/>
  <c r="AV62" i="21"/>
  <c r="AW62" i="21"/>
  <c r="AX62" i="21"/>
  <c r="AY62" i="21"/>
  <c r="AZ62" i="21"/>
  <c r="BA62" i="21"/>
  <c r="BB62" i="21"/>
  <c r="BC62" i="21"/>
  <c r="BD62" i="21"/>
  <c r="BE62" i="21"/>
  <c r="BF62" i="21"/>
  <c r="BG62" i="21"/>
  <c r="BH62" i="21"/>
  <c r="BI62" i="21"/>
  <c r="BJ62" i="21"/>
  <c r="BK62" i="21"/>
  <c r="BL62" i="21"/>
  <c r="BM62" i="21"/>
  <c r="BN62" i="21"/>
  <c r="BO62" i="21"/>
  <c r="BP62" i="21"/>
  <c r="BQ62" i="21"/>
  <c r="BR62" i="21"/>
  <c r="BS62" i="21"/>
  <c r="BT62" i="21"/>
  <c r="BU62" i="21"/>
  <c r="BV62" i="21"/>
  <c r="BW62" i="21"/>
  <c r="BX62" i="21"/>
  <c r="BY62" i="21"/>
  <c r="BZ62" i="21"/>
  <c r="CA62" i="21"/>
  <c r="CB62" i="21"/>
  <c r="CC62" i="21"/>
  <c r="CD62" i="21"/>
  <c r="CE62" i="21"/>
  <c r="CF62" i="21"/>
  <c r="CG62" i="21"/>
  <c r="CH62" i="21"/>
  <c r="CI62" i="21"/>
  <c r="CJ62" i="21"/>
  <c r="CK62" i="21"/>
  <c r="CL62" i="21"/>
  <c r="CM62" i="21"/>
  <c r="CN62" i="21"/>
  <c r="CO62" i="21"/>
  <c r="CP62" i="21"/>
  <c r="CQ62" i="21"/>
  <c r="CR62" i="21"/>
  <c r="CS62" i="21"/>
  <c r="CT62" i="21"/>
  <c r="CU62" i="21"/>
  <c r="CV62" i="21"/>
  <c r="CW62" i="21"/>
  <c r="CX62" i="21"/>
  <c r="CY62" i="21"/>
  <c r="CZ62" i="21"/>
  <c r="DA62" i="21"/>
  <c r="DB62" i="21"/>
  <c r="DC62" i="21"/>
  <c r="DD62" i="21"/>
  <c r="DE62" i="21"/>
  <c r="DF62" i="21"/>
  <c r="DG62" i="21"/>
  <c r="DH62" i="21"/>
  <c r="DI62" i="21"/>
  <c r="DJ62" i="21"/>
  <c r="DK62" i="21"/>
  <c r="DL62" i="21"/>
  <c r="DM62" i="21"/>
  <c r="DN62" i="21"/>
  <c r="DO62" i="21"/>
  <c r="DP62" i="21"/>
  <c r="DQ62" i="21"/>
  <c r="DR62" i="21"/>
  <c r="DS62" i="21"/>
  <c r="DT62" i="21"/>
  <c r="DU62" i="21"/>
  <c r="DV62" i="21"/>
  <c r="DW62" i="21"/>
  <c r="DX62" i="21"/>
  <c r="DY62" i="21"/>
  <c r="DZ62" i="21"/>
  <c r="EA62" i="21"/>
  <c r="EB62" i="21"/>
  <c r="EC62" i="21"/>
  <c r="ED62" i="21"/>
  <c r="EE62" i="21"/>
  <c r="EF62" i="21"/>
  <c r="EG62" i="21"/>
  <c r="EH62" i="21"/>
  <c r="EI62" i="21"/>
  <c r="EJ62" i="21"/>
  <c r="EK62" i="21"/>
  <c r="EL62" i="21"/>
  <c r="EM62" i="21"/>
  <c r="EN62" i="21"/>
  <c r="EO62" i="21"/>
  <c r="EP62" i="21"/>
  <c r="EQ62" i="21"/>
  <c r="ER62" i="21"/>
  <c r="ES62" i="21"/>
  <c r="ET62" i="21"/>
  <c r="EU62" i="21"/>
  <c r="EV62" i="21"/>
  <c r="D63" i="21"/>
  <c r="E63" i="21"/>
  <c r="F63" i="21"/>
  <c r="G63" i="21"/>
  <c r="H63" i="21"/>
  <c r="I63" i="21"/>
  <c r="J63" i="21"/>
  <c r="K63" i="21"/>
  <c r="L63" i="21"/>
  <c r="M63" i="21"/>
  <c r="N63" i="21"/>
  <c r="O63" i="21"/>
  <c r="P63" i="21"/>
  <c r="Q63" i="21"/>
  <c r="R63" i="21"/>
  <c r="S63" i="21"/>
  <c r="T63" i="21"/>
  <c r="U63" i="21"/>
  <c r="V63" i="21"/>
  <c r="W63" i="21"/>
  <c r="X63" i="21"/>
  <c r="Y63" i="21"/>
  <c r="Z63" i="21"/>
  <c r="AA63" i="21"/>
  <c r="AB63" i="21"/>
  <c r="AC63" i="21"/>
  <c r="AD63" i="21"/>
  <c r="AE63" i="21"/>
  <c r="AF63" i="21"/>
  <c r="AG63" i="21"/>
  <c r="AH63" i="21"/>
  <c r="AI63" i="21"/>
  <c r="AJ63" i="21"/>
  <c r="AK63" i="21"/>
  <c r="AL63" i="21"/>
  <c r="AM63" i="21"/>
  <c r="AN63" i="21"/>
  <c r="AO63" i="21"/>
  <c r="AP63" i="21"/>
  <c r="AQ63" i="21"/>
  <c r="AR63" i="21"/>
  <c r="AS63" i="21"/>
  <c r="AT63" i="21"/>
  <c r="AU63" i="21"/>
  <c r="AV63" i="21"/>
  <c r="AW63" i="21"/>
  <c r="AX63" i="21"/>
  <c r="AY63" i="21"/>
  <c r="AZ63" i="21"/>
  <c r="BA63" i="21"/>
  <c r="BB63" i="21"/>
  <c r="BC63" i="21"/>
  <c r="BD63" i="21"/>
  <c r="BE63" i="21"/>
  <c r="BF63" i="21"/>
  <c r="BG63" i="21"/>
  <c r="BH63" i="21"/>
  <c r="BI63" i="21"/>
  <c r="BJ63" i="21"/>
  <c r="BK63" i="21"/>
  <c r="BL63" i="21"/>
  <c r="BM63" i="21"/>
  <c r="BN63" i="21"/>
  <c r="BO63" i="21"/>
  <c r="BP63" i="21"/>
  <c r="BQ63" i="21"/>
  <c r="BR63" i="21"/>
  <c r="BS63" i="21"/>
  <c r="BT63" i="21"/>
  <c r="BU63" i="21"/>
  <c r="BV63" i="21"/>
  <c r="BW63" i="21"/>
  <c r="BX63" i="21"/>
  <c r="BY63" i="21"/>
  <c r="BZ63" i="21"/>
  <c r="CA63" i="21"/>
  <c r="CB63" i="21"/>
  <c r="CC63" i="21"/>
  <c r="CD63" i="21"/>
  <c r="CE63" i="21"/>
  <c r="CF63" i="21"/>
  <c r="CG63" i="21"/>
  <c r="CH63" i="21"/>
  <c r="CI63" i="21"/>
  <c r="CJ63" i="21"/>
  <c r="CK63" i="21"/>
  <c r="CL63" i="21"/>
  <c r="CM63" i="21"/>
  <c r="CN63" i="21"/>
  <c r="CO63" i="21"/>
  <c r="CP63" i="21"/>
  <c r="CQ63" i="21"/>
  <c r="CR63" i="21"/>
  <c r="CS63" i="21"/>
  <c r="CT63" i="21"/>
  <c r="CU63" i="21"/>
  <c r="CV63" i="21"/>
  <c r="CW63" i="21"/>
  <c r="CX63" i="21"/>
  <c r="CY63" i="21"/>
  <c r="CZ63" i="21"/>
  <c r="DA63" i="21"/>
  <c r="DB63" i="21"/>
  <c r="DC63" i="21"/>
  <c r="DD63" i="21"/>
  <c r="DE63" i="21"/>
  <c r="DF63" i="21"/>
  <c r="DG63" i="21"/>
  <c r="DH63" i="21"/>
  <c r="DI63" i="21"/>
  <c r="DJ63" i="21"/>
  <c r="DK63" i="21"/>
  <c r="DL63" i="21"/>
  <c r="DM63" i="21"/>
  <c r="DN63" i="21"/>
  <c r="DO63" i="21"/>
  <c r="DP63" i="21"/>
  <c r="DQ63" i="21"/>
  <c r="DR63" i="21"/>
  <c r="DS63" i="21"/>
  <c r="DT63" i="21"/>
  <c r="DU63" i="21"/>
  <c r="DV63" i="21"/>
  <c r="DW63" i="21"/>
  <c r="DX63" i="21"/>
  <c r="DY63" i="21"/>
  <c r="DZ63" i="21"/>
  <c r="EA63" i="21"/>
  <c r="EB63" i="21"/>
  <c r="EC63" i="21"/>
  <c r="ED63" i="21"/>
  <c r="EE63" i="21"/>
  <c r="EF63" i="21"/>
  <c r="EG63" i="21"/>
  <c r="EH63" i="21"/>
  <c r="EI63" i="21"/>
  <c r="EJ63" i="21"/>
  <c r="EK63" i="21"/>
  <c r="EL63" i="21"/>
  <c r="EM63" i="21"/>
  <c r="EN63" i="21"/>
  <c r="EO63" i="21"/>
  <c r="EP63" i="21"/>
  <c r="EQ63" i="21"/>
  <c r="ER63" i="21"/>
  <c r="ES63" i="21"/>
  <c r="ET63" i="21"/>
  <c r="EU63" i="21"/>
  <c r="EV63" i="21"/>
  <c r="C50" i="21"/>
  <c r="C51" i="21"/>
  <c r="C52" i="21"/>
  <c r="C53" i="21"/>
  <c r="C54" i="21"/>
  <c r="C55" i="21"/>
  <c r="C56" i="21"/>
  <c r="C57" i="21"/>
  <c r="C58" i="21"/>
  <c r="C59" i="21"/>
  <c r="C60" i="21"/>
  <c r="C61" i="21"/>
  <c r="C62" i="21"/>
  <c r="C63" i="21"/>
  <c r="C49" i="21"/>
  <c r="P26" i="16" l="1"/>
  <c r="D30" i="16" l="1"/>
  <c r="F30" i="16"/>
  <c r="G30" i="16"/>
  <c r="H30" i="16"/>
  <c r="D31" i="16"/>
  <c r="G31" i="16"/>
  <c r="H31" i="16"/>
  <c r="D32" i="16"/>
  <c r="G32" i="16"/>
  <c r="H32" i="16"/>
  <c r="D33" i="16"/>
  <c r="G33" i="16"/>
  <c r="H33" i="16"/>
  <c r="D34" i="16"/>
  <c r="G34" i="16"/>
  <c r="H34" i="16"/>
  <c r="D35" i="16"/>
  <c r="G35" i="16"/>
  <c r="H35" i="16"/>
  <c r="D36" i="16"/>
  <c r="G36" i="16"/>
  <c r="H36" i="16"/>
  <c r="D37" i="16"/>
  <c r="G37" i="16"/>
  <c r="H37" i="16"/>
  <c r="D38" i="16"/>
  <c r="G38" i="16"/>
  <c r="H38" i="16"/>
  <c r="D39" i="16"/>
  <c r="G39" i="16"/>
  <c r="H39" i="16"/>
  <c r="D40" i="16"/>
  <c r="G40" i="16"/>
  <c r="H40" i="16"/>
  <c r="D41" i="16"/>
  <c r="G41" i="16"/>
  <c r="H41" i="16"/>
  <c r="D42" i="16"/>
  <c r="G42" i="16"/>
  <c r="H42" i="16"/>
  <c r="D43" i="16"/>
  <c r="G43" i="16"/>
  <c r="H43" i="16"/>
  <c r="D44" i="16"/>
  <c r="E44" i="16"/>
  <c r="G44" i="16"/>
  <c r="H44" i="16"/>
  <c r="D45" i="16"/>
  <c r="E45" i="16"/>
  <c r="G45" i="16"/>
  <c r="H45" i="16"/>
  <c r="D46" i="16"/>
  <c r="E46" i="16"/>
  <c r="G46" i="16"/>
  <c r="H46" i="16"/>
  <c r="D47" i="16"/>
  <c r="E47" i="16"/>
  <c r="G47" i="16"/>
  <c r="H47" i="16"/>
  <c r="D48" i="16"/>
  <c r="E48" i="16"/>
  <c r="G48" i="16"/>
  <c r="H48" i="16"/>
  <c r="D49" i="16"/>
  <c r="E49" i="16"/>
  <c r="G49" i="16"/>
  <c r="H49" i="16"/>
  <c r="D50" i="16"/>
  <c r="E50" i="16"/>
  <c r="G50" i="16"/>
  <c r="H50" i="16"/>
  <c r="D51" i="16"/>
  <c r="E51" i="16"/>
  <c r="G51" i="16"/>
  <c r="H51" i="16"/>
  <c r="D52" i="16"/>
  <c r="E52" i="16"/>
  <c r="G52" i="16"/>
  <c r="H52" i="16"/>
  <c r="D53" i="16"/>
  <c r="E53" i="16"/>
  <c r="G53" i="16"/>
  <c r="H53" i="16"/>
  <c r="D54" i="16"/>
  <c r="E54" i="16"/>
  <c r="G54" i="16"/>
  <c r="H54" i="16"/>
  <c r="D55" i="16"/>
  <c r="E55" i="16"/>
  <c r="G55" i="16"/>
  <c r="H55" i="16"/>
  <c r="D56" i="16"/>
  <c r="E56" i="16"/>
  <c r="G56" i="16"/>
  <c r="H56" i="16"/>
  <c r="D57" i="16"/>
  <c r="E57" i="16"/>
  <c r="G57" i="16"/>
  <c r="H57" i="16"/>
  <c r="D58" i="16"/>
  <c r="E58" i="16"/>
  <c r="G58" i="16"/>
  <c r="H58" i="16"/>
  <c r="D59" i="16"/>
  <c r="E59" i="16"/>
  <c r="G59" i="16"/>
  <c r="H59" i="16"/>
  <c r="D60" i="16"/>
  <c r="E60" i="16"/>
  <c r="G60" i="16"/>
  <c r="H60" i="16"/>
  <c r="D61" i="16"/>
  <c r="E61" i="16"/>
  <c r="G61" i="16"/>
  <c r="H61" i="16"/>
  <c r="D62" i="16"/>
  <c r="E62" i="16"/>
  <c r="G62" i="16"/>
  <c r="H62" i="16"/>
  <c r="D63" i="16"/>
  <c r="E63" i="16"/>
  <c r="G63" i="16"/>
  <c r="H63" i="16"/>
  <c r="D64" i="16"/>
  <c r="E64" i="16"/>
  <c r="G64" i="16"/>
  <c r="H64" i="16"/>
  <c r="D65" i="16"/>
  <c r="E65" i="16"/>
  <c r="G65" i="16"/>
  <c r="H65" i="16"/>
  <c r="D66" i="16"/>
  <c r="E66" i="16"/>
  <c r="G66" i="16"/>
  <c r="H66" i="16"/>
  <c r="D67" i="16"/>
  <c r="E67" i="16"/>
  <c r="G67" i="16"/>
  <c r="H67" i="16"/>
  <c r="D68" i="16"/>
  <c r="E68" i="16"/>
  <c r="G68" i="16"/>
  <c r="H68" i="16"/>
  <c r="D69" i="16"/>
  <c r="E69" i="16"/>
  <c r="G69" i="16"/>
  <c r="H69" i="16"/>
  <c r="D70" i="16"/>
  <c r="E70" i="16"/>
  <c r="G70" i="16"/>
  <c r="H70" i="16"/>
  <c r="D71" i="16"/>
  <c r="E71" i="16"/>
  <c r="G71" i="16"/>
  <c r="H71" i="16"/>
  <c r="D72" i="16"/>
  <c r="E72" i="16"/>
  <c r="G72" i="16"/>
  <c r="H72" i="16"/>
  <c r="D73" i="16"/>
  <c r="E73" i="16"/>
  <c r="G73" i="16"/>
  <c r="H73" i="16"/>
  <c r="D74" i="16"/>
  <c r="E74" i="16"/>
  <c r="G74" i="16"/>
  <c r="H74" i="16"/>
  <c r="D75" i="16"/>
  <c r="E75" i="16"/>
  <c r="G75" i="16"/>
  <c r="H75" i="16"/>
  <c r="D76" i="16"/>
  <c r="E76" i="16"/>
  <c r="G76" i="16"/>
  <c r="H76" i="16"/>
  <c r="D77" i="16"/>
  <c r="E77" i="16"/>
  <c r="G77" i="16"/>
  <c r="H77" i="16"/>
  <c r="D78" i="16"/>
  <c r="E78" i="16"/>
  <c r="G78" i="16"/>
  <c r="H78" i="16"/>
  <c r="D79" i="16"/>
  <c r="E79" i="16"/>
  <c r="G79" i="16"/>
  <c r="H79" i="16"/>
  <c r="D80" i="16"/>
  <c r="E80" i="16"/>
  <c r="G80" i="16"/>
  <c r="H80" i="16"/>
  <c r="D81" i="16"/>
  <c r="E81" i="16"/>
  <c r="G81" i="16"/>
  <c r="H81" i="16"/>
  <c r="D82" i="16"/>
  <c r="E82" i="16"/>
  <c r="G82" i="16"/>
  <c r="H82" i="16"/>
  <c r="D83" i="16"/>
  <c r="E83" i="16"/>
  <c r="G83" i="16"/>
  <c r="H83" i="16"/>
  <c r="D84" i="16"/>
  <c r="E84" i="16"/>
  <c r="G84" i="16"/>
  <c r="H84" i="16"/>
  <c r="D85" i="16"/>
  <c r="E85" i="16"/>
  <c r="G85" i="16"/>
  <c r="H85" i="16"/>
  <c r="D86" i="16"/>
  <c r="E86" i="16"/>
  <c r="G86" i="16"/>
  <c r="H86" i="16"/>
  <c r="D87" i="16"/>
  <c r="E87" i="16"/>
  <c r="G87" i="16"/>
  <c r="H87" i="16"/>
  <c r="D88" i="16"/>
  <c r="E88" i="16"/>
  <c r="G88" i="16"/>
  <c r="H88" i="16"/>
  <c r="D89" i="16"/>
  <c r="E89" i="16"/>
  <c r="G89" i="16"/>
  <c r="H89" i="16"/>
  <c r="D90" i="16"/>
  <c r="E90" i="16"/>
  <c r="G90" i="16"/>
  <c r="H90" i="16"/>
  <c r="D91" i="16"/>
  <c r="E91" i="16"/>
  <c r="G91" i="16"/>
  <c r="H91" i="16"/>
  <c r="D92" i="16"/>
  <c r="E92" i="16"/>
  <c r="G92" i="16"/>
  <c r="H92" i="16"/>
  <c r="D93" i="16"/>
  <c r="E93" i="16"/>
  <c r="G93" i="16"/>
  <c r="H93" i="16"/>
  <c r="D94" i="16"/>
  <c r="E94" i="16"/>
  <c r="G94" i="16"/>
  <c r="H94" i="16"/>
  <c r="D95" i="16"/>
  <c r="E95" i="16"/>
  <c r="G95" i="16"/>
  <c r="H95" i="16"/>
  <c r="D96" i="16"/>
  <c r="E96" i="16"/>
  <c r="G96" i="16"/>
  <c r="H96" i="16"/>
  <c r="D97" i="16"/>
  <c r="E97" i="16"/>
  <c r="G97" i="16"/>
  <c r="H97" i="16"/>
  <c r="D98" i="16"/>
  <c r="E98" i="16"/>
  <c r="G98" i="16"/>
  <c r="H98" i="16"/>
  <c r="D99" i="16"/>
  <c r="E99" i="16"/>
  <c r="G99" i="16"/>
  <c r="H99" i="16"/>
  <c r="D100" i="16"/>
  <c r="E100" i="16"/>
  <c r="G100" i="16"/>
  <c r="H100" i="16"/>
  <c r="D101" i="16"/>
  <c r="E101" i="16"/>
  <c r="G101" i="16"/>
  <c r="H101" i="16"/>
  <c r="D102" i="16"/>
  <c r="E102" i="16"/>
  <c r="G102" i="16"/>
  <c r="H102" i="16"/>
  <c r="D103" i="16"/>
  <c r="E103" i="16"/>
  <c r="G103" i="16"/>
  <c r="H103" i="16"/>
  <c r="D104" i="16"/>
  <c r="E104" i="16"/>
  <c r="G104" i="16"/>
  <c r="H104" i="16"/>
  <c r="D105" i="16"/>
  <c r="E105" i="16"/>
  <c r="G105" i="16"/>
  <c r="H105" i="16"/>
  <c r="D106" i="16"/>
  <c r="E106" i="16"/>
  <c r="G106" i="16"/>
  <c r="H106" i="16"/>
  <c r="D107" i="16"/>
  <c r="E107" i="16"/>
  <c r="G107" i="16"/>
  <c r="H107" i="16"/>
  <c r="D108" i="16"/>
  <c r="E108" i="16"/>
  <c r="G108" i="16"/>
  <c r="H108" i="16"/>
  <c r="D109" i="16"/>
  <c r="E109" i="16"/>
  <c r="G109" i="16"/>
  <c r="H109" i="16"/>
  <c r="D110" i="16"/>
  <c r="E110" i="16"/>
  <c r="G110" i="16"/>
  <c r="H110" i="16"/>
  <c r="D111" i="16"/>
  <c r="E111" i="16"/>
  <c r="G111" i="16"/>
  <c r="H111" i="16"/>
  <c r="D112" i="16"/>
  <c r="E112" i="16"/>
  <c r="G112" i="16"/>
  <c r="H112" i="16"/>
  <c r="D113" i="16"/>
  <c r="E113" i="16"/>
  <c r="G113" i="16"/>
  <c r="H113" i="16"/>
  <c r="D114" i="16"/>
  <c r="E114" i="16"/>
  <c r="G114" i="16"/>
  <c r="H114" i="16"/>
  <c r="D115" i="16"/>
  <c r="E115" i="16"/>
  <c r="G115" i="16"/>
  <c r="H115" i="16"/>
  <c r="D116" i="16"/>
  <c r="E116" i="16"/>
  <c r="G116" i="16"/>
  <c r="H116" i="16"/>
  <c r="D117" i="16"/>
  <c r="E117" i="16"/>
  <c r="G117" i="16"/>
  <c r="H117" i="16"/>
  <c r="D118" i="16"/>
  <c r="E118" i="16"/>
  <c r="G118" i="16"/>
  <c r="H118" i="16"/>
  <c r="D119" i="16"/>
  <c r="E119" i="16"/>
  <c r="G119" i="16"/>
  <c r="H119" i="16"/>
  <c r="D120" i="16"/>
  <c r="E120" i="16"/>
  <c r="G120" i="16"/>
  <c r="H120" i="16"/>
  <c r="D121" i="16"/>
  <c r="E121" i="16"/>
  <c r="G121" i="16"/>
  <c r="H121" i="16"/>
  <c r="D122" i="16"/>
  <c r="E122" i="16"/>
  <c r="G122" i="16"/>
  <c r="H122" i="16"/>
  <c r="D123" i="16"/>
  <c r="E123" i="16"/>
  <c r="G123" i="16"/>
  <c r="H123" i="16"/>
  <c r="D124" i="16"/>
  <c r="E124" i="16"/>
  <c r="G124" i="16"/>
  <c r="H124" i="16"/>
  <c r="D125" i="16"/>
  <c r="E125" i="16"/>
  <c r="G125" i="16"/>
  <c r="H125" i="16"/>
  <c r="D126" i="16"/>
  <c r="E126" i="16"/>
  <c r="G126" i="16"/>
  <c r="H126" i="16"/>
  <c r="D127" i="16"/>
  <c r="E127" i="16"/>
  <c r="G127" i="16"/>
  <c r="H127" i="16"/>
  <c r="D128" i="16"/>
  <c r="E128" i="16"/>
  <c r="G128" i="16"/>
  <c r="H128" i="16"/>
  <c r="D129" i="16"/>
  <c r="E129" i="16"/>
  <c r="G129" i="16"/>
  <c r="H129" i="16"/>
  <c r="D130" i="16"/>
  <c r="E130" i="16"/>
  <c r="G130" i="16"/>
  <c r="H130" i="16"/>
  <c r="D131" i="16"/>
  <c r="E131" i="16"/>
  <c r="G131" i="16"/>
  <c r="H131" i="16"/>
  <c r="D132" i="16"/>
  <c r="E132" i="16"/>
  <c r="G132" i="16"/>
  <c r="H132" i="16"/>
  <c r="D133" i="16"/>
  <c r="E133" i="16"/>
  <c r="G133" i="16"/>
  <c r="H133" i="16"/>
  <c r="D134" i="16"/>
  <c r="E134" i="16"/>
  <c r="G134" i="16"/>
  <c r="H134" i="16"/>
  <c r="D135" i="16"/>
  <c r="E135" i="16"/>
  <c r="G135" i="16"/>
  <c r="H135" i="16"/>
  <c r="D136" i="16"/>
  <c r="E136" i="16"/>
  <c r="G136" i="16"/>
  <c r="H136" i="16"/>
  <c r="D137" i="16"/>
  <c r="E137" i="16"/>
  <c r="G137" i="16"/>
  <c r="H137" i="16"/>
  <c r="D138" i="16"/>
  <c r="E138" i="16"/>
  <c r="G138" i="16"/>
  <c r="H138" i="16"/>
  <c r="D139" i="16"/>
  <c r="E139" i="16"/>
  <c r="G139" i="16"/>
  <c r="H139" i="16"/>
  <c r="D140" i="16"/>
  <c r="E140" i="16"/>
  <c r="G140" i="16"/>
  <c r="H140" i="16"/>
  <c r="D141" i="16"/>
  <c r="E141" i="16"/>
  <c r="G141" i="16"/>
  <c r="H141" i="16"/>
  <c r="D142" i="16"/>
  <c r="E142" i="16"/>
  <c r="G142" i="16"/>
  <c r="H142" i="16"/>
  <c r="D143" i="16"/>
  <c r="E143" i="16"/>
  <c r="G143" i="16"/>
  <c r="H143" i="16"/>
  <c r="D144" i="16"/>
  <c r="E144" i="16"/>
  <c r="G144" i="16"/>
  <c r="H144" i="16"/>
  <c r="D145" i="16"/>
  <c r="E145" i="16"/>
  <c r="G145" i="16"/>
  <c r="H145" i="16"/>
  <c r="D146" i="16"/>
  <c r="E146" i="16"/>
  <c r="G146" i="16"/>
  <c r="H146" i="16"/>
  <c r="D147" i="16"/>
  <c r="E147" i="16"/>
  <c r="G147" i="16"/>
  <c r="H147" i="16"/>
  <c r="D148" i="16"/>
  <c r="E148" i="16"/>
  <c r="G148" i="16"/>
  <c r="H148" i="16"/>
  <c r="D149" i="16"/>
  <c r="E149" i="16"/>
  <c r="G149" i="16"/>
  <c r="H149" i="16"/>
  <c r="D150" i="16"/>
  <c r="E150" i="16"/>
  <c r="G150" i="16"/>
  <c r="H150" i="16"/>
  <c r="D151" i="16"/>
  <c r="E151" i="16"/>
  <c r="G151" i="16"/>
  <c r="H151" i="16"/>
  <c r="D152" i="16"/>
  <c r="E152" i="16"/>
  <c r="G152" i="16"/>
  <c r="H152" i="16"/>
  <c r="D153" i="16"/>
  <c r="E153" i="16"/>
  <c r="G153" i="16"/>
  <c r="H153" i="16"/>
  <c r="D154" i="16"/>
  <c r="E154" i="16"/>
  <c r="G154" i="16"/>
  <c r="H154" i="16"/>
  <c r="E29" i="16"/>
  <c r="F29" i="16"/>
  <c r="G29" i="16"/>
  <c r="H29" i="16"/>
  <c r="D29" i="16"/>
  <c r="W154" i="16"/>
  <c r="V154" i="16"/>
  <c r="U154" i="16"/>
  <c r="T154" i="16"/>
  <c r="W153" i="16"/>
  <c r="V153" i="16"/>
  <c r="U153" i="16"/>
  <c r="T153" i="16"/>
  <c r="S153" i="16"/>
  <c r="R153" i="16"/>
  <c r="Q153" i="16"/>
  <c r="P153" i="16"/>
  <c r="W152" i="16"/>
  <c r="V152" i="16"/>
  <c r="U152" i="16"/>
  <c r="T152" i="16"/>
  <c r="S152" i="16"/>
  <c r="R152" i="16"/>
  <c r="Q152" i="16"/>
  <c r="P152" i="16"/>
  <c r="W151" i="16"/>
  <c r="V151" i="16"/>
  <c r="U151" i="16"/>
  <c r="T151" i="16"/>
  <c r="S151" i="16"/>
  <c r="R151" i="16"/>
  <c r="Q151" i="16"/>
  <c r="P151" i="16"/>
  <c r="W150" i="16"/>
  <c r="V150" i="16"/>
  <c r="U150" i="16"/>
  <c r="T150" i="16"/>
  <c r="S150" i="16"/>
  <c r="R150" i="16"/>
  <c r="Q150" i="16"/>
  <c r="P150" i="16"/>
  <c r="W149" i="16"/>
  <c r="V149" i="16"/>
  <c r="U149" i="16"/>
  <c r="T149" i="16"/>
  <c r="S149" i="16"/>
  <c r="R149" i="16"/>
  <c r="Q149" i="16"/>
  <c r="P149" i="16"/>
  <c r="W148" i="16"/>
  <c r="V148" i="16"/>
  <c r="U148" i="16"/>
  <c r="T148" i="16"/>
  <c r="S148" i="16"/>
  <c r="R148" i="16"/>
  <c r="Q148" i="16"/>
  <c r="P148" i="16"/>
  <c r="W147" i="16"/>
  <c r="V147" i="16"/>
  <c r="U147" i="16"/>
  <c r="T147" i="16"/>
  <c r="S147" i="16"/>
  <c r="R147" i="16"/>
  <c r="Q147" i="16"/>
  <c r="P147" i="16"/>
  <c r="W146" i="16"/>
  <c r="V146" i="16"/>
  <c r="U146" i="16"/>
  <c r="T146" i="16"/>
  <c r="S146" i="16"/>
  <c r="R146" i="16"/>
  <c r="Q146" i="16"/>
  <c r="P146" i="16"/>
  <c r="W145" i="16"/>
  <c r="V145" i="16"/>
  <c r="U145" i="16"/>
  <c r="T145" i="16"/>
  <c r="S145" i="16"/>
  <c r="R145" i="16"/>
  <c r="Q145" i="16"/>
  <c r="P145" i="16"/>
  <c r="W144" i="16"/>
  <c r="V144" i="16"/>
  <c r="U144" i="16"/>
  <c r="T144" i="16"/>
  <c r="S144" i="16"/>
  <c r="R144" i="16"/>
  <c r="Q144" i="16"/>
  <c r="P144" i="16"/>
  <c r="W143" i="16"/>
  <c r="V143" i="16"/>
  <c r="U143" i="16"/>
  <c r="T143" i="16"/>
  <c r="S143" i="16"/>
  <c r="R143" i="16"/>
  <c r="Q143" i="16"/>
  <c r="P143" i="16"/>
  <c r="W142" i="16"/>
  <c r="V142" i="16"/>
  <c r="U142" i="16"/>
  <c r="T142" i="16"/>
  <c r="S142" i="16"/>
  <c r="R142" i="16"/>
  <c r="Q142" i="16"/>
  <c r="P142" i="16"/>
  <c r="W141" i="16"/>
  <c r="V141" i="16"/>
  <c r="U141" i="16"/>
  <c r="T141" i="16"/>
  <c r="S141" i="16"/>
  <c r="R141" i="16"/>
  <c r="Q141" i="16"/>
  <c r="P141" i="16"/>
  <c r="W140" i="16"/>
  <c r="V140" i="16"/>
  <c r="U140" i="16"/>
  <c r="T140" i="16"/>
  <c r="S140" i="16"/>
  <c r="R140" i="16"/>
  <c r="Q140" i="16"/>
  <c r="P140" i="16"/>
  <c r="W139" i="16"/>
  <c r="V139" i="16"/>
  <c r="U139" i="16"/>
  <c r="T139" i="16"/>
  <c r="S139" i="16"/>
  <c r="R139" i="16"/>
  <c r="Q139" i="16"/>
  <c r="P139" i="16"/>
  <c r="W138" i="16"/>
  <c r="V138" i="16"/>
  <c r="U138" i="16"/>
  <c r="T138" i="16"/>
  <c r="S138" i="16"/>
  <c r="R138" i="16"/>
  <c r="Q138" i="16"/>
  <c r="P138" i="16"/>
  <c r="W137" i="16"/>
  <c r="V137" i="16"/>
  <c r="U137" i="16"/>
  <c r="T137" i="16"/>
  <c r="S137" i="16"/>
  <c r="R137" i="16"/>
  <c r="Q137" i="16"/>
  <c r="P137" i="16"/>
  <c r="W136" i="16"/>
  <c r="V136" i="16"/>
  <c r="U136" i="16"/>
  <c r="T136" i="16"/>
  <c r="S136" i="16"/>
  <c r="R136" i="16"/>
  <c r="Q136" i="16"/>
  <c r="P136" i="16"/>
  <c r="W135" i="16"/>
  <c r="V135" i="16"/>
  <c r="U135" i="16"/>
  <c r="T135" i="16"/>
  <c r="S135" i="16"/>
  <c r="R135" i="16"/>
  <c r="Q135" i="16"/>
  <c r="P135" i="16"/>
  <c r="W134" i="16"/>
  <c r="V134" i="16"/>
  <c r="U134" i="16"/>
  <c r="T134" i="16"/>
  <c r="S134" i="16"/>
  <c r="R134" i="16"/>
  <c r="Q134" i="16"/>
  <c r="P134" i="16"/>
  <c r="W133" i="16"/>
  <c r="V133" i="16"/>
  <c r="U133" i="16"/>
  <c r="T133" i="16"/>
  <c r="S133" i="16"/>
  <c r="R133" i="16"/>
  <c r="Q133" i="16"/>
  <c r="P133" i="16"/>
  <c r="W132" i="16"/>
  <c r="V132" i="16"/>
  <c r="U132" i="16"/>
  <c r="T132" i="16"/>
  <c r="S132" i="16"/>
  <c r="R132" i="16"/>
  <c r="Q132" i="16"/>
  <c r="P132" i="16"/>
  <c r="W131" i="16"/>
  <c r="V131" i="16"/>
  <c r="U131" i="16"/>
  <c r="T131" i="16"/>
  <c r="S131" i="16"/>
  <c r="R131" i="16"/>
  <c r="Q131" i="16"/>
  <c r="P131" i="16"/>
  <c r="W130" i="16"/>
  <c r="V130" i="16"/>
  <c r="U130" i="16"/>
  <c r="T130" i="16"/>
  <c r="S130" i="16"/>
  <c r="R130" i="16"/>
  <c r="Q130" i="16"/>
  <c r="P130" i="16"/>
  <c r="W129" i="16"/>
  <c r="V129" i="16"/>
  <c r="U129" i="16"/>
  <c r="T129" i="16"/>
  <c r="S129" i="16"/>
  <c r="R129" i="16"/>
  <c r="Q129" i="16"/>
  <c r="P129" i="16"/>
  <c r="W128" i="16"/>
  <c r="V128" i="16"/>
  <c r="U128" i="16"/>
  <c r="T128" i="16"/>
  <c r="S128" i="16"/>
  <c r="R128" i="16"/>
  <c r="Q128" i="16"/>
  <c r="P128" i="16"/>
  <c r="W127" i="16"/>
  <c r="V127" i="16"/>
  <c r="U127" i="16"/>
  <c r="T127" i="16"/>
  <c r="S127" i="16"/>
  <c r="R127" i="16"/>
  <c r="Q127" i="16"/>
  <c r="P127" i="16"/>
  <c r="W126" i="16"/>
  <c r="V126" i="16"/>
  <c r="U126" i="16"/>
  <c r="T126" i="16"/>
  <c r="S126" i="16"/>
  <c r="R126" i="16"/>
  <c r="Q126" i="16"/>
  <c r="P126" i="16"/>
  <c r="W125" i="16"/>
  <c r="V125" i="16"/>
  <c r="U125" i="16"/>
  <c r="T125" i="16"/>
  <c r="S125" i="16"/>
  <c r="R125" i="16"/>
  <c r="Q125" i="16"/>
  <c r="P125" i="16"/>
  <c r="W124" i="16"/>
  <c r="V124" i="16"/>
  <c r="U124" i="16"/>
  <c r="T124" i="16"/>
  <c r="S124" i="16"/>
  <c r="R124" i="16"/>
  <c r="Q124" i="16"/>
  <c r="P124" i="16"/>
  <c r="W123" i="16"/>
  <c r="V123" i="16"/>
  <c r="U123" i="16"/>
  <c r="T123" i="16"/>
  <c r="S123" i="16"/>
  <c r="R123" i="16"/>
  <c r="Q123" i="16"/>
  <c r="P123" i="16"/>
  <c r="W122" i="16"/>
  <c r="V122" i="16"/>
  <c r="U122" i="16"/>
  <c r="T122" i="16"/>
  <c r="S122" i="16"/>
  <c r="R122" i="16"/>
  <c r="Q122" i="16"/>
  <c r="P122" i="16"/>
  <c r="W121" i="16"/>
  <c r="V121" i="16"/>
  <c r="U121" i="16"/>
  <c r="T121" i="16"/>
  <c r="S121" i="16"/>
  <c r="R121" i="16"/>
  <c r="Q121" i="16"/>
  <c r="P121" i="16"/>
  <c r="W120" i="16"/>
  <c r="V120" i="16"/>
  <c r="U120" i="16"/>
  <c r="T120" i="16"/>
  <c r="S120" i="16"/>
  <c r="R120" i="16"/>
  <c r="Q120" i="16"/>
  <c r="P120" i="16"/>
  <c r="W119" i="16"/>
  <c r="V119" i="16"/>
  <c r="U119" i="16"/>
  <c r="T119" i="16"/>
  <c r="S119" i="16"/>
  <c r="R119" i="16"/>
  <c r="Q119" i="16"/>
  <c r="P119" i="16"/>
  <c r="W118" i="16"/>
  <c r="V118" i="16"/>
  <c r="U118" i="16"/>
  <c r="T118" i="16"/>
  <c r="S118" i="16"/>
  <c r="R118" i="16"/>
  <c r="Q118" i="16"/>
  <c r="P118" i="16"/>
  <c r="W117" i="16"/>
  <c r="V117" i="16"/>
  <c r="U117" i="16"/>
  <c r="T117" i="16"/>
  <c r="S117" i="16"/>
  <c r="R117" i="16"/>
  <c r="Q117" i="16"/>
  <c r="P117" i="16"/>
  <c r="W116" i="16"/>
  <c r="V116" i="16"/>
  <c r="U116" i="16"/>
  <c r="T116" i="16"/>
  <c r="S116" i="16"/>
  <c r="R116" i="16"/>
  <c r="Q116" i="16"/>
  <c r="P116" i="16"/>
  <c r="W115" i="16"/>
  <c r="V115" i="16"/>
  <c r="U115" i="16"/>
  <c r="T115" i="16"/>
  <c r="S115" i="16"/>
  <c r="R115" i="16"/>
  <c r="Q115" i="16"/>
  <c r="P115" i="16"/>
  <c r="W114" i="16"/>
  <c r="V114" i="16"/>
  <c r="U114" i="16"/>
  <c r="T114" i="16"/>
  <c r="S114" i="16"/>
  <c r="R114" i="16"/>
  <c r="Q114" i="16"/>
  <c r="P114" i="16"/>
  <c r="W113" i="16"/>
  <c r="V113" i="16"/>
  <c r="U113" i="16"/>
  <c r="T113" i="16"/>
  <c r="S113" i="16"/>
  <c r="R113" i="16"/>
  <c r="Q113" i="16"/>
  <c r="P113" i="16"/>
  <c r="W112" i="16"/>
  <c r="V112" i="16"/>
  <c r="U112" i="16"/>
  <c r="T112" i="16"/>
  <c r="S112" i="16"/>
  <c r="R112" i="16"/>
  <c r="Q112" i="16"/>
  <c r="P112" i="16"/>
  <c r="W111" i="16"/>
  <c r="V111" i="16"/>
  <c r="U111" i="16"/>
  <c r="T111" i="16"/>
  <c r="S111" i="16"/>
  <c r="R111" i="16"/>
  <c r="Q111" i="16"/>
  <c r="P111" i="16"/>
  <c r="W110" i="16"/>
  <c r="V110" i="16"/>
  <c r="U110" i="16"/>
  <c r="T110" i="16"/>
  <c r="S110" i="16"/>
  <c r="R110" i="16"/>
  <c r="Q110" i="16"/>
  <c r="P110" i="16"/>
  <c r="W109" i="16"/>
  <c r="V109" i="16"/>
  <c r="U109" i="16"/>
  <c r="T109" i="16"/>
  <c r="S109" i="16"/>
  <c r="R109" i="16"/>
  <c r="Q109" i="16"/>
  <c r="P109" i="16"/>
  <c r="W108" i="16"/>
  <c r="V108" i="16"/>
  <c r="U108" i="16"/>
  <c r="T108" i="16"/>
  <c r="S108" i="16"/>
  <c r="R108" i="16"/>
  <c r="Q108" i="16"/>
  <c r="P108" i="16"/>
  <c r="W107" i="16"/>
  <c r="V107" i="16"/>
  <c r="U107" i="16"/>
  <c r="T107" i="16"/>
  <c r="S107" i="16"/>
  <c r="R107" i="16"/>
  <c r="Q107" i="16"/>
  <c r="P107" i="16"/>
  <c r="W106" i="16"/>
  <c r="V106" i="16"/>
  <c r="U106" i="16"/>
  <c r="T106" i="16"/>
  <c r="S106" i="16"/>
  <c r="R106" i="16"/>
  <c r="Q106" i="16"/>
  <c r="P106" i="16"/>
  <c r="W105" i="16"/>
  <c r="V105" i="16"/>
  <c r="U105" i="16"/>
  <c r="T105" i="16"/>
  <c r="S105" i="16"/>
  <c r="R105" i="16"/>
  <c r="Q105" i="16"/>
  <c r="P105" i="16"/>
  <c r="W104" i="16"/>
  <c r="V104" i="16"/>
  <c r="U104" i="16"/>
  <c r="T104" i="16"/>
  <c r="S104" i="16"/>
  <c r="R104" i="16"/>
  <c r="Q104" i="16"/>
  <c r="P104" i="16"/>
  <c r="W103" i="16"/>
  <c r="V103" i="16"/>
  <c r="U103" i="16"/>
  <c r="T103" i="16"/>
  <c r="S103" i="16"/>
  <c r="R103" i="16"/>
  <c r="Q103" i="16"/>
  <c r="P103" i="16"/>
  <c r="W102" i="16"/>
  <c r="V102" i="16"/>
  <c r="U102" i="16"/>
  <c r="T102" i="16"/>
  <c r="S102" i="16"/>
  <c r="R102" i="16"/>
  <c r="Q102" i="16"/>
  <c r="P102" i="16"/>
  <c r="W101" i="16"/>
  <c r="V101" i="16"/>
  <c r="U101" i="16"/>
  <c r="T101" i="16"/>
  <c r="S101" i="16"/>
  <c r="R101" i="16"/>
  <c r="Q101" i="16"/>
  <c r="P101" i="16"/>
  <c r="W100" i="16"/>
  <c r="V100" i="16"/>
  <c r="U100" i="16"/>
  <c r="T100" i="16"/>
  <c r="S100" i="16"/>
  <c r="R100" i="16"/>
  <c r="Q100" i="16"/>
  <c r="P100" i="16"/>
  <c r="W99" i="16"/>
  <c r="V99" i="16"/>
  <c r="U99" i="16"/>
  <c r="T99" i="16"/>
  <c r="S99" i="16"/>
  <c r="R99" i="16"/>
  <c r="Q99" i="16"/>
  <c r="P99" i="16"/>
  <c r="W98" i="16"/>
  <c r="V98" i="16"/>
  <c r="U98" i="16"/>
  <c r="T98" i="16"/>
  <c r="S98" i="16"/>
  <c r="R98" i="16"/>
  <c r="Q98" i="16"/>
  <c r="P98" i="16"/>
  <c r="W97" i="16"/>
  <c r="V97" i="16"/>
  <c r="U97" i="16"/>
  <c r="T97" i="16"/>
  <c r="S97" i="16"/>
  <c r="R97" i="16"/>
  <c r="Q97" i="16"/>
  <c r="P97" i="16"/>
  <c r="W96" i="16"/>
  <c r="V96" i="16"/>
  <c r="U96" i="16"/>
  <c r="T96" i="16"/>
  <c r="S96" i="16"/>
  <c r="R96" i="16"/>
  <c r="Q96" i="16"/>
  <c r="P96" i="16"/>
  <c r="W95" i="16"/>
  <c r="V95" i="16"/>
  <c r="U95" i="16"/>
  <c r="T95" i="16"/>
  <c r="S95" i="16"/>
  <c r="R95" i="16"/>
  <c r="Q95" i="16"/>
  <c r="P95" i="16"/>
  <c r="W94" i="16"/>
  <c r="V94" i="16"/>
  <c r="U94" i="16"/>
  <c r="T94" i="16"/>
  <c r="S94" i="16"/>
  <c r="R94" i="16"/>
  <c r="Q94" i="16"/>
  <c r="P94" i="16"/>
  <c r="W93" i="16"/>
  <c r="V93" i="16"/>
  <c r="U93" i="16"/>
  <c r="T93" i="16"/>
  <c r="S93" i="16"/>
  <c r="R93" i="16"/>
  <c r="Q93" i="16"/>
  <c r="P93" i="16"/>
  <c r="W92" i="16"/>
  <c r="V92" i="16"/>
  <c r="U92" i="16"/>
  <c r="T92" i="16"/>
  <c r="S92" i="16"/>
  <c r="R92" i="16"/>
  <c r="Q92" i="16"/>
  <c r="P92" i="16"/>
  <c r="W91" i="16"/>
  <c r="V91" i="16"/>
  <c r="U91" i="16"/>
  <c r="T91" i="16"/>
  <c r="S91" i="16"/>
  <c r="R91" i="16"/>
  <c r="Q91" i="16"/>
  <c r="P91" i="16"/>
  <c r="W90" i="16"/>
  <c r="V90" i="16"/>
  <c r="U90" i="16"/>
  <c r="T90" i="16"/>
  <c r="S90" i="16"/>
  <c r="R90" i="16"/>
  <c r="Q90" i="16"/>
  <c r="P90" i="16"/>
  <c r="W89" i="16"/>
  <c r="V89" i="16"/>
  <c r="U89" i="16"/>
  <c r="T89" i="16"/>
  <c r="S89" i="16"/>
  <c r="R89" i="16"/>
  <c r="Q89" i="16"/>
  <c r="P89" i="16"/>
  <c r="W88" i="16"/>
  <c r="V88" i="16"/>
  <c r="U88" i="16"/>
  <c r="T88" i="16"/>
  <c r="S88" i="16"/>
  <c r="R88" i="16"/>
  <c r="Q88" i="16"/>
  <c r="P88" i="16"/>
  <c r="W87" i="16"/>
  <c r="V87" i="16"/>
  <c r="U87" i="16"/>
  <c r="T87" i="16"/>
  <c r="S87" i="16"/>
  <c r="R87" i="16"/>
  <c r="Q87" i="16"/>
  <c r="P87" i="16"/>
  <c r="W86" i="16"/>
  <c r="V86" i="16"/>
  <c r="U86" i="16"/>
  <c r="T86" i="16"/>
  <c r="S86" i="16"/>
  <c r="R86" i="16"/>
  <c r="Q86" i="16"/>
  <c r="P86" i="16"/>
  <c r="W85" i="16"/>
  <c r="V85" i="16"/>
  <c r="U85" i="16"/>
  <c r="T85" i="16"/>
  <c r="S85" i="16"/>
  <c r="R85" i="16"/>
  <c r="Q85" i="16"/>
  <c r="P85" i="16"/>
  <c r="W84" i="16"/>
  <c r="V84" i="16"/>
  <c r="U84" i="16"/>
  <c r="T84" i="16"/>
  <c r="S84" i="16"/>
  <c r="R84" i="16"/>
  <c r="Q84" i="16"/>
  <c r="P84" i="16"/>
  <c r="W83" i="16"/>
  <c r="V83" i="16"/>
  <c r="U83" i="16"/>
  <c r="T83" i="16"/>
  <c r="S83" i="16"/>
  <c r="R83" i="16"/>
  <c r="Q83" i="16"/>
  <c r="P83" i="16"/>
  <c r="W82" i="16"/>
  <c r="V82" i="16"/>
  <c r="U82" i="16"/>
  <c r="T82" i="16"/>
  <c r="S82" i="16"/>
  <c r="R82" i="16"/>
  <c r="Q82" i="16"/>
  <c r="P82" i="16"/>
  <c r="W81" i="16"/>
  <c r="V81" i="16"/>
  <c r="U81" i="16"/>
  <c r="T81" i="16"/>
  <c r="S81" i="16"/>
  <c r="R81" i="16"/>
  <c r="Q81" i="16"/>
  <c r="P81" i="16"/>
  <c r="W80" i="16"/>
  <c r="V80" i="16"/>
  <c r="U80" i="16"/>
  <c r="T80" i="16"/>
  <c r="S80" i="16"/>
  <c r="R80" i="16"/>
  <c r="Q80" i="16"/>
  <c r="P80" i="16"/>
  <c r="W79" i="16"/>
  <c r="V79" i="16"/>
  <c r="U79" i="16"/>
  <c r="T79" i="16"/>
  <c r="S79" i="16"/>
  <c r="R79" i="16"/>
  <c r="Q79" i="16"/>
  <c r="P79" i="16"/>
  <c r="W78" i="16"/>
  <c r="V78" i="16"/>
  <c r="U78" i="16"/>
  <c r="T78" i="16"/>
  <c r="S78" i="16"/>
  <c r="R78" i="16"/>
  <c r="Q78" i="16"/>
  <c r="P78" i="16"/>
  <c r="W77" i="16"/>
  <c r="V77" i="16"/>
  <c r="U77" i="16"/>
  <c r="T77" i="16"/>
  <c r="S77" i="16"/>
  <c r="R77" i="16"/>
  <c r="Q77" i="16"/>
  <c r="P77" i="16"/>
  <c r="W76" i="16"/>
  <c r="V76" i="16"/>
  <c r="U76" i="16"/>
  <c r="T76" i="16"/>
  <c r="S76" i="16"/>
  <c r="R76" i="16"/>
  <c r="Q76" i="16"/>
  <c r="P76" i="16"/>
  <c r="W75" i="16"/>
  <c r="V75" i="16"/>
  <c r="U75" i="16"/>
  <c r="T75" i="16"/>
  <c r="S75" i="16"/>
  <c r="R75" i="16"/>
  <c r="Q75" i="16"/>
  <c r="P75" i="16"/>
  <c r="W74" i="16"/>
  <c r="V74" i="16"/>
  <c r="U74" i="16"/>
  <c r="T74" i="16"/>
  <c r="S74" i="16"/>
  <c r="R74" i="16"/>
  <c r="Q74" i="16"/>
  <c r="P74" i="16"/>
  <c r="W73" i="16"/>
  <c r="V73" i="16"/>
  <c r="U73" i="16"/>
  <c r="T73" i="16"/>
  <c r="S73" i="16"/>
  <c r="R73" i="16"/>
  <c r="Q73" i="16"/>
  <c r="P73" i="16"/>
  <c r="W72" i="16"/>
  <c r="V72" i="16"/>
  <c r="U72" i="16"/>
  <c r="T72" i="16"/>
  <c r="S72" i="16"/>
  <c r="R72" i="16"/>
  <c r="Q72" i="16"/>
  <c r="P72" i="16"/>
  <c r="W71" i="16"/>
  <c r="V71" i="16"/>
  <c r="U71" i="16"/>
  <c r="T71" i="16"/>
  <c r="S71" i="16"/>
  <c r="R71" i="16"/>
  <c r="Q71" i="16"/>
  <c r="P71" i="16"/>
  <c r="W70" i="16"/>
  <c r="V70" i="16"/>
  <c r="U70" i="16"/>
  <c r="T70" i="16"/>
  <c r="S70" i="16"/>
  <c r="R70" i="16"/>
  <c r="Q70" i="16"/>
  <c r="P70" i="16"/>
  <c r="W69" i="16"/>
  <c r="V69" i="16"/>
  <c r="U69" i="16"/>
  <c r="T69" i="16"/>
  <c r="S69" i="16"/>
  <c r="R69" i="16"/>
  <c r="Q69" i="16"/>
  <c r="P69" i="16"/>
  <c r="W68" i="16"/>
  <c r="V68" i="16"/>
  <c r="U68" i="16"/>
  <c r="T68" i="16"/>
  <c r="S68" i="16"/>
  <c r="R68" i="16"/>
  <c r="Q68" i="16"/>
  <c r="P68" i="16"/>
  <c r="W67" i="16"/>
  <c r="V67" i="16"/>
  <c r="U67" i="16"/>
  <c r="T67" i="16"/>
  <c r="S67" i="16"/>
  <c r="R67" i="16"/>
  <c r="Q67" i="16"/>
  <c r="P67" i="16"/>
  <c r="W66" i="16"/>
  <c r="V66" i="16"/>
  <c r="U66" i="16"/>
  <c r="T66" i="16"/>
  <c r="S66" i="16"/>
  <c r="R66" i="16"/>
  <c r="Q66" i="16"/>
  <c r="P66" i="16"/>
  <c r="W65" i="16"/>
  <c r="V65" i="16"/>
  <c r="U65" i="16"/>
  <c r="T65" i="16"/>
  <c r="S65" i="16"/>
  <c r="R65" i="16"/>
  <c r="Q65" i="16"/>
  <c r="P65" i="16"/>
  <c r="W64" i="16"/>
  <c r="V64" i="16"/>
  <c r="U64" i="16"/>
  <c r="T64" i="16"/>
  <c r="S64" i="16"/>
  <c r="R64" i="16"/>
  <c r="Q64" i="16"/>
  <c r="P64" i="16"/>
  <c r="W63" i="16"/>
  <c r="V63" i="16"/>
  <c r="U63" i="16"/>
  <c r="T63" i="16"/>
  <c r="S63" i="16"/>
  <c r="R63" i="16"/>
  <c r="Q63" i="16"/>
  <c r="P63" i="16"/>
  <c r="W62" i="16"/>
  <c r="V62" i="16"/>
  <c r="U62" i="16"/>
  <c r="T62" i="16"/>
  <c r="S62" i="16"/>
  <c r="R62" i="16"/>
  <c r="Q62" i="16"/>
  <c r="P62" i="16"/>
  <c r="W61" i="16"/>
  <c r="V61" i="16"/>
  <c r="U61" i="16"/>
  <c r="T61" i="16"/>
  <c r="S61" i="16"/>
  <c r="R61" i="16"/>
  <c r="Q61" i="16"/>
  <c r="P61" i="16"/>
  <c r="W60" i="16"/>
  <c r="V60" i="16"/>
  <c r="U60" i="16"/>
  <c r="T60" i="16"/>
  <c r="S60" i="16"/>
  <c r="R60" i="16"/>
  <c r="Q60" i="16"/>
  <c r="P60" i="16"/>
  <c r="W59" i="16"/>
  <c r="V59" i="16"/>
  <c r="U59" i="16"/>
  <c r="T59" i="16"/>
  <c r="S59" i="16"/>
  <c r="R59" i="16"/>
  <c r="Q59" i="16"/>
  <c r="P59" i="16"/>
  <c r="W58" i="16"/>
  <c r="V58" i="16"/>
  <c r="U58" i="16"/>
  <c r="T58" i="16"/>
  <c r="S58" i="16"/>
  <c r="R58" i="16"/>
  <c r="Q58" i="16"/>
  <c r="P58" i="16"/>
  <c r="W57" i="16"/>
  <c r="V57" i="16"/>
  <c r="U57" i="16"/>
  <c r="T57" i="16"/>
  <c r="S57" i="16"/>
  <c r="R57" i="16"/>
  <c r="Q57" i="16"/>
  <c r="P57" i="16"/>
  <c r="W56" i="16"/>
  <c r="V56" i="16"/>
  <c r="U56" i="16"/>
  <c r="T56" i="16"/>
  <c r="S56" i="16"/>
  <c r="R56" i="16"/>
  <c r="Q56" i="16"/>
  <c r="P56" i="16"/>
  <c r="W55" i="16"/>
  <c r="V55" i="16"/>
  <c r="U55" i="16"/>
  <c r="T55" i="16"/>
  <c r="S55" i="16"/>
  <c r="R55" i="16"/>
  <c r="Q55" i="16"/>
  <c r="P55" i="16"/>
  <c r="W54" i="16"/>
  <c r="V54" i="16"/>
  <c r="U54" i="16"/>
  <c r="T54" i="16"/>
  <c r="S54" i="16"/>
  <c r="R54" i="16"/>
  <c r="Q54" i="16"/>
  <c r="P54" i="16"/>
  <c r="W53" i="16"/>
  <c r="V53" i="16"/>
  <c r="U53" i="16"/>
  <c r="T53" i="16"/>
  <c r="S53" i="16"/>
  <c r="R53" i="16"/>
  <c r="Q53" i="16"/>
  <c r="P53" i="16"/>
  <c r="W52" i="16"/>
  <c r="V52" i="16"/>
  <c r="U52" i="16"/>
  <c r="T52" i="16"/>
  <c r="S52" i="16"/>
  <c r="R52" i="16"/>
  <c r="Q52" i="16"/>
  <c r="P52" i="16"/>
  <c r="W51" i="16"/>
  <c r="V51" i="16"/>
  <c r="U51" i="16"/>
  <c r="T51" i="16"/>
  <c r="S51" i="16"/>
  <c r="R51" i="16"/>
  <c r="Q51" i="16"/>
  <c r="P51" i="16"/>
  <c r="W50" i="16"/>
  <c r="V50" i="16"/>
  <c r="U50" i="16"/>
  <c r="T50" i="16"/>
  <c r="S50" i="16"/>
  <c r="R50" i="16"/>
  <c r="Q50" i="16"/>
  <c r="P50" i="16"/>
  <c r="W49" i="16"/>
  <c r="V49" i="16"/>
  <c r="U49" i="16"/>
  <c r="T49" i="16"/>
  <c r="S49" i="16"/>
  <c r="R49" i="16"/>
  <c r="Q49" i="16"/>
  <c r="P49" i="16"/>
  <c r="W48" i="16"/>
  <c r="V48" i="16"/>
  <c r="U48" i="16"/>
  <c r="T48" i="16"/>
  <c r="S48" i="16"/>
  <c r="R48" i="16"/>
  <c r="Q48" i="16"/>
  <c r="P48" i="16"/>
  <c r="W47" i="16"/>
  <c r="V47" i="16"/>
  <c r="U47" i="16"/>
  <c r="T47" i="16"/>
  <c r="S47" i="16"/>
  <c r="R47" i="16"/>
  <c r="Q47" i="16"/>
  <c r="P47" i="16"/>
  <c r="W46" i="16"/>
  <c r="V46" i="16"/>
  <c r="U46" i="16"/>
  <c r="T46" i="16"/>
  <c r="S46" i="16"/>
  <c r="R46" i="16"/>
  <c r="Q46" i="16"/>
  <c r="P46" i="16"/>
  <c r="W45" i="16"/>
  <c r="V45" i="16"/>
  <c r="U45" i="16"/>
  <c r="T45" i="16"/>
  <c r="S45" i="16"/>
  <c r="R45" i="16"/>
  <c r="Q45" i="16"/>
  <c r="P45" i="16"/>
  <c r="W44" i="16"/>
  <c r="V44" i="16"/>
  <c r="U44" i="16"/>
  <c r="T44" i="16"/>
  <c r="S44" i="16"/>
  <c r="R44" i="16"/>
  <c r="Q44" i="16"/>
  <c r="P44" i="16"/>
  <c r="W43" i="16"/>
  <c r="V43" i="16"/>
  <c r="U43" i="16"/>
  <c r="T43" i="16"/>
  <c r="S43" i="16"/>
  <c r="R43" i="16"/>
  <c r="Q43" i="16"/>
  <c r="P43" i="16"/>
  <c r="W42" i="16"/>
  <c r="V42" i="16"/>
  <c r="U42" i="16"/>
  <c r="T42" i="16"/>
  <c r="S42" i="16"/>
  <c r="R42" i="16"/>
  <c r="Q42" i="16"/>
  <c r="P42" i="16"/>
  <c r="W41" i="16"/>
  <c r="V41" i="16"/>
  <c r="U41" i="16"/>
  <c r="T41" i="16"/>
  <c r="S41" i="16"/>
  <c r="R41" i="16"/>
  <c r="Q41" i="16"/>
  <c r="P41" i="16"/>
  <c r="W40" i="16"/>
  <c r="V40" i="16"/>
  <c r="U40" i="16"/>
  <c r="T40" i="16"/>
  <c r="S40" i="16"/>
  <c r="R40" i="16"/>
  <c r="Q40" i="16"/>
  <c r="P40" i="16"/>
  <c r="W39" i="16"/>
  <c r="V39" i="16"/>
  <c r="U39" i="16"/>
  <c r="T39" i="16"/>
  <c r="S39" i="16"/>
  <c r="R39" i="16"/>
  <c r="Q39" i="16"/>
  <c r="P39" i="16"/>
  <c r="W38" i="16"/>
  <c r="V38" i="16"/>
  <c r="U38" i="16"/>
  <c r="T38" i="16"/>
  <c r="S38" i="16"/>
  <c r="R38" i="16"/>
  <c r="Q38" i="16"/>
  <c r="P38" i="16"/>
  <c r="W37" i="16"/>
  <c r="V37" i="16"/>
  <c r="U37" i="16"/>
  <c r="T37" i="16"/>
  <c r="S37" i="16"/>
  <c r="R37" i="16"/>
  <c r="Q37" i="16"/>
  <c r="P37" i="16"/>
  <c r="W36" i="16"/>
  <c r="V36" i="16"/>
  <c r="U36" i="16"/>
  <c r="T36" i="16"/>
  <c r="S36" i="16"/>
  <c r="R36" i="16"/>
  <c r="Q36" i="16"/>
  <c r="P36" i="16"/>
  <c r="W35" i="16"/>
  <c r="V35" i="16"/>
  <c r="U35" i="16"/>
  <c r="T35" i="16"/>
  <c r="S35" i="16"/>
  <c r="R35" i="16"/>
  <c r="Q35" i="16"/>
  <c r="P35" i="16"/>
  <c r="W34" i="16"/>
  <c r="V34" i="16"/>
  <c r="U34" i="16"/>
  <c r="T34" i="16"/>
  <c r="S34" i="16"/>
  <c r="R34" i="16"/>
  <c r="Q34" i="16"/>
  <c r="P34" i="16"/>
  <c r="W33" i="16"/>
  <c r="V33" i="16"/>
  <c r="U33" i="16"/>
  <c r="T33" i="16"/>
  <c r="S33" i="16"/>
  <c r="R33" i="16"/>
  <c r="Q33" i="16"/>
  <c r="P33" i="16"/>
  <c r="W32" i="16"/>
  <c r="V32" i="16"/>
  <c r="U32" i="16"/>
  <c r="T32" i="16"/>
  <c r="S32" i="16"/>
  <c r="R32" i="16"/>
  <c r="Q32" i="16"/>
  <c r="P32" i="16"/>
  <c r="W31" i="16"/>
  <c r="V31" i="16"/>
  <c r="U31" i="16"/>
  <c r="T31" i="16"/>
  <c r="S31" i="16"/>
  <c r="R31" i="16"/>
  <c r="Q31" i="16"/>
  <c r="P31" i="16"/>
  <c r="W30" i="16"/>
  <c r="V30" i="16"/>
  <c r="U30" i="16"/>
  <c r="T30" i="16"/>
  <c r="S30" i="16"/>
  <c r="R30" i="16"/>
  <c r="Q30" i="16"/>
  <c r="P30" i="16"/>
  <c r="W29" i="16"/>
  <c r="V29" i="16"/>
  <c r="U29" i="16"/>
  <c r="T29" i="16"/>
  <c r="S29" i="16"/>
  <c r="R29" i="16"/>
  <c r="Q29" i="16"/>
  <c r="P29" i="16"/>
  <c r="W28" i="16"/>
  <c r="V28" i="16"/>
  <c r="U28" i="16"/>
  <c r="T28" i="16"/>
  <c r="R28" i="16"/>
  <c r="Q28" i="16"/>
  <c r="P28" i="16"/>
  <c r="W27" i="16"/>
  <c r="V27" i="16"/>
  <c r="U27" i="16"/>
  <c r="T27" i="16"/>
  <c r="R27" i="16"/>
  <c r="Q27" i="16"/>
  <c r="P27" i="16"/>
  <c r="W26" i="16"/>
  <c r="V26" i="16"/>
  <c r="U26" i="16"/>
  <c r="T26" i="16"/>
  <c r="R26" i="16"/>
  <c r="Q26" i="16"/>
  <c r="W25" i="16"/>
  <c r="V25" i="16"/>
  <c r="U25" i="16"/>
  <c r="T25" i="16"/>
  <c r="R25" i="16"/>
  <c r="Q25" i="16"/>
  <c r="P25" i="16"/>
  <c r="W24" i="16"/>
  <c r="V24" i="16"/>
  <c r="U24" i="16"/>
  <c r="T24" i="16"/>
  <c r="R24" i="16"/>
  <c r="P24" i="16"/>
  <c r="W23" i="16"/>
  <c r="V23" i="16"/>
  <c r="U23" i="16"/>
  <c r="T23" i="16"/>
  <c r="R23" i="16"/>
  <c r="P23" i="16"/>
  <c r="W22" i="16"/>
  <c r="V22" i="16"/>
  <c r="U22" i="16"/>
  <c r="T22" i="16"/>
  <c r="R22" i="16"/>
  <c r="P22" i="16"/>
  <c r="W21" i="16"/>
  <c r="V21" i="16"/>
  <c r="U21" i="16"/>
  <c r="T21" i="16"/>
  <c r="R21" i="16"/>
  <c r="P21" i="16"/>
  <c r="W20" i="16"/>
  <c r="V20" i="16"/>
  <c r="U20" i="16"/>
  <c r="T20" i="16"/>
  <c r="R20" i="16"/>
  <c r="P20" i="16"/>
  <c r="W19" i="16"/>
  <c r="V19" i="16"/>
  <c r="U19" i="16"/>
  <c r="T19" i="16"/>
  <c r="R19" i="16"/>
  <c r="P19" i="16"/>
  <c r="W18" i="16"/>
  <c r="V18" i="16"/>
  <c r="U18" i="16"/>
  <c r="T18" i="16"/>
  <c r="R18" i="16"/>
  <c r="P18" i="16"/>
  <c r="W17" i="16"/>
  <c r="V17" i="16"/>
  <c r="U17" i="16"/>
  <c r="T17" i="16"/>
  <c r="R17" i="16"/>
  <c r="P17" i="16"/>
  <c r="W16" i="16"/>
  <c r="V16" i="16"/>
  <c r="U16" i="16"/>
  <c r="T16" i="16"/>
  <c r="R16" i="16"/>
  <c r="P16" i="16"/>
  <c r="W15" i="16"/>
  <c r="V15" i="16"/>
  <c r="U15" i="16"/>
  <c r="T15" i="16"/>
  <c r="R15" i="16"/>
  <c r="P15" i="16"/>
  <c r="W14" i="16"/>
  <c r="V14" i="16"/>
  <c r="U14" i="16"/>
  <c r="T14" i="16"/>
  <c r="R14" i="16"/>
  <c r="P14" i="16"/>
  <c r="W13" i="16"/>
  <c r="V13" i="16"/>
  <c r="U13" i="16"/>
  <c r="T13" i="16"/>
  <c r="R13" i="16"/>
  <c r="P13" i="16"/>
  <c r="W12" i="16"/>
  <c r="V12" i="16"/>
  <c r="U12" i="16"/>
  <c r="T12" i="16"/>
  <c r="R12" i="16"/>
  <c r="P12" i="16"/>
  <c r="W11" i="16"/>
  <c r="V11" i="16"/>
  <c r="U11" i="16"/>
  <c r="T11" i="16"/>
  <c r="R11" i="16"/>
  <c r="P11" i="16"/>
  <c r="W10" i="16"/>
  <c r="V10" i="16"/>
  <c r="U10" i="16"/>
  <c r="T10" i="16"/>
  <c r="R10" i="16"/>
  <c r="P10" i="16"/>
  <c r="W9" i="16"/>
  <c r="V9" i="16"/>
  <c r="U9" i="16"/>
  <c r="T9" i="16"/>
  <c r="R9" i="16"/>
  <c r="P9" i="16"/>
  <c r="W8" i="16"/>
  <c r="V8" i="16"/>
  <c r="U8" i="16"/>
  <c r="T8" i="16"/>
  <c r="R8" i="16"/>
  <c r="P8" i="16"/>
  <c r="W7" i="16"/>
  <c r="V7" i="16"/>
  <c r="U7" i="16"/>
  <c r="T7" i="16"/>
  <c r="R7" i="16"/>
  <c r="P7" i="16"/>
  <c r="W6" i="16"/>
  <c r="V6" i="16"/>
  <c r="U6" i="16"/>
  <c r="T6" i="16"/>
  <c r="R6" i="16"/>
  <c r="P6" i="16"/>
  <c r="W5" i="16"/>
  <c r="V5" i="16"/>
  <c r="U5" i="16"/>
  <c r="T5" i="16"/>
  <c r="R5" i="16"/>
  <c r="P5" i="16"/>
  <c r="O5" i="14" l="1"/>
  <c r="P5" i="14"/>
  <c r="Q5" i="14"/>
  <c r="R5" i="14"/>
  <c r="S5" i="14"/>
  <c r="T5" i="14"/>
  <c r="U5" i="14"/>
  <c r="V5" i="14"/>
  <c r="W5" i="14"/>
  <c r="X5" i="14"/>
  <c r="O6" i="14"/>
  <c r="P6" i="14"/>
  <c r="Q6" i="14"/>
  <c r="R6" i="14"/>
  <c r="S6" i="14"/>
  <c r="T6" i="14"/>
  <c r="U6" i="14"/>
  <c r="V6" i="14"/>
  <c r="W6" i="14"/>
  <c r="X6" i="14"/>
  <c r="O7" i="14"/>
  <c r="P7" i="14"/>
  <c r="Q7" i="14"/>
  <c r="R7" i="14"/>
  <c r="S7" i="14"/>
  <c r="T7" i="14"/>
  <c r="U7" i="14"/>
  <c r="V7" i="14"/>
  <c r="W7" i="14"/>
  <c r="X7" i="14"/>
  <c r="O8" i="14"/>
  <c r="P8" i="14"/>
  <c r="Q8" i="14"/>
  <c r="R8" i="14"/>
  <c r="S8" i="14"/>
  <c r="T8" i="14"/>
  <c r="U8" i="14"/>
  <c r="V8" i="14"/>
  <c r="W8" i="14"/>
  <c r="X8" i="14"/>
  <c r="O9" i="14"/>
  <c r="P9" i="14"/>
  <c r="Q9" i="14"/>
  <c r="R9" i="14"/>
  <c r="S9" i="14"/>
  <c r="T9" i="14"/>
  <c r="U9" i="14"/>
  <c r="V9" i="14"/>
  <c r="W9" i="14"/>
  <c r="X9" i="14"/>
  <c r="O10" i="14"/>
  <c r="P10" i="14"/>
  <c r="Q10" i="14"/>
  <c r="R10" i="14"/>
  <c r="S10" i="14"/>
  <c r="T10" i="14"/>
  <c r="U10" i="14"/>
  <c r="V10" i="14"/>
  <c r="W10" i="14"/>
  <c r="X10" i="14"/>
  <c r="O11" i="14"/>
  <c r="P11" i="14"/>
  <c r="Q11" i="14"/>
  <c r="R11" i="14"/>
  <c r="S11" i="14"/>
  <c r="T11" i="14"/>
  <c r="U11" i="14"/>
  <c r="V11" i="14"/>
  <c r="W11" i="14"/>
  <c r="X11" i="14"/>
  <c r="O12" i="14"/>
  <c r="P12" i="14"/>
  <c r="Q12" i="14"/>
  <c r="R12" i="14"/>
  <c r="S12" i="14"/>
  <c r="T12" i="14"/>
  <c r="U12" i="14"/>
  <c r="V12" i="14"/>
  <c r="W12" i="14"/>
  <c r="X12" i="14"/>
  <c r="O13" i="14"/>
  <c r="P13" i="14"/>
  <c r="Q13" i="14"/>
  <c r="R13" i="14"/>
  <c r="S13" i="14"/>
  <c r="T13" i="14"/>
  <c r="U13" i="14"/>
  <c r="V13" i="14"/>
  <c r="W13" i="14"/>
  <c r="X13" i="14"/>
  <c r="O14" i="14"/>
  <c r="P14" i="14"/>
  <c r="Q14" i="14"/>
  <c r="R14" i="14"/>
  <c r="S14" i="14"/>
  <c r="T14" i="14"/>
  <c r="U14" i="14"/>
  <c r="V14" i="14"/>
  <c r="W14" i="14"/>
  <c r="X14" i="14"/>
  <c r="O15" i="14"/>
  <c r="P15" i="14"/>
  <c r="Q15" i="14"/>
  <c r="R15" i="14"/>
  <c r="S15" i="14"/>
  <c r="T15" i="14"/>
  <c r="U15" i="14"/>
  <c r="V15" i="14"/>
  <c r="W15" i="14"/>
  <c r="X15" i="14"/>
  <c r="O16" i="14"/>
  <c r="P16" i="14"/>
  <c r="Q16" i="14"/>
  <c r="R16" i="14"/>
  <c r="S16" i="14"/>
  <c r="T16" i="14"/>
  <c r="U16" i="14"/>
  <c r="V16" i="14"/>
  <c r="W16" i="14"/>
  <c r="X16" i="14"/>
  <c r="O17" i="14"/>
  <c r="P17" i="14"/>
  <c r="Q17" i="14"/>
  <c r="R17" i="14"/>
  <c r="S17" i="14"/>
  <c r="T17" i="14"/>
  <c r="U17" i="14"/>
  <c r="V17" i="14"/>
  <c r="W17" i="14"/>
  <c r="X17" i="14"/>
  <c r="O18" i="14"/>
  <c r="P18" i="14"/>
  <c r="Q18" i="14"/>
  <c r="R18" i="14"/>
  <c r="S18" i="14"/>
  <c r="T18" i="14"/>
  <c r="U18" i="14"/>
  <c r="V18" i="14"/>
  <c r="W18" i="14"/>
  <c r="X18" i="14"/>
  <c r="O19" i="14"/>
  <c r="P19" i="14"/>
  <c r="Q19" i="14"/>
  <c r="R19" i="14"/>
  <c r="S19" i="14"/>
  <c r="T19" i="14"/>
  <c r="U19" i="14"/>
  <c r="V19" i="14"/>
  <c r="W19" i="14"/>
  <c r="X19" i="14"/>
  <c r="O20" i="14"/>
  <c r="P20" i="14"/>
  <c r="Q20" i="14"/>
  <c r="R20" i="14"/>
  <c r="S20" i="14"/>
  <c r="T20" i="14"/>
  <c r="U20" i="14"/>
  <c r="V20" i="14"/>
  <c r="W20" i="14"/>
  <c r="X20" i="14"/>
  <c r="O21" i="14"/>
  <c r="P21" i="14"/>
  <c r="Q21" i="14"/>
  <c r="R21" i="14"/>
  <c r="S21" i="14"/>
  <c r="T21" i="14"/>
  <c r="U21" i="14"/>
  <c r="V21" i="14"/>
  <c r="W21" i="14"/>
  <c r="X21" i="14"/>
  <c r="O22" i="14"/>
  <c r="P22" i="14"/>
  <c r="Q22" i="14"/>
  <c r="R22" i="14"/>
  <c r="S22" i="14"/>
  <c r="T22" i="14"/>
  <c r="U22" i="14"/>
  <c r="V22" i="14"/>
  <c r="W22" i="14"/>
  <c r="X22" i="14"/>
  <c r="O23" i="14"/>
  <c r="P23" i="14"/>
  <c r="Q23" i="14"/>
  <c r="R23" i="14"/>
  <c r="S23" i="14"/>
  <c r="T23" i="14"/>
  <c r="U23" i="14"/>
  <c r="V23" i="14"/>
  <c r="W23" i="14"/>
  <c r="X23" i="14"/>
  <c r="O24" i="14"/>
  <c r="P24" i="14"/>
  <c r="Q24" i="14"/>
  <c r="R24" i="14"/>
  <c r="S24" i="14"/>
  <c r="T24" i="14"/>
  <c r="U24" i="14"/>
  <c r="V24" i="14"/>
  <c r="W24" i="14"/>
  <c r="X24" i="14"/>
  <c r="O25" i="14"/>
  <c r="P25" i="14"/>
  <c r="Q25" i="14"/>
  <c r="R25" i="14"/>
  <c r="S25" i="14"/>
  <c r="T25" i="14"/>
  <c r="U25" i="14"/>
  <c r="V25" i="14"/>
  <c r="W25" i="14"/>
  <c r="X25" i="14"/>
  <c r="O26" i="14"/>
  <c r="P26" i="14"/>
  <c r="Q26" i="14"/>
  <c r="R26" i="14"/>
  <c r="S26" i="14"/>
  <c r="T26" i="14"/>
  <c r="U26" i="14"/>
  <c r="V26" i="14"/>
  <c r="W26" i="14"/>
  <c r="X26" i="14"/>
  <c r="O27" i="14"/>
  <c r="P27" i="14"/>
  <c r="Q27" i="14"/>
  <c r="R27" i="14"/>
  <c r="S27" i="14"/>
  <c r="T27" i="14"/>
  <c r="U27" i="14"/>
  <c r="V27" i="14"/>
  <c r="W27" i="14"/>
  <c r="X27" i="14"/>
  <c r="O28" i="14"/>
  <c r="P28" i="14"/>
  <c r="Q28" i="14"/>
  <c r="R28" i="14"/>
  <c r="S28" i="14"/>
  <c r="T28" i="14"/>
  <c r="U28" i="14"/>
  <c r="V28" i="14"/>
  <c r="W28" i="14"/>
  <c r="X28" i="14"/>
  <c r="O29" i="14"/>
  <c r="P29" i="14"/>
  <c r="Q29" i="14"/>
  <c r="R29" i="14"/>
  <c r="S29" i="14"/>
  <c r="T29" i="14"/>
  <c r="U29" i="14"/>
  <c r="V29" i="14"/>
  <c r="W29" i="14"/>
  <c r="X29" i="14"/>
  <c r="O30" i="14"/>
  <c r="P30" i="14"/>
  <c r="Q30" i="14"/>
  <c r="R30" i="14"/>
  <c r="S30" i="14"/>
  <c r="T30" i="14"/>
  <c r="U30" i="14"/>
  <c r="V30" i="14"/>
  <c r="W30" i="14"/>
  <c r="X30" i="14"/>
  <c r="O31" i="14"/>
  <c r="P31" i="14"/>
  <c r="Q31" i="14"/>
  <c r="R31" i="14"/>
  <c r="S31" i="14"/>
  <c r="T31" i="14"/>
  <c r="U31" i="14"/>
  <c r="V31" i="14"/>
  <c r="W31" i="14"/>
  <c r="X31" i="14"/>
  <c r="O32" i="14"/>
  <c r="P32" i="14"/>
  <c r="Q32" i="14"/>
  <c r="R32" i="14"/>
  <c r="S32" i="14"/>
  <c r="T32" i="14"/>
  <c r="U32" i="14"/>
  <c r="V32" i="14"/>
  <c r="W32" i="14"/>
  <c r="X32" i="14"/>
  <c r="O33" i="14"/>
  <c r="P33" i="14"/>
  <c r="Q33" i="14"/>
  <c r="R33" i="14"/>
  <c r="S33" i="14"/>
  <c r="T33" i="14"/>
  <c r="U33" i="14"/>
  <c r="V33" i="14"/>
  <c r="W33" i="14"/>
  <c r="X33" i="14"/>
  <c r="O34" i="14"/>
  <c r="P34" i="14"/>
  <c r="Q34" i="14"/>
  <c r="R34" i="14"/>
  <c r="S34" i="14"/>
  <c r="T34" i="14"/>
  <c r="U34" i="14"/>
  <c r="V34" i="14"/>
  <c r="W34" i="14"/>
  <c r="X34" i="14"/>
  <c r="O35" i="14"/>
  <c r="P35" i="14"/>
  <c r="Q35" i="14"/>
  <c r="R35" i="14"/>
  <c r="S35" i="14"/>
  <c r="T35" i="14"/>
  <c r="U35" i="14"/>
  <c r="V35" i="14"/>
  <c r="W35" i="14"/>
  <c r="X35" i="14"/>
  <c r="O36" i="14"/>
  <c r="P36" i="14"/>
  <c r="Q36" i="14"/>
  <c r="R36" i="14"/>
  <c r="S36" i="14"/>
  <c r="T36" i="14"/>
  <c r="U36" i="14"/>
  <c r="V36" i="14"/>
  <c r="W36" i="14"/>
  <c r="X36" i="14"/>
  <c r="O37" i="14"/>
  <c r="P37" i="14"/>
  <c r="Q37" i="14"/>
  <c r="R37" i="14"/>
  <c r="S37" i="14"/>
  <c r="T37" i="14"/>
  <c r="U37" i="14"/>
  <c r="V37" i="14"/>
  <c r="W37" i="14"/>
  <c r="X37" i="14"/>
  <c r="O38" i="14"/>
  <c r="P38" i="14"/>
  <c r="Q38" i="14"/>
  <c r="R38" i="14"/>
  <c r="S38" i="14"/>
  <c r="T38" i="14"/>
  <c r="U38" i="14"/>
  <c r="V38" i="14"/>
  <c r="W38" i="14"/>
  <c r="X38" i="14"/>
  <c r="O39" i="14"/>
  <c r="P39" i="14"/>
  <c r="Q39" i="14"/>
  <c r="R39" i="14"/>
  <c r="S39" i="14"/>
  <c r="T39" i="14"/>
  <c r="U39" i="14"/>
  <c r="V39" i="14"/>
  <c r="W39" i="14"/>
  <c r="X39" i="14"/>
  <c r="O40" i="14"/>
  <c r="P40" i="14"/>
  <c r="Q40" i="14"/>
  <c r="R40" i="14"/>
  <c r="S40" i="14"/>
  <c r="T40" i="14"/>
  <c r="U40" i="14"/>
  <c r="V40" i="14"/>
  <c r="W40" i="14"/>
  <c r="X40" i="14"/>
  <c r="O41" i="14"/>
  <c r="P41" i="14"/>
  <c r="Q41" i="14"/>
  <c r="R41" i="14"/>
  <c r="S41" i="14"/>
  <c r="T41" i="14"/>
  <c r="U41" i="14"/>
  <c r="V41" i="14"/>
  <c r="W41" i="14"/>
  <c r="X41" i="14"/>
  <c r="O42" i="14"/>
  <c r="P42" i="14"/>
  <c r="Q42" i="14"/>
  <c r="R42" i="14"/>
  <c r="S42" i="14"/>
  <c r="T42" i="14"/>
  <c r="U42" i="14"/>
  <c r="V42" i="14"/>
  <c r="W42" i="14"/>
  <c r="X42" i="14"/>
  <c r="O43" i="14"/>
  <c r="P43" i="14"/>
  <c r="Q43" i="14"/>
  <c r="R43" i="14"/>
  <c r="S43" i="14"/>
  <c r="T43" i="14"/>
  <c r="U43" i="14"/>
  <c r="V43" i="14"/>
  <c r="W43" i="14"/>
  <c r="X43" i="14"/>
  <c r="O44" i="14"/>
  <c r="P44" i="14"/>
  <c r="Q44" i="14"/>
  <c r="R44" i="14"/>
  <c r="S44" i="14"/>
  <c r="T44" i="14"/>
  <c r="U44" i="14"/>
  <c r="V44" i="14"/>
  <c r="W44" i="14"/>
  <c r="X44" i="14"/>
  <c r="O45" i="14"/>
  <c r="P45" i="14"/>
  <c r="Q45" i="14"/>
  <c r="R45" i="14"/>
  <c r="S45" i="14"/>
  <c r="T45" i="14"/>
  <c r="U45" i="14"/>
  <c r="V45" i="14"/>
  <c r="W45" i="14"/>
  <c r="X45" i="14"/>
  <c r="O46" i="14"/>
  <c r="P46" i="14"/>
  <c r="Q46" i="14"/>
  <c r="R46" i="14"/>
  <c r="S46" i="14"/>
  <c r="T46" i="14"/>
  <c r="U46" i="14"/>
  <c r="V46" i="14"/>
  <c r="W46" i="14"/>
  <c r="X46" i="14"/>
  <c r="O47" i="14"/>
  <c r="P47" i="14"/>
  <c r="Q47" i="14"/>
  <c r="R47" i="14"/>
  <c r="S47" i="14"/>
  <c r="T47" i="14"/>
  <c r="U47" i="14"/>
  <c r="V47" i="14"/>
  <c r="W47" i="14"/>
  <c r="X47" i="14"/>
  <c r="O48" i="14"/>
  <c r="P48" i="14"/>
  <c r="Q48" i="14"/>
  <c r="R48" i="14"/>
  <c r="S48" i="14"/>
  <c r="T48" i="14"/>
  <c r="U48" i="14"/>
  <c r="V48" i="14"/>
  <c r="W48" i="14"/>
  <c r="X48" i="14"/>
  <c r="O49" i="14"/>
  <c r="P49" i="14"/>
  <c r="Q49" i="14"/>
  <c r="R49" i="14"/>
  <c r="S49" i="14"/>
  <c r="T49" i="14"/>
  <c r="U49" i="14"/>
  <c r="V49" i="14"/>
  <c r="W49" i="14"/>
  <c r="X49" i="14"/>
  <c r="O50" i="14"/>
  <c r="P50" i="14"/>
  <c r="Q50" i="14"/>
  <c r="R50" i="14"/>
  <c r="S50" i="14"/>
  <c r="T50" i="14"/>
  <c r="U50" i="14"/>
  <c r="V50" i="14"/>
  <c r="W50" i="14"/>
  <c r="X50" i="14"/>
  <c r="O51" i="14"/>
  <c r="P51" i="14"/>
  <c r="Q51" i="14"/>
  <c r="R51" i="14"/>
  <c r="S51" i="14"/>
  <c r="T51" i="14"/>
  <c r="U51" i="14"/>
  <c r="V51" i="14"/>
  <c r="W51" i="14"/>
  <c r="X51" i="14"/>
  <c r="O52" i="14"/>
  <c r="P52" i="14"/>
  <c r="Q52" i="14"/>
  <c r="R52" i="14"/>
  <c r="S52" i="14"/>
  <c r="T52" i="14"/>
  <c r="U52" i="14"/>
  <c r="V52" i="14"/>
  <c r="W52" i="14"/>
  <c r="X52" i="14"/>
  <c r="O53" i="14"/>
  <c r="P53" i="14"/>
  <c r="Q53" i="14"/>
  <c r="R53" i="14"/>
  <c r="S53" i="14"/>
  <c r="T53" i="14"/>
  <c r="U53" i="14"/>
  <c r="V53" i="14"/>
  <c r="W53" i="14"/>
  <c r="X53" i="14"/>
  <c r="O54" i="14"/>
  <c r="P54" i="14"/>
  <c r="Q54" i="14"/>
  <c r="R54" i="14"/>
  <c r="S54" i="14"/>
  <c r="T54" i="14"/>
  <c r="U54" i="14"/>
  <c r="V54" i="14"/>
  <c r="W54" i="14"/>
  <c r="X54" i="14"/>
  <c r="O55" i="14"/>
  <c r="P55" i="14"/>
  <c r="Q55" i="14"/>
  <c r="R55" i="14"/>
  <c r="S55" i="14"/>
  <c r="T55" i="14"/>
  <c r="U55" i="14"/>
  <c r="V55" i="14"/>
  <c r="W55" i="14"/>
  <c r="X55" i="14"/>
  <c r="O56" i="14"/>
  <c r="P56" i="14"/>
  <c r="Q56" i="14"/>
  <c r="R56" i="14"/>
  <c r="S56" i="14"/>
  <c r="T56" i="14"/>
  <c r="U56" i="14"/>
  <c r="V56" i="14"/>
  <c r="W56" i="14"/>
  <c r="X56" i="14"/>
  <c r="O57" i="14"/>
  <c r="P57" i="14"/>
  <c r="Q57" i="14"/>
  <c r="R57" i="14"/>
  <c r="S57" i="14"/>
  <c r="T57" i="14"/>
  <c r="U57" i="14"/>
  <c r="V57" i="14"/>
  <c r="W57" i="14"/>
  <c r="X57" i="14"/>
  <c r="O58" i="14"/>
  <c r="P58" i="14"/>
  <c r="Q58" i="14"/>
  <c r="R58" i="14"/>
  <c r="S58" i="14"/>
  <c r="T58" i="14"/>
  <c r="U58" i="14"/>
  <c r="V58" i="14"/>
  <c r="W58" i="14"/>
  <c r="X58" i="14"/>
  <c r="O59" i="14"/>
  <c r="P59" i="14"/>
  <c r="Q59" i="14"/>
  <c r="R59" i="14"/>
  <c r="S59" i="14"/>
  <c r="T59" i="14"/>
  <c r="U59" i="14"/>
  <c r="V59" i="14"/>
  <c r="W59" i="14"/>
  <c r="X59" i="14"/>
  <c r="O60" i="14"/>
  <c r="P60" i="14"/>
  <c r="Q60" i="14"/>
  <c r="R60" i="14"/>
  <c r="S60" i="14"/>
  <c r="T60" i="14"/>
  <c r="U60" i="14"/>
  <c r="V60" i="14"/>
  <c r="W60" i="14"/>
  <c r="X60" i="14"/>
  <c r="O61" i="14"/>
  <c r="P61" i="14"/>
  <c r="Q61" i="14"/>
  <c r="R61" i="14"/>
  <c r="S61" i="14"/>
  <c r="T61" i="14"/>
  <c r="U61" i="14"/>
  <c r="V61" i="14"/>
  <c r="W61" i="14"/>
  <c r="X61" i="14"/>
  <c r="O62" i="14"/>
  <c r="P62" i="14"/>
  <c r="Q62" i="14"/>
  <c r="R62" i="14"/>
  <c r="S62" i="14"/>
  <c r="T62" i="14"/>
  <c r="U62" i="14"/>
  <c r="V62" i="14"/>
  <c r="W62" i="14"/>
  <c r="X62" i="14"/>
  <c r="O63" i="14"/>
  <c r="P63" i="14"/>
  <c r="Q63" i="14"/>
  <c r="R63" i="14"/>
  <c r="S63" i="14"/>
  <c r="T63" i="14"/>
  <c r="U63" i="14"/>
  <c r="V63" i="14"/>
  <c r="W63" i="14"/>
  <c r="X63" i="14"/>
  <c r="O64" i="14"/>
  <c r="P64" i="14"/>
  <c r="Q64" i="14"/>
  <c r="R64" i="14"/>
  <c r="S64" i="14"/>
  <c r="T64" i="14"/>
  <c r="U64" i="14"/>
  <c r="V64" i="14"/>
  <c r="W64" i="14"/>
  <c r="X64" i="14"/>
  <c r="O65" i="14"/>
  <c r="P65" i="14"/>
  <c r="Q65" i="14"/>
  <c r="R65" i="14"/>
  <c r="S65" i="14"/>
  <c r="T65" i="14"/>
  <c r="U65" i="14"/>
  <c r="V65" i="14"/>
  <c r="W65" i="14"/>
  <c r="X65" i="14"/>
  <c r="O66" i="14"/>
  <c r="P66" i="14"/>
  <c r="Q66" i="14"/>
  <c r="R66" i="14"/>
  <c r="S66" i="14"/>
  <c r="T66" i="14"/>
  <c r="U66" i="14"/>
  <c r="V66" i="14"/>
  <c r="W66" i="14"/>
  <c r="X66" i="14"/>
  <c r="O67" i="14"/>
  <c r="P67" i="14"/>
  <c r="Q67" i="14"/>
  <c r="R67" i="14"/>
  <c r="S67" i="14"/>
  <c r="T67" i="14"/>
  <c r="U67" i="14"/>
  <c r="V67" i="14"/>
  <c r="W67" i="14"/>
  <c r="X67" i="14"/>
  <c r="O68" i="14"/>
  <c r="P68" i="14"/>
  <c r="Q68" i="14"/>
  <c r="R68" i="14"/>
  <c r="S68" i="14"/>
  <c r="T68" i="14"/>
  <c r="U68" i="14"/>
  <c r="V68" i="14"/>
  <c r="W68" i="14"/>
  <c r="X68" i="14"/>
  <c r="O69" i="14"/>
  <c r="P69" i="14"/>
  <c r="Q69" i="14"/>
  <c r="R69" i="14"/>
  <c r="S69" i="14"/>
  <c r="T69" i="14"/>
  <c r="U69" i="14"/>
  <c r="V69" i="14"/>
  <c r="W69" i="14"/>
  <c r="X69" i="14"/>
  <c r="O70" i="14"/>
  <c r="P70" i="14"/>
  <c r="Q70" i="14"/>
  <c r="R70" i="14"/>
  <c r="S70" i="14"/>
  <c r="T70" i="14"/>
  <c r="U70" i="14"/>
  <c r="V70" i="14"/>
  <c r="W70" i="14"/>
  <c r="X70" i="14"/>
  <c r="O71" i="14"/>
  <c r="P71" i="14"/>
  <c r="Q71" i="14"/>
  <c r="R71" i="14"/>
  <c r="S71" i="14"/>
  <c r="T71" i="14"/>
  <c r="U71" i="14"/>
  <c r="V71" i="14"/>
  <c r="W71" i="14"/>
  <c r="X71" i="14"/>
  <c r="O72" i="14"/>
  <c r="P72" i="14"/>
  <c r="Q72" i="14"/>
  <c r="R72" i="14"/>
  <c r="S72" i="14"/>
  <c r="T72" i="14"/>
  <c r="U72" i="14"/>
  <c r="V72" i="14"/>
  <c r="W72" i="14"/>
  <c r="X72" i="14"/>
  <c r="O73" i="14"/>
  <c r="P73" i="14"/>
  <c r="Q73" i="14"/>
  <c r="R73" i="14"/>
  <c r="S73" i="14"/>
  <c r="T73" i="14"/>
  <c r="U73" i="14"/>
  <c r="V73" i="14"/>
  <c r="W73" i="14"/>
  <c r="X73" i="14"/>
  <c r="O74" i="14"/>
  <c r="P74" i="14"/>
  <c r="Q74" i="14"/>
  <c r="R74" i="14"/>
  <c r="S74" i="14"/>
  <c r="T74" i="14"/>
  <c r="U74" i="14"/>
  <c r="V74" i="14"/>
  <c r="W74" i="14"/>
  <c r="X74" i="14"/>
  <c r="O75" i="14"/>
  <c r="P75" i="14"/>
  <c r="Q75" i="14"/>
  <c r="R75" i="14"/>
  <c r="S75" i="14"/>
  <c r="T75" i="14"/>
  <c r="U75" i="14"/>
  <c r="V75" i="14"/>
  <c r="W75" i="14"/>
  <c r="X75" i="14"/>
  <c r="O76" i="14"/>
  <c r="P76" i="14"/>
  <c r="Q76" i="14"/>
  <c r="R76" i="14"/>
  <c r="S76" i="14"/>
  <c r="T76" i="14"/>
  <c r="U76" i="14"/>
  <c r="V76" i="14"/>
  <c r="W76" i="14"/>
  <c r="X76" i="14"/>
  <c r="O77" i="14"/>
  <c r="P77" i="14"/>
  <c r="Q77" i="14"/>
  <c r="R77" i="14"/>
  <c r="S77" i="14"/>
  <c r="T77" i="14"/>
  <c r="U77" i="14"/>
  <c r="V77" i="14"/>
  <c r="W77" i="14"/>
  <c r="X77" i="14"/>
  <c r="O78" i="14"/>
  <c r="P78" i="14"/>
  <c r="Q78" i="14"/>
  <c r="R78" i="14"/>
  <c r="S78" i="14"/>
  <c r="T78" i="14"/>
  <c r="U78" i="14"/>
  <c r="V78" i="14"/>
  <c r="W78" i="14"/>
  <c r="X78" i="14"/>
  <c r="O79" i="14"/>
  <c r="P79" i="14"/>
  <c r="Q79" i="14"/>
  <c r="R79" i="14"/>
  <c r="S79" i="14"/>
  <c r="T79" i="14"/>
  <c r="U79" i="14"/>
  <c r="V79" i="14"/>
  <c r="W79" i="14"/>
  <c r="X79" i="14"/>
  <c r="O80" i="14"/>
  <c r="P80" i="14"/>
  <c r="Q80" i="14"/>
  <c r="R80" i="14"/>
  <c r="S80" i="14"/>
  <c r="T80" i="14"/>
  <c r="U80" i="14"/>
  <c r="V80" i="14"/>
  <c r="W80" i="14"/>
  <c r="X80" i="14"/>
  <c r="O81" i="14"/>
  <c r="P81" i="14"/>
  <c r="Q81" i="14"/>
  <c r="R81" i="14"/>
  <c r="S81" i="14"/>
  <c r="T81" i="14"/>
  <c r="U81" i="14"/>
  <c r="V81" i="14"/>
  <c r="W81" i="14"/>
  <c r="X81" i="14"/>
  <c r="O82" i="14"/>
  <c r="P82" i="14"/>
  <c r="Q82" i="14"/>
  <c r="R82" i="14"/>
  <c r="S82" i="14"/>
  <c r="T82" i="14"/>
  <c r="U82" i="14"/>
  <c r="V82" i="14"/>
  <c r="W82" i="14"/>
  <c r="X82" i="14"/>
  <c r="O83" i="14"/>
  <c r="P83" i="14"/>
  <c r="Q83" i="14"/>
  <c r="R83" i="14"/>
  <c r="S83" i="14"/>
  <c r="T83" i="14"/>
  <c r="U83" i="14"/>
  <c r="V83" i="14"/>
  <c r="W83" i="14"/>
  <c r="X83" i="14"/>
  <c r="O84" i="14"/>
  <c r="P84" i="14"/>
  <c r="Q84" i="14"/>
  <c r="R84" i="14"/>
  <c r="S84" i="14"/>
  <c r="T84" i="14"/>
  <c r="U84" i="14"/>
  <c r="V84" i="14"/>
  <c r="W84" i="14"/>
  <c r="X84" i="14"/>
  <c r="O85" i="14"/>
  <c r="P85" i="14"/>
  <c r="Q85" i="14"/>
  <c r="R85" i="14"/>
  <c r="S85" i="14"/>
  <c r="T85" i="14"/>
  <c r="U85" i="14"/>
  <c r="V85" i="14"/>
  <c r="W85" i="14"/>
  <c r="X85" i="14"/>
  <c r="O86" i="14"/>
  <c r="P86" i="14"/>
  <c r="Q86" i="14"/>
  <c r="R86" i="14"/>
  <c r="S86" i="14"/>
  <c r="T86" i="14"/>
  <c r="U86" i="14"/>
  <c r="V86" i="14"/>
  <c r="W86" i="14"/>
  <c r="X86" i="14"/>
  <c r="O87" i="14"/>
  <c r="P87" i="14"/>
  <c r="Q87" i="14"/>
  <c r="R87" i="14"/>
  <c r="S87" i="14"/>
  <c r="T87" i="14"/>
  <c r="U87" i="14"/>
  <c r="V87" i="14"/>
  <c r="W87" i="14"/>
  <c r="X87" i="14"/>
  <c r="O88" i="14"/>
  <c r="P88" i="14"/>
  <c r="Q88" i="14"/>
  <c r="R88" i="14"/>
  <c r="S88" i="14"/>
  <c r="T88" i="14"/>
  <c r="U88" i="14"/>
  <c r="V88" i="14"/>
  <c r="W88" i="14"/>
  <c r="X88" i="14"/>
  <c r="O89" i="14"/>
  <c r="P89" i="14"/>
  <c r="Q89" i="14"/>
  <c r="R89" i="14"/>
  <c r="S89" i="14"/>
  <c r="T89" i="14"/>
  <c r="U89" i="14"/>
  <c r="V89" i="14"/>
  <c r="W89" i="14"/>
  <c r="X89" i="14"/>
  <c r="O90" i="14"/>
  <c r="P90" i="14"/>
  <c r="Q90" i="14"/>
  <c r="R90" i="14"/>
  <c r="S90" i="14"/>
  <c r="T90" i="14"/>
  <c r="U90" i="14"/>
  <c r="V90" i="14"/>
  <c r="W90" i="14"/>
  <c r="X90" i="14"/>
  <c r="O91" i="14"/>
  <c r="P91" i="14"/>
  <c r="Q91" i="14"/>
  <c r="R91" i="14"/>
  <c r="S91" i="14"/>
  <c r="T91" i="14"/>
  <c r="U91" i="14"/>
  <c r="V91" i="14"/>
  <c r="W91" i="14"/>
  <c r="X91" i="14"/>
  <c r="O92" i="14"/>
  <c r="P92" i="14"/>
  <c r="Q92" i="14"/>
  <c r="R92" i="14"/>
  <c r="S92" i="14"/>
  <c r="T92" i="14"/>
  <c r="U92" i="14"/>
  <c r="V92" i="14"/>
  <c r="W92" i="14"/>
  <c r="X92" i="14"/>
  <c r="O93" i="14"/>
  <c r="P93" i="14"/>
  <c r="Q93" i="14"/>
  <c r="R93" i="14"/>
  <c r="S93" i="14"/>
  <c r="T93" i="14"/>
  <c r="U93" i="14"/>
  <c r="V93" i="14"/>
  <c r="W93" i="14"/>
  <c r="X93" i="14"/>
  <c r="O94" i="14"/>
  <c r="P94" i="14"/>
  <c r="Q94" i="14"/>
  <c r="R94" i="14"/>
  <c r="S94" i="14"/>
  <c r="T94" i="14"/>
  <c r="U94" i="14"/>
  <c r="V94" i="14"/>
  <c r="W94" i="14"/>
  <c r="X94" i="14"/>
  <c r="O95" i="14"/>
  <c r="P95" i="14"/>
  <c r="Q95" i="14"/>
  <c r="R95" i="14"/>
  <c r="S95" i="14"/>
  <c r="T95" i="14"/>
  <c r="U95" i="14"/>
  <c r="V95" i="14"/>
  <c r="W95" i="14"/>
  <c r="X95" i="14"/>
  <c r="O96" i="14"/>
  <c r="P96" i="14"/>
  <c r="Q96" i="14"/>
  <c r="R96" i="14"/>
  <c r="S96" i="14"/>
  <c r="T96" i="14"/>
  <c r="U96" i="14"/>
  <c r="V96" i="14"/>
  <c r="W96" i="14"/>
  <c r="X96" i="14"/>
  <c r="O97" i="14"/>
  <c r="P97" i="14"/>
  <c r="Q97" i="14"/>
  <c r="R97" i="14"/>
  <c r="S97" i="14"/>
  <c r="T97" i="14"/>
  <c r="U97" i="14"/>
  <c r="V97" i="14"/>
  <c r="W97" i="14"/>
  <c r="X97" i="14"/>
  <c r="O98" i="14"/>
  <c r="P98" i="14"/>
  <c r="Q98" i="14"/>
  <c r="R98" i="14"/>
  <c r="S98" i="14"/>
  <c r="T98" i="14"/>
  <c r="U98" i="14"/>
  <c r="V98" i="14"/>
  <c r="W98" i="14"/>
  <c r="X98" i="14"/>
  <c r="O99" i="14"/>
  <c r="P99" i="14"/>
  <c r="Q99" i="14"/>
  <c r="R99" i="14"/>
  <c r="S99" i="14"/>
  <c r="T99" i="14"/>
  <c r="U99" i="14"/>
  <c r="V99" i="14"/>
  <c r="W99" i="14"/>
  <c r="X99" i="14"/>
  <c r="O100" i="14"/>
  <c r="P100" i="14"/>
  <c r="Q100" i="14"/>
  <c r="R100" i="14"/>
  <c r="S100" i="14"/>
  <c r="T100" i="14"/>
  <c r="U100" i="14"/>
  <c r="V100" i="14"/>
  <c r="W100" i="14"/>
  <c r="X100" i="14"/>
  <c r="O101" i="14"/>
  <c r="P101" i="14"/>
  <c r="Q101" i="14"/>
  <c r="R101" i="14"/>
  <c r="S101" i="14"/>
  <c r="T101" i="14"/>
  <c r="U101" i="14"/>
  <c r="V101" i="14"/>
  <c r="W101" i="14"/>
  <c r="X101" i="14"/>
  <c r="O102" i="14"/>
  <c r="P102" i="14"/>
  <c r="Q102" i="14"/>
  <c r="R102" i="14"/>
  <c r="S102" i="14"/>
  <c r="T102" i="14"/>
  <c r="U102" i="14"/>
  <c r="V102" i="14"/>
  <c r="W102" i="14"/>
  <c r="X102" i="14"/>
  <c r="O103" i="14"/>
  <c r="P103" i="14"/>
  <c r="Q103" i="14"/>
  <c r="R103" i="14"/>
  <c r="S103" i="14"/>
  <c r="T103" i="14"/>
  <c r="U103" i="14"/>
  <c r="V103" i="14"/>
  <c r="W103" i="14"/>
  <c r="X103" i="14"/>
  <c r="O104" i="14"/>
  <c r="P104" i="14"/>
  <c r="Q104" i="14"/>
  <c r="R104" i="14"/>
  <c r="S104" i="14"/>
  <c r="T104" i="14"/>
  <c r="U104" i="14"/>
  <c r="V104" i="14"/>
  <c r="W104" i="14"/>
  <c r="X104" i="14"/>
  <c r="O105" i="14"/>
  <c r="P105" i="14"/>
  <c r="Q105" i="14"/>
  <c r="R105" i="14"/>
  <c r="S105" i="14"/>
  <c r="T105" i="14"/>
  <c r="U105" i="14"/>
  <c r="V105" i="14"/>
  <c r="W105" i="14"/>
  <c r="X105" i="14"/>
  <c r="O106" i="14"/>
  <c r="P106" i="14"/>
  <c r="Q106" i="14"/>
  <c r="R106" i="14"/>
  <c r="S106" i="14"/>
  <c r="T106" i="14"/>
  <c r="U106" i="14"/>
  <c r="V106" i="14"/>
  <c r="W106" i="14"/>
  <c r="X106" i="14"/>
  <c r="O107" i="14"/>
  <c r="P107" i="14"/>
  <c r="Q107" i="14"/>
  <c r="R107" i="14"/>
  <c r="S107" i="14"/>
  <c r="T107" i="14"/>
  <c r="U107" i="14"/>
  <c r="V107" i="14"/>
  <c r="W107" i="14"/>
  <c r="X107" i="14"/>
  <c r="O108" i="14"/>
  <c r="P108" i="14"/>
  <c r="Q108" i="14"/>
  <c r="R108" i="14"/>
  <c r="S108" i="14"/>
  <c r="T108" i="14"/>
  <c r="U108" i="14"/>
  <c r="V108" i="14"/>
  <c r="W108" i="14"/>
  <c r="X108" i="14"/>
  <c r="O109" i="14"/>
  <c r="P109" i="14"/>
  <c r="Q109" i="14"/>
  <c r="R109" i="14"/>
  <c r="S109" i="14"/>
  <c r="T109" i="14"/>
  <c r="U109" i="14"/>
  <c r="V109" i="14"/>
  <c r="W109" i="14"/>
  <c r="X109" i="14"/>
  <c r="O110" i="14"/>
  <c r="P110" i="14"/>
  <c r="Q110" i="14"/>
  <c r="R110" i="14"/>
  <c r="S110" i="14"/>
  <c r="T110" i="14"/>
  <c r="U110" i="14"/>
  <c r="V110" i="14"/>
  <c r="W110" i="14"/>
  <c r="X110" i="14"/>
  <c r="O111" i="14"/>
  <c r="P111" i="14"/>
  <c r="Q111" i="14"/>
  <c r="R111" i="14"/>
  <c r="S111" i="14"/>
  <c r="T111" i="14"/>
  <c r="U111" i="14"/>
  <c r="V111" i="14"/>
  <c r="W111" i="14"/>
  <c r="X111" i="14"/>
  <c r="O112" i="14"/>
  <c r="P112" i="14"/>
  <c r="Q112" i="14"/>
  <c r="R112" i="14"/>
  <c r="S112" i="14"/>
  <c r="T112" i="14"/>
  <c r="U112" i="14"/>
  <c r="V112" i="14"/>
  <c r="W112" i="14"/>
  <c r="X112" i="14"/>
  <c r="O113" i="14"/>
  <c r="P113" i="14"/>
  <c r="Q113" i="14"/>
  <c r="R113" i="14"/>
  <c r="S113" i="14"/>
  <c r="T113" i="14"/>
  <c r="U113" i="14"/>
  <c r="V113" i="14"/>
  <c r="W113" i="14"/>
  <c r="X113" i="14"/>
  <c r="O114" i="14"/>
  <c r="P114" i="14"/>
  <c r="Q114" i="14"/>
  <c r="R114" i="14"/>
  <c r="S114" i="14"/>
  <c r="T114" i="14"/>
  <c r="U114" i="14"/>
  <c r="V114" i="14"/>
  <c r="W114" i="14"/>
  <c r="X114" i="14"/>
  <c r="O115" i="14"/>
  <c r="P115" i="14"/>
  <c r="Q115" i="14"/>
  <c r="R115" i="14"/>
  <c r="S115" i="14"/>
  <c r="T115" i="14"/>
  <c r="U115" i="14"/>
  <c r="V115" i="14"/>
  <c r="W115" i="14"/>
  <c r="X115" i="14"/>
  <c r="O116" i="14"/>
  <c r="P116" i="14"/>
  <c r="Q116" i="14"/>
  <c r="R116" i="14"/>
  <c r="S116" i="14"/>
  <c r="T116" i="14"/>
  <c r="U116" i="14"/>
  <c r="V116" i="14"/>
  <c r="W116" i="14"/>
  <c r="X116" i="14"/>
  <c r="O117" i="14"/>
  <c r="P117" i="14"/>
  <c r="Q117" i="14"/>
  <c r="R117" i="14"/>
  <c r="S117" i="14"/>
  <c r="T117" i="14"/>
  <c r="U117" i="14"/>
  <c r="V117" i="14"/>
  <c r="W117" i="14"/>
  <c r="X117" i="14"/>
  <c r="O118" i="14"/>
  <c r="P118" i="14"/>
  <c r="Q118" i="14"/>
  <c r="R118" i="14"/>
  <c r="S118" i="14"/>
  <c r="T118" i="14"/>
  <c r="U118" i="14"/>
  <c r="V118" i="14"/>
  <c r="W118" i="14"/>
  <c r="X118" i="14"/>
  <c r="O119" i="14"/>
  <c r="P119" i="14"/>
  <c r="Q119" i="14"/>
  <c r="R119" i="14"/>
  <c r="S119" i="14"/>
  <c r="T119" i="14"/>
  <c r="U119" i="14"/>
  <c r="V119" i="14"/>
  <c r="W119" i="14"/>
  <c r="X119" i="14"/>
  <c r="O120" i="14"/>
  <c r="P120" i="14"/>
  <c r="Q120" i="14"/>
  <c r="R120" i="14"/>
  <c r="S120" i="14"/>
  <c r="T120" i="14"/>
  <c r="U120" i="14"/>
  <c r="V120" i="14"/>
  <c r="W120" i="14"/>
  <c r="X120" i="14"/>
  <c r="O121" i="14"/>
  <c r="P121" i="14"/>
  <c r="Q121" i="14"/>
  <c r="R121" i="14"/>
  <c r="S121" i="14"/>
  <c r="T121" i="14"/>
  <c r="U121" i="14"/>
  <c r="V121" i="14"/>
  <c r="W121" i="14"/>
  <c r="X121" i="14"/>
  <c r="O122" i="14"/>
  <c r="P122" i="14"/>
  <c r="Q122" i="14"/>
  <c r="R122" i="14"/>
  <c r="S122" i="14"/>
  <c r="T122" i="14"/>
  <c r="U122" i="14"/>
  <c r="V122" i="14"/>
  <c r="W122" i="14"/>
  <c r="X122" i="14"/>
  <c r="O123" i="14"/>
  <c r="P123" i="14"/>
  <c r="Q123" i="14"/>
  <c r="R123" i="14"/>
  <c r="S123" i="14"/>
  <c r="T123" i="14"/>
  <c r="U123" i="14"/>
  <c r="V123" i="14"/>
  <c r="W123" i="14"/>
  <c r="X123" i="14"/>
  <c r="O124" i="14"/>
  <c r="P124" i="14"/>
  <c r="Q124" i="14"/>
  <c r="R124" i="14"/>
  <c r="S124" i="14"/>
  <c r="T124" i="14"/>
  <c r="U124" i="14"/>
  <c r="V124" i="14"/>
  <c r="W124" i="14"/>
  <c r="X124" i="14"/>
  <c r="O125" i="14"/>
  <c r="P125" i="14"/>
  <c r="Q125" i="14"/>
  <c r="R125" i="14"/>
  <c r="S125" i="14"/>
  <c r="T125" i="14"/>
  <c r="U125" i="14"/>
  <c r="V125" i="14"/>
  <c r="W125" i="14"/>
  <c r="X125" i="14"/>
  <c r="O126" i="14"/>
  <c r="P126" i="14"/>
  <c r="Q126" i="14"/>
  <c r="R126" i="14"/>
  <c r="S126" i="14"/>
  <c r="T126" i="14"/>
  <c r="U126" i="14"/>
  <c r="V126" i="14"/>
  <c r="W126" i="14"/>
  <c r="X126" i="14"/>
  <c r="O127" i="14"/>
  <c r="P127" i="14"/>
  <c r="Q127" i="14"/>
  <c r="R127" i="14"/>
  <c r="S127" i="14"/>
  <c r="T127" i="14"/>
  <c r="U127" i="14"/>
  <c r="V127" i="14"/>
  <c r="W127" i="14"/>
  <c r="X127" i="14"/>
  <c r="P4" i="14"/>
  <c r="Q4" i="14"/>
  <c r="R4" i="14"/>
  <c r="S4" i="14"/>
  <c r="T4" i="14"/>
  <c r="U4" i="14"/>
  <c r="V4" i="14"/>
  <c r="W4" i="14"/>
  <c r="X4" i="14"/>
  <c r="O4" i="14"/>
  <c r="H154" i="8" l="1"/>
  <c r="E154" i="8"/>
  <c r="F154" i="8"/>
  <c r="G154" i="8"/>
  <c r="E153" i="8"/>
  <c r="F153" i="8"/>
  <c r="G153" i="8"/>
  <c r="Y5" i="10" l="1"/>
  <c r="Y6" i="10"/>
  <c r="Z6" i="10" s="1"/>
  <c r="Y7" i="10"/>
  <c r="Z7" i="10" s="1"/>
  <c r="Y8" i="10"/>
  <c r="Y9" i="10"/>
  <c r="Y10" i="10"/>
  <c r="Z10" i="10" s="1"/>
  <c r="Y11" i="10"/>
  <c r="Y12" i="10"/>
  <c r="Y13" i="10"/>
  <c r="Y14" i="10"/>
  <c r="Y15" i="10"/>
  <c r="Y16" i="10"/>
  <c r="Y17" i="10"/>
  <c r="Y18" i="10"/>
  <c r="Z18" i="10" s="1"/>
  <c r="Y19" i="10"/>
  <c r="Y20" i="10"/>
  <c r="Z21" i="10" s="1"/>
  <c r="Y21" i="10"/>
  <c r="Y22" i="10"/>
  <c r="Y23" i="10"/>
  <c r="Y24" i="10"/>
  <c r="Z25" i="10" s="1"/>
  <c r="Y25" i="10"/>
  <c r="Y26" i="10"/>
  <c r="Z26" i="10" s="1"/>
  <c r="Y27" i="10"/>
  <c r="Y28" i="10"/>
  <c r="Z29" i="10" s="1"/>
  <c r="Y29" i="10"/>
  <c r="Y30" i="10"/>
  <c r="Y31" i="10"/>
  <c r="Y32" i="10"/>
  <c r="Y33" i="10"/>
  <c r="Y34" i="10"/>
  <c r="Z34" i="10" s="1"/>
  <c r="Y35" i="10"/>
  <c r="Y36" i="10"/>
  <c r="Y37" i="10"/>
  <c r="Y38" i="10"/>
  <c r="Y39" i="10"/>
  <c r="Y40" i="10"/>
  <c r="Y41" i="10"/>
  <c r="Y42" i="10"/>
  <c r="Z42" i="10" s="1"/>
  <c r="Y43" i="10"/>
  <c r="Y44" i="10"/>
  <c r="Y45" i="10"/>
  <c r="Y46" i="10"/>
  <c r="Y47" i="10"/>
  <c r="Y48" i="10"/>
  <c r="Y49" i="10"/>
  <c r="Y50" i="10"/>
  <c r="Z50" i="10" s="1"/>
  <c r="Y51" i="10"/>
  <c r="Y52" i="10"/>
  <c r="Y53" i="10"/>
  <c r="Y54" i="10"/>
  <c r="Y55" i="10"/>
  <c r="Y56" i="10"/>
  <c r="Y57" i="10"/>
  <c r="Y58" i="10"/>
  <c r="Z58" i="10" s="1"/>
  <c r="Y59" i="10"/>
  <c r="Y60" i="10"/>
  <c r="Y61" i="10"/>
  <c r="Y62" i="10"/>
  <c r="Y63" i="10"/>
  <c r="Y64" i="10"/>
  <c r="Y65" i="10"/>
  <c r="Y66" i="10"/>
  <c r="Z66" i="10" s="1"/>
  <c r="Y67" i="10"/>
  <c r="Y68" i="10"/>
  <c r="Y69" i="10"/>
  <c r="Y70" i="10"/>
  <c r="Y71" i="10"/>
  <c r="Y72" i="10"/>
  <c r="Y73" i="10"/>
  <c r="Y74" i="10"/>
  <c r="Z74" i="10" s="1"/>
  <c r="Y75" i="10"/>
  <c r="Y76" i="10"/>
  <c r="Y77" i="10"/>
  <c r="Y78" i="10"/>
  <c r="Y79" i="10"/>
  <c r="Y80" i="10"/>
  <c r="Y81" i="10"/>
  <c r="Y82" i="10"/>
  <c r="Z82" i="10" s="1"/>
  <c r="Y83" i="10"/>
  <c r="Y84" i="10"/>
  <c r="Y85" i="10"/>
  <c r="Y86" i="10"/>
  <c r="Y87" i="10"/>
  <c r="Y88" i="10"/>
  <c r="Y89" i="10"/>
  <c r="Y90" i="10"/>
  <c r="Z90" i="10" s="1"/>
  <c r="Y91" i="10"/>
  <c r="Y92" i="10"/>
  <c r="Y93" i="10"/>
  <c r="Y94" i="10"/>
  <c r="Y95" i="10"/>
  <c r="Y96" i="10"/>
  <c r="Y97" i="10"/>
  <c r="Y98" i="10"/>
  <c r="Z98" i="10" s="1"/>
  <c r="Y99" i="10"/>
  <c r="Y100" i="10"/>
  <c r="Y101" i="10"/>
  <c r="Y102" i="10"/>
  <c r="Y103" i="10"/>
  <c r="Y104" i="10"/>
  <c r="Y105" i="10"/>
  <c r="Y106" i="10"/>
  <c r="Y107" i="10"/>
  <c r="Y108" i="10"/>
  <c r="Y109" i="10"/>
  <c r="Y110" i="10"/>
  <c r="Y111" i="10"/>
  <c r="Y112" i="10"/>
  <c r="Y113" i="10"/>
  <c r="Y114" i="10"/>
  <c r="Y115" i="10"/>
  <c r="Y116" i="10"/>
  <c r="Y117" i="10"/>
  <c r="Y118" i="10"/>
  <c r="Y119" i="10"/>
  <c r="Y120" i="10"/>
  <c r="Y121" i="10"/>
  <c r="Y122" i="10"/>
  <c r="Y123" i="10"/>
  <c r="Y124" i="10"/>
  <c r="Y125" i="10"/>
  <c r="Y126" i="10"/>
  <c r="Y127" i="10"/>
  <c r="Z127" i="10" s="1"/>
  <c r="Y128" i="10"/>
  <c r="Y129" i="10"/>
  <c r="Y130" i="10"/>
  <c r="Y131" i="10"/>
  <c r="Z131" i="10" s="1"/>
  <c r="Y132" i="10"/>
  <c r="Y133" i="10"/>
  <c r="Y134" i="10"/>
  <c r="Y135" i="10"/>
  <c r="Z135" i="10" s="1"/>
  <c r="Y136" i="10"/>
  <c r="Y137" i="10"/>
  <c r="Y138" i="10"/>
  <c r="Y139" i="10"/>
  <c r="Z139" i="10" s="1"/>
  <c r="Y140" i="10"/>
  <c r="Y141" i="10"/>
  <c r="Y142" i="10"/>
  <c r="Y143" i="10"/>
  <c r="Z143" i="10" s="1"/>
  <c r="Y144" i="10"/>
  <c r="Y145" i="10"/>
  <c r="Y146" i="10"/>
  <c r="Y147" i="10"/>
  <c r="Z147" i="10" s="1"/>
  <c r="Y148" i="10"/>
  <c r="Y149" i="10"/>
  <c r="Y150" i="10"/>
  <c r="Y151" i="10"/>
  <c r="Z151" i="10" s="1"/>
  <c r="Y152" i="10"/>
  <c r="Y153" i="10"/>
  <c r="Y4" i="10"/>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Z40" i="10" l="1"/>
  <c r="Z32" i="10"/>
  <c r="Z17" i="10"/>
  <c r="Z149" i="10"/>
  <c r="Z145" i="10"/>
  <c r="Z141" i="10"/>
  <c r="Z137" i="10"/>
  <c r="Z133" i="10"/>
  <c r="Z129" i="10"/>
  <c r="Z125" i="10"/>
  <c r="Z13" i="10"/>
  <c r="Z123" i="10"/>
  <c r="Z121" i="10"/>
  <c r="Z119" i="10"/>
  <c r="Z115" i="10"/>
  <c r="Z113" i="10"/>
  <c r="Z111" i="10"/>
  <c r="Z107" i="10"/>
  <c r="Z105" i="10"/>
  <c r="Z103" i="10"/>
  <c r="Z99" i="10"/>
  <c r="Z97" i="10"/>
  <c r="Z95" i="10"/>
  <c r="Z91" i="10"/>
  <c r="Z146" i="10"/>
  <c r="Z138" i="10"/>
  <c r="Z130" i="10"/>
  <c r="Z122" i="10"/>
  <c r="Z114" i="10"/>
  <c r="Z106" i="10"/>
  <c r="Z9" i="10"/>
  <c r="Z89" i="10"/>
  <c r="Z87" i="10"/>
  <c r="Z83" i="10"/>
  <c r="Z81" i="10"/>
  <c r="Z79" i="10"/>
  <c r="Z75" i="10"/>
  <c r="Z73" i="10"/>
  <c r="Z71" i="10"/>
  <c r="Z67" i="10"/>
  <c r="Z65" i="10"/>
  <c r="Z63" i="10"/>
  <c r="Z62" i="10"/>
  <c r="Z59" i="10"/>
  <c r="Z57" i="10"/>
  <c r="Z55" i="10"/>
  <c r="Z54" i="10"/>
  <c r="Z51" i="10"/>
  <c r="Z49" i="10"/>
  <c r="Z47" i="10"/>
  <c r="Z46" i="10"/>
  <c r="Z43" i="10"/>
  <c r="Z41" i="10"/>
  <c r="Z39" i="10"/>
  <c r="Z35" i="10"/>
  <c r="Z33" i="10"/>
  <c r="Z31" i="10"/>
  <c r="Z5" i="10"/>
  <c r="Z153" i="10"/>
  <c r="Z150" i="10"/>
  <c r="Z148" i="10"/>
  <c r="Z144" i="10"/>
  <c r="Z142" i="10"/>
  <c r="Z140" i="10"/>
  <c r="Z136" i="10"/>
  <c r="Z134" i="10"/>
  <c r="Z132" i="10"/>
  <c r="Z128" i="10"/>
  <c r="Z126" i="10"/>
  <c r="Z124" i="10"/>
  <c r="Z120" i="10"/>
  <c r="Z118" i="10"/>
  <c r="Z117" i="10"/>
  <c r="Z112" i="10"/>
  <c r="Z110" i="10"/>
  <c r="Z109" i="10"/>
  <c r="Z104" i="10"/>
  <c r="Z102" i="10"/>
  <c r="Z101" i="10"/>
  <c r="Z96" i="10"/>
  <c r="Z94" i="10"/>
  <c r="Z93" i="10"/>
  <c r="Z88" i="10"/>
  <c r="Z86" i="10"/>
  <c r="Z85" i="10"/>
  <c r="Z80" i="10"/>
  <c r="Z78" i="10"/>
  <c r="Z77" i="10"/>
  <c r="Z72" i="10"/>
  <c r="Z70" i="10"/>
  <c r="Z69" i="10"/>
  <c r="Z64" i="10"/>
  <c r="Z61" i="10"/>
  <c r="Z56" i="10"/>
  <c r="Z53" i="10"/>
  <c r="Z48" i="10"/>
  <c r="Z45" i="10"/>
  <c r="Z37" i="10"/>
  <c r="Z38" i="10"/>
  <c r="Z30" i="10"/>
  <c r="Z27" i="10"/>
  <c r="Z23" i="10"/>
  <c r="Z22" i="10"/>
  <c r="Z19" i="10"/>
  <c r="Z15" i="10"/>
  <c r="Z14" i="10"/>
  <c r="Z11" i="10"/>
  <c r="Z12" i="10"/>
  <c r="Z20" i="10"/>
  <c r="Z28" i="10"/>
  <c r="Z36" i="10"/>
  <c r="Z44" i="10"/>
  <c r="Z52" i="10"/>
  <c r="Z60" i="10"/>
  <c r="Z68" i="10"/>
  <c r="Z76" i="10"/>
  <c r="Z84" i="10"/>
  <c r="Z92" i="10"/>
  <c r="Z100" i="10"/>
  <c r="Z108" i="10"/>
  <c r="Z116" i="10"/>
  <c r="Z8" i="10"/>
  <c r="Z16" i="10"/>
  <c r="Z24" i="10"/>
  <c r="Z152" i="10"/>
  <c r="AJ16" i="6"/>
  <c r="AJ17" i="6"/>
  <c r="AJ18" i="6"/>
  <c r="AJ19" i="6"/>
  <c r="AJ20" i="6"/>
  <c r="AJ21" i="6"/>
  <c r="AJ22" i="6"/>
  <c r="AJ23" i="6"/>
  <c r="AJ24" i="6"/>
  <c r="AJ25" i="6"/>
  <c r="AJ26" i="6"/>
  <c r="AJ27" i="6"/>
  <c r="AJ28" i="6"/>
  <c r="AJ29" i="6"/>
  <c r="AJ30" i="6"/>
  <c r="AJ31" i="6"/>
  <c r="AJ32" i="6"/>
  <c r="AJ33" i="6"/>
  <c r="AJ34" i="6"/>
  <c r="AJ35" i="6"/>
  <c r="AI6" i="6"/>
  <c r="AI7" i="6"/>
  <c r="AI8" i="6"/>
  <c r="AI9" i="6"/>
  <c r="AI10" i="6"/>
  <c r="AI11" i="6"/>
  <c r="AI12" i="6"/>
  <c r="AI13" i="6"/>
  <c r="AI14" i="6"/>
  <c r="AI5" i="6"/>
  <c r="AE16" i="6"/>
  <c r="AE17" i="6"/>
  <c r="AE18" i="6"/>
  <c r="AE19" i="6"/>
  <c r="AI19" i="6" s="1"/>
  <c r="AE20" i="6"/>
  <c r="AE21" i="6"/>
  <c r="AE22" i="6"/>
  <c r="AE23" i="6"/>
  <c r="AE24" i="6"/>
  <c r="AE25" i="6"/>
  <c r="AI26" i="6" s="1"/>
  <c r="AE26" i="6"/>
  <c r="AE27" i="6"/>
  <c r="AI27" i="6" s="1"/>
  <c r="AE28" i="6"/>
  <c r="AE29" i="6"/>
  <c r="AE30" i="6"/>
  <c r="AE31" i="6"/>
  <c r="AE32" i="6"/>
  <c r="AE33" i="6"/>
  <c r="AE34" i="6"/>
  <c r="AE35" i="6"/>
  <c r="AI35" i="6" s="1"/>
  <c r="AE15" i="6"/>
  <c r="AI15" i="6" s="1"/>
  <c r="AI29" i="6" l="1"/>
  <c r="AI18" i="6"/>
  <c r="AI25" i="6"/>
  <c r="AI21" i="6"/>
  <c r="AI33" i="6"/>
  <c r="AI17" i="6"/>
  <c r="AI24" i="6"/>
  <c r="AI34" i="6"/>
  <c r="AI20" i="6"/>
  <c r="AI31" i="6"/>
  <c r="AI32" i="6"/>
  <c r="AI23" i="6"/>
  <c r="AI30" i="6"/>
  <c r="AI22" i="6"/>
  <c r="AI28" i="6"/>
  <c r="AI16" i="6"/>
  <c r="AF14" i="6" s="1"/>
  <c r="I154" i="8"/>
  <c r="H154" i="12"/>
  <c r="I154" i="12"/>
  <c r="E153" i="12"/>
  <c r="F153" i="12"/>
  <c r="G153" i="12"/>
  <c r="AF13" i="6" l="1"/>
  <c r="AJ15" i="6"/>
  <c r="D154" i="8"/>
  <c r="B154" i="8"/>
  <c r="C154" i="8"/>
  <c r="J154" i="8"/>
  <c r="K154" i="8"/>
  <c r="L154"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5" i="8"/>
  <c r="V4" i="10"/>
  <c r="W4" i="10"/>
  <c r="V5" i="10"/>
  <c r="W5" i="10"/>
  <c r="V6" i="10"/>
  <c r="W6" i="10"/>
  <c r="V7" i="10"/>
  <c r="W7" i="10"/>
  <c r="V8" i="10"/>
  <c r="W8" i="10"/>
  <c r="V9" i="10"/>
  <c r="W9" i="10"/>
  <c r="V10" i="10"/>
  <c r="W10" i="10"/>
  <c r="V11" i="10"/>
  <c r="W11" i="10"/>
  <c r="V12" i="10"/>
  <c r="W12" i="10"/>
  <c r="V13" i="10"/>
  <c r="W13" i="10"/>
  <c r="V14" i="10"/>
  <c r="W14" i="10"/>
  <c r="V15" i="10"/>
  <c r="W15" i="10"/>
  <c r="V16" i="10"/>
  <c r="W16" i="10"/>
  <c r="V17" i="10"/>
  <c r="W17" i="10"/>
  <c r="V18" i="10"/>
  <c r="W18" i="10"/>
  <c r="V19" i="10"/>
  <c r="W19" i="10"/>
  <c r="V20" i="10"/>
  <c r="W20" i="10"/>
  <c r="V21" i="10"/>
  <c r="W21" i="10"/>
  <c r="V22" i="10"/>
  <c r="W22" i="10"/>
  <c r="V23" i="10"/>
  <c r="W23" i="10"/>
  <c r="V24" i="10"/>
  <c r="Q24" i="16" s="1"/>
  <c r="W24" i="10"/>
  <c r="V25" i="10"/>
  <c r="W25" i="10"/>
  <c r="V26" i="10"/>
  <c r="W26" i="10"/>
  <c r="V27" i="10"/>
  <c r="W27" i="10"/>
  <c r="S28" i="16" s="1"/>
  <c r="V28" i="10"/>
  <c r="W28" i="10"/>
  <c r="V29" i="10"/>
  <c r="W29" i="10"/>
  <c r="V30" i="10"/>
  <c r="W30" i="10"/>
  <c r="V31" i="10"/>
  <c r="W31" i="10"/>
  <c r="V32" i="10"/>
  <c r="W32" i="10"/>
  <c r="V33" i="10"/>
  <c r="W33" i="10"/>
  <c r="V34" i="10"/>
  <c r="W34" i="10"/>
  <c r="V35" i="10"/>
  <c r="W35" i="10"/>
  <c r="V36" i="10"/>
  <c r="W36" i="10"/>
  <c r="V37" i="10"/>
  <c r="W37" i="10"/>
  <c r="V38" i="10"/>
  <c r="W38" i="10"/>
  <c r="V39" i="10"/>
  <c r="W39" i="10"/>
  <c r="V40" i="10"/>
  <c r="W40" i="10"/>
  <c r="V41" i="10"/>
  <c r="W41" i="10"/>
  <c r="V42" i="10"/>
  <c r="W42" i="10"/>
  <c r="V43" i="10"/>
  <c r="W43" i="10"/>
  <c r="U4" i="10"/>
  <c r="U5" i="10"/>
  <c r="U6" i="10"/>
  <c r="U7" i="10"/>
  <c r="U8" i="10"/>
  <c r="U9" i="10"/>
  <c r="U10" i="10"/>
  <c r="U11" i="10"/>
  <c r="U12" i="10"/>
  <c r="U13" i="10"/>
  <c r="U14" i="10"/>
  <c r="U15" i="10"/>
  <c r="U16" i="10"/>
  <c r="U17" i="10"/>
  <c r="U18" i="10"/>
  <c r="U19" i="10"/>
  <c r="U20" i="10"/>
  <c r="U21" i="10"/>
  <c r="U22" i="10"/>
  <c r="U23" i="10"/>
  <c r="U24" i="10"/>
  <c r="U25" i="10"/>
  <c r="U26" i="10"/>
  <c r="U27" i="10"/>
  <c r="U28" i="10"/>
  <c r="U29" i="10"/>
  <c r="U30" i="10"/>
  <c r="U31" i="10"/>
  <c r="U32" i="10"/>
  <c r="U33" i="10"/>
  <c r="U34" i="10"/>
  <c r="U35" i="10"/>
  <c r="U36" i="10"/>
  <c r="U37" i="10"/>
  <c r="U38" i="10"/>
  <c r="U39" i="10"/>
  <c r="U40" i="10"/>
  <c r="U41" i="10"/>
  <c r="U42" i="10"/>
  <c r="U43" i="10"/>
  <c r="Q23" i="16" l="1"/>
  <c r="Q22" i="16" s="1"/>
  <c r="Q21" i="16" s="1"/>
  <c r="Q20" i="16" s="1"/>
  <c r="Q19" i="16" s="1"/>
  <c r="Q18" i="16" s="1"/>
  <c r="Q17" i="16" s="1"/>
  <c r="Q16" i="16" s="1"/>
  <c r="Q15" i="16" s="1"/>
  <c r="Q14" i="16" s="1"/>
  <c r="Q13" i="16" s="1"/>
  <c r="Q12" i="16" s="1"/>
  <c r="Q11" i="16" s="1"/>
  <c r="Q10" i="16" s="1"/>
  <c r="Q9" i="16" s="1"/>
  <c r="Q8" i="16" s="1"/>
  <c r="Q7" i="16" s="1"/>
  <c r="Q6" i="16" s="1"/>
  <c r="Q5" i="16" s="1"/>
  <c r="S27" i="16"/>
  <c r="S26" i="16" s="1"/>
  <c r="S25" i="16" s="1"/>
  <c r="S24" i="16" s="1"/>
  <c r="S23" i="16" s="1"/>
  <c r="S22" i="16" s="1"/>
  <c r="S21" i="16" s="1"/>
  <c r="S20" i="16" s="1"/>
  <c r="S19" i="16" s="1"/>
  <c r="S18" i="16" s="1"/>
  <c r="S17" i="16" s="1"/>
  <c r="S16" i="16" s="1"/>
  <c r="S15" i="16" s="1"/>
  <c r="S14" i="16" s="1"/>
  <c r="S13" i="16" s="1"/>
  <c r="S12" i="16" s="1"/>
  <c r="S11" i="16" s="1"/>
  <c r="S10" i="16" s="1"/>
  <c r="S9" i="16" s="1"/>
  <c r="S8" i="16" s="1"/>
  <c r="S7" i="16" s="1"/>
  <c r="S6" i="16" s="1"/>
  <c r="S5" i="16" s="1"/>
  <c r="AF12" i="6"/>
  <c r="AJ14" i="6"/>
  <c r="K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5" i="12"/>
  <c r="AF11" i="6" l="1"/>
  <c r="AJ13" i="6"/>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5" i="12"/>
  <c r="B154" i="12"/>
  <c r="J154" i="12"/>
  <c r="AF10" i="6" l="1"/>
  <c r="AJ12" i="6"/>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 r="L117" i="8"/>
  <c r="L118" i="8"/>
  <c r="L119" i="8"/>
  <c r="L120" i="8"/>
  <c r="L121" i="8"/>
  <c r="L122" i="8"/>
  <c r="L123" i="8"/>
  <c r="L124" i="8"/>
  <c r="L125" i="8"/>
  <c r="L126" i="8"/>
  <c r="L127" i="8"/>
  <c r="L128" i="8"/>
  <c r="L129" i="8"/>
  <c r="L130" i="8"/>
  <c r="L131" i="8"/>
  <c r="L132" i="8"/>
  <c r="L133" i="8"/>
  <c r="L134" i="8"/>
  <c r="L135" i="8"/>
  <c r="L136" i="8"/>
  <c r="L137" i="8"/>
  <c r="L138" i="8"/>
  <c r="L139" i="8"/>
  <c r="L140" i="8"/>
  <c r="L141" i="8"/>
  <c r="L142" i="8"/>
  <c r="L143" i="8"/>
  <c r="L144" i="8"/>
  <c r="L145" i="8"/>
  <c r="L146" i="8"/>
  <c r="L147" i="8"/>
  <c r="L148" i="8"/>
  <c r="L149" i="8"/>
  <c r="L150" i="8"/>
  <c r="L151" i="8"/>
  <c r="L152" i="8"/>
  <c r="L153" i="8"/>
  <c r="L5" i="8"/>
  <c r="AF9" i="6" l="1"/>
  <c r="AJ11" i="6"/>
  <c r="I153" i="12"/>
  <c r="H153" i="12"/>
  <c r="D153" i="12"/>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5" i="1"/>
  <c r="AF8" i="6" l="1"/>
  <c r="AJ10" i="6"/>
  <c r="I153" i="8"/>
  <c r="H153" i="8"/>
  <c r="D153" i="8"/>
  <c r="AF7" i="6" l="1"/>
  <c r="AJ9" i="6"/>
  <c r="E151" i="12"/>
  <c r="E152" i="12"/>
  <c r="E150" i="12"/>
  <c r="E149"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J153" i="12"/>
  <c r="B153" i="12"/>
  <c r="J152" i="12"/>
  <c r="I152" i="12"/>
  <c r="H152" i="12"/>
  <c r="G152" i="12"/>
  <c r="F152" i="12"/>
  <c r="D152" i="12"/>
  <c r="B152" i="12"/>
  <c r="J151" i="12"/>
  <c r="I151" i="12"/>
  <c r="H151" i="12"/>
  <c r="G151" i="12"/>
  <c r="F151" i="12"/>
  <c r="D151" i="12"/>
  <c r="B151" i="12"/>
  <c r="J150" i="12"/>
  <c r="I150" i="12"/>
  <c r="H150" i="12"/>
  <c r="G150" i="12"/>
  <c r="F150" i="12"/>
  <c r="D150" i="12"/>
  <c r="B150" i="12"/>
  <c r="J149" i="12"/>
  <c r="I149" i="12"/>
  <c r="H149" i="12"/>
  <c r="G149" i="12"/>
  <c r="F149" i="12"/>
  <c r="D149" i="12"/>
  <c r="B149" i="12"/>
  <c r="J148" i="12"/>
  <c r="I148" i="12"/>
  <c r="H148" i="12"/>
  <c r="G148" i="12"/>
  <c r="F148" i="12"/>
  <c r="D148" i="12"/>
  <c r="B148" i="12"/>
  <c r="J147" i="12"/>
  <c r="I147" i="12"/>
  <c r="H147" i="12"/>
  <c r="G147" i="12"/>
  <c r="F147" i="12"/>
  <c r="D147" i="12"/>
  <c r="B147" i="12"/>
  <c r="J146" i="12"/>
  <c r="I146" i="12"/>
  <c r="H146" i="12"/>
  <c r="G146" i="12"/>
  <c r="F146" i="12"/>
  <c r="D146" i="12"/>
  <c r="B146" i="12"/>
  <c r="J145" i="12"/>
  <c r="I145" i="12"/>
  <c r="H145" i="12"/>
  <c r="G145" i="12"/>
  <c r="F145" i="12"/>
  <c r="D145" i="12"/>
  <c r="B145" i="12"/>
  <c r="J144" i="12"/>
  <c r="I144" i="12"/>
  <c r="H144" i="12"/>
  <c r="G144" i="12"/>
  <c r="F144" i="12"/>
  <c r="D144" i="12"/>
  <c r="B144" i="12"/>
  <c r="J143" i="12"/>
  <c r="I143" i="12"/>
  <c r="H143" i="12"/>
  <c r="G143" i="12"/>
  <c r="F143" i="12"/>
  <c r="D143" i="12"/>
  <c r="B143" i="12"/>
  <c r="J142" i="12"/>
  <c r="I142" i="12"/>
  <c r="H142" i="12"/>
  <c r="G142" i="12"/>
  <c r="F142" i="12"/>
  <c r="D142" i="12"/>
  <c r="B142" i="12"/>
  <c r="J141" i="12"/>
  <c r="I141" i="12"/>
  <c r="H141" i="12"/>
  <c r="G141" i="12"/>
  <c r="F141" i="12"/>
  <c r="D141" i="12"/>
  <c r="B141" i="12"/>
  <c r="J140" i="12"/>
  <c r="I140" i="12"/>
  <c r="H140" i="12"/>
  <c r="G140" i="12"/>
  <c r="F140" i="12"/>
  <c r="D140" i="12"/>
  <c r="B140" i="12"/>
  <c r="J139" i="12"/>
  <c r="I139" i="12"/>
  <c r="H139" i="12"/>
  <c r="G139" i="12"/>
  <c r="F139" i="12"/>
  <c r="D139" i="12"/>
  <c r="B139" i="12"/>
  <c r="J138" i="12"/>
  <c r="I138" i="12"/>
  <c r="H138" i="12"/>
  <c r="G138" i="12"/>
  <c r="F138" i="12"/>
  <c r="D138" i="12"/>
  <c r="B138" i="12"/>
  <c r="J137" i="12"/>
  <c r="I137" i="12"/>
  <c r="H137" i="12"/>
  <c r="G137" i="12"/>
  <c r="F137" i="12"/>
  <c r="D137" i="12"/>
  <c r="B137" i="12"/>
  <c r="J136" i="12"/>
  <c r="I136" i="12"/>
  <c r="H136" i="12"/>
  <c r="G136" i="12"/>
  <c r="F136" i="12"/>
  <c r="D136" i="12"/>
  <c r="B136" i="12"/>
  <c r="J135" i="12"/>
  <c r="I135" i="12"/>
  <c r="H135" i="12"/>
  <c r="G135" i="12"/>
  <c r="F135" i="12"/>
  <c r="D135" i="12"/>
  <c r="B135" i="12"/>
  <c r="J134" i="12"/>
  <c r="I134" i="12"/>
  <c r="H134" i="12"/>
  <c r="G134" i="12"/>
  <c r="F134" i="12"/>
  <c r="D134" i="12"/>
  <c r="B134" i="12"/>
  <c r="J133" i="12"/>
  <c r="I133" i="12"/>
  <c r="H133" i="12"/>
  <c r="G133" i="12"/>
  <c r="F133" i="12"/>
  <c r="D133" i="12"/>
  <c r="B133" i="12"/>
  <c r="J132" i="12"/>
  <c r="I132" i="12"/>
  <c r="H132" i="12"/>
  <c r="G132" i="12"/>
  <c r="F132" i="12"/>
  <c r="D132" i="12"/>
  <c r="B132" i="12"/>
  <c r="J131" i="12"/>
  <c r="I131" i="12"/>
  <c r="H131" i="12"/>
  <c r="G131" i="12"/>
  <c r="F131" i="12"/>
  <c r="D131" i="12"/>
  <c r="B131" i="12"/>
  <c r="J130" i="12"/>
  <c r="I130" i="12"/>
  <c r="H130" i="12"/>
  <c r="G130" i="12"/>
  <c r="F130" i="12"/>
  <c r="D130" i="12"/>
  <c r="B130" i="12"/>
  <c r="J129" i="12"/>
  <c r="I129" i="12"/>
  <c r="H129" i="12"/>
  <c r="G129" i="12"/>
  <c r="F129" i="12"/>
  <c r="D129" i="12"/>
  <c r="B129"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5"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5" i="12"/>
  <c r="E2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5"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AF6" i="6" l="1"/>
  <c r="AJ8" i="6"/>
  <c r="B44" i="12"/>
  <c r="E24" i="12"/>
  <c r="E23" i="12" s="1"/>
  <c r="E22" i="12" s="1"/>
  <c r="E21" i="12" s="1"/>
  <c r="E20" i="12" s="1"/>
  <c r="E19" i="12" s="1"/>
  <c r="E18" i="12" s="1"/>
  <c r="E17" i="12" s="1"/>
  <c r="E16" i="12" s="1"/>
  <c r="E15" i="12" s="1"/>
  <c r="E14" i="12" s="1"/>
  <c r="E13" i="12" s="1"/>
  <c r="E12" i="12" s="1"/>
  <c r="E11" i="12" s="1"/>
  <c r="E10" i="12" s="1"/>
  <c r="E9" i="12" s="1"/>
  <c r="E8" i="12" s="1"/>
  <c r="E7" i="12" s="1"/>
  <c r="E6" i="12" s="1"/>
  <c r="E5" i="12" s="1"/>
  <c r="G28" i="12"/>
  <c r="G27" i="12" s="1"/>
  <c r="G26" i="12" s="1"/>
  <c r="G25" i="12" s="1"/>
  <c r="G24" i="12" s="1"/>
  <c r="G23" i="12" s="1"/>
  <c r="G22" i="12" s="1"/>
  <c r="G21" i="12" s="1"/>
  <c r="G20" i="12" s="1"/>
  <c r="G19" i="12" s="1"/>
  <c r="G18" i="12" s="1"/>
  <c r="G17" i="12" s="1"/>
  <c r="G16" i="12" s="1"/>
  <c r="G15" i="12" s="1"/>
  <c r="G14" i="12" s="1"/>
  <c r="G13" i="12" s="1"/>
  <c r="G12" i="12" s="1"/>
  <c r="G11" i="12" s="1"/>
  <c r="G10" i="12" s="1"/>
  <c r="G9" i="12" s="1"/>
  <c r="G8" i="12" s="1"/>
  <c r="G7" i="12" s="1"/>
  <c r="G6" i="12" s="1"/>
  <c r="G5" i="12" s="1"/>
  <c r="B153" i="8"/>
  <c r="C153" i="8"/>
  <c r="J153" i="8"/>
  <c r="AF5" i="6" l="1"/>
  <c r="AJ7" i="6"/>
  <c r="B43" i="12"/>
  <c r="Z151" i="6"/>
  <c r="AF4" i="6" l="1"/>
  <c r="AJ5" i="6" s="1"/>
  <c r="AJ6" i="6"/>
  <c r="B42" i="12"/>
  <c r="E152" i="8"/>
  <c r="B41" i="12" l="1"/>
  <c r="B152" i="8"/>
  <c r="C152" i="8"/>
  <c r="D152" i="8"/>
  <c r="F152" i="8"/>
  <c r="G152" i="8"/>
  <c r="H152" i="8"/>
  <c r="I152" i="8"/>
  <c r="J152" i="8"/>
  <c r="B40" i="12" l="1"/>
  <c r="E45" i="8"/>
  <c r="E44" i="8" s="1"/>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B39" i="12" l="1"/>
  <c r="B151" i="8"/>
  <c r="C151" i="8"/>
  <c r="D151" i="8"/>
  <c r="F151" i="8"/>
  <c r="G151" i="8"/>
  <c r="H151" i="8"/>
  <c r="I151" i="8"/>
  <c r="J151" i="8"/>
  <c r="B150" i="8"/>
  <c r="C150" i="8"/>
  <c r="D150" i="8"/>
  <c r="F150" i="8"/>
  <c r="G150" i="8"/>
  <c r="H150" i="8"/>
  <c r="I150" i="8"/>
  <c r="J150" i="8"/>
  <c r="B145" i="8"/>
  <c r="C145" i="8"/>
  <c r="D145" i="8"/>
  <c r="F145" i="8"/>
  <c r="G145" i="8"/>
  <c r="H145" i="8"/>
  <c r="I145" i="8"/>
  <c r="J145" i="8"/>
  <c r="B146" i="8"/>
  <c r="C146" i="8"/>
  <c r="D146" i="8"/>
  <c r="F146" i="8"/>
  <c r="G146" i="8"/>
  <c r="H146" i="8"/>
  <c r="I146" i="8"/>
  <c r="J146" i="8"/>
  <c r="B147" i="8"/>
  <c r="C147" i="8"/>
  <c r="D147" i="8"/>
  <c r="F147" i="8"/>
  <c r="G147" i="8"/>
  <c r="H147" i="8"/>
  <c r="I147" i="8"/>
  <c r="J147" i="8"/>
  <c r="B148" i="8"/>
  <c r="C148" i="8"/>
  <c r="D148" i="8"/>
  <c r="F148" i="8"/>
  <c r="G148" i="8"/>
  <c r="H148" i="8"/>
  <c r="I148" i="8"/>
  <c r="J148" i="8"/>
  <c r="B149" i="8"/>
  <c r="C149" i="8"/>
  <c r="D149" i="8"/>
  <c r="F149" i="8"/>
  <c r="G149" i="8"/>
  <c r="H149" i="8"/>
  <c r="I149" i="8"/>
  <c r="J149" i="8"/>
  <c r="B38" i="12" l="1"/>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25" i="8"/>
  <c r="B37" i="12" l="1"/>
  <c r="I127" i="8"/>
  <c r="J127" i="8"/>
  <c r="I128" i="8"/>
  <c r="J128" i="8"/>
  <c r="I129" i="8"/>
  <c r="J129" i="8"/>
  <c r="I130" i="8"/>
  <c r="J130" i="8"/>
  <c r="I131" i="8"/>
  <c r="J131" i="8"/>
  <c r="I132" i="8"/>
  <c r="J132" i="8"/>
  <c r="I133" i="8"/>
  <c r="J133" i="8"/>
  <c r="I134" i="8"/>
  <c r="J134" i="8"/>
  <c r="I135" i="8"/>
  <c r="J135" i="8"/>
  <c r="I136" i="8"/>
  <c r="J136" i="8"/>
  <c r="I137" i="8"/>
  <c r="J137" i="8"/>
  <c r="I138" i="8"/>
  <c r="J138" i="8"/>
  <c r="I139" i="8"/>
  <c r="J139" i="8"/>
  <c r="I140" i="8"/>
  <c r="J140" i="8"/>
  <c r="I141" i="8"/>
  <c r="J141" i="8"/>
  <c r="I142" i="8"/>
  <c r="J142" i="8"/>
  <c r="I143" i="8"/>
  <c r="J143" i="8"/>
  <c r="I144" i="8"/>
  <c r="J144" i="8"/>
  <c r="H127" i="8"/>
  <c r="H128" i="8"/>
  <c r="H129" i="8"/>
  <c r="H130" i="8"/>
  <c r="H131" i="8"/>
  <c r="H132" i="8"/>
  <c r="H133" i="8"/>
  <c r="H134" i="8"/>
  <c r="H135" i="8"/>
  <c r="H136" i="8"/>
  <c r="H137" i="8"/>
  <c r="H138" i="8"/>
  <c r="H139" i="8"/>
  <c r="H140" i="8"/>
  <c r="H141" i="8"/>
  <c r="H142" i="8"/>
  <c r="H143" i="8"/>
  <c r="H144" i="8"/>
  <c r="D127" i="8"/>
  <c r="F127" i="8"/>
  <c r="G127" i="8"/>
  <c r="D128" i="8"/>
  <c r="F128" i="8"/>
  <c r="G128" i="8"/>
  <c r="D129" i="8"/>
  <c r="F129" i="8"/>
  <c r="G129" i="8"/>
  <c r="D130" i="8"/>
  <c r="F130" i="8"/>
  <c r="G130" i="8"/>
  <c r="D131" i="8"/>
  <c r="F131" i="8"/>
  <c r="G131" i="8"/>
  <c r="D132" i="8"/>
  <c r="F132" i="8"/>
  <c r="G132" i="8"/>
  <c r="D133" i="8"/>
  <c r="F133" i="8"/>
  <c r="G133" i="8"/>
  <c r="D134" i="8"/>
  <c r="F134" i="8"/>
  <c r="G134" i="8"/>
  <c r="D135" i="8"/>
  <c r="F135" i="8"/>
  <c r="G135" i="8"/>
  <c r="D136" i="8"/>
  <c r="F136" i="8"/>
  <c r="G136" i="8"/>
  <c r="D137" i="8"/>
  <c r="F137" i="8"/>
  <c r="G137" i="8"/>
  <c r="D138" i="8"/>
  <c r="F138" i="8"/>
  <c r="G138" i="8"/>
  <c r="D139" i="8"/>
  <c r="F139" i="8"/>
  <c r="G139" i="8"/>
  <c r="D140" i="8"/>
  <c r="F140" i="8"/>
  <c r="G140" i="8"/>
  <c r="D141" i="8"/>
  <c r="F141" i="8"/>
  <c r="G141" i="8"/>
  <c r="D142" i="8"/>
  <c r="F142" i="8"/>
  <c r="G142" i="8"/>
  <c r="D143" i="8"/>
  <c r="F143" i="8"/>
  <c r="G143" i="8"/>
  <c r="D144" i="8"/>
  <c r="F144" i="8"/>
  <c r="G144" i="8"/>
  <c r="B127" i="8"/>
  <c r="B128" i="8"/>
  <c r="B129" i="8"/>
  <c r="B130" i="8"/>
  <c r="B131" i="8"/>
  <c r="B132" i="8"/>
  <c r="B133" i="8"/>
  <c r="B134" i="8"/>
  <c r="B135" i="8"/>
  <c r="B136" i="8"/>
  <c r="B137" i="8"/>
  <c r="B138" i="8"/>
  <c r="B139" i="8"/>
  <c r="B140" i="8"/>
  <c r="B141" i="8"/>
  <c r="B142" i="8"/>
  <c r="B143" i="8"/>
  <c r="B144" i="8"/>
  <c r="AK25" i="6"/>
  <c r="AL25" i="6"/>
  <c r="AM25" i="6"/>
  <c r="AN25" i="6"/>
  <c r="AK26" i="6"/>
  <c r="AL26" i="6"/>
  <c r="AM26" i="6"/>
  <c r="AN26" i="6"/>
  <c r="AK27" i="6"/>
  <c r="AL27" i="6"/>
  <c r="AM27" i="6"/>
  <c r="AN27" i="6"/>
  <c r="AK28" i="6"/>
  <c r="AL28" i="6"/>
  <c r="AM28" i="6"/>
  <c r="AN28" i="6"/>
  <c r="AK29" i="6"/>
  <c r="AL29" i="6"/>
  <c r="AM29" i="6"/>
  <c r="AN29" i="6"/>
  <c r="AK30" i="6"/>
  <c r="AL30" i="6"/>
  <c r="AM30" i="6"/>
  <c r="AN30" i="6"/>
  <c r="AK31" i="6"/>
  <c r="AL31" i="6"/>
  <c r="AM31" i="6"/>
  <c r="AN31" i="6"/>
  <c r="AK32" i="6"/>
  <c r="AL32" i="6"/>
  <c r="AM32" i="6"/>
  <c r="AN32" i="6"/>
  <c r="AK33" i="6"/>
  <c r="AL33" i="6"/>
  <c r="AM33" i="6"/>
  <c r="AN33" i="6"/>
  <c r="AK34" i="6"/>
  <c r="AL34" i="6"/>
  <c r="AM34" i="6"/>
  <c r="AN34" i="6"/>
  <c r="AK35" i="6"/>
  <c r="AL35" i="6"/>
  <c r="AM35" i="6"/>
  <c r="AN35" i="6"/>
  <c r="AK36" i="6"/>
  <c r="AL36" i="6"/>
  <c r="AM36" i="6"/>
  <c r="AN36" i="6"/>
  <c r="AK37" i="6"/>
  <c r="AL37" i="6"/>
  <c r="AM37" i="6"/>
  <c r="AN37" i="6"/>
  <c r="AK38" i="6"/>
  <c r="AL38" i="6"/>
  <c r="AM38" i="6"/>
  <c r="AN38" i="6"/>
  <c r="AK39" i="6"/>
  <c r="AL39" i="6"/>
  <c r="AM39" i="6"/>
  <c r="AN39" i="6"/>
  <c r="AK40" i="6"/>
  <c r="AL40" i="6"/>
  <c r="AM40" i="6"/>
  <c r="AN40" i="6"/>
  <c r="AK41" i="6"/>
  <c r="AL41" i="6"/>
  <c r="AM41" i="6"/>
  <c r="AN41" i="6"/>
  <c r="AK42" i="6"/>
  <c r="AL42" i="6"/>
  <c r="AM42" i="6"/>
  <c r="AN42" i="6"/>
  <c r="AK43" i="6"/>
  <c r="AL43" i="6"/>
  <c r="E43" i="8" s="1"/>
  <c r="AM43" i="6"/>
  <c r="AN43" i="6"/>
  <c r="AH35" i="6"/>
  <c r="AH36" i="6"/>
  <c r="AH37" i="6"/>
  <c r="AH38" i="6"/>
  <c r="AH39" i="6"/>
  <c r="AH40" i="6"/>
  <c r="AH41" i="6"/>
  <c r="AH42" i="6"/>
  <c r="AH43" i="6"/>
  <c r="AH5" i="6"/>
  <c r="AH6" i="6"/>
  <c r="AH7" i="6"/>
  <c r="AH8" i="6"/>
  <c r="AH9" i="6"/>
  <c r="AH10" i="6"/>
  <c r="AH11" i="6"/>
  <c r="AH12" i="6"/>
  <c r="AH13" i="6"/>
  <c r="AH14" i="6"/>
  <c r="AH15" i="6"/>
  <c r="AH16" i="6"/>
  <c r="AH17" i="6"/>
  <c r="AH18" i="6"/>
  <c r="AH19" i="6"/>
  <c r="AH20" i="6"/>
  <c r="AH21" i="6"/>
  <c r="AH22" i="6"/>
  <c r="AH23" i="6"/>
  <c r="AH24" i="6"/>
  <c r="AH25" i="6"/>
  <c r="AH26" i="6"/>
  <c r="AH27" i="6"/>
  <c r="AH28" i="6"/>
  <c r="AH29" i="6"/>
  <c r="AH30" i="6"/>
  <c r="AH31" i="6"/>
  <c r="AH32" i="6"/>
  <c r="AH33" i="6"/>
  <c r="AH34" i="6"/>
  <c r="AH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104" i="6"/>
  <c r="Z105" i="6"/>
  <c r="Z106" i="6"/>
  <c r="Z107" i="6"/>
  <c r="Z108" i="6"/>
  <c r="Z109" i="6"/>
  <c r="Z110" i="6"/>
  <c r="Z111" i="6"/>
  <c r="Z112" i="6"/>
  <c r="Z113" i="6"/>
  <c r="Z114" i="6"/>
  <c r="Z115" i="6"/>
  <c r="Z116" i="6"/>
  <c r="Z117" i="6"/>
  <c r="Z118" i="6"/>
  <c r="Z119" i="6"/>
  <c r="Z120" i="6"/>
  <c r="Z121" i="6"/>
  <c r="Z122" i="6"/>
  <c r="Z123" i="6"/>
  <c r="Z124" i="6"/>
  <c r="Z125" i="6"/>
  <c r="Z126" i="6"/>
  <c r="Z127" i="6"/>
  <c r="Z128" i="6"/>
  <c r="Z129" i="6"/>
  <c r="Z130" i="6"/>
  <c r="Z131" i="6"/>
  <c r="Z132" i="6"/>
  <c r="Z133" i="6"/>
  <c r="Z134" i="6"/>
  <c r="Z135" i="6"/>
  <c r="Z136" i="6"/>
  <c r="Z137" i="6"/>
  <c r="Z138" i="6"/>
  <c r="Z139" i="6"/>
  <c r="Z140" i="6"/>
  <c r="Z141" i="6"/>
  <c r="Z142" i="6"/>
  <c r="Z143" i="6"/>
  <c r="Z144" i="6"/>
  <c r="Z145" i="6"/>
  <c r="Z146" i="6"/>
  <c r="Z147" i="6"/>
  <c r="Z148" i="6"/>
  <c r="Z149" i="6"/>
  <c r="Z150" i="6"/>
  <c r="AA151" i="6" s="1"/>
  <c r="Z5" i="6"/>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 i="6"/>
  <c r="AM6" i="6"/>
  <c r="AN6" i="6"/>
  <c r="AM7" i="6"/>
  <c r="AN7" i="6"/>
  <c r="AM8" i="6"/>
  <c r="AN8" i="6"/>
  <c r="AM9" i="6"/>
  <c r="AN9" i="6"/>
  <c r="AM10" i="6"/>
  <c r="AN10" i="6"/>
  <c r="AM11" i="6"/>
  <c r="AN11" i="6"/>
  <c r="AM12" i="6"/>
  <c r="AN12" i="6"/>
  <c r="AM13" i="6"/>
  <c r="AN13" i="6"/>
  <c r="AM14" i="6"/>
  <c r="AN14" i="6"/>
  <c r="AM15" i="6"/>
  <c r="AN15" i="6"/>
  <c r="AM16" i="6"/>
  <c r="AN16" i="6"/>
  <c r="AM17" i="6"/>
  <c r="AN17" i="6"/>
  <c r="AM18" i="6"/>
  <c r="AN18" i="6"/>
  <c r="AM19" i="6"/>
  <c r="AN19" i="6"/>
  <c r="AM20" i="6"/>
  <c r="AN20" i="6"/>
  <c r="AM21" i="6"/>
  <c r="AN21" i="6"/>
  <c r="AM22" i="6"/>
  <c r="AN22" i="6"/>
  <c r="AM23" i="6"/>
  <c r="AN23" i="6"/>
  <c r="AM24" i="6"/>
  <c r="AN24" i="6"/>
  <c r="AM5" i="6"/>
  <c r="AN5" i="6"/>
  <c r="AK6" i="6"/>
  <c r="AL6" i="6"/>
  <c r="AK7" i="6"/>
  <c r="AL7" i="6"/>
  <c r="AK8" i="6"/>
  <c r="AL8" i="6"/>
  <c r="AK9" i="6"/>
  <c r="AL9" i="6"/>
  <c r="AK10" i="6"/>
  <c r="AL10" i="6"/>
  <c r="AK11" i="6"/>
  <c r="AL11" i="6"/>
  <c r="AK12" i="6"/>
  <c r="AL12" i="6"/>
  <c r="AK13" i="6"/>
  <c r="AL13" i="6"/>
  <c r="AK14" i="6"/>
  <c r="AL14" i="6"/>
  <c r="AK15" i="6"/>
  <c r="AL15" i="6"/>
  <c r="AK16" i="6"/>
  <c r="AL16" i="6"/>
  <c r="AK17" i="6"/>
  <c r="AL17" i="6"/>
  <c r="AK18" i="6"/>
  <c r="AL18" i="6"/>
  <c r="AK19" i="6"/>
  <c r="AL19" i="6"/>
  <c r="AK20" i="6"/>
  <c r="AL20" i="6"/>
  <c r="AK21" i="6"/>
  <c r="AL21" i="6"/>
  <c r="AK22" i="6"/>
  <c r="AL22" i="6"/>
  <c r="AK23" i="6"/>
  <c r="AL23" i="6"/>
  <c r="C24" i="8"/>
  <c r="AK24" i="6"/>
  <c r="AL24" i="6"/>
  <c r="AK5" i="6"/>
  <c r="AL5" i="6"/>
  <c r="B36" i="12" l="1"/>
  <c r="AA145" i="6"/>
  <c r="AA147" i="6"/>
  <c r="C23" i="8"/>
  <c r="C22" i="8" s="1"/>
  <c r="C21" i="8" s="1"/>
  <c r="C20" i="8" s="1"/>
  <c r="C19" i="8" s="1"/>
  <c r="C18" i="8" s="1"/>
  <c r="C17" i="8" s="1"/>
  <c r="C16" i="8" s="1"/>
  <c r="C15" i="8" s="1"/>
  <c r="C14" i="8" s="1"/>
  <c r="C13" i="8" s="1"/>
  <c r="C12" i="8" s="1"/>
  <c r="C11" i="8" s="1"/>
  <c r="C10" i="8" s="1"/>
  <c r="C9" i="8" s="1"/>
  <c r="C8" i="8" s="1"/>
  <c r="C7" i="8" s="1"/>
  <c r="C6" i="8" s="1"/>
  <c r="C5" i="8" s="1"/>
  <c r="AA149" i="6"/>
  <c r="AA141" i="6"/>
  <c r="E42" i="8"/>
  <c r="E41" i="8" s="1"/>
  <c r="E40" i="8" s="1"/>
  <c r="E39" i="8" s="1"/>
  <c r="E38" i="8" s="1"/>
  <c r="E37" i="8" s="1"/>
  <c r="E36" i="8" s="1"/>
  <c r="E35" i="8" s="1"/>
  <c r="E34" i="8" s="1"/>
  <c r="E33" i="8" s="1"/>
  <c r="E32" i="8" s="1"/>
  <c r="E31" i="8" s="1"/>
  <c r="E30" i="8" s="1"/>
  <c r="E29" i="8" s="1"/>
  <c r="E28" i="8" s="1"/>
  <c r="E27" i="8" s="1"/>
  <c r="E26" i="8" s="1"/>
  <c r="E25" i="8" s="1"/>
  <c r="E24" i="8" s="1"/>
  <c r="E23" i="8" s="1"/>
  <c r="E22" i="8" s="1"/>
  <c r="E21" i="8" s="1"/>
  <c r="E20" i="8" s="1"/>
  <c r="E19" i="8" s="1"/>
  <c r="E18" i="8" s="1"/>
  <c r="E17" i="8" s="1"/>
  <c r="E16" i="8" s="1"/>
  <c r="E15" i="8" s="1"/>
  <c r="E14" i="8" s="1"/>
  <c r="E13" i="8" s="1"/>
  <c r="E12" i="8" s="1"/>
  <c r="E11" i="8" s="1"/>
  <c r="E10" i="8" s="1"/>
  <c r="E9" i="8" s="1"/>
  <c r="E8" i="8" s="1"/>
  <c r="E7" i="8" s="1"/>
  <c r="E6" i="8" s="1"/>
  <c r="E5" i="8" s="1"/>
  <c r="AA143" i="6"/>
  <c r="AA139" i="6"/>
  <c r="AA137" i="6"/>
  <c r="AA135" i="6"/>
  <c r="AA133" i="6"/>
  <c r="AA131" i="6"/>
  <c r="AA129" i="6"/>
  <c r="AA127" i="6"/>
  <c r="AA125" i="6"/>
  <c r="AA123" i="6"/>
  <c r="AA121" i="6"/>
  <c r="AA119" i="6"/>
  <c r="AA117" i="6"/>
  <c r="AA115" i="6"/>
  <c r="AA113" i="6"/>
  <c r="AA111" i="6"/>
  <c r="AA109" i="6"/>
  <c r="AA107" i="6"/>
  <c r="AA105" i="6"/>
  <c r="AA103" i="6"/>
  <c r="AA101" i="6"/>
  <c r="AA99" i="6"/>
  <c r="AA97" i="6"/>
  <c r="AA95" i="6"/>
  <c r="AA91" i="6"/>
  <c r="AA87" i="6"/>
  <c r="AA83" i="6"/>
  <c r="AA79" i="6"/>
  <c r="AA75" i="6"/>
  <c r="AA71" i="6"/>
  <c r="AA67" i="6"/>
  <c r="AA63" i="6"/>
  <c r="AA59" i="6"/>
  <c r="AA55" i="6"/>
  <c r="AA51" i="6"/>
  <c r="AA47" i="6"/>
  <c r="AA45" i="6"/>
  <c r="AA150" i="6"/>
  <c r="AA148" i="6"/>
  <c r="AA146" i="6"/>
  <c r="AA144" i="6"/>
  <c r="AA142" i="6"/>
  <c r="AA140" i="6"/>
  <c r="AA138" i="6"/>
  <c r="AA136" i="6"/>
  <c r="AA134" i="6"/>
  <c r="AA132" i="6"/>
  <c r="AA130" i="6"/>
  <c r="AA128" i="6"/>
  <c r="AA126" i="6"/>
  <c r="AA124" i="6"/>
  <c r="AA122" i="6"/>
  <c r="AA120" i="6"/>
  <c r="AA118" i="6"/>
  <c r="AA116" i="6"/>
  <c r="AA114" i="6"/>
  <c r="AA112" i="6"/>
  <c r="AA110" i="6"/>
  <c r="AA108" i="6"/>
  <c r="AA106" i="6"/>
  <c r="AA104" i="6"/>
  <c r="AA102" i="6"/>
  <c r="AA100" i="6"/>
  <c r="AA98" i="6"/>
  <c r="AA96" i="6"/>
  <c r="AA94" i="6"/>
  <c r="AA92" i="6"/>
  <c r="AA90" i="6"/>
  <c r="AA88" i="6"/>
  <c r="AA86" i="6"/>
  <c r="AA84" i="6"/>
  <c r="AA82" i="6"/>
  <c r="AA80" i="6"/>
  <c r="AA78" i="6"/>
  <c r="AA76" i="6"/>
  <c r="AA74" i="6"/>
  <c r="AA72" i="6"/>
  <c r="AA70" i="6"/>
  <c r="AA68" i="6"/>
  <c r="AA66" i="6"/>
  <c r="AA64" i="6"/>
  <c r="AA62" i="6"/>
  <c r="AA60" i="6"/>
  <c r="AA58" i="6"/>
  <c r="AA56" i="6"/>
  <c r="AA54" i="6"/>
  <c r="AA52" i="6"/>
  <c r="AA50" i="6"/>
  <c r="AA48" i="6"/>
  <c r="AA46" i="6"/>
  <c r="AA93" i="6"/>
  <c r="AA89" i="6"/>
  <c r="AA85" i="6"/>
  <c r="AA81" i="6"/>
  <c r="AA77" i="6"/>
  <c r="AA73" i="6"/>
  <c r="AA69" i="6"/>
  <c r="AA65" i="6"/>
  <c r="AA61" i="6"/>
  <c r="AA57" i="6"/>
  <c r="AA53" i="6"/>
  <c r="AA49" i="6"/>
  <c r="B35" i="12" l="1"/>
  <c r="D6" i="1"/>
  <c r="D7" i="1"/>
  <c r="D8" i="1"/>
  <c r="D9" i="1"/>
  <c r="D10" i="1"/>
  <c r="D11" i="1"/>
  <c r="D12" i="1"/>
  <c r="D13" i="1"/>
  <c r="D14" i="1"/>
  <c r="D15" i="1"/>
  <c r="D16" i="1"/>
  <c r="D17" i="1"/>
  <c r="D18" i="1"/>
  <c r="D19" i="1"/>
  <c r="D20" i="1"/>
  <c r="D21" i="1"/>
  <c r="D22" i="1"/>
  <c r="D23" i="1"/>
  <c r="D24" i="1"/>
  <c r="D5" i="1"/>
  <c r="B34" i="12" l="1"/>
  <c r="B33" i="12" s="1"/>
  <c r="B32" i="12" s="1"/>
  <c r="B31" i="12" s="1"/>
  <c r="B30" i="12" s="1"/>
  <c r="B29" i="12" s="1"/>
  <c r="B28" i="12" s="1"/>
  <c r="B27" i="12" s="1"/>
  <c r="B26" i="12" s="1"/>
  <c r="B25" i="12" s="1"/>
  <c r="B24" i="12" s="1"/>
  <c r="B23" i="12" s="1"/>
  <c r="B22" i="12" s="1"/>
  <c r="B21" i="12" s="1"/>
  <c r="B20" i="12" s="1"/>
  <c r="B19" i="12" s="1"/>
  <c r="Q136" i="6"/>
  <c r="Q137" i="6"/>
  <c r="Q138" i="6"/>
  <c r="Q139" i="6"/>
  <c r="Q140" i="6"/>
  <c r="Q141" i="6"/>
  <c r="Q142" i="6"/>
  <c r="Q143" i="6"/>
  <c r="Q144" i="6"/>
  <c r="Q145" i="6"/>
  <c r="Q146" i="6"/>
  <c r="Q147" i="6"/>
  <c r="Q148" i="6"/>
  <c r="Q149" i="6"/>
  <c r="Q150" i="6"/>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57"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45" i="8"/>
  <c r="G44" i="8" s="1"/>
  <c r="G43" i="8" s="1"/>
  <c r="G42" i="8" s="1"/>
  <c r="G41" i="8" s="1"/>
  <c r="G40" i="8" s="1"/>
  <c r="G39" i="8" s="1"/>
  <c r="G38" i="8" s="1"/>
  <c r="G37" i="8" s="1"/>
  <c r="G36" i="8" s="1"/>
  <c r="G35" i="8" s="1"/>
  <c r="G34" i="8" s="1"/>
  <c r="G33" i="8" s="1"/>
  <c r="G32" i="8" s="1"/>
  <c r="G31" i="8" s="1"/>
  <c r="G30" i="8" s="1"/>
  <c r="G29" i="8" s="1"/>
  <c r="G28" i="8" s="1"/>
  <c r="G27" i="8" s="1"/>
  <c r="G26" i="8" s="1"/>
  <c r="G25" i="8" s="1"/>
  <c r="G24" i="8" s="1"/>
  <c r="G23" i="8" s="1"/>
  <c r="G22" i="8" s="1"/>
  <c r="G21" i="8" s="1"/>
  <c r="G20" i="8" s="1"/>
  <c r="G19" i="8" s="1"/>
  <c r="G18" i="8" s="1"/>
  <c r="G17" i="8" s="1"/>
  <c r="G16" i="8" s="1"/>
  <c r="G15" i="8" s="1"/>
  <c r="G14" i="8" s="1"/>
  <c r="G13" i="8" s="1"/>
  <c r="G12" i="8" s="1"/>
  <c r="G11" i="8" s="1"/>
  <c r="G10" i="8" s="1"/>
  <c r="G9" i="8" s="1"/>
  <c r="G8" i="8" s="1"/>
  <c r="G7" i="8" s="1"/>
  <c r="G6" i="8" s="1"/>
  <c r="G5" i="8" s="1"/>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45" i="8"/>
  <c r="F44" i="8" s="1"/>
  <c r="F43" i="8" s="1"/>
  <c r="F42" i="8" s="1"/>
  <c r="F41" i="8" s="1"/>
  <c r="F40" i="8" s="1"/>
  <c r="F39" i="8" s="1"/>
  <c r="F38" i="8" s="1"/>
  <c r="F37" i="8" s="1"/>
  <c r="F36" i="8" s="1"/>
  <c r="F35" i="8" s="1"/>
  <c r="F34" i="8" s="1"/>
  <c r="F33" i="8" s="1"/>
  <c r="F32" i="8" s="1"/>
  <c r="F31" i="8" s="1"/>
  <c r="F30" i="8" s="1"/>
  <c r="F29" i="8" s="1"/>
  <c r="F28" i="8" s="1"/>
  <c r="F27" i="8" s="1"/>
  <c r="F26" i="8" s="1"/>
  <c r="F25" i="8" s="1"/>
  <c r="F24" i="8" s="1"/>
  <c r="F23" i="8" s="1"/>
  <c r="F22" i="8" s="1"/>
  <c r="F21" i="8" s="1"/>
  <c r="F20" i="8" s="1"/>
  <c r="F19" i="8" s="1"/>
  <c r="F18" i="8" s="1"/>
  <c r="F17" i="8" s="1"/>
  <c r="F16" i="8" s="1"/>
  <c r="F15" i="8" s="1"/>
  <c r="F14" i="8" s="1"/>
  <c r="F13" i="8" s="1"/>
  <c r="F12" i="8" s="1"/>
  <c r="F11" i="8" s="1"/>
  <c r="F10" i="8" s="1"/>
  <c r="F9" i="8" s="1"/>
  <c r="F8" i="8" s="1"/>
  <c r="F7" i="8" s="1"/>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45" i="8"/>
  <c r="D44" i="8" s="1"/>
  <c r="D43" i="8" s="1"/>
  <c r="D42" i="8" s="1"/>
  <c r="D41" i="8" s="1"/>
  <c r="D40" i="8" s="1"/>
  <c r="D39" i="8" s="1"/>
  <c r="D38" i="8" s="1"/>
  <c r="D37" i="8" s="1"/>
  <c r="D36" i="8" s="1"/>
  <c r="D35" i="8" s="1"/>
  <c r="D34" i="8" s="1"/>
  <c r="D33" i="8" s="1"/>
  <c r="D32" i="8" s="1"/>
  <c r="D31" i="8" s="1"/>
  <c r="D30" i="8" s="1"/>
  <c r="D29" i="8" s="1"/>
  <c r="D28" i="8" s="1"/>
  <c r="D27" i="8" s="1"/>
  <c r="D26" i="8" s="1"/>
  <c r="D25" i="8" s="1"/>
  <c r="D24" i="8" s="1"/>
  <c r="D23" i="8" s="1"/>
  <c r="D22" i="8" s="1"/>
  <c r="D21" i="8" s="1"/>
  <c r="D20" i="8" s="1"/>
  <c r="D19" i="8" s="1"/>
  <c r="D18" i="8" s="1"/>
  <c r="D17" i="8" s="1"/>
  <c r="D16" i="8" s="1"/>
  <c r="D15" i="8" s="1"/>
  <c r="D14" i="8" s="1"/>
  <c r="D13" i="8" s="1"/>
  <c r="D12" i="8" s="1"/>
  <c r="D11" i="8" s="1"/>
  <c r="D10" i="8" s="1"/>
  <c r="D9" i="8" s="1"/>
  <c r="D8" i="8" s="1"/>
  <c r="D7" i="8" s="1"/>
  <c r="D6" i="8" s="1"/>
  <c r="D5" i="8" s="1"/>
  <c r="B28" i="8"/>
  <c r="B27" i="8" s="1"/>
  <c r="B26" i="8" s="1"/>
  <c r="B25" i="8" s="1"/>
  <c r="B24" i="8" s="1"/>
  <c r="B23" i="8" s="1"/>
  <c r="B22" i="8" s="1"/>
  <c r="B21" i="8" s="1"/>
  <c r="B20" i="8" s="1"/>
  <c r="B19" i="8" s="1"/>
  <c r="B18" i="8" s="1"/>
  <c r="B17" i="8" s="1"/>
  <c r="B16" i="8" s="1"/>
  <c r="B15" i="8" s="1"/>
  <c r="B14" i="8" s="1"/>
  <c r="B13" i="8" s="1"/>
  <c r="B12" i="8" s="1"/>
  <c r="B11" i="8" s="1"/>
  <c r="B10" i="8" s="1"/>
  <c r="B9" i="8" s="1"/>
  <c r="B8" i="8" s="1"/>
  <c r="B7" i="8" s="1"/>
  <c r="B6" i="8" s="1"/>
  <c r="B5" i="8" s="1"/>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5" i="8"/>
  <c r="F6" i="8" l="1"/>
  <c r="F5" i="8" s="1"/>
  <c r="B18" i="12" l="1"/>
  <c r="B17" i="12" l="1"/>
  <c r="B16" i="12" l="1"/>
  <c r="B15" i="12" l="1"/>
  <c r="B14" i="12" l="1"/>
  <c r="B13" i="12" l="1"/>
  <c r="B12" i="12" l="1"/>
  <c r="B11" i="12" l="1"/>
  <c r="B10" i="12" l="1"/>
  <c r="B9" i="12" l="1"/>
  <c r="B8" i="12" l="1"/>
  <c r="B7" i="12" l="1"/>
  <c r="B6" i="12" l="1"/>
  <c r="B5" i="12" l="1"/>
</calcChain>
</file>

<file path=xl/comments1.xml><?xml version="1.0" encoding="utf-8"?>
<comments xmlns="http://schemas.openxmlformats.org/spreadsheetml/2006/main">
  <authors>
    <author>Reif Magnus</author>
  </authors>
  <commentList>
    <comment ref="A3" authorId="0" shapeId="0">
      <text>
        <r>
          <rPr>
            <b/>
            <sz val="9"/>
            <color indexed="81"/>
            <rFont val="Segoe UI"/>
            <family val="2"/>
          </rPr>
          <t>Reif Magnus:</t>
        </r>
        <r>
          <rPr>
            <sz val="9"/>
            <color indexed="81"/>
            <rFont val="Segoe UI"/>
            <family val="2"/>
          </rPr>
          <t xml:space="preserve">
0: do not apply logs
1: apply logs</t>
        </r>
      </text>
    </comment>
    <comment ref="A4" authorId="0" shapeId="0">
      <text>
        <r>
          <rPr>
            <b/>
            <sz val="9"/>
            <color indexed="81"/>
            <rFont val="Segoe UI"/>
            <family val="2"/>
          </rPr>
          <t>Reif Magnus:</t>
        </r>
        <r>
          <rPr>
            <sz val="9"/>
            <color indexed="81"/>
            <rFont val="Segoe UI"/>
            <family val="2"/>
          </rPr>
          <t xml:space="preserve">
0: No differencing
1: q-o-q change
2: annual. q-o-q change</t>
        </r>
      </text>
    </comment>
  </commentList>
</comments>
</file>

<file path=xl/sharedStrings.xml><?xml version="1.0" encoding="utf-8"?>
<sst xmlns="http://schemas.openxmlformats.org/spreadsheetml/2006/main" count="3557" uniqueCount="1073">
  <si>
    <t>NaN</t>
  </si>
  <si>
    <t>GDP</t>
  </si>
  <si>
    <t>EXP</t>
  </si>
  <si>
    <t>IMP</t>
  </si>
  <si>
    <t>INV</t>
  </si>
  <si>
    <t>CAPU</t>
  </si>
  <si>
    <t>CONSC</t>
  </si>
  <si>
    <t>UNEMP</t>
  </si>
  <si>
    <t>INFLE</t>
  </si>
  <si>
    <r>
      <t>GDP</t>
    </r>
    <r>
      <rPr>
        <vertAlign val="subscript"/>
        <sz val="11"/>
        <color theme="1"/>
        <rFont val="Calibri"/>
        <family val="2"/>
        <scheme val="minor"/>
      </rPr>
      <t>t</t>
    </r>
  </si>
  <si>
    <r>
      <t>INV</t>
    </r>
    <r>
      <rPr>
        <vertAlign val="subscript"/>
        <sz val="11"/>
        <color theme="1"/>
        <rFont val="Calibri"/>
        <family val="2"/>
        <scheme val="minor"/>
      </rPr>
      <t>t</t>
    </r>
  </si>
  <si>
    <r>
      <t>EXP</t>
    </r>
    <r>
      <rPr>
        <vertAlign val="subscript"/>
        <sz val="11"/>
        <color theme="1"/>
        <rFont val="Calibri"/>
        <family val="2"/>
        <scheme val="minor"/>
      </rPr>
      <t>t</t>
    </r>
  </si>
  <si>
    <r>
      <t>IM</t>
    </r>
    <r>
      <rPr>
        <vertAlign val="subscript"/>
        <sz val="11"/>
        <color theme="1"/>
        <rFont val="Calibri"/>
        <family val="2"/>
        <scheme val="minor"/>
      </rPr>
      <t>t</t>
    </r>
  </si>
  <si>
    <r>
      <t>CAPU</t>
    </r>
    <r>
      <rPr>
        <vertAlign val="subscript"/>
        <sz val="11"/>
        <color theme="1"/>
        <rFont val="Calibri"/>
        <family val="2"/>
        <scheme val="minor"/>
      </rPr>
      <t>t</t>
    </r>
  </si>
  <si>
    <r>
      <t>CONSC</t>
    </r>
    <r>
      <rPr>
        <vertAlign val="subscript"/>
        <sz val="11"/>
        <color theme="1"/>
        <rFont val="Calibri"/>
        <family val="2"/>
        <scheme val="minor"/>
      </rPr>
      <t>t</t>
    </r>
  </si>
  <si>
    <r>
      <t>UNEMP</t>
    </r>
    <r>
      <rPr>
        <vertAlign val="subscript"/>
        <sz val="11"/>
        <color theme="1"/>
        <rFont val="Calibri"/>
        <family val="2"/>
        <scheme val="minor"/>
      </rPr>
      <t>t</t>
    </r>
  </si>
  <si>
    <r>
      <t>g</t>
    </r>
    <r>
      <rPr>
        <vertAlign val="subscript"/>
        <sz val="11"/>
        <color theme="1"/>
        <rFont val="Calibri"/>
        <family val="2"/>
        <scheme val="minor"/>
      </rPr>
      <t>t</t>
    </r>
  </si>
  <si>
    <r>
      <t>g</t>
    </r>
    <r>
      <rPr>
        <vertAlign val="subscript"/>
        <sz val="11"/>
        <color theme="1"/>
        <rFont val="Calibri"/>
        <family val="2"/>
        <scheme val="minor"/>
      </rPr>
      <t>t-1</t>
    </r>
  </si>
  <si>
    <r>
      <t>g</t>
    </r>
    <r>
      <rPr>
        <vertAlign val="subscript"/>
        <sz val="11"/>
        <color theme="1"/>
        <rFont val="Calibri"/>
        <family val="2"/>
        <scheme val="minor"/>
      </rPr>
      <t>t-2</t>
    </r>
  </si>
  <si>
    <r>
      <t>b</t>
    </r>
    <r>
      <rPr>
        <vertAlign val="superscript"/>
        <sz val="11"/>
        <color theme="1"/>
        <rFont val="Calibri"/>
        <family val="2"/>
        <scheme val="minor"/>
      </rPr>
      <t>11</t>
    </r>
  </si>
  <si>
    <r>
      <t>b</t>
    </r>
    <r>
      <rPr>
        <vertAlign val="superscript"/>
        <sz val="11"/>
        <color theme="1"/>
        <rFont val="Calibri"/>
        <family val="2"/>
        <scheme val="minor"/>
      </rPr>
      <t>21</t>
    </r>
  </si>
  <si>
    <r>
      <t>b</t>
    </r>
    <r>
      <rPr>
        <vertAlign val="superscript"/>
        <sz val="11"/>
        <color theme="1"/>
        <rFont val="Calibri"/>
        <family val="2"/>
        <scheme val="minor"/>
      </rPr>
      <t>31</t>
    </r>
  </si>
  <si>
    <r>
      <t>b</t>
    </r>
    <r>
      <rPr>
        <vertAlign val="superscript"/>
        <sz val="11"/>
        <color theme="1"/>
        <rFont val="Calibri"/>
        <family val="2"/>
        <scheme val="minor"/>
      </rPr>
      <t>41</t>
    </r>
  </si>
  <si>
    <r>
      <t>b</t>
    </r>
    <r>
      <rPr>
        <vertAlign val="superscript"/>
        <sz val="11"/>
        <color theme="1"/>
        <rFont val="Calibri"/>
        <family val="2"/>
        <scheme val="minor"/>
      </rPr>
      <t>51</t>
    </r>
  </si>
  <si>
    <r>
      <t>b</t>
    </r>
    <r>
      <rPr>
        <vertAlign val="superscript"/>
        <sz val="11"/>
        <color theme="1"/>
        <rFont val="Calibri"/>
        <family val="2"/>
        <scheme val="minor"/>
      </rPr>
      <t>61</t>
    </r>
  </si>
  <si>
    <r>
      <t>b</t>
    </r>
    <r>
      <rPr>
        <vertAlign val="superscript"/>
        <sz val="11"/>
        <color theme="1"/>
        <rFont val="Calibri"/>
        <family val="2"/>
        <scheme val="minor"/>
      </rPr>
      <t>12</t>
    </r>
  </si>
  <si>
    <r>
      <t>b</t>
    </r>
    <r>
      <rPr>
        <vertAlign val="superscript"/>
        <sz val="11"/>
        <color theme="1"/>
        <rFont val="Calibri"/>
        <family val="2"/>
        <scheme val="minor"/>
      </rPr>
      <t>22</t>
    </r>
  </si>
  <si>
    <r>
      <t>b</t>
    </r>
    <r>
      <rPr>
        <vertAlign val="superscript"/>
        <sz val="11"/>
        <color theme="1"/>
        <rFont val="Calibri"/>
        <family val="2"/>
        <scheme val="minor"/>
      </rPr>
      <t>23</t>
    </r>
    <r>
      <rPr>
        <sz val="11"/>
        <color theme="1"/>
        <rFont val="Calibri"/>
        <family val="2"/>
        <scheme val="minor"/>
      </rPr>
      <t/>
    </r>
  </si>
  <si>
    <r>
      <t>b</t>
    </r>
    <r>
      <rPr>
        <vertAlign val="superscript"/>
        <sz val="11"/>
        <color theme="1"/>
        <rFont val="Calibri"/>
        <family val="2"/>
        <scheme val="minor"/>
      </rPr>
      <t>13</t>
    </r>
  </si>
  <si>
    <r>
      <t>b</t>
    </r>
    <r>
      <rPr>
        <vertAlign val="superscript"/>
        <sz val="11"/>
        <color theme="1"/>
        <rFont val="Calibri"/>
        <family val="2"/>
        <scheme val="minor"/>
      </rPr>
      <t>32</t>
    </r>
    <r>
      <rPr>
        <sz val="11"/>
        <color theme="1"/>
        <rFont val="Calibri"/>
        <family val="2"/>
        <scheme val="minor"/>
      </rPr>
      <t/>
    </r>
  </si>
  <si>
    <r>
      <t>b</t>
    </r>
    <r>
      <rPr>
        <vertAlign val="superscript"/>
        <sz val="11"/>
        <color theme="1"/>
        <rFont val="Calibri"/>
        <family val="2"/>
        <scheme val="minor"/>
      </rPr>
      <t>33</t>
    </r>
    <r>
      <rPr>
        <sz val="11"/>
        <color theme="1"/>
        <rFont val="Calibri"/>
        <family val="2"/>
        <scheme val="minor"/>
      </rPr>
      <t/>
    </r>
  </si>
  <si>
    <r>
      <t>b</t>
    </r>
    <r>
      <rPr>
        <vertAlign val="superscript"/>
        <sz val="11"/>
        <color theme="1"/>
        <rFont val="Calibri"/>
        <family val="2"/>
        <scheme val="minor"/>
      </rPr>
      <t>42</t>
    </r>
    <r>
      <rPr>
        <sz val="11"/>
        <color theme="1"/>
        <rFont val="Calibri"/>
        <family val="2"/>
        <scheme val="minor"/>
      </rPr>
      <t/>
    </r>
  </si>
  <si>
    <r>
      <t>b</t>
    </r>
    <r>
      <rPr>
        <vertAlign val="superscript"/>
        <sz val="11"/>
        <color theme="1"/>
        <rFont val="Calibri"/>
        <family val="2"/>
        <scheme val="minor"/>
      </rPr>
      <t>43</t>
    </r>
    <r>
      <rPr>
        <sz val="11"/>
        <color theme="1"/>
        <rFont val="Calibri"/>
        <family val="2"/>
        <scheme val="minor"/>
      </rPr>
      <t/>
    </r>
  </si>
  <si>
    <r>
      <t>b</t>
    </r>
    <r>
      <rPr>
        <vertAlign val="superscript"/>
        <sz val="11"/>
        <color theme="1"/>
        <rFont val="Calibri"/>
        <family val="2"/>
        <scheme val="minor"/>
      </rPr>
      <t>52</t>
    </r>
    <r>
      <rPr>
        <sz val="11"/>
        <color theme="1"/>
        <rFont val="Calibri"/>
        <family val="2"/>
        <scheme val="minor"/>
      </rPr>
      <t/>
    </r>
  </si>
  <si>
    <r>
      <t>b</t>
    </r>
    <r>
      <rPr>
        <vertAlign val="superscript"/>
        <sz val="11"/>
        <color theme="1"/>
        <rFont val="Calibri"/>
        <family val="2"/>
        <scheme val="minor"/>
      </rPr>
      <t>53</t>
    </r>
    <r>
      <rPr>
        <sz val="11"/>
        <color theme="1"/>
        <rFont val="Calibri"/>
        <family val="2"/>
        <scheme val="minor"/>
      </rPr>
      <t/>
    </r>
  </si>
  <si>
    <r>
      <t>b</t>
    </r>
    <r>
      <rPr>
        <vertAlign val="superscript"/>
        <sz val="11"/>
        <color theme="1"/>
        <rFont val="Calibri"/>
        <family val="2"/>
        <scheme val="minor"/>
      </rPr>
      <t>62</t>
    </r>
    <r>
      <rPr>
        <sz val="11"/>
        <color theme="1"/>
        <rFont val="Calibri"/>
        <family val="2"/>
        <scheme val="minor"/>
      </rPr>
      <t/>
    </r>
  </si>
  <si>
    <r>
      <t>b</t>
    </r>
    <r>
      <rPr>
        <vertAlign val="superscript"/>
        <sz val="11"/>
        <color theme="1"/>
        <rFont val="Calibri"/>
        <family val="2"/>
        <scheme val="minor"/>
      </rPr>
      <t>63</t>
    </r>
    <r>
      <rPr>
        <sz val="11"/>
        <color theme="1"/>
        <rFont val="Calibri"/>
        <family val="2"/>
        <scheme val="minor"/>
      </rPr>
      <t/>
    </r>
  </si>
  <si>
    <t>*</t>
  </si>
  <si>
    <t>+</t>
  </si>
  <si>
    <r>
      <t>e</t>
    </r>
    <r>
      <rPr>
        <vertAlign val="superscript"/>
        <sz val="11"/>
        <color theme="1"/>
        <rFont val="Calibri"/>
        <family val="2"/>
        <scheme val="minor"/>
      </rPr>
      <t>2</t>
    </r>
    <r>
      <rPr>
        <vertAlign val="subscript"/>
        <sz val="11"/>
        <color theme="1"/>
        <rFont val="Calibri"/>
        <family val="2"/>
        <scheme val="minor"/>
      </rPr>
      <t>t</t>
    </r>
  </si>
  <si>
    <r>
      <t>e</t>
    </r>
    <r>
      <rPr>
        <vertAlign val="superscript"/>
        <sz val="11"/>
        <color theme="1"/>
        <rFont val="Calibri"/>
        <family val="2"/>
        <scheme val="minor"/>
      </rPr>
      <t>3</t>
    </r>
    <r>
      <rPr>
        <vertAlign val="subscript"/>
        <sz val="11"/>
        <color theme="1"/>
        <rFont val="Calibri"/>
        <family val="2"/>
        <scheme val="minor"/>
      </rPr>
      <t>t</t>
    </r>
  </si>
  <si>
    <r>
      <t>e</t>
    </r>
    <r>
      <rPr>
        <vertAlign val="superscript"/>
        <sz val="11"/>
        <color theme="1"/>
        <rFont val="Calibri"/>
        <family val="2"/>
        <scheme val="minor"/>
      </rPr>
      <t>4</t>
    </r>
    <r>
      <rPr>
        <vertAlign val="subscript"/>
        <sz val="11"/>
        <color theme="1"/>
        <rFont val="Calibri"/>
        <family val="2"/>
        <scheme val="minor"/>
      </rPr>
      <t>t</t>
    </r>
  </si>
  <si>
    <r>
      <t>e</t>
    </r>
    <r>
      <rPr>
        <vertAlign val="superscript"/>
        <sz val="11"/>
        <color theme="1"/>
        <rFont val="Calibri"/>
        <family val="2"/>
        <scheme val="minor"/>
      </rPr>
      <t>5</t>
    </r>
    <r>
      <rPr>
        <vertAlign val="subscript"/>
        <sz val="11"/>
        <color theme="1"/>
        <rFont val="Calibri"/>
        <family val="2"/>
        <scheme val="minor"/>
      </rPr>
      <t>t</t>
    </r>
  </si>
  <si>
    <r>
      <t>e</t>
    </r>
    <r>
      <rPr>
        <vertAlign val="superscript"/>
        <sz val="11"/>
        <color theme="1"/>
        <rFont val="Calibri"/>
        <family val="2"/>
        <scheme val="minor"/>
      </rPr>
      <t>6</t>
    </r>
    <r>
      <rPr>
        <vertAlign val="subscript"/>
        <sz val="11"/>
        <color theme="1"/>
        <rFont val="Calibri"/>
        <family val="2"/>
        <scheme val="minor"/>
      </rPr>
      <t>t</t>
    </r>
  </si>
  <si>
    <r>
      <t>e</t>
    </r>
    <r>
      <rPr>
        <vertAlign val="superscript"/>
        <sz val="11"/>
        <color theme="1"/>
        <rFont val="Calibri"/>
        <family val="2"/>
        <scheme val="minor"/>
      </rPr>
      <t>7</t>
    </r>
    <r>
      <rPr>
        <vertAlign val="subscript"/>
        <sz val="11"/>
        <color theme="1"/>
        <rFont val="Calibri"/>
        <family val="2"/>
        <scheme val="minor"/>
      </rPr>
      <t>t</t>
    </r>
  </si>
  <si>
    <r>
      <t>e</t>
    </r>
    <r>
      <rPr>
        <vertAlign val="superscript"/>
        <sz val="11"/>
        <color theme="1"/>
        <rFont val="Calibri"/>
        <family val="2"/>
      </rPr>
      <t>e</t>
    </r>
    <r>
      <rPr>
        <vertAlign val="subscript"/>
        <sz val="11"/>
        <color theme="1"/>
        <rFont val="Calibri"/>
        <family val="2"/>
        <scheme val="minor"/>
      </rPr>
      <t>t</t>
    </r>
  </si>
  <si>
    <r>
      <t>φ</t>
    </r>
    <r>
      <rPr>
        <vertAlign val="subscript"/>
        <sz val="11"/>
        <color theme="1"/>
        <rFont val="Calibri"/>
        <family val="2"/>
      </rPr>
      <t>1</t>
    </r>
  </si>
  <si>
    <r>
      <t>φ</t>
    </r>
    <r>
      <rPr>
        <vertAlign val="subscript"/>
        <sz val="11"/>
        <color theme="1"/>
        <rFont val="Calibri"/>
        <family val="2"/>
      </rPr>
      <t>2</t>
    </r>
  </si>
  <si>
    <r>
      <t>d</t>
    </r>
    <r>
      <rPr>
        <vertAlign val="superscript"/>
        <sz val="11"/>
        <color theme="1"/>
        <rFont val="Calibri"/>
        <family val="2"/>
        <scheme val="minor"/>
      </rPr>
      <t>1</t>
    </r>
  </si>
  <si>
    <r>
      <t>d</t>
    </r>
    <r>
      <rPr>
        <vertAlign val="superscript"/>
        <sz val="11"/>
        <color theme="1"/>
        <rFont val="Calibri"/>
        <family val="2"/>
        <scheme val="minor"/>
      </rPr>
      <t>3</t>
    </r>
    <r>
      <rPr>
        <sz val="11"/>
        <color theme="1"/>
        <rFont val="Calibri"/>
        <family val="2"/>
        <scheme val="minor"/>
      </rPr>
      <t/>
    </r>
  </si>
  <si>
    <r>
      <t>d</t>
    </r>
    <r>
      <rPr>
        <vertAlign val="superscript"/>
        <sz val="11"/>
        <color theme="1"/>
        <rFont val="Calibri"/>
        <family val="2"/>
        <scheme val="minor"/>
      </rPr>
      <t>5</t>
    </r>
    <r>
      <rPr>
        <sz val="11"/>
        <color theme="1"/>
        <rFont val="Calibri"/>
        <family val="2"/>
        <scheme val="minor"/>
      </rPr>
      <t/>
    </r>
  </si>
  <si>
    <r>
      <t>d</t>
    </r>
    <r>
      <rPr>
        <vertAlign val="superscript"/>
        <sz val="11"/>
        <color theme="1"/>
        <rFont val="Calibri"/>
        <family val="2"/>
        <scheme val="minor"/>
      </rPr>
      <t>7</t>
    </r>
    <r>
      <rPr>
        <sz val="11"/>
        <color theme="1"/>
        <rFont val="Calibri"/>
        <family val="2"/>
        <scheme val="minor"/>
      </rPr>
      <t/>
    </r>
  </si>
  <si>
    <r>
      <t>d</t>
    </r>
    <r>
      <rPr>
        <vertAlign val="superscript"/>
        <sz val="11"/>
        <color theme="1"/>
        <rFont val="Calibri"/>
        <family val="2"/>
        <scheme val="minor"/>
      </rPr>
      <t>2</t>
    </r>
  </si>
  <si>
    <r>
      <t>d</t>
    </r>
    <r>
      <rPr>
        <vertAlign val="superscript"/>
        <sz val="11"/>
        <color theme="1"/>
        <rFont val="Calibri"/>
        <family val="2"/>
        <scheme val="minor"/>
      </rPr>
      <t>4</t>
    </r>
    <r>
      <rPr>
        <sz val="11"/>
        <color theme="1"/>
        <rFont val="Calibri"/>
        <family val="2"/>
        <scheme val="minor"/>
      </rPr>
      <t/>
    </r>
  </si>
  <si>
    <r>
      <t>d</t>
    </r>
    <r>
      <rPr>
        <vertAlign val="superscript"/>
        <sz val="11"/>
        <color theme="1"/>
        <rFont val="Calibri"/>
        <family val="2"/>
        <scheme val="minor"/>
      </rPr>
      <t>6</t>
    </r>
    <r>
      <rPr>
        <sz val="11"/>
        <color theme="1"/>
        <rFont val="Calibri"/>
        <family val="2"/>
        <scheme val="minor"/>
      </rPr>
      <t/>
    </r>
  </si>
  <si>
    <r>
      <t>c</t>
    </r>
    <r>
      <rPr>
        <vertAlign val="subscript"/>
        <sz val="11"/>
        <color theme="1"/>
        <rFont val="Calibri"/>
        <family val="2"/>
        <scheme val="minor"/>
      </rPr>
      <t>1</t>
    </r>
  </si>
  <si>
    <r>
      <t>w</t>
    </r>
    <r>
      <rPr>
        <vertAlign val="superscript"/>
        <sz val="11"/>
        <color theme="1"/>
        <rFont val="Calibri"/>
        <family val="2"/>
        <scheme val="minor"/>
      </rPr>
      <t>1</t>
    </r>
    <r>
      <rPr>
        <vertAlign val="subscript"/>
        <sz val="11"/>
        <color theme="1"/>
        <rFont val="Calibri"/>
        <family val="2"/>
        <scheme val="minor"/>
      </rPr>
      <t>t</t>
    </r>
  </si>
  <si>
    <r>
      <t>w</t>
    </r>
    <r>
      <rPr>
        <vertAlign val="superscript"/>
        <sz val="11"/>
        <color theme="1"/>
        <rFont val="Calibri"/>
        <family val="2"/>
        <scheme val="minor"/>
      </rPr>
      <t>2</t>
    </r>
    <r>
      <rPr>
        <vertAlign val="subscript"/>
        <sz val="11"/>
        <color theme="1"/>
        <rFont val="Calibri"/>
        <family val="2"/>
        <scheme val="minor"/>
      </rPr>
      <t>t</t>
    </r>
  </si>
  <si>
    <r>
      <t>w</t>
    </r>
    <r>
      <rPr>
        <vertAlign val="superscript"/>
        <sz val="11"/>
        <color theme="1"/>
        <rFont val="Calibri"/>
        <family val="2"/>
        <scheme val="minor"/>
      </rPr>
      <t>3</t>
    </r>
    <r>
      <rPr>
        <vertAlign val="subscript"/>
        <sz val="11"/>
        <color theme="1"/>
        <rFont val="Calibri"/>
        <family val="2"/>
        <scheme val="minor"/>
      </rPr>
      <t>t</t>
    </r>
  </si>
  <si>
    <r>
      <t>w</t>
    </r>
    <r>
      <rPr>
        <vertAlign val="superscript"/>
        <sz val="11"/>
        <color theme="1"/>
        <rFont val="Calibri"/>
        <family val="2"/>
        <scheme val="minor"/>
      </rPr>
      <t>7</t>
    </r>
    <r>
      <rPr>
        <vertAlign val="subscript"/>
        <sz val="11"/>
        <color theme="1"/>
        <rFont val="Calibri"/>
        <family val="2"/>
        <scheme val="minor"/>
      </rPr>
      <t>t</t>
    </r>
  </si>
  <si>
    <r>
      <t>w</t>
    </r>
    <r>
      <rPr>
        <vertAlign val="superscript"/>
        <sz val="11"/>
        <color theme="1"/>
        <rFont val="Calibri"/>
        <family val="2"/>
        <scheme val="minor"/>
      </rPr>
      <t>6</t>
    </r>
    <r>
      <rPr>
        <vertAlign val="subscript"/>
        <sz val="11"/>
        <color theme="1"/>
        <rFont val="Calibri"/>
        <family val="2"/>
        <scheme val="minor"/>
      </rPr>
      <t>t</t>
    </r>
  </si>
  <si>
    <r>
      <t>w</t>
    </r>
    <r>
      <rPr>
        <vertAlign val="superscript"/>
        <sz val="11"/>
        <color theme="1"/>
        <rFont val="Calibri"/>
        <family val="2"/>
        <scheme val="minor"/>
      </rPr>
      <t>5</t>
    </r>
    <r>
      <rPr>
        <vertAlign val="subscript"/>
        <sz val="11"/>
        <color theme="1"/>
        <rFont val="Calibri"/>
        <family val="2"/>
        <scheme val="minor"/>
      </rPr>
      <t>t</t>
    </r>
  </si>
  <si>
    <r>
      <t>w</t>
    </r>
    <r>
      <rPr>
        <vertAlign val="superscript"/>
        <sz val="11"/>
        <color theme="1"/>
        <rFont val="Calibri"/>
        <family val="2"/>
        <scheme val="minor"/>
      </rPr>
      <t>4</t>
    </r>
    <r>
      <rPr>
        <vertAlign val="subscript"/>
        <sz val="11"/>
        <color theme="1"/>
        <rFont val="Calibri"/>
        <family val="2"/>
        <scheme val="minor"/>
      </rPr>
      <t>t</t>
    </r>
  </si>
  <si>
    <r>
      <t>w</t>
    </r>
    <r>
      <rPr>
        <vertAlign val="superscript"/>
        <sz val="11"/>
        <color theme="1"/>
        <rFont val="Calibri"/>
        <family val="2"/>
        <scheme val="minor"/>
      </rPr>
      <t>1</t>
    </r>
    <r>
      <rPr>
        <vertAlign val="subscript"/>
        <sz val="11"/>
        <color theme="1"/>
        <rFont val="Calibri"/>
        <family val="2"/>
        <scheme val="minor"/>
      </rPr>
      <t>t-1</t>
    </r>
  </si>
  <si>
    <r>
      <t>w</t>
    </r>
    <r>
      <rPr>
        <vertAlign val="superscript"/>
        <sz val="11"/>
        <color theme="1"/>
        <rFont val="Calibri"/>
        <family val="2"/>
        <scheme val="minor"/>
      </rPr>
      <t>2</t>
    </r>
    <r>
      <rPr>
        <vertAlign val="subscript"/>
        <sz val="11"/>
        <color theme="1"/>
        <rFont val="Calibri"/>
        <family val="2"/>
        <scheme val="minor"/>
      </rPr>
      <t>t-1</t>
    </r>
  </si>
  <si>
    <r>
      <t>w</t>
    </r>
    <r>
      <rPr>
        <vertAlign val="superscript"/>
        <sz val="11"/>
        <color theme="1"/>
        <rFont val="Calibri"/>
        <family val="2"/>
        <scheme val="minor"/>
      </rPr>
      <t>3</t>
    </r>
    <r>
      <rPr>
        <vertAlign val="subscript"/>
        <sz val="11"/>
        <color theme="1"/>
        <rFont val="Calibri"/>
        <family val="2"/>
        <scheme val="minor"/>
      </rPr>
      <t>t-1</t>
    </r>
  </si>
  <si>
    <r>
      <t>w</t>
    </r>
    <r>
      <rPr>
        <vertAlign val="superscript"/>
        <sz val="11"/>
        <color theme="1"/>
        <rFont val="Calibri"/>
        <family val="2"/>
        <scheme val="minor"/>
      </rPr>
      <t>4</t>
    </r>
    <r>
      <rPr>
        <vertAlign val="subscript"/>
        <sz val="11"/>
        <color theme="1"/>
        <rFont val="Calibri"/>
        <family val="2"/>
        <scheme val="minor"/>
      </rPr>
      <t>t-1</t>
    </r>
  </si>
  <si>
    <r>
      <t>w</t>
    </r>
    <r>
      <rPr>
        <vertAlign val="superscript"/>
        <sz val="11"/>
        <color theme="1"/>
        <rFont val="Calibri"/>
        <family val="2"/>
        <scheme val="minor"/>
      </rPr>
      <t>5</t>
    </r>
    <r>
      <rPr>
        <vertAlign val="subscript"/>
        <sz val="11"/>
        <color theme="1"/>
        <rFont val="Calibri"/>
        <family val="2"/>
        <scheme val="minor"/>
      </rPr>
      <t>t-1</t>
    </r>
  </si>
  <si>
    <r>
      <t>w</t>
    </r>
    <r>
      <rPr>
        <vertAlign val="superscript"/>
        <sz val="11"/>
        <color theme="1"/>
        <rFont val="Calibri"/>
        <family val="2"/>
        <scheme val="minor"/>
      </rPr>
      <t>6</t>
    </r>
    <r>
      <rPr>
        <vertAlign val="subscript"/>
        <sz val="11"/>
        <color theme="1"/>
        <rFont val="Calibri"/>
        <family val="2"/>
        <scheme val="minor"/>
      </rPr>
      <t>t-1</t>
    </r>
  </si>
  <si>
    <r>
      <t>w</t>
    </r>
    <r>
      <rPr>
        <vertAlign val="superscript"/>
        <sz val="11"/>
        <color theme="1"/>
        <rFont val="Calibri"/>
        <family val="2"/>
        <scheme val="minor"/>
      </rPr>
      <t>7</t>
    </r>
    <r>
      <rPr>
        <vertAlign val="subscript"/>
        <sz val="11"/>
        <color theme="1"/>
        <rFont val="Calibri"/>
        <family val="2"/>
        <scheme val="minor"/>
      </rPr>
      <t>t-1</t>
    </r>
  </si>
  <si>
    <r>
      <t>η</t>
    </r>
    <r>
      <rPr>
        <vertAlign val="superscript"/>
        <sz val="11"/>
        <color theme="1"/>
        <rFont val="Calibri"/>
        <family val="2"/>
        <scheme val="minor"/>
      </rPr>
      <t>1</t>
    </r>
    <r>
      <rPr>
        <vertAlign val="subscript"/>
        <sz val="11"/>
        <color theme="1"/>
        <rFont val="Calibri"/>
        <family val="2"/>
        <scheme val="minor"/>
      </rPr>
      <t>t</t>
    </r>
  </si>
  <si>
    <r>
      <t>η</t>
    </r>
    <r>
      <rPr>
        <vertAlign val="superscript"/>
        <sz val="11"/>
        <color theme="1"/>
        <rFont val="Calibri"/>
        <family val="2"/>
        <scheme val="minor"/>
      </rPr>
      <t>2</t>
    </r>
    <r>
      <rPr>
        <vertAlign val="subscript"/>
        <sz val="11"/>
        <color theme="1"/>
        <rFont val="Calibri"/>
        <family val="2"/>
        <scheme val="minor"/>
      </rPr>
      <t>t</t>
    </r>
  </si>
  <si>
    <r>
      <t>η</t>
    </r>
    <r>
      <rPr>
        <vertAlign val="superscript"/>
        <sz val="11"/>
        <color theme="1"/>
        <rFont val="Calibri"/>
        <family val="2"/>
        <scheme val="minor"/>
      </rPr>
      <t>4</t>
    </r>
    <r>
      <rPr>
        <vertAlign val="subscript"/>
        <sz val="11"/>
        <color theme="1"/>
        <rFont val="Calibri"/>
        <family val="2"/>
        <scheme val="minor"/>
      </rPr>
      <t>t</t>
    </r>
  </si>
  <si>
    <r>
      <t>η</t>
    </r>
    <r>
      <rPr>
        <vertAlign val="superscript"/>
        <sz val="11"/>
        <color theme="1"/>
        <rFont val="Calibri"/>
        <family val="2"/>
        <scheme val="minor"/>
      </rPr>
      <t>3</t>
    </r>
    <r>
      <rPr>
        <vertAlign val="subscript"/>
        <sz val="11"/>
        <color theme="1"/>
        <rFont val="Calibri"/>
        <family val="2"/>
        <scheme val="minor"/>
      </rPr>
      <t>t</t>
    </r>
  </si>
  <si>
    <r>
      <t>η</t>
    </r>
    <r>
      <rPr>
        <vertAlign val="superscript"/>
        <sz val="11"/>
        <color theme="1"/>
        <rFont val="Calibri"/>
        <family val="2"/>
        <scheme val="minor"/>
      </rPr>
      <t>5</t>
    </r>
    <r>
      <rPr>
        <vertAlign val="subscript"/>
        <sz val="11"/>
        <color theme="1"/>
        <rFont val="Calibri"/>
        <family val="2"/>
        <scheme val="minor"/>
      </rPr>
      <t>t</t>
    </r>
  </si>
  <si>
    <r>
      <t>η</t>
    </r>
    <r>
      <rPr>
        <vertAlign val="superscript"/>
        <sz val="11"/>
        <color theme="1"/>
        <rFont val="Calibri"/>
        <family val="2"/>
        <scheme val="minor"/>
      </rPr>
      <t>6</t>
    </r>
    <r>
      <rPr>
        <vertAlign val="subscript"/>
        <sz val="11"/>
        <color theme="1"/>
        <rFont val="Calibri"/>
        <family val="2"/>
        <scheme val="minor"/>
      </rPr>
      <t>t</t>
    </r>
  </si>
  <si>
    <r>
      <t>η</t>
    </r>
    <r>
      <rPr>
        <vertAlign val="superscript"/>
        <sz val="11"/>
        <color theme="1"/>
        <rFont val="Calibri"/>
        <family val="2"/>
        <scheme val="minor"/>
      </rPr>
      <t>7</t>
    </r>
    <r>
      <rPr>
        <vertAlign val="subscript"/>
        <sz val="11"/>
        <color theme="1"/>
        <rFont val="Calibri"/>
        <family val="2"/>
        <scheme val="minor"/>
      </rPr>
      <t>t</t>
    </r>
  </si>
  <si>
    <r>
      <t>η</t>
    </r>
    <r>
      <rPr>
        <vertAlign val="superscript"/>
        <sz val="11"/>
        <color theme="1"/>
        <rFont val="Calibri"/>
        <family val="2"/>
        <scheme val="minor"/>
      </rPr>
      <t>z</t>
    </r>
    <r>
      <rPr>
        <vertAlign val="subscript"/>
        <sz val="11"/>
        <color theme="1"/>
        <rFont val="Calibri"/>
        <family val="2"/>
        <scheme val="minor"/>
      </rPr>
      <t>t</t>
    </r>
  </si>
  <si>
    <r>
      <t>η</t>
    </r>
    <r>
      <rPr>
        <vertAlign val="superscript"/>
        <sz val="11"/>
        <color theme="1"/>
        <rFont val="Calibri"/>
        <family val="2"/>
        <scheme val="minor"/>
      </rPr>
      <t>g</t>
    </r>
    <r>
      <rPr>
        <vertAlign val="subscript"/>
        <sz val="11"/>
        <color theme="1"/>
        <rFont val="Calibri"/>
        <family val="2"/>
        <scheme val="minor"/>
      </rPr>
      <t>t</t>
    </r>
  </si>
  <si>
    <t>=</t>
  </si>
  <si>
    <r>
      <t>c</t>
    </r>
    <r>
      <rPr>
        <vertAlign val="subscript"/>
        <sz val="11"/>
        <color theme="1"/>
        <rFont val="Calibri"/>
        <family val="2"/>
        <scheme val="minor"/>
      </rPr>
      <t>0</t>
    </r>
  </si>
  <si>
    <r>
      <t>a</t>
    </r>
    <r>
      <rPr>
        <vertAlign val="subscript"/>
        <sz val="11"/>
        <color theme="1"/>
        <rFont val="Calibri"/>
        <family val="2"/>
        <scheme val="minor"/>
      </rPr>
      <t>g</t>
    </r>
    <r>
      <rPr>
        <vertAlign val="superscript"/>
        <sz val="11"/>
        <color theme="1"/>
        <rFont val="Calibri"/>
        <family val="2"/>
        <scheme val="minor"/>
      </rPr>
      <t>0</t>
    </r>
  </si>
  <si>
    <r>
      <t>g</t>
    </r>
    <r>
      <rPr>
        <vertAlign val="subscript"/>
        <sz val="11"/>
        <color theme="1"/>
        <rFont val="Calibri"/>
        <family val="2"/>
        <scheme val="minor"/>
      </rPr>
      <t>t+1</t>
    </r>
  </si>
  <si>
    <r>
      <rPr>
        <sz val="11"/>
        <color theme="1"/>
        <rFont val="Calibri"/>
        <family val="2"/>
      </rPr>
      <t>π</t>
    </r>
    <r>
      <rPr>
        <vertAlign val="subscript"/>
        <sz val="11"/>
        <color theme="1"/>
        <rFont val="Calibri"/>
        <family val="2"/>
        <scheme val="minor"/>
      </rPr>
      <t>t</t>
    </r>
    <r>
      <rPr>
        <vertAlign val="superscript"/>
        <sz val="11"/>
        <color theme="1"/>
        <rFont val="Calibri"/>
        <family val="2"/>
        <scheme val="minor"/>
      </rPr>
      <t>*</t>
    </r>
  </si>
  <si>
    <r>
      <rPr>
        <sz val="11"/>
        <color theme="1"/>
        <rFont val="Calibri"/>
        <family val="2"/>
      </rPr>
      <t>π</t>
    </r>
    <r>
      <rPr>
        <vertAlign val="subscript"/>
        <sz val="11"/>
        <color theme="1"/>
        <rFont val="Calibri"/>
        <family val="2"/>
        <scheme val="minor"/>
      </rPr>
      <t>t-1</t>
    </r>
    <r>
      <rPr>
        <vertAlign val="superscript"/>
        <sz val="11"/>
        <color theme="1"/>
        <rFont val="Calibri"/>
        <family val="2"/>
        <scheme val="minor"/>
      </rPr>
      <t>*</t>
    </r>
  </si>
  <si>
    <r>
      <t>η</t>
    </r>
    <r>
      <rPr>
        <vertAlign val="superscript"/>
        <sz val="11"/>
        <color theme="1"/>
        <rFont val="Calibri"/>
        <family val="2"/>
      </rPr>
      <t>π</t>
    </r>
    <r>
      <rPr>
        <vertAlign val="subscript"/>
        <sz val="11"/>
        <color theme="1"/>
        <rFont val="Calibri"/>
        <family val="2"/>
        <scheme val="minor"/>
      </rPr>
      <t>t</t>
    </r>
  </si>
  <si>
    <r>
      <t>a</t>
    </r>
    <r>
      <rPr>
        <vertAlign val="subscript"/>
        <sz val="11"/>
        <color theme="1"/>
        <rFont val="Calibri"/>
        <family val="2"/>
        <scheme val="minor"/>
      </rPr>
      <t>p</t>
    </r>
  </si>
  <si>
    <r>
      <rPr>
        <sz val="11"/>
        <color theme="1"/>
        <rFont val="Calibri"/>
        <family val="2"/>
      </rPr>
      <t>π</t>
    </r>
    <r>
      <rPr>
        <vertAlign val="subscript"/>
        <sz val="11"/>
        <color theme="1"/>
        <rFont val="Calibri"/>
        <family val="2"/>
        <scheme val="minor"/>
      </rPr>
      <t>t</t>
    </r>
  </si>
  <si>
    <r>
      <rPr>
        <sz val="11"/>
        <color theme="1"/>
        <rFont val="Calibri"/>
        <family val="2"/>
      </rPr>
      <t>π</t>
    </r>
    <r>
      <rPr>
        <vertAlign val="subscript"/>
        <sz val="11"/>
        <color theme="1"/>
        <rFont val="Calibri"/>
        <family val="2"/>
        <scheme val="minor"/>
      </rPr>
      <t>t</t>
    </r>
    <r>
      <rPr>
        <sz val="11"/>
        <color theme="1"/>
        <rFont val="Calibri"/>
        <family val="2"/>
        <scheme val="minor"/>
      </rPr>
      <t xml:space="preserve"> = 400*(log(HICP</t>
    </r>
    <r>
      <rPr>
        <vertAlign val="subscript"/>
        <sz val="11"/>
        <color theme="1"/>
        <rFont val="Calibri"/>
        <family val="2"/>
        <scheme val="minor"/>
      </rPr>
      <t>t</t>
    </r>
    <r>
      <rPr>
        <sz val="11"/>
        <color theme="1"/>
        <rFont val="Calibri"/>
        <family val="2"/>
        <scheme val="minor"/>
      </rPr>
      <t>) - LOG(HICP</t>
    </r>
    <r>
      <rPr>
        <vertAlign val="subscript"/>
        <sz val="11"/>
        <color theme="1"/>
        <rFont val="Calibri"/>
        <family val="2"/>
        <scheme val="minor"/>
      </rPr>
      <t>t-1</t>
    </r>
    <r>
      <rPr>
        <sz val="11"/>
        <color theme="1"/>
        <rFont val="Calibri"/>
        <family val="2"/>
        <scheme val="minor"/>
      </rPr>
      <t>))</t>
    </r>
  </si>
  <si>
    <r>
      <t>f</t>
    </r>
    <r>
      <rPr>
        <vertAlign val="subscript"/>
        <sz val="11"/>
        <color theme="1"/>
        <rFont val="Calibri"/>
        <family val="2"/>
        <scheme val="minor"/>
      </rPr>
      <t>z</t>
    </r>
  </si>
  <si>
    <t>.excel_last</t>
  </si>
  <si>
    <t>.SOURCE</t>
  </si>
  <si>
    <t>.DESC</t>
  </si>
  <si>
    <t>Eurostat</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</si>
  <si>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</si>
  <si>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</si>
  <si>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</si>
  <si>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</si>
  <si>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</si>
  <si>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</si>
  <si>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</si>
  <si>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</si>
  <si>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</si>
  <si>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</si>
  <si>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</si>
  <si>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</si>
  <si>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</si>
  <si>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</si>
  <si>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</si>
  <si>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</si>
  <si>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</si>
  <si>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</si>
  <si>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</si>
  <si>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</si>
  <si>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</si>
  <si>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</si>
  <si>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</si>
  <si>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</si>
  <si>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</si>
  <si>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</si>
  <si>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</si>
  <si>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</si>
  <si>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</si>
  <si>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</si>
  <si>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</si>
  <si>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</si>
  <si>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</si>
  <si>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</si>
  <si>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</si>
  <si>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</si>
  <si>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</si>
  <si>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</si>
  <si>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</si>
  <si>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</si>
  <si>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</si>
  <si>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</si>
  <si>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</si>
  <si>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</si>
  <si>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</si>
  <si>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</si>
  <si>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</si>
  <si>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</si>
  <si>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</si>
  <si>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</si>
  <si>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</si>
  <si>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</si>
  <si>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</si>
  <si>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</si>
  <si>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</si>
  <si>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</si>
  <si>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</si>
  <si>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</si>
  <si>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</si>
  <si>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</si>
  <si>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</si>
  <si>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</si>
  <si>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</si>
  <si>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</si>
  <si>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</si>
  <si>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</si>
  <si>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</si>
  <si>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</si>
  <si>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</si>
  <si>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</si>
  <si>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</si>
  <si>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</si>
  <si>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</si>
  <si>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</si>
  <si>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</si>
  <si>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</si>
  <si>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</si>
  <si>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</si>
  <si>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Q3.2014</t>
  </si>
  <si>
    <t>Q4.2014</t>
  </si>
  <si>
    <t>Q1.2015</t>
  </si>
  <si>
    <t>Q2.2015</t>
  </si>
  <si>
    <t>Q3.2015</t>
  </si>
  <si>
    <t>Q4.2015</t>
  </si>
  <si>
    <t>Q1.2016</t>
  </si>
  <si>
    <t>Q2.2016</t>
  </si>
  <si>
    <t>Q3.2016</t>
  </si>
  <si>
    <t>Q4.2016</t>
  </si>
  <si>
    <t>Q1.2017</t>
  </si>
  <si>
    <t>Q2.2017</t>
  </si>
  <si>
    <t>Q3.2017</t>
  </si>
  <si>
    <t>Q4.2017</t>
  </si>
  <si>
    <t>Q1.2018</t>
  </si>
  <si>
    <t>Q2.2018</t>
  </si>
  <si>
    <t>Q3.2018</t>
  </si>
  <si>
    <t>Q4.2018</t>
  </si>
  <si>
    <t>Q1.2019</t>
  </si>
  <si>
    <t>Q2.2019</t>
  </si>
  <si>
    <t>Q3.2019</t>
  </si>
  <si>
    <t>Q4.2019</t>
  </si>
  <si>
    <t>Q1.2020</t>
  </si>
  <si>
    <t>Q2.2020</t>
  </si>
  <si>
    <t>Q3.2020</t>
  </si>
  <si>
    <t>Q4.2020</t>
  </si>
  <si>
    <t>Q1.2021</t>
  </si>
  <si>
    <t>Q2.2021</t>
  </si>
  <si>
    <t>Q3.2021</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</si>
  <si>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</si>
  <si>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</si>
  <si>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</si>
  <si>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</si>
  <si>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</si>
  <si>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</si>
  <si>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</si>
  <si>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</si>
  <si>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</si>
  <si>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</si>
  <si>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</si>
  <si>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</si>
  <si>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</si>
  <si>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</si>
  <si>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</si>
  <si>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</si>
  <si>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</si>
  <si>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</si>
  <si>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</si>
  <si>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</si>
  <si>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J025GDPI@EUDATA</t>
  </si>
  <si>
    <t>EA19: EUR Price Index: Gross Domestic Product (SWDA, 2015=100)</t>
  </si>
  <si>
    <t>J025IMPP@EUDATA</t>
  </si>
  <si>
    <t>EA19: EUR Price Index: Imports of Goods and Services (SWDA, 2015=100)</t>
  </si>
  <si>
    <t>Category</t>
  </si>
  <si>
    <t>REAL</t>
  </si>
  <si>
    <t>INFL</t>
  </si>
  <si>
    <t>Log Trans</t>
  </si>
  <si>
    <t>Diff Transformation</t>
  </si>
  <si>
    <r>
      <t>f</t>
    </r>
    <r>
      <rPr>
        <vertAlign val="subscript"/>
        <sz val="11"/>
        <color theme="1"/>
        <rFont val="Calibri"/>
        <family val="2"/>
        <scheme val="minor"/>
      </rPr>
      <t>z,1</t>
    </r>
  </si>
  <si>
    <r>
      <t>ρ</t>
    </r>
    <r>
      <rPr>
        <vertAlign val="subscript"/>
        <sz val="11"/>
        <color theme="1"/>
        <rFont val="Calibri"/>
        <family val="2"/>
      </rPr>
      <t>1</t>
    </r>
  </si>
  <si>
    <r>
      <t>ρ</t>
    </r>
    <r>
      <rPr>
        <vertAlign val="subscript"/>
        <sz val="11"/>
        <color theme="1"/>
        <rFont val="Calibri"/>
        <family val="2"/>
      </rPr>
      <t>2</t>
    </r>
  </si>
  <si>
    <r>
      <rPr>
        <sz val="11"/>
        <color theme="1"/>
        <rFont val="Calibri"/>
        <family val="2"/>
      </rPr>
      <t>z</t>
    </r>
    <r>
      <rPr>
        <vertAlign val="subscript"/>
        <sz val="11"/>
        <color theme="1"/>
        <rFont val="Calibri"/>
        <family val="2"/>
        <scheme val="minor"/>
      </rPr>
      <t>t</t>
    </r>
  </si>
  <si>
    <r>
      <rPr>
        <sz val="11"/>
        <color theme="1"/>
        <rFont val="Calibri"/>
        <family val="2"/>
      </rPr>
      <t>z</t>
    </r>
    <r>
      <rPr>
        <vertAlign val="subscript"/>
        <sz val="11"/>
        <color theme="1"/>
        <rFont val="Calibri"/>
        <family val="2"/>
        <scheme val="minor"/>
      </rPr>
      <t>t-1</t>
    </r>
  </si>
  <si>
    <r>
      <t>a</t>
    </r>
    <r>
      <rPr>
        <vertAlign val="subscript"/>
        <sz val="11"/>
        <color theme="1"/>
        <rFont val="Calibri"/>
        <family val="2"/>
        <scheme val="minor"/>
      </rPr>
      <t>i</t>
    </r>
    <r>
      <rPr>
        <vertAlign val="superscript"/>
        <sz val="11"/>
        <color theme="1"/>
        <rFont val="Calibri"/>
        <family val="2"/>
        <scheme val="minor"/>
      </rPr>
      <t>0</t>
    </r>
  </si>
  <si>
    <r>
      <t>INF_EXP</t>
    </r>
    <r>
      <rPr>
        <vertAlign val="subscript"/>
        <sz val="11"/>
        <color theme="1"/>
        <rFont val="Calibri"/>
        <family val="2"/>
        <scheme val="minor"/>
      </rPr>
      <t>t</t>
    </r>
  </si>
  <si>
    <r>
      <t>η</t>
    </r>
    <r>
      <rPr>
        <vertAlign val="superscript"/>
        <sz val="11"/>
        <color theme="1"/>
        <rFont val="Calibri"/>
        <family val="2"/>
        <scheme val="minor"/>
      </rPr>
      <t>8</t>
    </r>
    <r>
      <rPr>
        <vertAlign val="subscript"/>
        <sz val="11"/>
        <color theme="1"/>
        <rFont val="Calibri"/>
        <family val="2"/>
        <scheme val="minor"/>
      </rPr>
      <t>t</t>
    </r>
  </si>
  <si>
    <r>
      <t>e</t>
    </r>
    <r>
      <rPr>
        <vertAlign val="superscript"/>
        <sz val="11"/>
        <color theme="1"/>
        <rFont val="Calibri"/>
        <family val="2"/>
        <scheme val="minor"/>
      </rPr>
      <t>8</t>
    </r>
    <r>
      <rPr>
        <vertAlign val="subscript"/>
        <sz val="11"/>
        <color theme="1"/>
        <rFont val="Calibri"/>
        <family val="2"/>
        <scheme val="minor"/>
      </rPr>
      <t>t</t>
    </r>
  </si>
  <si>
    <r>
      <t>f</t>
    </r>
    <r>
      <rPr>
        <vertAlign val="subscript"/>
        <sz val="11"/>
        <color theme="1"/>
        <rFont val="Calibri"/>
        <family val="2"/>
        <scheme val="minor"/>
      </rPr>
      <t>d,0</t>
    </r>
  </si>
  <si>
    <r>
      <t>f</t>
    </r>
    <r>
      <rPr>
        <vertAlign val="subscript"/>
        <sz val="11"/>
        <color theme="1"/>
        <rFont val="Calibri"/>
        <family val="2"/>
        <scheme val="minor"/>
      </rPr>
      <t>d,1</t>
    </r>
  </si>
  <si>
    <t>ESTAT/H</t>
  </si>
  <si>
    <t>Q4.2021</t>
  </si>
  <si>
    <t>EA11-19: HICP: Total ex Energy &amp; Unprocessed Food (SA, 2015=100)</t>
  </si>
  <si>
    <t>J025GDPT@EUDATA</t>
  </si>
  <si>
    <t>EA19: Gross Domestic Product (SWDA, Mil.Ch.2015.EUR)</t>
  </si>
  <si>
    <t>J025IMPT@EUDATA</t>
  </si>
  <si>
    <t>EA19: Imports of Goods and Services (SWDA, Mil.Ch.15.EUR)</t>
  </si>
  <si>
    <t>J025EXPT@EUDATA</t>
  </si>
  <si>
    <t>EA19: Exports of Goods and Services (SWDA, Mil.Ch.15.EUR)</t>
  </si>
  <si>
    <t>EA19: Unemployment Rate (SA, %)</t>
  </si>
  <si>
    <t>EC</t>
  </si>
  <si>
    <t>EA19: Consumer Confidence Indicator, Percent Balance (SA, %)</t>
  </si>
  <si>
    <t>E025ICU@EUDATA</t>
  </si>
  <si>
    <t>EA19: Industry: Capacity Utilization (SA, %)</t>
  </si>
  <si>
    <t>Q1.2022</t>
  </si>
  <si>
    <t>Q1.1985 !Q</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</si>
  <si>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</si>
  <si>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</si>
  <si>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</si>
  <si>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</si>
  <si>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</si>
  <si>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</si>
  <si>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</si>
  <si>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</si>
  <si>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</si>
  <si>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</si>
  <si>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</si>
  <si>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</si>
  <si>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</si>
  <si>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</si>
  <si>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</si>
  <si>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</si>
  <si>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</si>
  <si>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</si>
  <si>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</si>
  <si>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</si>
  <si>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INFEXP</t>
  </si>
  <si>
    <t>J025IFMT@EUDATA</t>
  </si>
  <si>
    <t>EA19: GFCF: Machinery, Equipment &amp; Weapons Systems(SWDA, Mil.Ch.2015.EUR)</t>
  </si>
  <si>
    <t>Q023YER@EUDATA</t>
  </si>
  <si>
    <t>EABCN</t>
  </si>
  <si>
    <t>Euro Area: AWM: Real GDP (SA, Bil.1995.EUR)</t>
  </si>
  <si>
    <t>CORE_HCPI</t>
  </si>
  <si>
    <t>EA11-19: HICP: Monetary Union: Consumer Price Index(SA, 2015=100)</t>
  </si>
  <si>
    <t>CORE_INF</t>
  </si>
  <si>
    <t>https://eabcn.org/page/area-wide-model</t>
  </si>
  <si>
    <t>HEAD_HICP</t>
  </si>
  <si>
    <t>CORE_HICP</t>
  </si>
  <si>
    <t>Q023HI@EUDATA</t>
  </si>
  <si>
    <t>Euro Area: AWM: HICP (NSA, 1996=100)</t>
  </si>
  <si>
    <t>Q023HEX@EUDATA</t>
  </si>
  <si>
    <t>Euro Area: AWM: HICP: Excluding Energy (NSA, 1996=100)</t>
  </si>
  <si>
    <t>Backdating with AWM Data</t>
  </si>
  <si>
    <t>Q023ITR@EUDATA</t>
  </si>
  <si>
    <t>Euro Area: AWM: Gross Investment (SA, Bil.1995.EUR)</t>
  </si>
  <si>
    <t>Q023MTR@EUDATA</t>
  </si>
  <si>
    <t>Q023XTR@EUDATA</t>
  </si>
  <si>
    <t>Euro Area: AWM: Imports of Goods and Services (SWDA, Bil.Chn.1995.EUR)</t>
  </si>
  <si>
    <t>Euro Area: AWM: Real Exports of Goods and Services (SWDA, Bil.Chn.1995.EUR)</t>
  </si>
  <si>
    <t xml:space="preserve">Computing Relative Import Price Inflation </t>
  </si>
  <si>
    <t>BIP-Deflator/Import-Deflator</t>
  </si>
  <si>
    <t>q-o-q</t>
  </si>
  <si>
    <t>Comparison to 
Stevens/Wouters (2021)</t>
  </si>
  <si>
    <r>
      <rPr>
        <sz val="11"/>
        <color theme="1"/>
        <rFont val="Calibri"/>
        <family val="2"/>
      </rPr>
      <t>π</t>
    </r>
    <r>
      <rPr>
        <vertAlign val="superscript"/>
        <sz val="11"/>
        <color theme="1"/>
        <rFont val="Calibri"/>
        <family val="2"/>
      </rPr>
      <t>c</t>
    </r>
    <r>
      <rPr>
        <vertAlign val="subscript"/>
        <sz val="11"/>
        <color theme="1"/>
        <rFont val="Calibri"/>
        <family val="2"/>
        <scheme val="minor"/>
      </rPr>
      <t>t</t>
    </r>
  </si>
  <si>
    <r>
      <rPr>
        <sz val="11"/>
        <color theme="1"/>
        <rFont val="Calibri"/>
        <family val="2"/>
      </rPr>
      <t>π</t>
    </r>
    <r>
      <rPr>
        <vertAlign val="superscript"/>
        <sz val="11"/>
        <color theme="1"/>
        <rFont val="Calibri"/>
        <family val="2"/>
      </rPr>
      <t>c</t>
    </r>
    <r>
      <rPr>
        <vertAlign val="subscript"/>
        <sz val="11"/>
        <color theme="1"/>
        <rFont val="Calibri"/>
        <family val="2"/>
        <scheme val="minor"/>
      </rPr>
      <t>t</t>
    </r>
    <r>
      <rPr>
        <vertAlign val="superscript"/>
        <sz val="11"/>
        <color theme="1"/>
        <rFont val="Calibri"/>
        <family val="2"/>
        <scheme val="minor"/>
      </rPr>
      <t>*</t>
    </r>
  </si>
  <si>
    <r>
      <rPr>
        <sz val="11"/>
        <color theme="1"/>
        <rFont val="Calibri"/>
        <family val="2"/>
      </rPr>
      <t>π</t>
    </r>
    <r>
      <rPr>
        <vertAlign val="superscript"/>
        <sz val="11"/>
        <color theme="1"/>
        <rFont val="Calibri"/>
        <family val="2"/>
      </rPr>
      <t>c</t>
    </r>
    <r>
      <rPr>
        <vertAlign val="subscript"/>
        <sz val="11"/>
        <color theme="1"/>
        <rFont val="Calibri"/>
        <family val="2"/>
        <scheme val="minor"/>
      </rPr>
      <t>t-1</t>
    </r>
    <r>
      <rPr>
        <vertAlign val="superscript"/>
        <sz val="11"/>
        <color theme="1"/>
        <rFont val="Calibri"/>
        <family val="2"/>
        <scheme val="minor"/>
      </rPr>
      <t>*</t>
    </r>
  </si>
  <si>
    <r>
      <rPr>
        <sz val="11"/>
        <color theme="1"/>
        <rFont val="Calibri"/>
        <family val="2"/>
      </rPr>
      <t>λ</t>
    </r>
    <r>
      <rPr>
        <vertAlign val="superscript"/>
        <sz val="11"/>
        <color theme="1"/>
        <rFont val="Calibri"/>
        <family val="2"/>
        <scheme val="minor"/>
      </rPr>
      <t>11</t>
    </r>
  </si>
  <si>
    <r>
      <t>λ</t>
    </r>
    <r>
      <rPr>
        <vertAlign val="superscript"/>
        <sz val="11"/>
        <color theme="1"/>
        <rFont val="Calibri"/>
        <family val="2"/>
        <scheme val="minor"/>
      </rPr>
      <t>12</t>
    </r>
  </si>
  <si>
    <r>
      <t>λ</t>
    </r>
    <r>
      <rPr>
        <vertAlign val="superscript"/>
        <sz val="11"/>
        <color theme="1"/>
        <rFont val="Calibri"/>
        <family val="2"/>
        <scheme val="minor"/>
      </rPr>
      <t>13</t>
    </r>
  </si>
  <si>
    <r>
      <t>λ</t>
    </r>
    <r>
      <rPr>
        <vertAlign val="superscript"/>
        <sz val="11"/>
        <color theme="1"/>
        <rFont val="Calibri"/>
        <family val="2"/>
        <scheme val="minor"/>
      </rPr>
      <t>23</t>
    </r>
    <r>
      <rPr>
        <sz val="11"/>
        <color theme="1"/>
        <rFont val="Calibri"/>
        <family val="2"/>
        <scheme val="minor"/>
      </rPr>
      <t/>
    </r>
  </si>
  <si>
    <r>
      <t>λ</t>
    </r>
    <r>
      <rPr>
        <vertAlign val="superscript"/>
        <sz val="11"/>
        <color theme="1"/>
        <rFont val="Calibri"/>
        <family val="2"/>
        <scheme val="minor"/>
      </rPr>
      <t>33</t>
    </r>
    <r>
      <rPr>
        <sz val="11"/>
        <color theme="1"/>
        <rFont val="Calibri"/>
        <family val="2"/>
        <scheme val="minor"/>
      </rPr>
      <t/>
    </r>
  </si>
  <si>
    <r>
      <t>λ</t>
    </r>
    <r>
      <rPr>
        <vertAlign val="superscript"/>
        <sz val="11"/>
        <color theme="1"/>
        <rFont val="Calibri"/>
        <family val="2"/>
        <scheme val="minor"/>
      </rPr>
      <t>43</t>
    </r>
    <r>
      <rPr>
        <sz val="11"/>
        <color theme="1"/>
        <rFont val="Calibri"/>
        <family val="2"/>
        <scheme val="minor"/>
      </rPr>
      <t/>
    </r>
  </si>
  <si>
    <r>
      <t>λ</t>
    </r>
    <r>
      <rPr>
        <vertAlign val="superscript"/>
        <sz val="11"/>
        <color theme="1"/>
        <rFont val="Calibri"/>
        <family val="2"/>
        <scheme val="minor"/>
      </rPr>
      <t>53</t>
    </r>
    <r>
      <rPr>
        <sz val="11"/>
        <color theme="1"/>
        <rFont val="Calibri"/>
        <family val="2"/>
        <scheme val="minor"/>
      </rPr>
      <t/>
    </r>
  </si>
  <si>
    <r>
      <t>λ</t>
    </r>
    <r>
      <rPr>
        <vertAlign val="superscript"/>
        <sz val="11"/>
        <color theme="1"/>
        <rFont val="Calibri"/>
        <family val="2"/>
        <scheme val="minor"/>
      </rPr>
      <t>63</t>
    </r>
    <r>
      <rPr>
        <sz val="11"/>
        <color theme="1"/>
        <rFont val="Calibri"/>
        <family val="2"/>
        <scheme val="minor"/>
      </rPr>
      <t/>
    </r>
  </si>
  <si>
    <r>
      <t>λ</t>
    </r>
    <r>
      <rPr>
        <vertAlign val="superscript"/>
        <sz val="11"/>
        <color theme="1"/>
        <rFont val="Calibri"/>
        <family val="2"/>
        <scheme val="minor"/>
      </rPr>
      <t>62</t>
    </r>
    <r>
      <rPr>
        <sz val="11"/>
        <color theme="1"/>
        <rFont val="Calibri"/>
        <family val="2"/>
        <scheme val="minor"/>
      </rPr>
      <t/>
    </r>
  </si>
  <si>
    <r>
      <t>λ</t>
    </r>
    <r>
      <rPr>
        <vertAlign val="superscript"/>
        <sz val="11"/>
        <color theme="1"/>
        <rFont val="Calibri"/>
        <family val="2"/>
        <scheme val="minor"/>
      </rPr>
      <t>52</t>
    </r>
    <r>
      <rPr>
        <sz val="11"/>
        <color theme="1"/>
        <rFont val="Calibri"/>
        <family val="2"/>
        <scheme val="minor"/>
      </rPr>
      <t/>
    </r>
  </si>
  <si>
    <r>
      <t>λ</t>
    </r>
    <r>
      <rPr>
        <vertAlign val="superscript"/>
        <sz val="11"/>
        <color theme="1"/>
        <rFont val="Calibri"/>
        <family val="2"/>
        <scheme val="minor"/>
      </rPr>
      <t>42</t>
    </r>
    <r>
      <rPr>
        <sz val="11"/>
        <color theme="1"/>
        <rFont val="Calibri"/>
        <family val="2"/>
        <scheme val="minor"/>
      </rPr>
      <t/>
    </r>
  </si>
  <si>
    <r>
      <t>λ</t>
    </r>
    <r>
      <rPr>
        <vertAlign val="superscript"/>
        <sz val="11"/>
        <color theme="1"/>
        <rFont val="Calibri"/>
        <family val="2"/>
        <scheme val="minor"/>
      </rPr>
      <t>32</t>
    </r>
    <r>
      <rPr>
        <sz val="11"/>
        <color theme="1"/>
        <rFont val="Calibri"/>
        <family val="2"/>
        <scheme val="minor"/>
      </rPr>
      <t/>
    </r>
  </si>
  <si>
    <r>
      <t>λ</t>
    </r>
    <r>
      <rPr>
        <vertAlign val="superscript"/>
        <sz val="11"/>
        <color theme="1"/>
        <rFont val="Calibri"/>
        <family val="2"/>
        <scheme val="minor"/>
      </rPr>
      <t>22</t>
    </r>
  </si>
  <si>
    <r>
      <t>λ</t>
    </r>
    <r>
      <rPr>
        <vertAlign val="superscript"/>
        <sz val="11"/>
        <color theme="1"/>
        <rFont val="Calibri"/>
        <family val="2"/>
        <scheme val="minor"/>
      </rPr>
      <t>21</t>
    </r>
  </si>
  <si>
    <r>
      <t>λ</t>
    </r>
    <r>
      <rPr>
        <vertAlign val="superscript"/>
        <sz val="11"/>
        <color theme="1"/>
        <rFont val="Calibri"/>
        <family val="2"/>
        <scheme val="minor"/>
      </rPr>
      <t>41</t>
    </r>
  </si>
  <si>
    <r>
      <t>λ</t>
    </r>
    <r>
      <rPr>
        <vertAlign val="superscript"/>
        <sz val="11"/>
        <color theme="1"/>
        <rFont val="Calibri"/>
        <family val="2"/>
        <scheme val="minor"/>
      </rPr>
      <t>51</t>
    </r>
  </si>
  <si>
    <r>
      <t>λ</t>
    </r>
    <r>
      <rPr>
        <vertAlign val="superscript"/>
        <sz val="11"/>
        <color theme="1"/>
        <rFont val="Calibri"/>
        <family val="2"/>
        <scheme val="minor"/>
      </rPr>
      <t>61</t>
    </r>
  </si>
  <si>
    <r>
      <t>λ</t>
    </r>
    <r>
      <rPr>
        <vertAlign val="superscript"/>
        <sz val="11"/>
        <color theme="1"/>
        <rFont val="Calibri"/>
        <family val="2"/>
        <scheme val="minor"/>
      </rPr>
      <t>31</t>
    </r>
  </si>
  <si>
    <r>
      <t>a</t>
    </r>
    <r>
      <rPr>
        <vertAlign val="subscript"/>
        <sz val="11"/>
        <color theme="1"/>
        <rFont val="Calibri"/>
        <family val="2"/>
        <scheme val="minor"/>
      </rPr>
      <t>g</t>
    </r>
    <r>
      <rPr>
        <vertAlign val="superscript"/>
        <sz val="11"/>
        <color theme="1"/>
        <rFont val="Calibri"/>
        <family val="2"/>
        <scheme val="minor"/>
      </rPr>
      <t>1</t>
    </r>
  </si>
  <si>
    <r>
      <t>a</t>
    </r>
    <r>
      <rPr>
        <vertAlign val="subscript"/>
        <sz val="11"/>
        <color theme="1"/>
        <rFont val="Calibri"/>
        <family val="2"/>
        <scheme val="minor"/>
      </rPr>
      <t>g</t>
    </r>
    <r>
      <rPr>
        <vertAlign val="superscript"/>
        <sz val="11"/>
        <color theme="1"/>
        <rFont val="Calibri"/>
        <family val="2"/>
        <scheme val="minor"/>
      </rPr>
      <t>2</t>
    </r>
  </si>
  <si>
    <r>
      <t>b</t>
    </r>
    <r>
      <rPr>
        <vertAlign val="subscript"/>
        <sz val="11"/>
        <color theme="1"/>
        <rFont val="Calibri"/>
        <family val="2"/>
        <scheme val="minor"/>
      </rPr>
      <t>g</t>
    </r>
    <r>
      <rPr>
        <vertAlign val="superscript"/>
        <sz val="11"/>
        <color theme="1"/>
        <rFont val="Calibri"/>
        <family val="2"/>
        <scheme val="minor"/>
      </rPr>
      <t>1</t>
    </r>
  </si>
  <si>
    <r>
      <t>b</t>
    </r>
    <r>
      <rPr>
        <vertAlign val="subscript"/>
        <sz val="11"/>
        <color theme="1"/>
        <rFont val="Calibri"/>
        <family val="2"/>
        <scheme val="minor"/>
      </rPr>
      <t>g</t>
    </r>
    <r>
      <rPr>
        <vertAlign val="superscript"/>
        <sz val="11"/>
        <color theme="1"/>
        <rFont val="Calibri"/>
        <family val="2"/>
        <scheme val="minor"/>
      </rPr>
      <t>2</t>
    </r>
  </si>
  <si>
    <r>
      <t>b</t>
    </r>
    <r>
      <rPr>
        <vertAlign val="subscript"/>
        <sz val="11"/>
        <color theme="1"/>
        <rFont val="Calibri"/>
        <family val="2"/>
        <scheme val="minor"/>
      </rPr>
      <t>g</t>
    </r>
    <r>
      <rPr>
        <vertAlign val="superscript"/>
        <sz val="11"/>
        <color theme="1"/>
        <rFont val="Calibri"/>
        <family val="2"/>
        <scheme val="minor"/>
      </rPr>
      <t>0</t>
    </r>
  </si>
  <si>
    <r>
      <t>b</t>
    </r>
    <r>
      <rPr>
        <vertAlign val="subscript"/>
        <sz val="11"/>
        <color theme="1"/>
        <rFont val="Calibri"/>
        <family val="2"/>
        <scheme val="minor"/>
      </rPr>
      <t>i</t>
    </r>
    <r>
      <rPr>
        <vertAlign val="superscript"/>
        <sz val="11"/>
        <color theme="1"/>
        <rFont val="Calibri"/>
        <family val="2"/>
        <scheme val="minor"/>
      </rPr>
      <t>0</t>
    </r>
  </si>
  <si>
    <r>
      <t>b</t>
    </r>
    <r>
      <rPr>
        <vertAlign val="subscript"/>
        <sz val="11"/>
        <color theme="1"/>
        <rFont val="Calibri"/>
        <family val="2"/>
        <scheme val="minor"/>
      </rPr>
      <t>p</t>
    </r>
  </si>
  <si>
    <r>
      <t>η</t>
    </r>
    <r>
      <rPr>
        <vertAlign val="superscript"/>
        <sz val="11"/>
        <color theme="1"/>
        <rFont val="Calibri"/>
        <family val="2"/>
      </rPr>
      <t>πc</t>
    </r>
    <r>
      <rPr>
        <vertAlign val="subscript"/>
        <sz val="11"/>
        <color theme="1"/>
        <rFont val="Calibri"/>
        <family val="2"/>
        <scheme val="minor"/>
      </rPr>
      <t>t</t>
    </r>
  </si>
  <si>
    <t>HEAD_INF</t>
  </si>
  <si>
    <t>AGGANY(H023HOEU@EUDATA,AVG)</t>
  </si>
  <si>
    <t>AGGANY(H023H@EUDATA,AVG)</t>
  </si>
  <si>
    <t>Dates</t>
  </si>
  <si>
    <t>DESNGDPC@GERMANY</t>
  </si>
  <si>
    <t>DESNFVC@GERMANY</t>
  </si>
  <si>
    <t>DESNMC@GERMANY</t>
  </si>
  <si>
    <t>DESNXC@GERMANY</t>
  </si>
  <si>
    <t>DESDUM@GERMANY</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</si>
  <si>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</si>
  <si>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</si>
  <si>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</si>
  <si>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</si>
  <si>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</si>
  <si>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</si>
  <si>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</si>
  <si>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</si>
  <si>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</si>
  <si>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</si>
  <si>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</si>
  <si>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</si>
  <si>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</si>
  <si>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</si>
  <si>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</si>
  <si>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</si>
  <si>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</si>
  <si>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</si>
  <si>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</si>
  <si>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</si>
  <si>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</si>
  <si>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</si>
  <si>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</si>
  <si>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</si>
  <si>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</si>
  <si>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</si>
  <si>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</si>
  <si>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</si>
  <si>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</si>
  <si>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</si>
  <si>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</si>
  <si>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</si>
  <si>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</si>
  <si>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</si>
  <si>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</si>
  <si>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</si>
  <si>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</si>
  <si>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</si>
  <si>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</si>
  <si>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</si>
  <si>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</si>
  <si>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</si>
  <si>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</si>
  <si>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</si>
  <si>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</si>
  <si>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</si>
  <si>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</si>
  <si>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</si>
  <si>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</si>
  <si>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</si>
  <si>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</si>
  <si>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</si>
  <si>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</si>
  <si>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</si>
  <si>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</si>
  <si>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</si>
  <si>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</si>
  <si>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</si>
  <si>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</si>
  <si>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</si>
  <si>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</si>
  <si>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</si>
  <si>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</si>
  <si>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</si>
  <si>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</si>
  <si>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</si>
  <si>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</si>
  <si>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</si>
  <si>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</si>
  <si>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</si>
  <si>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</si>
  <si>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</si>
  <si>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</si>
  <si>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</si>
  <si>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</si>
  <si>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</si>
  <si>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</si>
  <si>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</si>
  <si>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</si>
  <si>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</si>
  <si>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</si>
  <si>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</si>
  <si>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</si>
  <si>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</si>
  <si>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</si>
  <si>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</si>
  <si>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</si>
  <si>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</si>
  <si>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</si>
  <si>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</si>
  <si>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</si>
  <si>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</si>
  <si>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</si>
  <si>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</si>
  <si>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</si>
  <si>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</si>
  <si>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</si>
  <si>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</si>
  <si>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</si>
  <si>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</si>
  <si>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</si>
  <si>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</si>
  <si>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</si>
  <si>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</si>
  <si>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</si>
  <si>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</si>
  <si>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</si>
  <si>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</si>
  <si>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</si>
  <si>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</si>
  <si>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</si>
  <si>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</si>
  <si>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</si>
  <si>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</si>
  <si>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</si>
  <si>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</si>
  <si>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</si>
  <si>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</si>
  <si>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2019-Q3</t>
  </si>
  <si>
    <t>2019-Q4</t>
  </si>
  <si>
    <t>2020-Q1</t>
  </si>
  <si>
    <t>2020-Q2</t>
  </si>
  <si>
    <t>2020-Q3</t>
  </si>
  <si>
    <t>2020-Q4</t>
  </si>
  <si>
    <t>2021-Q1</t>
  </si>
  <si>
    <t>2021-Q2</t>
  </si>
  <si>
    <t>2021-Q3</t>
  </si>
  <si>
    <t>2021-Q4</t>
  </si>
  <si>
    <t>Bbk</t>
  </si>
  <si>
    <t>Germany: CPI excluding Food and Energy (SWDA, 2015=100)</t>
  </si>
  <si>
    <t>FSO/H</t>
  </si>
  <si>
    <t>Germany: Gross Domestic Product (SWDA, Bil.Chained.2015.Euros)</t>
  </si>
  <si>
    <t>FSO</t>
  </si>
  <si>
    <t>Germany: GDP: Private Gross Fixed Investment (SWDA, Bil.Chained.2015.EUR)</t>
  </si>
  <si>
    <t>Germany: GDP: Total Imports (SWDA, Bil.Chained.2015.Euros)</t>
  </si>
  <si>
    <t>Germany: GDP: Total Exports (SWDA, Bil.Chained.2015.Euros)</t>
  </si>
  <si>
    <t>FEA</t>
  </si>
  <si>
    <t>Germany: Registered Unemployment Rate, % of Labor Force: Total (SA, %)</t>
  </si>
  <si>
    <t>Germany: Consumer Climate Index (SA, 2005=100)</t>
  </si>
  <si>
    <t>ifo</t>
  </si>
  <si>
    <t>Germany: Capacity Utilization: Manufacturing (SA, %)</t>
  </si>
  <si>
    <t>DEGPCXE@GERMANY</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</si>
  <si>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</si>
  <si>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</si>
  <si>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</si>
  <si>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</si>
  <si>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</si>
  <si>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</si>
  <si>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</si>
  <si>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</si>
  <si>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</si>
  <si>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</si>
  <si>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</si>
  <si>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</si>
  <si>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</si>
  <si>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</si>
  <si>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</si>
  <si>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</si>
  <si>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</si>
  <si>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</si>
  <si>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</si>
  <si>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</si>
  <si>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Germany: Consumer Price Index: Total excluding Energy DISC (SWDA, 2010=100)</t>
  </si>
  <si>
    <t>DESNFIEC@GERMANY</t>
  </si>
  <si>
    <t>Germany: GDP: Fixed Investment: Equipment (SWDA, Bil.Chained.2015.Euros)</t>
  </si>
  <si>
    <t>DEGNXQ@GERMANY</t>
  </si>
  <si>
    <t>Germany: GDP: Total Exports [DISC](SWDA, 2005=100)</t>
  </si>
  <si>
    <t>Backdating</t>
  </si>
  <si>
    <t>HICP</t>
  </si>
  <si>
    <t>AGGANY(DESPCXG@GERMANY,AVG)</t>
  </si>
  <si>
    <t>1985-Q1 !Q</t>
  </si>
  <si>
    <t>2022-Q1</t>
  </si>
  <si>
    <r>
      <t>η</t>
    </r>
    <r>
      <rPr>
        <vertAlign val="superscript"/>
        <sz val="11"/>
        <color theme="1"/>
        <rFont val="Calibri"/>
        <family val="2"/>
      </rPr>
      <t>ψ</t>
    </r>
    <r>
      <rPr>
        <vertAlign val="subscript"/>
        <sz val="11"/>
        <color theme="1"/>
        <rFont val="Calibri"/>
        <family val="2"/>
        <scheme val="minor"/>
      </rPr>
      <t>t</t>
    </r>
  </si>
  <si>
    <r>
      <t>π</t>
    </r>
    <r>
      <rPr>
        <vertAlign val="superscript"/>
        <sz val="11"/>
        <color theme="1"/>
        <rFont val="Calibri"/>
        <family val="2"/>
        <scheme val="minor"/>
      </rPr>
      <t>EXP</t>
    </r>
    <r>
      <rPr>
        <vertAlign val="subscript"/>
        <sz val="11"/>
        <color theme="1"/>
        <rFont val="Calibri"/>
        <family val="2"/>
        <scheme val="minor"/>
      </rPr>
      <t>t</t>
    </r>
  </si>
  <si>
    <r>
      <t>u</t>
    </r>
    <r>
      <rPr>
        <vertAlign val="superscript"/>
        <sz val="11"/>
        <color theme="1"/>
        <rFont val="Calibri"/>
        <family val="2"/>
        <scheme val="minor"/>
      </rPr>
      <t>EXP</t>
    </r>
    <r>
      <rPr>
        <vertAlign val="subscript"/>
        <sz val="11"/>
        <color theme="1"/>
        <rFont val="Calibri"/>
        <family val="2"/>
        <scheme val="minor"/>
      </rPr>
      <t>t</t>
    </r>
  </si>
  <si>
    <r>
      <t>u</t>
    </r>
    <r>
      <rPr>
        <vertAlign val="superscript"/>
        <sz val="11"/>
        <color theme="1"/>
        <rFont val="Calibri"/>
        <family val="2"/>
        <scheme val="minor"/>
      </rPr>
      <t>EXP</t>
    </r>
    <r>
      <rPr>
        <vertAlign val="subscript"/>
        <sz val="11"/>
        <color theme="1"/>
        <rFont val="Calibri"/>
        <family val="2"/>
        <scheme val="minor"/>
      </rPr>
      <t>t-1</t>
    </r>
  </si>
  <si>
    <r>
      <t>u</t>
    </r>
    <r>
      <rPr>
        <vertAlign val="superscript"/>
        <sz val="11"/>
        <color theme="1"/>
        <rFont val="Calibri"/>
        <family val="2"/>
        <scheme val="minor"/>
      </rPr>
      <t>EXP</t>
    </r>
    <r>
      <rPr>
        <vertAlign val="subscript"/>
        <sz val="11"/>
        <color theme="1"/>
        <rFont val="Calibri"/>
        <family val="2"/>
        <scheme val="minor"/>
      </rPr>
      <t>t-2</t>
    </r>
  </si>
  <si>
    <r>
      <t>ψ</t>
    </r>
    <r>
      <rPr>
        <vertAlign val="subscript"/>
        <sz val="11"/>
        <color theme="1"/>
        <rFont val="Calibri"/>
        <family val="2"/>
      </rPr>
      <t>1</t>
    </r>
  </si>
  <si>
    <r>
      <t>ψ</t>
    </r>
    <r>
      <rPr>
        <vertAlign val="subscript"/>
        <sz val="11"/>
        <color theme="1"/>
        <rFont val="Calibri"/>
        <family val="2"/>
        <scheme val="minor"/>
      </rPr>
      <t>2</t>
    </r>
  </si>
  <si>
    <r>
      <t>η</t>
    </r>
    <r>
      <rPr>
        <strike/>
        <vertAlign val="superscript"/>
        <sz val="11"/>
        <rFont val="Calibri"/>
        <family val="2"/>
        <scheme val="minor"/>
      </rPr>
      <t>z</t>
    </r>
    <r>
      <rPr>
        <strike/>
        <vertAlign val="subscript"/>
        <sz val="11"/>
        <rFont val="Calibri"/>
        <family val="2"/>
        <scheme val="minor"/>
      </rPr>
      <t>t</t>
    </r>
  </si>
  <si>
    <t>Q2.2022</t>
  </si>
  <si>
    <t>2022-Q2</t>
  </si>
  <si>
    <t>ECB</t>
  </si>
  <si>
    <t>V025IMP3@EUDATA</t>
  </si>
  <si>
    <t>V025IMP7@EUDATA</t>
  </si>
  <si>
    <t>V025IMPY@EUDATA</t>
  </si>
  <si>
    <t>V025IMPL@EUDATA</t>
  </si>
  <si>
    <t>EA 11-19: SPF Inflation Forecast: Mean Point Estimate: 3 Qtrs Ahead (Y/Y % Chg)</t>
  </si>
  <si>
    <t>EA 11-19: SPF Inflation Forecast: Mean Point Estimate: 7 Qtrs Ahead (Y/Y % Chg)</t>
  </si>
  <si>
    <t>EA 11-19: SPF Inflation Forecast: Mean Point Estimate: Two Yrs Ahead (Y/Y % Chg)</t>
  </si>
  <si>
    <t>EA 11-19: SPF Inflation Forecast: Mean Point Estimate: Long-Term (Y/Y % Change)</t>
  </si>
  <si>
    <t>SR_DE</t>
  </si>
  <si>
    <t>LR_DE</t>
  </si>
  <si>
    <t>LR_EA</t>
  </si>
  <si>
    <t>Germany: Consumer Price Index (SWDA, 2015=100)</t>
  </si>
  <si>
    <t>OIL</t>
  </si>
  <si>
    <t>OPEC</t>
  </si>
  <si>
    <t>United Kingdom Brent: Spot Crude Price ($/BBL)</t>
  </si>
  <si>
    <t>AGGANY(DESPCT@GERMANY,AVG)</t>
  </si>
  <si>
    <t>AGGANY(MGBUKB@ENERGY,AVG)</t>
  </si>
  <si>
    <r>
      <t>η</t>
    </r>
    <r>
      <rPr>
        <vertAlign val="superscript"/>
        <sz val="11"/>
        <color theme="1"/>
        <rFont val="Calibri"/>
        <family val="2"/>
        <scheme val="minor"/>
      </rPr>
      <t>cp</t>
    </r>
    <r>
      <rPr>
        <vertAlign val="subscript"/>
        <sz val="11"/>
        <color theme="1"/>
        <rFont val="Calibri"/>
        <family val="2"/>
        <scheme val="minor"/>
      </rPr>
      <t>t</t>
    </r>
  </si>
  <si>
    <r>
      <rPr>
        <sz val="11"/>
        <color theme="1"/>
        <rFont val="Calibri"/>
        <family val="2"/>
      </rPr>
      <t>π</t>
    </r>
    <r>
      <rPr>
        <vertAlign val="subscript"/>
        <sz val="11"/>
        <color theme="1"/>
        <rFont val="Calibri"/>
        <family val="2"/>
        <scheme val="minor"/>
      </rPr>
      <t>t+1</t>
    </r>
    <r>
      <rPr>
        <vertAlign val="superscript"/>
        <sz val="11"/>
        <color theme="1"/>
        <rFont val="Calibri"/>
        <family val="2"/>
        <scheme val="minor"/>
      </rPr>
      <t>cp</t>
    </r>
  </si>
  <si>
    <r>
      <rPr>
        <sz val="11"/>
        <color theme="1"/>
        <rFont val="Calibri"/>
        <family val="2"/>
      </rPr>
      <t>π</t>
    </r>
    <r>
      <rPr>
        <vertAlign val="subscript"/>
        <sz val="11"/>
        <color theme="1"/>
        <rFont val="Calibri"/>
        <family val="2"/>
        <scheme val="minor"/>
      </rPr>
      <t>t</t>
    </r>
    <r>
      <rPr>
        <vertAlign val="superscript"/>
        <sz val="11"/>
        <color theme="1"/>
        <rFont val="Calibri"/>
        <family val="2"/>
        <scheme val="minor"/>
      </rPr>
      <t>cp</t>
    </r>
  </si>
  <si>
    <r>
      <t>w</t>
    </r>
    <r>
      <rPr>
        <vertAlign val="superscript"/>
        <sz val="11"/>
        <color theme="1"/>
        <rFont val="Calibri"/>
        <family val="2"/>
        <scheme val="minor"/>
      </rPr>
      <t>cp</t>
    </r>
    <r>
      <rPr>
        <vertAlign val="subscript"/>
        <sz val="11"/>
        <color theme="1"/>
        <rFont val="Calibri"/>
        <family val="2"/>
        <scheme val="minor"/>
      </rPr>
      <t>t</t>
    </r>
  </si>
  <si>
    <r>
      <t>w</t>
    </r>
    <r>
      <rPr>
        <vertAlign val="superscript"/>
        <sz val="11"/>
        <color theme="1"/>
        <rFont val="Calibri"/>
        <family val="2"/>
        <scheme val="minor"/>
      </rPr>
      <t>cp</t>
    </r>
    <r>
      <rPr>
        <vertAlign val="subscript"/>
        <sz val="11"/>
        <color theme="1"/>
        <rFont val="Calibri"/>
        <family val="2"/>
        <scheme val="minor"/>
      </rPr>
      <t>t-1</t>
    </r>
  </si>
  <si>
    <r>
      <t>OIL</t>
    </r>
    <r>
      <rPr>
        <vertAlign val="subscript"/>
        <sz val="11"/>
        <color theme="1"/>
        <rFont val="Calibri"/>
        <family val="2"/>
        <scheme val="minor"/>
      </rPr>
      <t>t</t>
    </r>
  </si>
  <si>
    <r>
      <rPr>
        <sz val="11"/>
        <color theme="1"/>
        <rFont val="Calibri"/>
        <family val="2"/>
      </rPr>
      <t>π</t>
    </r>
    <r>
      <rPr>
        <vertAlign val="subscript"/>
        <sz val="11"/>
        <color theme="1"/>
        <rFont val="Calibri"/>
        <family val="2"/>
        <scheme val="minor"/>
      </rPr>
      <t>t-1</t>
    </r>
    <r>
      <rPr>
        <vertAlign val="superscript"/>
        <sz val="11"/>
        <color theme="1"/>
        <rFont val="Calibri"/>
        <family val="2"/>
        <scheme val="minor"/>
      </rPr>
      <t>cp</t>
    </r>
  </si>
  <si>
    <r>
      <t>h</t>
    </r>
    <r>
      <rPr>
        <vertAlign val="subscript"/>
        <sz val="11"/>
        <color theme="1"/>
        <rFont val="Calibri"/>
        <family val="2"/>
        <scheme val="minor"/>
      </rPr>
      <t>g</t>
    </r>
    <r>
      <rPr>
        <vertAlign val="superscript"/>
        <sz val="11"/>
        <color theme="1"/>
        <rFont val="Calibri"/>
        <family val="2"/>
        <scheme val="minor"/>
      </rPr>
      <t>1</t>
    </r>
  </si>
  <si>
    <r>
      <t>h</t>
    </r>
    <r>
      <rPr>
        <vertAlign val="subscript"/>
        <sz val="11"/>
        <color theme="1"/>
        <rFont val="Calibri"/>
        <family val="2"/>
        <scheme val="minor"/>
      </rPr>
      <t>g</t>
    </r>
    <r>
      <rPr>
        <vertAlign val="superscript"/>
        <sz val="11"/>
        <color theme="1"/>
        <rFont val="Calibri"/>
        <family val="2"/>
        <scheme val="minor"/>
      </rPr>
      <t>0</t>
    </r>
  </si>
  <si>
    <r>
      <t>h</t>
    </r>
    <r>
      <rPr>
        <vertAlign val="subscript"/>
        <sz val="11"/>
        <color theme="1"/>
        <rFont val="Calibri"/>
        <family val="2"/>
        <scheme val="minor"/>
      </rPr>
      <t>g</t>
    </r>
    <r>
      <rPr>
        <vertAlign val="superscript"/>
        <sz val="11"/>
        <color theme="1"/>
        <rFont val="Calibri"/>
        <family val="2"/>
        <scheme val="minor"/>
      </rPr>
      <t>2</t>
    </r>
  </si>
  <si>
    <r>
      <t>f</t>
    </r>
    <r>
      <rPr>
        <vertAlign val="subscript"/>
        <sz val="11"/>
        <color theme="1"/>
        <rFont val="Calibri"/>
        <family val="2"/>
        <scheme val="minor"/>
      </rPr>
      <t>z,0</t>
    </r>
  </si>
  <si>
    <t>COSTPUSH</t>
  </si>
  <si>
    <t>AGGANY(S025R@EUDATA,AVG)</t>
  </si>
  <si>
    <t>AGGANY(DESE315@GERMANY,AVG)</t>
  </si>
  <si>
    <t>AGGANY(DESVCCI@GERMANY,AVG)</t>
  </si>
  <si>
    <t>AGGANY(E025C@EUDATA,AVG)</t>
  </si>
  <si>
    <t>Seaonal Adjustment (Eviews)</t>
  </si>
  <si>
    <t>Core HICP</t>
  </si>
  <si>
    <t>DESNGDPJ@GERMANY</t>
  </si>
  <si>
    <t>DESNMJ@GERMANY</t>
  </si>
  <si>
    <t>Germany: Gross Domestic Product Deflator (SWDA, 2015=100)</t>
  </si>
  <si>
    <t>Germany: GDP Deflator: Total Imports(SWDA, 2015=100)</t>
  </si>
  <si>
    <t>Relativ import price deflator</t>
  </si>
  <si>
    <t>θ</t>
  </si>
  <si>
    <t>BBDP1.M.DE.Y.VPI.C.C2C02.I15.A</t>
  </si>
  <si>
    <t>BBDP1.M.DE.Y.VPI.C.C2C03.I15.A</t>
  </si>
  <si>
    <t>BBDP1.M.DE.Y.VPI.C.C2C04.I15.A</t>
  </si>
  <si>
    <t>BBDP1.M.DE.Y.VPI.C.C2C05.I15.A</t>
  </si>
  <si>
    <t>BBDP1.M.DE.Y.VPI.C.C2C07.I15.A</t>
  </si>
  <si>
    <t>BBDP1.M.DE.Y.VPI.C.C2C09.I15.A</t>
  </si>
  <si>
    <t>BBDP1.M.DE.Y.VPI.C.C2C10.I15.A</t>
  </si>
  <si>
    <t>BBDP1.M.DE.Y.VPI.C.C2C11.I15.A</t>
  </si>
  <si>
    <t>BBDP1.M.DE.Y.VPI.C.C2C12.I15.A</t>
  </si>
  <si>
    <t>Verbraucherpreisindex / Deutschland / kalender- und saisonbereinigt / 02 Alkoholische Getränke und Tabakwaren</t>
  </si>
  <si>
    <t>Verbraucherpreisindex / Deutschland / kalender- und saisonbereinigt / 03 Bekleidung und Schuhe</t>
  </si>
  <si>
    <t>Verbraucherpreisindex / Deutschland / kalender- und saisonbereinigt / 04 Wohnung, Wasser, Strom, Gas und andere Brennstoffe</t>
  </si>
  <si>
    <t>Verbraucherpreisindex / Deutschland / kalender- und saisonbereinigt / 05 Möbel, Leuchten, Geräte u.a. Haushaltszubehör</t>
  </si>
  <si>
    <t>Verbraucherpreisindex / Deutschland / kalender- und saisonbereinigt / 07 Verkehr</t>
  </si>
  <si>
    <t>Verbraucherpreisindex / Deutschland / kalender- und saisonbereinigt / 09 Freizeit, Unterhaltung und Kultur</t>
  </si>
  <si>
    <t>Verbraucherpreisindex / Deutschland / kalender- und saisonbereinigt / 10 Bildungswesen</t>
  </si>
  <si>
    <t>Verbraucherpreisindex / Deutschland / kalender- und saisonbereinigt / 11 Gaststätten- und Beherbergungsdienstleistungen</t>
  </si>
  <si>
    <t>Verbraucherpreisindex / Deutschland / kalender- und saisonbereinigt / 12 Andere Waren und Dienstleistungen</t>
  </si>
  <si>
    <t>BBDP1.M.DE.Y.VPI.C.C2C01.I15.A</t>
  </si>
  <si>
    <t>Verbraucherpreisindex / Deutschland / kalender- und saisonbereinigt / 01 Nahrungsmittel und alkoholfreie Getränke</t>
  </si>
  <si>
    <r>
      <rPr>
        <sz val="11"/>
        <color theme="1"/>
        <rFont val="Calibri"/>
        <family val="2"/>
      </rPr>
      <t>π</t>
    </r>
    <r>
      <rPr>
        <vertAlign val="superscript"/>
        <sz val="11"/>
        <color theme="1"/>
        <rFont val="Calibri"/>
        <family val="2"/>
      </rPr>
      <t>1</t>
    </r>
    <r>
      <rPr>
        <vertAlign val="subscript"/>
        <sz val="11"/>
        <color theme="1"/>
        <rFont val="Calibri"/>
        <family val="2"/>
        <scheme val="minor"/>
      </rPr>
      <t>t</t>
    </r>
  </si>
  <si>
    <r>
      <rPr>
        <sz val="11"/>
        <color theme="1"/>
        <rFont val="Calibri"/>
        <family val="2"/>
      </rPr>
      <t>π</t>
    </r>
    <r>
      <rPr>
        <vertAlign val="superscript"/>
        <sz val="11"/>
        <color theme="1"/>
        <rFont val="Calibri"/>
        <family val="2"/>
      </rPr>
      <t>2</t>
    </r>
    <r>
      <rPr>
        <vertAlign val="subscript"/>
        <sz val="11"/>
        <color theme="1"/>
        <rFont val="Calibri"/>
        <family val="2"/>
        <scheme val="minor"/>
      </rPr>
      <t>t</t>
    </r>
  </si>
  <si>
    <r>
      <t>τ</t>
    </r>
    <r>
      <rPr>
        <vertAlign val="superscript"/>
        <sz val="11"/>
        <color theme="1"/>
        <rFont val="Calibri"/>
        <family val="2"/>
      </rPr>
      <t>1</t>
    </r>
    <r>
      <rPr>
        <vertAlign val="subscript"/>
        <sz val="11"/>
        <color theme="1"/>
        <rFont val="Calibri"/>
        <family val="2"/>
      </rPr>
      <t>t</t>
    </r>
  </si>
  <si>
    <r>
      <t>τ</t>
    </r>
    <r>
      <rPr>
        <vertAlign val="superscript"/>
        <sz val="11"/>
        <color theme="1"/>
        <rFont val="Calibri"/>
        <family val="2"/>
      </rPr>
      <t>2</t>
    </r>
    <r>
      <rPr>
        <vertAlign val="subscript"/>
        <sz val="11"/>
        <color theme="1"/>
        <rFont val="Calibri"/>
        <family val="2"/>
      </rPr>
      <t>t</t>
    </r>
  </si>
  <si>
    <r>
      <t>ε</t>
    </r>
    <r>
      <rPr>
        <vertAlign val="superscript"/>
        <sz val="11"/>
        <color theme="1"/>
        <rFont val="Calibri"/>
        <family val="2"/>
      </rPr>
      <t>c</t>
    </r>
    <r>
      <rPr>
        <vertAlign val="subscript"/>
        <sz val="11"/>
        <color theme="1"/>
        <rFont val="Calibri"/>
        <family val="2"/>
      </rPr>
      <t>t</t>
    </r>
  </si>
  <si>
    <r>
      <t>e</t>
    </r>
    <r>
      <rPr>
        <vertAlign val="superscript"/>
        <sz val="11"/>
        <color theme="1"/>
        <rFont val="Calibri"/>
        <family val="2"/>
        <scheme val="minor"/>
      </rPr>
      <t>1</t>
    </r>
    <r>
      <rPr>
        <vertAlign val="subscript"/>
        <sz val="11"/>
        <color theme="1"/>
        <rFont val="Calibri"/>
        <family val="2"/>
        <scheme val="minor"/>
      </rPr>
      <t>t</t>
    </r>
  </si>
  <si>
    <r>
      <t>e</t>
    </r>
    <r>
      <rPr>
        <vertAlign val="superscript"/>
        <sz val="11"/>
        <color theme="1"/>
        <rFont val="Calibri"/>
        <family val="2"/>
        <scheme val="minor"/>
      </rPr>
      <t>9</t>
    </r>
    <r>
      <rPr>
        <vertAlign val="subscript"/>
        <sz val="11"/>
        <color theme="1"/>
        <rFont val="Calibri"/>
        <family val="2"/>
        <scheme val="minor"/>
      </rPr>
      <t>t</t>
    </r>
  </si>
  <si>
    <r>
      <t>e</t>
    </r>
    <r>
      <rPr>
        <vertAlign val="superscript"/>
        <sz val="11"/>
        <color theme="1"/>
        <rFont val="Calibri"/>
        <family val="2"/>
        <scheme val="minor"/>
      </rPr>
      <t>10</t>
    </r>
    <r>
      <rPr>
        <vertAlign val="subscript"/>
        <sz val="11"/>
        <color theme="1"/>
        <rFont val="Calibri"/>
        <family val="2"/>
        <scheme val="minor"/>
      </rPr>
      <t>t</t>
    </r>
  </si>
  <si>
    <r>
      <t>e</t>
    </r>
    <r>
      <rPr>
        <vertAlign val="superscript"/>
        <sz val="11"/>
        <color theme="1"/>
        <rFont val="Calibri"/>
        <family val="2"/>
        <scheme val="minor"/>
      </rPr>
      <t>11</t>
    </r>
    <r>
      <rPr>
        <vertAlign val="subscript"/>
        <sz val="11"/>
        <color theme="1"/>
        <rFont val="Calibri"/>
        <family val="2"/>
        <scheme val="minor"/>
      </rPr>
      <t>t</t>
    </r>
  </si>
  <si>
    <r>
      <t>e</t>
    </r>
    <r>
      <rPr>
        <vertAlign val="superscript"/>
        <sz val="11"/>
        <color theme="1"/>
        <rFont val="Calibri"/>
        <family val="2"/>
        <scheme val="minor"/>
      </rPr>
      <t>12</t>
    </r>
    <r>
      <rPr>
        <vertAlign val="subscript"/>
        <sz val="11"/>
        <color theme="1"/>
        <rFont val="Calibri"/>
        <family val="2"/>
        <scheme val="minor"/>
      </rPr>
      <t>t</t>
    </r>
  </si>
  <si>
    <r>
      <t>τ</t>
    </r>
    <r>
      <rPr>
        <vertAlign val="superscript"/>
        <sz val="11"/>
        <color theme="1"/>
        <rFont val="Calibri"/>
        <family val="2"/>
      </rPr>
      <t>1</t>
    </r>
    <r>
      <rPr>
        <vertAlign val="subscript"/>
        <sz val="11"/>
        <color theme="1"/>
        <rFont val="Calibri"/>
        <family val="2"/>
      </rPr>
      <t>t-1</t>
    </r>
  </si>
  <si>
    <r>
      <t>τ</t>
    </r>
    <r>
      <rPr>
        <vertAlign val="superscript"/>
        <sz val="11"/>
        <color theme="1"/>
        <rFont val="Calibri"/>
        <family val="2"/>
      </rPr>
      <t>2</t>
    </r>
    <r>
      <rPr>
        <vertAlign val="subscript"/>
        <sz val="11"/>
        <color theme="1"/>
        <rFont val="Calibri"/>
        <family val="2"/>
      </rPr>
      <t>t-1</t>
    </r>
  </si>
  <si>
    <r>
      <t>η</t>
    </r>
    <r>
      <rPr>
        <vertAlign val="superscript"/>
        <sz val="11"/>
        <color theme="1"/>
        <rFont val="Calibri"/>
        <family val="2"/>
        <scheme val="minor"/>
      </rPr>
      <t>c</t>
    </r>
    <r>
      <rPr>
        <vertAlign val="subscript"/>
        <sz val="11"/>
        <color theme="1"/>
        <rFont val="Calibri"/>
        <family val="2"/>
        <scheme val="minor"/>
      </rPr>
      <t>t</t>
    </r>
  </si>
  <si>
    <r>
      <t>η</t>
    </r>
    <r>
      <rPr>
        <vertAlign val="superscript"/>
        <sz val="11"/>
        <rFont val="Calibri"/>
        <family val="2"/>
      </rPr>
      <t>τ</t>
    </r>
    <r>
      <rPr>
        <vertAlign val="subscript"/>
        <sz val="11"/>
        <rFont val="Calibri"/>
        <family val="2"/>
        <scheme val="minor"/>
      </rPr>
      <t>t</t>
    </r>
  </si>
  <si>
    <r>
      <t>η</t>
    </r>
    <r>
      <rPr>
        <vertAlign val="superscript"/>
        <sz val="11"/>
        <rFont val="Calibri"/>
        <family val="2"/>
        <scheme val="minor"/>
      </rPr>
      <t>z</t>
    </r>
    <r>
      <rPr>
        <vertAlign val="subscript"/>
        <sz val="11"/>
        <rFont val="Calibri"/>
        <family val="2"/>
        <scheme val="minor"/>
      </rPr>
      <t>t</t>
    </r>
  </si>
  <si>
    <t>FOOD</t>
  </si>
  <si>
    <t>CLOTHING</t>
  </si>
  <si>
    <t>HOUSING</t>
  </si>
  <si>
    <t>FURNITURE</t>
  </si>
  <si>
    <t>TRANSPORT</t>
  </si>
  <si>
    <t>RECREATION</t>
  </si>
  <si>
    <t>EDUCATION</t>
  </si>
  <si>
    <t>FOODSERVICES</t>
  </si>
  <si>
    <t>OTHERSERVICES</t>
  </si>
  <si>
    <t>ALCOHOL</t>
  </si>
  <si>
    <t>DENPW047@GERMANY</t>
  </si>
  <si>
    <t>DENPW001@GERMANY</t>
  </si>
  <si>
    <t>DENPW015@GERMANY</t>
  </si>
  <si>
    <t>DENPW021@GERMANY</t>
  </si>
  <si>
    <t>DENPW030@GERMANY</t>
  </si>
  <si>
    <t>DENPW074@GERMANY</t>
  </si>
  <si>
    <t>DENPW096@GERMANY</t>
  </si>
  <si>
    <t>DENPW122@GERMANY</t>
  </si>
  <si>
    <t>DENPW126@GERMANY</t>
  </si>
  <si>
    <t>DENPW131@GERMANY</t>
  </si>
  <si>
    <t>Q1/85 *Q</t>
  </si>
  <si>
    <t>Q1/85</t>
  </si>
  <si>
    <t>Q2/85</t>
  </si>
  <si>
    <t>Q3/85</t>
  </si>
  <si>
    <t>Q4/85</t>
  </si>
  <si>
    <t>Q1/86</t>
  </si>
  <si>
    <t>Q2/86</t>
  </si>
  <si>
    <t>Q3/86</t>
  </si>
  <si>
    <t>Q4/86</t>
  </si>
  <si>
    <t>Q1/87</t>
  </si>
  <si>
    <t>Q2/87</t>
  </si>
  <si>
    <t>Q3/87</t>
  </si>
  <si>
    <t>Q4/87</t>
  </si>
  <si>
    <t>Q1/88</t>
  </si>
  <si>
    <t>Q2/88</t>
  </si>
  <si>
    <t>Q3/88</t>
  </si>
  <si>
    <t>Q4/88</t>
  </si>
  <si>
    <t>Q1/89</t>
  </si>
  <si>
    <t>Q2/89</t>
  </si>
  <si>
    <t>Q3/89</t>
  </si>
  <si>
    <t>Q4/89</t>
  </si>
  <si>
    <t>Q1/90</t>
  </si>
  <si>
    <t>Q2/90</t>
  </si>
  <si>
    <t>Q3/90</t>
  </si>
  <si>
    <t>Q4/90</t>
  </si>
  <si>
    <t>Q1/91</t>
  </si>
  <si>
    <t>Q2/91</t>
  </si>
  <si>
    <t>Q3/91</t>
  </si>
  <si>
    <t>Q4/91</t>
  </si>
  <si>
    <t>Q1/92</t>
  </si>
  <si>
    <t>Q2/92</t>
  </si>
  <si>
    <t>Q3/92</t>
  </si>
  <si>
    <t>Q4/92</t>
  </si>
  <si>
    <t>Q1/93</t>
  </si>
  <si>
    <t>Q2/93</t>
  </si>
  <si>
    <t>Q3/93</t>
  </si>
  <si>
    <t>Q4/93</t>
  </si>
  <si>
    <t>Q1/94</t>
  </si>
  <si>
    <t>Q2/94</t>
  </si>
  <si>
    <t>Q3/94</t>
  </si>
  <si>
    <t>Q4/94</t>
  </si>
  <si>
    <t>Q1/95</t>
  </si>
  <si>
    <t>Q2/95</t>
  </si>
  <si>
    <t>Q3/95</t>
  </si>
  <si>
    <t>Q4/95</t>
  </si>
  <si>
    <t>Q1/96</t>
  </si>
  <si>
    <t>Q2/96</t>
  </si>
  <si>
    <t>Q3/96</t>
  </si>
  <si>
    <t>Q4/96</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</si>
  <si>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</si>
  <si>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</si>
  <si>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</si>
  <si>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</si>
  <si>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</si>
  <si>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</si>
  <si>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</si>
  <si>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</si>
  <si>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</si>
  <si>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</si>
  <si>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</si>
  <si>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</si>
  <si>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</si>
  <si>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</si>
  <si>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</si>
  <si>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</si>
  <si>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</si>
  <si>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</si>
  <si>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</si>
  <si>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</si>
  <si>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</si>
  <si>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</si>
  <si>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</si>
  <si>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</si>
  <si>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</si>
  <si>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</si>
  <si>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</si>
  <si>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</si>
  <si>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</si>
  <si>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</si>
  <si>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</si>
  <si>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</si>
  <si>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</si>
  <si>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</si>
  <si>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</si>
  <si>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</si>
  <si>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</si>
  <si>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</si>
  <si>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</si>
  <si>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</si>
  <si>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</si>
  <si>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</si>
  <si>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</si>
  <si>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</si>
  <si>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</si>
  <si>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</si>
  <si>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</si>
  <si>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</si>
  <si>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</si>
  <si>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</si>
  <si>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</si>
  <si>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</si>
  <si>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</si>
  <si>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</si>
  <si>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</si>
  <si>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</si>
  <si>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</si>
  <si>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</si>
  <si>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</si>
  <si>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</si>
  <si>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</si>
  <si>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</si>
  <si>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</si>
  <si>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</si>
  <si>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</si>
  <si>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</si>
  <si>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</si>
  <si>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</si>
  <si>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</si>
  <si>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Q2/14</t>
  </si>
  <si>
    <t>Q3/14</t>
  </si>
  <si>
    <t>Q4/14</t>
  </si>
  <si>
    <t>Q1/15</t>
  </si>
  <si>
    <t>Q2/15</t>
  </si>
  <si>
    <t>Q3/15</t>
  </si>
  <si>
    <t>Q4/15</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</si>
  <si>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</si>
  <si>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</si>
  <si>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</si>
  <si>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</si>
  <si>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</si>
  <si>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</si>
  <si>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</si>
  <si>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</si>
  <si>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</si>
  <si>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</si>
  <si>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</si>
  <si>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</si>
  <si>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</si>
  <si>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</si>
  <si>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</si>
  <si>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</si>
  <si>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</si>
  <si>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</si>
  <si>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</si>
  <si>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</si>
  <si>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</si>
  <si>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</si>
  <si>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</si>
  <si>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</si>
  <si>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</si>
  <si>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</si>
  <si>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Germany: CPI Weight: Food and Nonalcoholic Drinks (Parts per 1000)</t>
  </si>
  <si>
    <t>Germany: CPI Weight: Alcoholic Beverages and Tobacco (Parts per 1000)</t>
  </si>
  <si>
    <t>Germany: CPI Weight: Clothing and Footwear (Parts per 1000)</t>
  </si>
  <si>
    <t>Germany: CPI Weight: Housing/Water/Electricity, Gas &amp; Oth Fuels (Parts per 1000)</t>
  </si>
  <si>
    <t>Germany: CPI Weight: Furniture, Lighting Equip, Appliances Etc. (Parts per 1000)</t>
  </si>
  <si>
    <t>Germany: CPI Weight: Transport (Parts per 1000)</t>
  </si>
  <si>
    <t>Germany: CPI Weight: Recreation, Entertainment and Culture (Parts per 1000)</t>
  </si>
  <si>
    <t>Germany: CPI Weight: Education (Parts per 1000)</t>
  </si>
  <si>
    <t>Germany: CPI Weight: Restaurant and Hotels (Parts per 1000)</t>
  </si>
  <si>
    <t>Germany: CPI Weight: Miscellaneous Goods and Services (Parts per 1000)</t>
  </si>
  <si>
    <t>DENPW064@GERMANY</t>
  </si>
  <si>
    <t>DENPW091@GERMANY</t>
  </si>
  <si>
    <t>Germany: CPI Weight: Health (Parts per 1000)</t>
  </si>
  <si>
    <t>Germany: CPI Weight: Communication (Parts per 1000)</t>
  </si>
  <si>
    <t>Bureau of Economic Analysis</t>
  </si>
  <si>
    <t>Last Revised on: July 28, 2022 - Next Release Date August 25, 2022</t>
  </si>
  <si>
    <t>Line</t>
  </si>
  <si>
    <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</si>
  <si>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</si>
  <si>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</si>
  <si>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</si>
  <si>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</si>
  <si>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</si>
  <si>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</si>
  <si>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</si>
  <si>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</si>
  <si>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</si>
  <si>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</si>
  <si>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</si>
  <si>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</si>
  <si>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</si>
  <si>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</si>
  <si>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</si>
  <si>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</si>
  <si>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</si>
  <si>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</si>
  <si>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</si>
  <si>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</si>
  <si>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</si>
  <si>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</si>
  <si>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</si>
  <si>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</si>
  <si>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</si>
  <si>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</si>
  <si>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</si>
  <si>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</si>
  <si>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Q1</t>
  </si>
  <si>
    <t>Q2</t>
  </si>
  <si>
    <t>Q3</t>
  </si>
  <si>
    <t>Q4</t>
  </si>
  <si>
    <t>1</t>
  </si>
  <si>
    <t xml:space="preserve">        Personal consumption expenditures (PCE)</t>
  </si>
  <si>
    <t>2</t>
  </si>
  <si>
    <t>Goods</t>
  </si>
  <si>
    <t>3</t>
  </si>
  <si>
    <t xml:space="preserve">    Durable goods</t>
  </si>
  <si>
    <t>4</t>
  </si>
  <si>
    <t xml:space="preserve">        Motor vehicles and parts</t>
  </si>
  <si>
    <t>5</t>
  </si>
  <si>
    <t xml:space="preserve">        Furnishings and durable household equipment</t>
  </si>
  <si>
    <t>6</t>
  </si>
  <si>
    <t xml:space="preserve">        Recreational goods and vehicles</t>
  </si>
  <si>
    <t>7</t>
  </si>
  <si>
    <t xml:space="preserve">        Other durable goods</t>
  </si>
  <si>
    <t>8</t>
  </si>
  <si>
    <t xml:space="preserve">    Nondurable goods</t>
  </si>
  <si>
    <t>9</t>
  </si>
  <si>
    <t xml:space="preserve">        Food and beverages purchased for off-premises consumption</t>
  </si>
  <si>
    <t>10</t>
  </si>
  <si>
    <t xml:space="preserve">        Clothing and footwear</t>
  </si>
  <si>
    <t>11</t>
  </si>
  <si>
    <t xml:space="preserve">        Gasoline and other energy goods</t>
  </si>
  <si>
    <t>12</t>
  </si>
  <si>
    <t xml:space="preserve">        Other nondurable goods</t>
  </si>
  <si>
    <t>13</t>
  </si>
  <si>
    <t>Services</t>
  </si>
  <si>
    <t>14</t>
  </si>
  <si>
    <t xml:space="preserve">    Household consumption expenditures (for services)</t>
  </si>
  <si>
    <t>15</t>
  </si>
  <si>
    <t xml:space="preserve">        Housing and utilities</t>
  </si>
  <si>
    <t>16</t>
  </si>
  <si>
    <t xml:space="preserve">        Health care</t>
  </si>
  <si>
    <t>17</t>
  </si>
  <si>
    <t xml:space="preserve">        Transportation services</t>
  </si>
  <si>
    <t>18</t>
  </si>
  <si>
    <t xml:space="preserve">        Recreation services</t>
  </si>
  <si>
    <t>19</t>
  </si>
  <si>
    <t xml:space="preserve">        Food services and accommodations</t>
  </si>
  <si>
    <t>20</t>
  </si>
  <si>
    <t xml:space="preserve">        Financial services and insurance</t>
  </si>
  <si>
    <t>21</t>
  </si>
  <si>
    <t xml:space="preserve">        Other services</t>
  </si>
  <si>
    <t>22</t>
  </si>
  <si>
    <t xml:space="preserve">    Final consumption expenditures of nonprofit institutions serving households (NPISHs)1</t>
  </si>
  <si>
    <t>23</t>
  </si>
  <si>
    <t xml:space="preserve">        Gross output of nonprofit institutions2</t>
  </si>
  <si>
    <t>24</t>
  </si>
  <si>
    <t xml:space="preserve">        Less: Receipts from sales of goods and services by nonprofit institutions3</t>
  </si>
  <si>
    <t>Addenda:</t>
  </si>
  <si>
    <t>25</t>
  </si>
  <si>
    <t xml:space="preserve">    PCE excluding food and energy4</t>
  </si>
  <si>
    <t>26</t>
  </si>
  <si>
    <t xml:space="preserve">    Energy goods and services5</t>
  </si>
  <si>
    <t>27</t>
  </si>
  <si>
    <t xml:space="preserve">    Market-based PCE6</t>
  </si>
  <si>
    <t>28</t>
  </si>
  <si>
    <t xml:space="preserve">    Market-based PCE excluding food and energy6</t>
  </si>
  <si>
    <t>Legend / Footnotes:</t>
  </si>
  <si>
    <t>1. Net expenses of NPISHs, defined as their gross operating expenses less primary sales to households.</t>
  </si>
  <si>
    <t>2. Gross output is net of unrelated sales, secondary sales, and sales to business, to government, and to the rest of the world; excludes own-account investment (construction and software).</t>
  </si>
  <si>
    <t>3. Excludes unrelated sales, secondary sales, and sales to business, to government, and to the rest of the world; includes membership dues and fees.</t>
  </si>
  <si>
    <t>4. Food consists of food and beverages purchased for off-premises consumption; food services, which include purchased meals and beverages, are not classified as food.</t>
  </si>
  <si>
    <t>5. Consists of gasoline and other energy goods and of electricity and gas services.</t>
  </si>
  <si>
    <t>6. Market-based PCE is a supplemental measure that is based on household expenditures for which there are observable price measures.It excludes most imputed transactions (for example, financial services furnished without payment) and the final consumption expenditures of nonprofit institutions serving households.</t>
  </si>
  <si>
    <t>1985</t>
  </si>
  <si>
    <t>1986</t>
  </si>
  <si>
    <t>1987</t>
  </si>
  <si>
    <t>1988</t>
  </si>
  <si>
    <t>1989</t>
  </si>
  <si>
    <t>1990</t>
  </si>
  <si>
    <t>1991</t>
  </si>
  <si>
    <t>1992</t>
  </si>
  <si>
    <t>1993</t>
  </si>
  <si>
    <t>1994</t>
  </si>
  <si>
    <t>---</t>
  </si>
  <si>
    <t>Motor vehicles and parts</t>
  </si>
  <si>
    <t>Furnishings and durable household equipment</t>
  </si>
  <si>
    <t>Recreational goods and vehicles</t>
  </si>
  <si>
    <t>Other durable goods</t>
  </si>
  <si>
    <t>Food and beverages purchased for off-premises consumption</t>
  </si>
  <si>
    <t>Clothing and footwear</t>
  </si>
  <si>
    <t>Gasoline and other energy goods</t>
  </si>
  <si>
    <t>Other nondurable goods</t>
  </si>
  <si>
    <t>Housing and utilities</t>
  </si>
  <si>
    <t>Health care</t>
  </si>
  <si>
    <t xml:space="preserve"> Transportation services</t>
  </si>
  <si>
    <t>Recreation services</t>
  </si>
  <si>
    <t>Food services and accommodations</t>
  </si>
  <si>
    <t>Other services</t>
  </si>
  <si>
    <t>Financial services and insurance</t>
  </si>
  <si>
    <t>Table 2.3.5. Personal Consumption Expenditures by Major Type of Product</t>
  </si>
  <si>
    <t>[Billions of dollars] Seasonally adjusted at annual rates</t>
  </si>
  <si>
    <t xml:space="preserve"> Final consumption expenditures of nonprofit institutions serving households (NPISHs)1</t>
  </si>
  <si>
    <t>GDP@USECON</t>
  </si>
  <si>
    <t>I@USECON</t>
  </si>
  <si>
    <t>M@USECON</t>
  </si>
  <si>
    <t>X@USECON</t>
  </si>
  <si>
    <t>LRN@USECON</t>
  </si>
  <si>
    <t>CUT@USECON</t>
  </si>
  <si>
    <t>BEA</t>
  </si>
  <si>
    <t>Gross Domestic Product (SAAR, Bil.$)</t>
  </si>
  <si>
    <t>Gross Private Domestic Investment (SAAR, Bil.$)</t>
  </si>
  <si>
    <t>Imports of Goods and Services (SAAR, Bil.$)</t>
  </si>
  <si>
    <t>Exports of Goods and Services (SAAR, Bil.$)</t>
  </si>
  <si>
    <t>BLS</t>
  </si>
  <si>
    <t>Civilian Unemployment Rate: 16 yr + (NSA, %)</t>
  </si>
  <si>
    <t>FRB</t>
  </si>
  <si>
    <t>Capacity Utilization: Industry (SA, Percent of Capacity)</t>
  </si>
  <si>
    <t>OTHERDURABLE</t>
  </si>
  <si>
    <t>GAS</t>
  </si>
  <si>
    <t>OTHERNONDURABLE</t>
  </si>
  <si>
    <t>HEALTH</t>
  </si>
  <si>
    <t>RECREATIONSERVICES</t>
  </si>
  <si>
    <t>FINANCIAL</t>
  </si>
  <si>
    <t>OTHER</t>
  </si>
  <si>
    <t>NONPROFIT</t>
  </si>
  <si>
    <t>MOTOR</t>
  </si>
  <si>
    <t>AGGANY(PCU@USECON,AVG)</t>
  </si>
  <si>
    <t>CPI-U: All Items (SA, 1982-84=100)</t>
  </si>
  <si>
    <t>1970</t>
  </si>
  <si>
    <t>1971</t>
  </si>
  <si>
    <t>1972</t>
  </si>
  <si>
    <t>1973</t>
  </si>
  <si>
    <t>1974</t>
  </si>
  <si>
    <t>1975</t>
  </si>
  <si>
    <t>1976</t>
  </si>
  <si>
    <t>1977</t>
  </si>
  <si>
    <t>1978</t>
  </si>
  <si>
    <t>1979</t>
  </si>
  <si>
    <t>1980</t>
  </si>
  <si>
    <t>1981</t>
  </si>
  <si>
    <t>1982</t>
  </si>
  <si>
    <t>1983</t>
  </si>
  <si>
    <t>1984</t>
  </si>
  <si>
    <t>1970-Q1 *Q</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</si>
  <si>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</si>
  <si>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</si>
  <si>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</si>
  <si>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</si>
  <si>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</si>
  <si>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</si>
  <si>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</si>
  <si>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</si>
  <si>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</si>
  <si>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</si>
  <si>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</si>
  <si>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</si>
  <si>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</si>
  <si>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</si>
  <si>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</si>
  <si>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</si>
  <si>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</si>
  <si>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</si>
  <si>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</si>
  <si>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</si>
  <si>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</si>
  <si>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</si>
  <si>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</si>
  <si>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</si>
  <si>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</si>
  <si>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</si>
  <si>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</si>
  <si>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</si>
  <si>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</si>
  <si>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</si>
  <si>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</si>
  <si>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</si>
  <si>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</si>
  <si>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</si>
  <si>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</si>
  <si>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</si>
  <si>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</si>
  <si>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</si>
  <si>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</si>
  <si>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</si>
  <si>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</si>
  <si>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</si>
  <si>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</si>
  <si>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</si>
  <si>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</si>
  <si>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</si>
  <si>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</si>
  <si>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</si>
  <si>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</si>
  <si>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</si>
  <si>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</si>
  <si>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</si>
  <si>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</si>
  <si>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</si>
  <si>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</si>
  <si>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</si>
  <si>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</si>
  <si>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</si>
  <si>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</si>
  <si>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</si>
  <si>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CSENT@USECON</t>
  </si>
  <si>
    <t>UMICH</t>
  </si>
  <si>
    <t>University of Michigan: Consumer Sentiment (NSA, Q1-66=100)</t>
  </si>
  <si>
    <t>Q3.2022</t>
  </si>
  <si>
    <t>2022-Q3</t>
  </si>
  <si>
    <r>
      <rPr>
        <sz val="11"/>
        <color theme="1"/>
        <rFont val="Calibri"/>
        <family val="2"/>
      </rPr>
      <t>π</t>
    </r>
    <r>
      <rPr>
        <vertAlign val="superscript"/>
        <sz val="11"/>
        <color theme="1"/>
        <rFont val="Calibri"/>
        <family val="2"/>
      </rPr>
      <t>EXP</t>
    </r>
    <r>
      <rPr>
        <vertAlign val="subscript"/>
        <sz val="11"/>
        <color theme="1"/>
        <rFont val="Calibri"/>
        <family val="2"/>
        <scheme val="minor"/>
      </rPr>
      <t>t</t>
    </r>
  </si>
  <si>
    <r>
      <t>τ</t>
    </r>
    <r>
      <rPr>
        <vertAlign val="superscript"/>
        <sz val="11"/>
        <color theme="1"/>
        <rFont val="Calibri"/>
        <family val="2"/>
      </rPr>
      <t>c</t>
    </r>
    <r>
      <rPr>
        <vertAlign val="subscript"/>
        <sz val="11"/>
        <color theme="1"/>
        <rFont val="Calibri"/>
        <family val="2"/>
      </rPr>
      <t>t</t>
    </r>
  </si>
  <si>
    <r>
      <t>τ</t>
    </r>
    <r>
      <rPr>
        <vertAlign val="superscript"/>
        <sz val="11"/>
        <color theme="1"/>
        <rFont val="Calibri"/>
        <family val="2"/>
      </rPr>
      <t>c</t>
    </r>
    <r>
      <rPr>
        <vertAlign val="subscript"/>
        <sz val="11"/>
        <color theme="1"/>
        <rFont val="Calibri"/>
        <family val="2"/>
      </rPr>
      <t>t-1</t>
    </r>
  </si>
  <si>
    <r>
      <rPr>
        <sz val="11"/>
        <color theme="1"/>
        <rFont val="Calibri"/>
        <family val="2"/>
      </rPr>
      <t>ε</t>
    </r>
    <r>
      <rPr>
        <vertAlign val="superscript"/>
        <sz val="11"/>
        <color theme="1"/>
        <rFont val="Calibri"/>
        <family val="2"/>
      </rPr>
      <t>c</t>
    </r>
    <r>
      <rPr>
        <vertAlign val="subscript"/>
        <sz val="11"/>
        <color theme="1"/>
        <rFont val="Calibri"/>
        <family val="2"/>
        <scheme val="minor"/>
      </rPr>
      <t>t-1</t>
    </r>
  </si>
  <si>
    <r>
      <t>s</t>
    </r>
    <r>
      <rPr>
        <vertAlign val="superscript"/>
        <sz val="11"/>
        <color theme="1"/>
        <rFont val="Calibri"/>
        <family val="2"/>
      </rPr>
      <t>1</t>
    </r>
    <r>
      <rPr>
        <vertAlign val="subscript"/>
        <sz val="11"/>
        <color theme="1"/>
        <rFont val="Calibri"/>
        <family val="2"/>
      </rPr>
      <t>t</t>
    </r>
  </si>
  <si>
    <r>
      <t>s</t>
    </r>
    <r>
      <rPr>
        <vertAlign val="superscript"/>
        <sz val="11"/>
        <color theme="1"/>
        <rFont val="Calibri"/>
        <family val="2"/>
      </rPr>
      <t>c</t>
    </r>
    <r>
      <rPr>
        <vertAlign val="subscript"/>
        <sz val="11"/>
        <color theme="1"/>
        <rFont val="Calibri"/>
        <family val="2"/>
      </rPr>
      <t>t</t>
    </r>
  </si>
  <si>
    <r>
      <t>s</t>
    </r>
    <r>
      <rPr>
        <vertAlign val="superscript"/>
        <sz val="11"/>
        <color theme="1"/>
        <rFont val="Calibri"/>
        <family val="2"/>
      </rPr>
      <t>1</t>
    </r>
    <r>
      <rPr>
        <vertAlign val="subscript"/>
        <sz val="11"/>
        <color theme="1"/>
        <rFont val="Calibri"/>
        <family val="2"/>
      </rPr>
      <t>t-1</t>
    </r>
  </si>
  <si>
    <r>
      <t>s</t>
    </r>
    <r>
      <rPr>
        <vertAlign val="superscript"/>
        <sz val="11"/>
        <color theme="1"/>
        <rFont val="Calibri"/>
        <family val="2"/>
      </rPr>
      <t>2</t>
    </r>
    <r>
      <rPr>
        <vertAlign val="subscript"/>
        <sz val="11"/>
        <color theme="1"/>
        <rFont val="Calibri"/>
        <family val="2"/>
      </rPr>
      <t>t</t>
    </r>
  </si>
  <si>
    <r>
      <t>s</t>
    </r>
    <r>
      <rPr>
        <vertAlign val="superscript"/>
        <sz val="11"/>
        <color theme="1"/>
        <rFont val="Calibri"/>
        <family val="2"/>
      </rPr>
      <t>2</t>
    </r>
    <r>
      <rPr>
        <vertAlign val="subscript"/>
        <sz val="11"/>
        <color theme="1"/>
        <rFont val="Calibri"/>
        <family val="2"/>
      </rPr>
      <t>t-1</t>
    </r>
  </si>
  <si>
    <r>
      <t>s</t>
    </r>
    <r>
      <rPr>
        <vertAlign val="superscript"/>
        <sz val="11"/>
        <color theme="1"/>
        <rFont val="Calibri"/>
        <family val="2"/>
      </rPr>
      <t>1</t>
    </r>
    <r>
      <rPr>
        <vertAlign val="subscript"/>
        <sz val="11"/>
        <color theme="1"/>
        <rFont val="Calibri"/>
        <family val="2"/>
      </rPr>
      <t>t-2</t>
    </r>
  </si>
  <si>
    <r>
      <t>s</t>
    </r>
    <r>
      <rPr>
        <vertAlign val="superscript"/>
        <sz val="11"/>
        <color theme="1"/>
        <rFont val="Calibri"/>
        <family val="2"/>
      </rPr>
      <t>2</t>
    </r>
    <r>
      <rPr>
        <vertAlign val="subscript"/>
        <sz val="11"/>
        <color theme="1"/>
        <rFont val="Calibri"/>
        <family val="2"/>
      </rPr>
      <t>t-2</t>
    </r>
  </si>
  <si>
    <r>
      <t>α</t>
    </r>
    <r>
      <rPr>
        <vertAlign val="superscript"/>
        <sz val="11"/>
        <rFont val="Calibri"/>
        <family val="2"/>
      </rPr>
      <t>1</t>
    </r>
  </si>
  <si>
    <r>
      <t>α</t>
    </r>
    <r>
      <rPr>
        <vertAlign val="superscript"/>
        <sz val="11"/>
        <rFont val="Calibri"/>
        <family val="2"/>
        <scheme val="minor"/>
      </rPr>
      <t>2</t>
    </r>
  </si>
  <si>
    <r>
      <t>β</t>
    </r>
    <r>
      <rPr>
        <vertAlign val="superscript"/>
        <sz val="11"/>
        <rFont val="Calibri"/>
        <family val="2"/>
        <scheme val="minor"/>
      </rPr>
      <t>1</t>
    </r>
  </si>
  <si>
    <r>
      <rPr>
        <sz val="11"/>
        <rFont val="Calibri"/>
        <family val="2"/>
      </rPr>
      <t>λ</t>
    </r>
    <r>
      <rPr>
        <vertAlign val="superscript"/>
        <sz val="11"/>
        <rFont val="Calibri"/>
        <family val="2"/>
        <scheme val="minor"/>
      </rPr>
      <t>11</t>
    </r>
  </si>
  <si>
    <r>
      <t>λ</t>
    </r>
    <r>
      <rPr>
        <vertAlign val="superscript"/>
        <sz val="11"/>
        <rFont val="Calibri"/>
        <family val="2"/>
        <scheme val="minor"/>
      </rPr>
      <t>12</t>
    </r>
  </si>
  <si>
    <r>
      <t>λ</t>
    </r>
    <r>
      <rPr>
        <vertAlign val="superscript"/>
        <sz val="11"/>
        <rFont val="Calibri"/>
        <family val="2"/>
        <scheme val="minor"/>
      </rPr>
      <t>13</t>
    </r>
  </si>
  <si>
    <r>
      <t>λ</t>
    </r>
    <r>
      <rPr>
        <vertAlign val="superscript"/>
        <sz val="11"/>
        <rFont val="Calibri"/>
        <family val="2"/>
        <scheme val="minor"/>
      </rPr>
      <t>21</t>
    </r>
  </si>
  <si>
    <r>
      <t>λ</t>
    </r>
    <r>
      <rPr>
        <vertAlign val="superscript"/>
        <sz val="11"/>
        <rFont val="Calibri"/>
        <family val="2"/>
        <scheme val="minor"/>
      </rPr>
      <t>22</t>
    </r>
  </si>
  <si>
    <r>
      <t>λ</t>
    </r>
    <r>
      <rPr>
        <vertAlign val="superscript"/>
        <sz val="11"/>
        <rFont val="Calibri"/>
        <family val="2"/>
        <scheme val="minor"/>
      </rPr>
      <t>23</t>
    </r>
    <r>
      <rPr>
        <sz val="11"/>
        <color theme="1"/>
        <rFont val="Calibri"/>
        <family val="2"/>
        <scheme val="minor"/>
      </rPr>
      <t/>
    </r>
  </si>
  <si>
    <r>
      <t>λ</t>
    </r>
    <r>
      <rPr>
        <vertAlign val="superscript"/>
        <sz val="11"/>
        <rFont val="Calibri"/>
        <family val="2"/>
        <scheme val="minor"/>
      </rPr>
      <t>31</t>
    </r>
  </si>
  <si>
    <r>
      <t>λ</t>
    </r>
    <r>
      <rPr>
        <vertAlign val="superscript"/>
        <sz val="11"/>
        <rFont val="Calibri"/>
        <family val="2"/>
        <scheme val="minor"/>
      </rPr>
      <t>32</t>
    </r>
    <r>
      <rPr>
        <sz val="11"/>
        <color theme="1"/>
        <rFont val="Calibri"/>
        <family val="2"/>
        <scheme val="minor"/>
      </rPr>
      <t/>
    </r>
  </si>
  <si>
    <r>
      <t>λ</t>
    </r>
    <r>
      <rPr>
        <vertAlign val="superscript"/>
        <sz val="11"/>
        <rFont val="Calibri"/>
        <family val="2"/>
        <scheme val="minor"/>
      </rPr>
      <t>33</t>
    </r>
    <r>
      <rPr>
        <sz val="11"/>
        <color theme="1"/>
        <rFont val="Calibri"/>
        <family val="2"/>
        <scheme val="minor"/>
      </rPr>
      <t/>
    </r>
  </si>
  <si>
    <r>
      <t>λ</t>
    </r>
    <r>
      <rPr>
        <vertAlign val="superscript"/>
        <sz val="11"/>
        <rFont val="Calibri"/>
        <family val="2"/>
        <scheme val="minor"/>
      </rPr>
      <t>41</t>
    </r>
  </si>
  <si>
    <r>
      <t>λ</t>
    </r>
    <r>
      <rPr>
        <vertAlign val="superscript"/>
        <sz val="11"/>
        <rFont val="Calibri"/>
        <family val="2"/>
        <scheme val="minor"/>
      </rPr>
      <t>42</t>
    </r>
    <r>
      <rPr>
        <sz val="11"/>
        <color theme="1"/>
        <rFont val="Calibri"/>
        <family val="2"/>
        <scheme val="minor"/>
      </rPr>
      <t/>
    </r>
  </si>
  <si>
    <r>
      <t>λ</t>
    </r>
    <r>
      <rPr>
        <vertAlign val="superscript"/>
        <sz val="11"/>
        <rFont val="Calibri"/>
        <family val="2"/>
        <scheme val="minor"/>
      </rPr>
      <t>43</t>
    </r>
    <r>
      <rPr>
        <sz val="11"/>
        <color theme="1"/>
        <rFont val="Calibri"/>
        <family val="2"/>
        <scheme val="minor"/>
      </rPr>
      <t/>
    </r>
  </si>
  <si>
    <r>
      <t>λ</t>
    </r>
    <r>
      <rPr>
        <vertAlign val="superscript"/>
        <sz val="11"/>
        <rFont val="Calibri"/>
        <family val="2"/>
        <scheme val="minor"/>
      </rPr>
      <t>51</t>
    </r>
  </si>
  <si>
    <r>
      <t>λ</t>
    </r>
    <r>
      <rPr>
        <vertAlign val="superscript"/>
        <sz val="11"/>
        <rFont val="Calibri"/>
        <family val="2"/>
        <scheme val="minor"/>
      </rPr>
      <t>52</t>
    </r>
    <r>
      <rPr>
        <sz val="11"/>
        <color theme="1"/>
        <rFont val="Calibri"/>
        <family val="2"/>
        <scheme val="minor"/>
      </rPr>
      <t/>
    </r>
  </si>
  <si>
    <r>
      <t>λ</t>
    </r>
    <r>
      <rPr>
        <vertAlign val="superscript"/>
        <sz val="11"/>
        <rFont val="Calibri"/>
        <family val="2"/>
        <scheme val="minor"/>
      </rPr>
      <t>53</t>
    </r>
    <r>
      <rPr>
        <sz val="11"/>
        <color theme="1"/>
        <rFont val="Calibri"/>
        <family val="2"/>
        <scheme val="minor"/>
      </rPr>
      <t/>
    </r>
  </si>
  <si>
    <r>
      <t>λ</t>
    </r>
    <r>
      <rPr>
        <vertAlign val="superscript"/>
        <sz val="11"/>
        <rFont val="Calibri"/>
        <family val="2"/>
        <scheme val="minor"/>
      </rPr>
      <t>61</t>
    </r>
  </si>
  <si>
    <r>
      <t>λ</t>
    </r>
    <r>
      <rPr>
        <vertAlign val="superscript"/>
        <sz val="11"/>
        <rFont val="Calibri"/>
        <family val="2"/>
        <scheme val="minor"/>
      </rPr>
      <t>62</t>
    </r>
    <r>
      <rPr>
        <sz val="11"/>
        <color theme="1"/>
        <rFont val="Calibri"/>
        <family val="2"/>
        <scheme val="minor"/>
      </rPr>
      <t/>
    </r>
  </si>
  <si>
    <r>
      <t>λ</t>
    </r>
    <r>
      <rPr>
        <vertAlign val="superscript"/>
        <sz val="11"/>
        <rFont val="Calibri"/>
        <family val="2"/>
        <scheme val="minor"/>
      </rPr>
      <t>63</t>
    </r>
    <r>
      <rPr>
        <sz val="11"/>
        <color theme="1"/>
        <rFont val="Calibri"/>
        <family val="2"/>
        <scheme val="minor"/>
      </rPr>
      <t/>
    </r>
  </si>
  <si>
    <r>
      <t>s</t>
    </r>
    <r>
      <rPr>
        <vertAlign val="superscript"/>
        <sz val="11"/>
        <color theme="1"/>
        <rFont val="Calibri"/>
        <family val="2"/>
      </rPr>
      <t>c</t>
    </r>
    <r>
      <rPr>
        <vertAlign val="subscript"/>
        <sz val="11"/>
        <color theme="1"/>
        <rFont val="Calibri"/>
        <family val="2"/>
      </rPr>
      <t>t-1</t>
    </r>
  </si>
  <si>
    <r>
      <t>s</t>
    </r>
    <r>
      <rPr>
        <vertAlign val="superscript"/>
        <sz val="11"/>
        <color theme="1"/>
        <rFont val="Calibri"/>
        <family val="2"/>
      </rPr>
      <t>1</t>
    </r>
    <r>
      <rPr>
        <vertAlign val="subscript"/>
        <sz val="11"/>
        <color theme="1"/>
        <rFont val="Calibri"/>
        <family val="2"/>
      </rPr>
      <t>t-3</t>
    </r>
  </si>
  <si>
    <r>
      <t>s</t>
    </r>
    <r>
      <rPr>
        <vertAlign val="superscript"/>
        <sz val="11"/>
        <color theme="1"/>
        <rFont val="Calibri"/>
        <family val="2"/>
      </rPr>
      <t>2</t>
    </r>
    <r>
      <rPr>
        <vertAlign val="subscript"/>
        <sz val="11"/>
        <color theme="1"/>
        <rFont val="Calibri"/>
        <family val="2"/>
      </rPr>
      <t>t-3</t>
    </r>
  </si>
  <si>
    <r>
      <t>s</t>
    </r>
    <r>
      <rPr>
        <vertAlign val="superscript"/>
        <sz val="11"/>
        <color theme="1"/>
        <rFont val="Calibri"/>
        <family val="2"/>
      </rPr>
      <t>c</t>
    </r>
    <r>
      <rPr>
        <vertAlign val="subscript"/>
        <sz val="11"/>
        <color theme="1"/>
        <rFont val="Calibri"/>
        <family val="2"/>
      </rPr>
      <t>t-2</t>
    </r>
  </si>
  <si>
    <r>
      <t>s</t>
    </r>
    <r>
      <rPr>
        <vertAlign val="superscript"/>
        <sz val="11"/>
        <color theme="1"/>
        <rFont val="Calibri"/>
        <family val="2"/>
      </rPr>
      <t>c</t>
    </r>
    <r>
      <rPr>
        <vertAlign val="subscript"/>
        <sz val="11"/>
        <color theme="1"/>
        <rFont val="Calibri"/>
        <family val="2"/>
      </rPr>
      <t>t-3</t>
    </r>
  </si>
  <si>
    <t>BBDP1.M.DE.N.VPI.C.C2C06.I15.A</t>
  </si>
  <si>
    <t>BBDP1.M.DE.N.VPI.C.C2C08.I15.A</t>
  </si>
  <si>
    <t>COMMUNICATION</t>
  </si>
  <si>
    <t>Verbraucherpreisindex / Deutschland / Ursprungswerte /_x000D_
06 Gesundheit</t>
  </si>
  <si>
    <t>Verbraucherpreisindex / Deutschland / Ursprungswerte /_x000D_
08 Post und Telekommunikation</t>
  </si>
  <si>
    <t>2022-Q4</t>
  </si>
  <si>
    <t>HEAD</t>
  </si>
  <si>
    <t>CORE</t>
  </si>
  <si>
    <r>
      <rPr>
        <sz val="11"/>
        <color theme="1"/>
        <rFont val="Calibri"/>
        <family val="2"/>
      </rPr>
      <t>π</t>
    </r>
    <r>
      <rPr>
        <vertAlign val="superscript"/>
        <sz val="11"/>
        <color theme="1"/>
        <rFont val="Calibri"/>
        <family val="2"/>
      </rPr>
      <t>EXP,SR</t>
    </r>
    <r>
      <rPr>
        <vertAlign val="subscript"/>
        <sz val="11"/>
        <color theme="1"/>
        <rFont val="Calibri"/>
        <family val="2"/>
        <scheme val="minor"/>
      </rPr>
      <t>t</t>
    </r>
  </si>
  <si>
    <r>
      <rPr>
        <sz val="11"/>
        <color theme="1"/>
        <rFont val="Calibri"/>
        <family val="2"/>
      </rPr>
      <t>π</t>
    </r>
    <r>
      <rPr>
        <vertAlign val="superscript"/>
        <sz val="11"/>
        <color theme="1"/>
        <rFont val="Calibri"/>
        <family val="2"/>
      </rPr>
      <t>EXP,LR</t>
    </r>
    <r>
      <rPr>
        <vertAlign val="subscript"/>
        <sz val="11"/>
        <color theme="1"/>
        <rFont val="Calibri"/>
        <family val="2"/>
        <scheme val="minor"/>
      </rPr>
      <t>t</t>
    </r>
  </si>
  <si>
    <r>
      <t>β</t>
    </r>
    <r>
      <rPr>
        <vertAlign val="superscript"/>
        <sz val="11"/>
        <rFont val="Calibri"/>
        <family val="2"/>
        <scheme val="minor"/>
      </rPr>
      <t>2</t>
    </r>
  </si>
  <si>
    <r>
      <t>α</t>
    </r>
    <r>
      <rPr>
        <vertAlign val="superscript"/>
        <sz val="11"/>
        <rFont val="Calibri"/>
        <family val="2"/>
        <scheme val="minor"/>
      </rPr>
      <t>3</t>
    </r>
  </si>
  <si>
    <t>INFEXP_LR</t>
  </si>
  <si>
    <t>INFEXP_SR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</si>
</sst>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yyyy\-mm\-dd"/>
    <numFmt numFmtId="165" formatCode="0.0"/>
    <numFmt numFmtId="166" formatCode="0.0000"/>
    <numFmt numFmtId="167" formatCode="0.000"/>
    <numFmt numFmtId="168" formatCode="mm&quot;.&quot;yyyy"/>
    <numFmt numFmtId="169" formatCode="mmm\ d\,\ yyyy"/>
    <numFmt numFmtId="170" formatCode="0.000000"/>
    <numFmt numFmtId="171" formatCode="0.00000"/>
    <numFmt numFmtId="172" formatCode="mm&quot;/&quot;\y\y"/>
  </numFmts>
  <fonts count="35" x14ac:knownFonts="1">
    <font>
      <sz val="11"/>
      <color theme="1"/>
      <name val="Calibri"/>
      <family val="2"/>
      <scheme val="minor"/>
    </font>
    <font>
      <vertAlign val="subscript"/>
      <sz val="11"/>
      <color theme="1"/>
      <name val="Calibri"/>
      <family val="2"/>
      <scheme val="minor"/>
    </font>
    <font>
      <vertAlign val="superscript"/>
      <sz val="11"/>
      <color theme="1"/>
      <name val="Calibri"/>
      <family val="2"/>
      <scheme val="minor"/>
    </font>
    <font>
      <sz val="11"/>
      <color theme="1"/>
      <name val="Calibri"/>
      <family val="2"/>
    </font>
    <font>
      <sz val="15"/>
      <color theme="1"/>
      <name val="Calibri"/>
      <family val="2"/>
      <scheme val="minor"/>
    </font>
    <font>
      <vertAlign val="superscript"/>
      <sz val="11"/>
      <color theme="1"/>
      <name val="Calibri"/>
      <family val="2"/>
    </font>
    <font>
      <vertAlign val="subscript"/>
      <sz val="11"/>
      <color theme="1"/>
      <name val="Calibri"/>
      <family val="2"/>
    </font>
    <font>
      <strike/>
      <sz val="11"/>
      <color rgb="FFFF0000"/>
      <name val="Calibri"/>
      <family val="2"/>
      <scheme val="minor"/>
    </font>
    <font>
      <sz val="11"/>
      <color rgb="FFFF0000"/>
      <name val="Calibri"/>
      <family val="2"/>
      <scheme val="minor"/>
    </font>
    <font>
      <sz val="11"/>
      <name val="Calibri"/>
      <family val="2"/>
      <scheme val="minor"/>
    </font>
    <font>
      <sz val="9"/>
      <color indexed="81"/>
      <name val="Segoe UI"/>
      <family val="2"/>
    </font>
    <font>
      <b/>
      <sz val="9"/>
      <color indexed="81"/>
      <name val="Segoe UI"/>
      <family val="2"/>
    </font>
    <font>
      <b/>
      <sz val="11"/>
      <color theme="1"/>
      <name val="Calibri"/>
      <family val="2"/>
      <scheme val="minor"/>
    </font>
    <font>
      <b/>
      <u/>
      <sz val="11"/>
      <color theme="1"/>
      <name val="Calibri"/>
      <family val="2"/>
      <scheme val="minor"/>
    </font>
    <font>
      <sz val="10"/>
      <name val="Arial"/>
      <family val="2"/>
    </font>
    <font>
      <sz val="10"/>
      <name val="Arial"/>
      <family val="2"/>
    </font>
    <font>
      <strike/>
      <vertAlign val="superscript"/>
      <sz val="11"/>
      <name val="Calibri"/>
      <family val="2"/>
      <scheme val="minor"/>
    </font>
    <font>
      <strike/>
      <vertAlign val="subscript"/>
      <sz val="11"/>
      <name val="Calibri"/>
      <family val="2"/>
      <scheme val="minor"/>
    </font>
    <font>
      <vertAlign val="superscript"/>
      <sz val="11"/>
      <name val="Calibri"/>
      <family val="2"/>
    </font>
    <font>
      <vertAlign val="subscript"/>
      <sz val="11"/>
      <name val="Calibri"/>
      <family val="2"/>
      <scheme val="minor"/>
    </font>
    <font>
      <vertAlign val="superscript"/>
      <sz val="11"/>
      <name val="Calibri"/>
      <family val="2"/>
      <scheme val="minor"/>
    </font>
    <font>
      <sz val="10"/>
      <name val="Arial"/>
      <family val="2"/>
    </font>
    <font>
      <b/>
      <sz val="10"/>
      <color indexed="9"/>
      <name val="Arial"/>
      <family val="2"/>
    </font>
    <font>
      <b/>
      <sz val="14"/>
      <name val="Arial"/>
      <family val="2"/>
    </font>
    <font>
      <sz val="13"/>
      <name val="Arial"/>
      <family val="2"/>
    </font>
    <font>
      <b/>
      <sz val="10"/>
      <name val="Arial"/>
      <family val="2"/>
    </font>
    <font>
      <i/>
      <sz val="10"/>
      <name val="Arial"/>
      <family val="2"/>
    </font>
    <font>
      <b/>
      <i/>
      <sz val="15"/>
      <name val="Arial"/>
      <family val="2"/>
    </font>
    <font>
      <sz val="10"/>
      <name val="Arial"/>
      <family val="2"/>
    </font>
    <font>
      <b/>
      <sz val="10"/>
      <color indexed="9"/>
      <name val="Arial"/>
      <family val="2"/>
    </font>
    <font>
      <b/>
      <sz val="10"/>
      <name val="Arial"/>
      <family val="2"/>
    </font>
    <font>
      <i/>
      <sz val="10"/>
      <name val="Arial"/>
      <family val="2"/>
    </font>
    <font>
      <b/>
      <i/>
      <sz val="15"/>
      <name val="Arial"/>
      <family val="2"/>
    </font>
    <font>
      <sz val="11"/>
      <name val="Calibri"/>
      <family val="2"/>
    </font>
    <font>
      <u/>
      <sz val="11"/>
      <color theme="1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indexed="56"/>
        <bgColor indexed="23"/>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9"/>
      </left>
      <right style="thin">
        <color indexed="9"/>
      </right>
      <top style="thin">
        <color indexed="9"/>
      </top>
      <bottom style="thin">
        <color indexed="9"/>
      </bottom>
      <diagonal/>
    </border>
  </borders>
  <cellStyleXfs count="6">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21" fillId="0" borderId="0"/>
    <xf numFmtId="0" fontId="28" fillId="0" borderId="0"/>
    <xf numFmtId="0" fontId="34" fillId="0" borderId="0" applyNumberFormat="0" applyFill="0" applyBorder="0" applyAlignment="0" applyProtection="0"/>
  </cellStyleXfs>
  <cellXfs count="161">
    <xf numFmtId="0" fontId="0" fillId="0" borderId="0" xfId="0"/>
    <xf numFmtId="164" fontId="0" fillId="0" borderId="0" xfId="0" applyNumberFormat="1"/>
    <xf numFmtId="0" fontId="0" fillId="2" borderId="1" xfId="0" applyFill="1" applyBorder="1"/>
    <xf numFmtId="0" fontId="0" fillId="2" borderId="2" xfId="0" applyFill="1" applyBorder="1"/>
    <xf numFmtId="0" fontId="0" fillId="2" borderId="3" xfId="0" applyFill="1" applyBorder="1"/>
    <xf numFmtId="0" fontId="0" fillId="0" borderId="0" xfId="0" applyBorder="1"/>
    <xf numFmtId="0" fontId="0" fillId="2" borderId="0" xfId="0" applyFill="1" applyBorder="1"/>
    <xf numFmtId="0" fontId="0" fillId="2" borderId="9" xfId="0" applyFill="1" applyBorder="1"/>
    <xf numFmtId="0" fontId="0" fillId="2" borderId="10" xfId="0" applyFill="1" applyBorder="1"/>
    <xf numFmtId="0" fontId="0" fillId="2" borderId="4" xfId="0" applyFill="1" applyBorder="1" applyAlignment="1">
      <alignment horizontal="center"/>
    </xf>
    <xf numFmtId="0" fontId="0" fillId="2" borderId="5" xfId="0" applyFill="1" applyBorder="1" applyAlignment="1">
      <alignment horizontal="center"/>
    </xf>
    <xf numFmtId="0" fontId="0" fillId="2" borderId="7" xfId="0" applyFill="1" applyBorder="1" applyAlignment="1">
      <alignment horizontal="center"/>
    </xf>
    <xf numFmtId="0" fontId="0" fillId="2" borderId="0"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2" borderId="6" xfId="0" applyFill="1" applyBorder="1" applyAlignment="1">
      <alignment horizontal="center"/>
    </xf>
    <xf numFmtId="0" fontId="0" fillId="2" borderId="8" xfId="0" applyFill="1" applyBorder="1" applyAlignment="1">
      <alignment horizontal="center"/>
    </xf>
    <xf numFmtId="0" fontId="0" fillId="2" borderId="11" xfId="0"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0" fillId="2" borderId="1" xfId="0" applyFill="1" applyBorder="1" applyAlignment="1">
      <alignment horizontal="center" vertical="center"/>
    </xf>
    <xf numFmtId="0" fontId="0" fillId="2" borderId="3" xfId="0" applyFill="1" applyBorder="1" applyAlignment="1">
      <alignment horizontal="center" vertical="center"/>
    </xf>
    <xf numFmtId="0" fontId="0" fillId="2" borderId="3" xfId="0" applyFill="1" applyBorder="1" applyAlignment="1">
      <alignment horizontal="center"/>
    </xf>
    <xf numFmtId="0" fontId="0" fillId="2" borderId="2" xfId="0" applyFill="1" applyBorder="1" applyAlignment="1">
      <alignment horizontal="center" vertical="center"/>
    </xf>
    <xf numFmtId="0" fontId="0" fillId="2" borderId="0" xfId="0" applyFill="1" applyBorder="1" applyAlignment="1">
      <alignment horizontal="center" vertical="center"/>
    </xf>
    <xf numFmtId="11" fontId="0" fillId="0" borderId="0" xfId="0" applyNumberFormat="1"/>
    <xf numFmtId="0" fontId="0" fillId="2" borderId="7" xfId="0" applyFill="1" applyBorder="1"/>
    <xf numFmtId="0" fontId="7" fillId="2" borderId="0" xfId="0" applyFont="1" applyFill="1" applyBorder="1" applyAlignment="1">
      <alignment horizontal="center"/>
    </xf>
    <xf numFmtId="165" fontId="0" fillId="0" borderId="0" xfId="0" applyNumberFormat="1"/>
    <xf numFmtId="166" fontId="0" fillId="0" borderId="0" xfId="0" applyNumberFormat="1"/>
    <xf numFmtId="167" fontId="0" fillId="0" borderId="0" xfId="0" applyNumberFormat="1"/>
    <xf numFmtId="0" fontId="0" fillId="2" borderId="2" xfId="0" applyFill="1" applyBorder="1" applyAlignment="1">
      <alignment horizontal="center" vertical="center"/>
    </xf>
    <xf numFmtId="0" fontId="0" fillId="2" borderId="0" xfId="0" applyFill="1" applyBorder="1" applyAlignment="1">
      <alignment horizontal="center" vertical="center"/>
    </xf>
    <xf numFmtId="0" fontId="0" fillId="0" borderId="0" xfId="0" quotePrefix="1"/>
    <xf numFmtId="168" fontId="0" fillId="0" borderId="0" xfId="0" applyNumberFormat="1"/>
    <xf numFmtId="2" fontId="0" fillId="0" borderId="0" xfId="0" applyNumberFormat="1"/>
    <xf numFmtId="0" fontId="9" fillId="0" borderId="0" xfId="0" applyFont="1" applyFill="1" applyBorder="1"/>
    <xf numFmtId="0" fontId="0" fillId="0" borderId="0" xfId="0" applyAlignment="1">
      <alignment horizontal="left"/>
    </xf>
    <xf numFmtId="0" fontId="0" fillId="0" borderId="0" xfId="0" applyFill="1"/>
    <xf numFmtId="0" fontId="0" fillId="0" borderId="0" xfId="0" applyFill="1" applyBorder="1"/>
    <xf numFmtId="0" fontId="0" fillId="2" borderId="2" xfId="0" applyFill="1" applyBorder="1" applyAlignment="1">
      <alignment horizontal="center"/>
    </xf>
    <xf numFmtId="0" fontId="3" fillId="2" borderId="0" xfId="0" applyFont="1" applyFill="1" applyBorder="1" applyAlignment="1">
      <alignment horizontal="center"/>
    </xf>
    <xf numFmtId="0" fontId="0" fillId="2" borderId="8" xfId="0" applyFill="1" applyBorder="1"/>
    <xf numFmtId="0" fontId="0" fillId="2" borderId="2" xfId="0" applyFill="1" applyBorder="1" applyAlignment="1">
      <alignment horizontal="center" vertical="center"/>
    </xf>
    <xf numFmtId="0" fontId="0" fillId="3" borderId="0" xfId="0" applyFill="1"/>
    <xf numFmtId="0" fontId="12" fillId="0" borderId="0" xfId="0" applyFont="1"/>
    <xf numFmtId="0" fontId="0" fillId="0" borderId="0" xfId="0"/>
    <xf numFmtId="164" fontId="0" fillId="0" borderId="0" xfId="0" applyNumberFormat="1"/>
    <xf numFmtId="165" fontId="0" fillId="0" borderId="0" xfId="0" applyNumberFormat="1"/>
    <xf numFmtId="167" fontId="0" fillId="0" borderId="0" xfId="0" applyNumberFormat="1"/>
    <xf numFmtId="0" fontId="0" fillId="0" borderId="0" xfId="0" quotePrefix="1"/>
    <xf numFmtId="2" fontId="0" fillId="0" borderId="0" xfId="0" applyNumberFormat="1"/>
    <xf numFmtId="165" fontId="9" fillId="0" borderId="0" xfId="0" applyNumberFormat="1" applyFont="1" applyFill="1" applyBorder="1"/>
    <xf numFmtId="165" fontId="8" fillId="0" borderId="0" xfId="0" applyNumberFormat="1" applyFont="1"/>
    <xf numFmtId="0" fontId="0" fillId="3" borderId="0" xfId="0" applyFill="1"/>
    <xf numFmtId="0" fontId="12" fillId="0" borderId="0" xfId="0" applyFont="1"/>
    <xf numFmtId="164" fontId="0" fillId="0" borderId="0" xfId="0" applyNumberFormat="1" applyFill="1"/>
    <xf numFmtId="165" fontId="0" fillId="0" borderId="0" xfId="0" applyNumberFormat="1" applyFill="1"/>
    <xf numFmtId="167" fontId="0" fillId="0" borderId="0" xfId="0" applyNumberFormat="1" applyFill="1"/>
    <xf numFmtId="167" fontId="0" fillId="0" borderId="0" xfId="0" applyNumberFormat="1" applyAlignment="1">
      <alignment horizontal="center"/>
    </xf>
    <xf numFmtId="0" fontId="0" fillId="0" borderId="10" xfId="0" applyBorder="1"/>
    <xf numFmtId="165" fontId="0" fillId="0" borderId="10" xfId="0" applyNumberFormat="1" applyBorder="1"/>
    <xf numFmtId="2" fontId="0" fillId="0" borderId="10" xfId="0" applyNumberFormat="1" applyBorder="1"/>
    <xf numFmtId="167" fontId="14" fillId="0" borderId="0" xfId="1" applyNumberFormat="1" applyAlignment="1">
      <alignment horizontal="center"/>
    </xf>
    <xf numFmtId="169" fontId="14" fillId="0" borderId="0" xfId="1" applyNumberFormat="1" applyAlignment="1">
      <alignment horizontal="center"/>
    </xf>
    <xf numFmtId="0" fontId="13" fillId="0" borderId="0" xfId="0" applyFont="1" applyFill="1"/>
    <xf numFmtId="167" fontId="15" fillId="0" borderId="0" xfId="2" applyNumberFormat="1" applyAlignment="1">
      <alignment horizontal="center"/>
    </xf>
    <xf numFmtId="0" fontId="0" fillId="2" borderId="2" xfId="0" applyFill="1" applyBorder="1" applyAlignment="1">
      <alignment horizontal="center" vertical="center"/>
    </xf>
    <xf numFmtId="0" fontId="0" fillId="2" borderId="11" xfId="0" applyFill="1" applyBorder="1"/>
    <xf numFmtId="0" fontId="7" fillId="2" borderId="3" xfId="0" applyFont="1" applyFill="1" applyBorder="1"/>
    <xf numFmtId="0" fontId="3" fillId="2" borderId="11" xfId="0" applyFont="1" applyFill="1" applyBorder="1" applyAlignment="1">
      <alignment horizontal="center"/>
    </xf>
    <xf numFmtId="170" fontId="0" fillId="0" borderId="0" xfId="0" applyNumberFormat="1"/>
    <xf numFmtId="171" fontId="0" fillId="0" borderId="0" xfId="0" applyNumberFormat="1"/>
    <xf numFmtId="165" fontId="14" fillId="0" borderId="0" xfId="1" applyNumberFormat="1" applyAlignment="1">
      <alignment horizontal="center"/>
    </xf>
    <xf numFmtId="2" fontId="0" fillId="0" borderId="0" xfId="0" applyNumberFormat="1" applyBorder="1"/>
    <xf numFmtId="1" fontId="0" fillId="0" borderId="0" xfId="0" applyNumberFormat="1"/>
    <xf numFmtId="0" fontId="3" fillId="2" borderId="10" xfId="0" applyFont="1" applyFill="1" applyBorder="1" applyAlignment="1">
      <alignment horizontal="center"/>
    </xf>
    <xf numFmtId="0" fontId="0" fillId="2" borderId="0" xfId="0" applyFill="1" applyBorder="1" applyAlignment="1">
      <alignment horizontal="center" vertical="center"/>
    </xf>
    <xf numFmtId="14" fontId="0" fillId="0" borderId="0" xfId="0" applyNumberFormat="1"/>
    <xf numFmtId="0" fontId="3" fillId="2" borderId="2" xfId="0" applyFont="1" applyFill="1" applyBorder="1"/>
    <xf numFmtId="0" fontId="3" fillId="2" borderId="1" xfId="0" applyFont="1" applyFill="1" applyBorder="1"/>
    <xf numFmtId="0" fontId="0" fillId="2" borderId="2" xfId="0" applyFont="1" applyFill="1" applyBorder="1"/>
    <xf numFmtId="0" fontId="0" fillId="3" borderId="1" xfId="0" applyFill="1" applyBorder="1"/>
    <xf numFmtId="0" fontId="0" fillId="3" borderId="2" xfId="0" applyFill="1" applyBorder="1"/>
    <xf numFmtId="0" fontId="3" fillId="3" borderId="1" xfId="0" applyFont="1" applyFill="1" applyBorder="1"/>
    <xf numFmtId="0" fontId="3" fillId="3" borderId="2" xfId="0" applyFont="1" applyFill="1" applyBorder="1"/>
    <xf numFmtId="0" fontId="0" fillId="4" borderId="2" xfId="0" applyFill="1" applyBorder="1"/>
    <xf numFmtId="0" fontId="0" fillId="5" borderId="3" xfId="0" applyFill="1" applyBorder="1"/>
    <xf numFmtId="0" fontId="0" fillId="5" borderId="2" xfId="0" applyFill="1" applyBorder="1"/>
    <xf numFmtId="0" fontId="0" fillId="0" borderId="0" xfId="0" applyAlignment="1">
      <alignment wrapText="1"/>
    </xf>
    <xf numFmtId="0" fontId="8" fillId="0" borderId="0" xfId="0" applyFont="1" applyAlignment="1">
      <alignment wrapText="1"/>
    </xf>
    <xf numFmtId="0" fontId="0" fillId="0" borderId="0" xfId="0" applyAlignment="1"/>
    <xf numFmtId="165" fontId="21" fillId="0" borderId="0" xfId="3" applyNumberFormat="1"/>
    <xf numFmtId="0" fontId="21" fillId="0" borderId="0" xfId="3"/>
    <xf numFmtId="0" fontId="22" fillId="6" borderId="12" xfId="3" applyFont="1" applyFill="1" applyBorder="1" applyAlignment="1">
      <alignment horizontal="center"/>
    </xf>
    <xf numFmtId="0" fontId="25" fillId="0" borderId="0" xfId="3" applyFont="1"/>
    <xf numFmtId="0" fontId="0" fillId="2" borderId="5" xfId="0" applyFill="1" applyBorder="1"/>
    <xf numFmtId="0" fontId="28" fillId="0" borderId="0" xfId="4"/>
    <xf numFmtId="0" fontId="29" fillId="6" borderId="12" xfId="4" applyFont="1" applyFill="1" applyBorder="1" applyAlignment="1">
      <alignment horizontal="center"/>
    </xf>
    <xf numFmtId="0" fontId="30" fillId="0" borderId="0" xfId="4" applyFont="1" applyAlignment="1">
      <alignment wrapText="1"/>
    </xf>
    <xf numFmtId="0" fontId="28" fillId="0" borderId="0" xfId="4" applyAlignment="1">
      <alignment wrapText="1"/>
    </xf>
    <xf numFmtId="0" fontId="0" fillId="2" borderId="2" xfId="0" applyFill="1" applyBorder="1" applyAlignment="1">
      <alignment horizontal="center" vertical="center"/>
    </xf>
    <xf numFmtId="0" fontId="0" fillId="2" borderId="1" xfId="0" applyFill="1" applyBorder="1" applyAlignment="1">
      <alignment horizontal="center"/>
    </xf>
    <xf numFmtId="0" fontId="0" fillId="2" borderId="2" xfId="0" applyFill="1" applyBorder="1" applyAlignment="1">
      <alignment horizontal="center" vertical="center"/>
    </xf>
    <xf numFmtId="0" fontId="9" fillId="2" borderId="5" xfId="0" applyFont="1" applyFill="1" applyBorder="1" applyAlignment="1">
      <alignment horizontal="center"/>
    </xf>
    <xf numFmtId="0" fontId="33" fillId="2" borderId="5" xfId="0" applyFont="1" applyFill="1" applyBorder="1" applyAlignment="1">
      <alignment horizontal="center"/>
    </xf>
    <xf numFmtId="0" fontId="9" fillId="2" borderId="5" xfId="0" applyFont="1" applyFill="1" applyBorder="1"/>
    <xf numFmtId="0" fontId="9" fillId="2" borderId="6" xfId="0" applyFont="1" applyFill="1" applyBorder="1" applyAlignment="1">
      <alignment horizontal="center"/>
    </xf>
    <xf numFmtId="0" fontId="9" fillId="2" borderId="0" xfId="0" applyFont="1" applyFill="1" applyBorder="1" applyAlignment="1">
      <alignment horizontal="center"/>
    </xf>
    <xf numFmtId="0" fontId="33" fillId="2" borderId="0" xfId="0" applyFont="1" applyFill="1" applyBorder="1" applyAlignment="1">
      <alignment horizontal="center"/>
    </xf>
    <xf numFmtId="0" fontId="9" fillId="2" borderId="0" xfId="0" applyFont="1" applyFill="1" applyBorder="1"/>
    <xf numFmtId="0" fontId="9" fillId="2" borderId="8" xfId="0" applyFont="1" applyFill="1" applyBorder="1" applyAlignment="1">
      <alignment horizontal="center"/>
    </xf>
    <xf numFmtId="0" fontId="9" fillId="2" borderId="7" xfId="0" applyFont="1" applyFill="1" applyBorder="1"/>
    <xf numFmtId="0" fontId="9" fillId="2" borderId="7" xfId="0" applyFont="1" applyFill="1" applyBorder="1" applyAlignment="1">
      <alignment horizontal="center"/>
    </xf>
    <xf numFmtId="0" fontId="9" fillId="2" borderId="9" xfId="0" applyFont="1" applyFill="1" applyBorder="1" applyAlignment="1">
      <alignment horizontal="center"/>
    </xf>
    <xf numFmtId="0" fontId="9" fillId="2" borderId="10" xfId="0" applyFont="1" applyFill="1" applyBorder="1" applyAlignment="1">
      <alignment horizontal="center"/>
    </xf>
    <xf numFmtId="0" fontId="9" fillId="2" borderId="11" xfId="0" applyFont="1" applyFill="1" applyBorder="1" applyAlignment="1">
      <alignment horizontal="center"/>
    </xf>
    <xf numFmtId="0" fontId="33" fillId="2" borderId="4" xfId="0" applyFont="1" applyFill="1" applyBorder="1" applyAlignment="1">
      <alignment horizontal="center"/>
    </xf>
    <xf numFmtId="0" fontId="33" fillId="2" borderId="7" xfId="0" applyFont="1" applyFill="1" applyBorder="1" applyAlignment="1">
      <alignment horizontal="center"/>
    </xf>
    <xf numFmtId="0" fontId="9" fillId="2" borderId="10" xfId="0" applyFont="1" applyFill="1" applyBorder="1"/>
    <xf numFmtId="0" fontId="0" fillId="0" borderId="0" xfId="0" applyFill="1" applyBorder="1" applyAlignment="1">
      <alignment vertical="center"/>
    </xf>
    <xf numFmtId="0" fontId="0" fillId="0" borderId="0" xfId="0" applyFill="1" applyBorder="1" applyAlignment="1">
      <alignment horizontal="center" vertical="center"/>
    </xf>
    <xf numFmtId="0" fontId="0" fillId="2" borderId="0" xfId="0" applyFill="1" applyAlignment="1">
      <alignment horizontal="center"/>
    </xf>
    <xf numFmtId="0" fontId="34" fillId="0" borderId="0" xfId="5"/>
    <xf numFmtId="0" fontId="0" fillId="2" borderId="0"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0" borderId="0" xfId="0" quotePrefix="1" applyFill="1"/>
    <xf numFmtId="172" fontId="0" fillId="0" borderId="0" xfId="0" applyNumberFormat="1"/>
    <xf numFmtId="0" fontId="0" fillId="0" borderId="3" xfId="0" applyBorder="1"/>
    <xf numFmtId="164" fontId="0" fillId="7" borderId="0" xfId="0" applyNumberFormat="1" applyFill="1"/>
    <xf numFmtId="165" fontId="0" fillId="7" borderId="0" xfId="0" applyNumberFormat="1" applyFill="1"/>
    <xf numFmtId="0" fontId="0" fillId="7" borderId="0" xfId="0" applyFill="1"/>
    <xf numFmtId="167" fontId="0" fillId="7" borderId="0" xfId="0" applyNumberFormat="1" applyFill="1"/>
    <xf numFmtId="2" fontId="0" fillId="7" borderId="0" xfId="0" applyNumberFormat="1" applyFill="1"/>
    <xf numFmtId="0" fontId="3" fillId="2" borderId="8" xfId="0" applyFont="1" applyFill="1" applyBorder="1" applyAlignment="1">
      <alignment horizontal="center"/>
    </xf>
    <xf numFmtId="0" fontId="4" fillId="2" borderId="8" xfId="0" applyFont="1" applyFill="1" applyBorder="1" applyAlignment="1">
      <alignment horizontal="center" vertical="center"/>
    </xf>
    <xf numFmtId="0" fontId="4" fillId="2" borderId="7" xfId="0" applyFont="1" applyFill="1" applyBorder="1" applyAlignment="1">
      <alignment horizontal="center" vertical="center"/>
    </xf>
    <xf numFmtId="0" fontId="0" fillId="2" borderId="0"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0" borderId="2" xfId="0" applyBorder="1" applyAlignment="1">
      <alignment horizontal="center" vertical="center"/>
    </xf>
    <xf numFmtId="0" fontId="4" fillId="2" borderId="0" xfId="0" applyFont="1" applyFill="1" applyBorder="1" applyAlignment="1">
      <alignment horizontal="center" vertical="center"/>
    </xf>
    <xf numFmtId="0" fontId="4" fillId="2" borderId="2" xfId="0" applyFont="1" applyFill="1" applyBorder="1" applyAlignment="1">
      <alignment horizontal="center" vertical="center"/>
    </xf>
    <xf numFmtId="0" fontId="0" fillId="0" borderId="7" xfId="0" applyBorder="1" applyAlignment="1">
      <alignment horizontal="center"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wrapText="1"/>
    </xf>
    <xf numFmtId="0" fontId="0" fillId="0" borderId="0" xfId="0" applyAlignment="1">
      <alignment horizontal="center"/>
    </xf>
    <xf numFmtId="0" fontId="29" fillId="6" borderId="12" xfId="4" applyFont="1" applyFill="1" applyBorder="1" applyAlignment="1">
      <alignment horizontal="center"/>
    </xf>
    <xf numFmtId="0" fontId="31" fillId="0" borderId="0" xfId="4" applyFont="1" applyAlignment="1">
      <alignment wrapText="1"/>
    </xf>
    <xf numFmtId="0" fontId="28" fillId="0" borderId="0" xfId="4"/>
    <xf numFmtId="0" fontId="32" fillId="0" borderId="0" xfId="4" applyFont="1" applyAlignment="1">
      <alignment wrapText="1"/>
    </xf>
    <xf numFmtId="0" fontId="29" fillId="6" borderId="12" xfId="4" applyFont="1" applyFill="1" applyBorder="1" applyAlignment="1">
      <alignment horizontal="center" wrapText="1"/>
    </xf>
    <xf numFmtId="0" fontId="26" fillId="0" borderId="0" xfId="3" applyFont="1" applyAlignment="1">
      <alignment wrapText="1"/>
    </xf>
    <xf numFmtId="0" fontId="21" fillId="0" borderId="0" xfId="3"/>
    <xf numFmtId="0" fontId="27" fillId="0" borderId="0" xfId="3" applyFont="1" applyAlignment="1">
      <alignment wrapText="1"/>
    </xf>
    <xf numFmtId="0" fontId="22" fillId="6" borderId="12" xfId="3" applyFont="1" applyFill="1" applyBorder="1" applyAlignment="1">
      <alignment horizontal="center"/>
    </xf>
    <xf numFmtId="0" fontId="23" fillId="0" borderId="0" xfId="3" applyFont="1"/>
    <xf numFmtId="0" fontId="24" fillId="0" borderId="0" xfId="3" applyFont="1"/>
  </cellXfs>
  <cellStyles count="6">
    <cellStyle name="Link" xfId="5" builtinId="8"/>
    <cellStyle name="Standard" xfId="0" builtinId="0"/>
    <cellStyle name="Standard 2" xfId="1"/>
    <cellStyle name="Standard 3" xfId="2"/>
    <cellStyle name="Standard 4" xfId="3"/>
    <cellStyle name="Standard 5"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hyperlink" Target="mailto:DENPW001@GERMANY"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491"/>
  <sheetViews>
    <sheetView topLeftCell="A85" workbookViewId="0">
      <selection activeCell="D129" sqref="D129"/>
    </sheetView>
  </sheetViews>
  <sheetFormatPr baseColWidth="10" defaultRowHeight="15" x14ac:dyDescent="0.25"/>
  <cols>
    <col min="1" max="1" width="14.5703125" bestFit="1" customWidth="1"/>
    <col min="13" max="13" width="12.5703125" bestFit="1" customWidth="1"/>
  </cols>
  <sheetData>
    <row r="1" spans="1:15" x14ac:dyDescent="0.25">
      <c r="B1" t="s">
        <v>283</v>
      </c>
      <c r="C1" t="s">
        <v>1</v>
      </c>
      <c r="D1" t="s">
        <v>4</v>
      </c>
      <c r="E1" t="s">
        <v>3</v>
      </c>
      <c r="F1" t="s">
        <v>2</v>
      </c>
      <c r="G1" t="s">
        <v>7</v>
      </c>
      <c r="H1" t="s">
        <v>6</v>
      </c>
      <c r="I1" t="s">
        <v>5</v>
      </c>
      <c r="J1" t="s">
        <v>8</v>
      </c>
    </row>
    <row r="2" spans="1:15" x14ac:dyDescent="0.25">
      <c r="A2" t="s">
        <v>225</v>
      </c>
      <c r="B2" t="s">
        <v>227</v>
      </c>
      <c r="C2" t="s">
        <v>226</v>
      </c>
      <c r="D2" t="s">
        <v>226</v>
      </c>
      <c r="E2" t="s">
        <v>226</v>
      </c>
      <c r="F2" t="s">
        <v>226</v>
      </c>
      <c r="G2" t="s">
        <v>226</v>
      </c>
      <c r="H2" t="s">
        <v>226</v>
      </c>
      <c r="I2" t="s">
        <v>226</v>
      </c>
      <c r="J2" t="s">
        <v>2</v>
      </c>
    </row>
    <row r="3" spans="1:15" x14ac:dyDescent="0.25">
      <c r="A3" t="s">
        <v>228</v>
      </c>
      <c r="B3">
        <v>1</v>
      </c>
      <c r="C3">
        <v>1</v>
      </c>
      <c r="D3">
        <v>1</v>
      </c>
      <c r="E3">
        <v>1</v>
      </c>
      <c r="F3">
        <v>1</v>
      </c>
      <c r="G3">
        <v>0</v>
      </c>
      <c r="H3">
        <v>0</v>
      </c>
      <c r="I3">
        <v>0</v>
      </c>
      <c r="J3">
        <v>0</v>
      </c>
    </row>
    <row r="4" spans="1:15" x14ac:dyDescent="0.25">
      <c r="A4" t="s">
        <v>229</v>
      </c>
      <c r="B4">
        <v>1</v>
      </c>
      <c r="C4">
        <v>0</v>
      </c>
      <c r="D4">
        <v>0</v>
      </c>
      <c r="E4">
        <v>0</v>
      </c>
      <c r="F4">
        <v>0</v>
      </c>
      <c r="G4">
        <v>0</v>
      </c>
      <c r="H4">
        <v>0</v>
      </c>
      <c r="I4">
        <v>0</v>
      </c>
      <c r="J4">
        <v>0</v>
      </c>
    </row>
    <row r="5" spans="1:15" x14ac:dyDescent="0.25">
      <c r="A5" s="1">
        <v>31048</v>
      </c>
      <c r="B5" s="48">
        <v>57.697153977095503</v>
      </c>
      <c r="C5" s="28">
        <v>1435757.2154069301</v>
      </c>
      <c r="D5" s="28" t="e">
        <f>HAVER_EA!E4</f>
        <v>#N/A</v>
      </c>
      <c r="E5" s="28">
        <v>234491.808384164</v>
      </c>
      <c r="F5" s="28">
        <v>277175.52637146099</v>
      </c>
      <c r="G5" s="28">
        <v>8.9789119333335492</v>
      </c>
      <c r="H5" s="28">
        <v>-17.033333333333299</v>
      </c>
      <c r="I5" s="28">
        <v>79.2</v>
      </c>
      <c r="J5" s="28" t="str">
        <f>Consensus!B2</f>
        <v>NaN</v>
      </c>
      <c r="M5" s="29"/>
      <c r="N5" s="30"/>
      <c r="O5" s="28"/>
    </row>
    <row r="6" spans="1:15" x14ac:dyDescent="0.25">
      <c r="A6" s="1">
        <v>31138</v>
      </c>
      <c r="B6" s="48">
        <v>58.424860187657998</v>
      </c>
      <c r="C6" s="28">
        <v>1449457.05505247</v>
      </c>
      <c r="D6" s="28" t="e">
        <f>HAVER_EA!E5</f>
        <v>#N/A</v>
      </c>
      <c r="E6" s="28">
        <v>233706.26690351099</v>
      </c>
      <c r="F6" s="28">
        <v>275727.92144246801</v>
      </c>
      <c r="G6" s="28">
        <v>8.9000547333335494</v>
      </c>
      <c r="H6" s="28">
        <v>-15.466666666666701</v>
      </c>
      <c r="I6" s="28">
        <v>80.2</v>
      </c>
      <c r="J6" s="48" t="str">
        <f>Consensus!B3</f>
        <v>NaN</v>
      </c>
      <c r="L6" s="48"/>
      <c r="M6" s="48"/>
      <c r="N6" s="30"/>
    </row>
    <row r="7" spans="1:15" x14ac:dyDescent="0.25">
      <c r="A7" s="1">
        <v>31229</v>
      </c>
      <c r="B7" s="48">
        <v>59.056591752597903</v>
      </c>
      <c r="C7" s="28">
        <v>1461726.9565499499</v>
      </c>
      <c r="D7" s="28" t="e">
        <f>HAVER_EA!E6</f>
        <v>#N/A</v>
      </c>
      <c r="E7" s="28">
        <v>239076.52139755999</v>
      </c>
      <c r="F7" s="28">
        <v>278952.31312180101</v>
      </c>
      <c r="G7" s="28">
        <v>8.8862084333335503</v>
      </c>
      <c r="H7" s="28">
        <v>-15.4333333333333</v>
      </c>
      <c r="I7" s="28">
        <v>80.5</v>
      </c>
      <c r="J7" s="48" t="str">
        <f>Consensus!B4</f>
        <v>NaN</v>
      </c>
      <c r="L7" s="48"/>
      <c r="M7" s="48"/>
      <c r="N7" s="30"/>
      <c r="O7" s="49"/>
    </row>
    <row r="8" spans="1:15" x14ac:dyDescent="0.25">
      <c r="A8" s="1">
        <v>31321</v>
      </c>
      <c r="B8" s="48">
        <v>59.852026315706198</v>
      </c>
      <c r="C8" s="28">
        <v>1470441.5799189601</v>
      </c>
      <c r="D8" s="28" t="e">
        <f>HAVER_EA!E7</f>
        <v>#N/A</v>
      </c>
      <c r="E8" s="28">
        <v>239773.76984031199</v>
      </c>
      <c r="F8" s="28">
        <v>279347.23986530001</v>
      </c>
      <c r="G8" s="28">
        <v>8.9287529333335502</v>
      </c>
      <c r="H8" s="28">
        <v>-12.9</v>
      </c>
      <c r="I8" s="28">
        <v>80.8</v>
      </c>
      <c r="J8" s="48" t="str">
        <f>Consensus!B5</f>
        <v>NaN</v>
      </c>
      <c r="L8" s="48"/>
      <c r="M8" s="48"/>
      <c r="N8" s="49"/>
      <c r="O8" s="49"/>
    </row>
    <row r="9" spans="1:15" x14ac:dyDescent="0.25">
      <c r="A9" s="1">
        <v>31413</v>
      </c>
      <c r="B9" s="48">
        <v>60.766315530415802</v>
      </c>
      <c r="C9" s="28">
        <v>1465425.2162022199</v>
      </c>
      <c r="D9" s="28" t="e">
        <f>HAVER_EA!E8</f>
        <v>#N/A</v>
      </c>
      <c r="E9" s="28">
        <v>240655.89355582901</v>
      </c>
      <c r="F9" s="28">
        <v>275016.49818744097</v>
      </c>
      <c r="G9" s="28">
        <v>8.9750105333335508</v>
      </c>
      <c r="H9" s="28">
        <v>-8.8000000000000007</v>
      </c>
      <c r="I9" s="28">
        <v>81</v>
      </c>
      <c r="J9" s="48" t="str">
        <f>Consensus!B6</f>
        <v>NaN</v>
      </c>
      <c r="L9" s="48"/>
      <c r="M9" s="48"/>
      <c r="N9" s="49"/>
      <c r="O9" s="49"/>
    </row>
    <row r="10" spans="1:15" x14ac:dyDescent="0.25">
      <c r="A10" s="1">
        <v>31503</v>
      </c>
      <c r="B10" s="48">
        <v>61.403861188398899</v>
      </c>
      <c r="C10" s="28">
        <v>1492294.22571999</v>
      </c>
      <c r="D10" s="28" t="e">
        <f>HAVER_EA!E9</f>
        <v>#N/A</v>
      </c>
      <c r="E10" s="28">
        <v>249726.32769403799</v>
      </c>
      <c r="F10" s="28">
        <v>279881.96863441798</v>
      </c>
      <c r="G10" s="28">
        <v>8.9007316333335496</v>
      </c>
      <c r="H10" s="28">
        <v>-6.5</v>
      </c>
      <c r="I10" s="28">
        <v>81.2</v>
      </c>
      <c r="J10" s="48" t="str">
        <f>Consensus!B7</f>
        <v>NaN</v>
      </c>
      <c r="L10" s="48"/>
      <c r="M10" s="48"/>
      <c r="N10" s="49"/>
      <c r="O10" s="49"/>
    </row>
    <row r="11" spans="1:15" x14ac:dyDescent="0.25">
      <c r="A11" s="1">
        <v>31594</v>
      </c>
      <c r="B11" s="48">
        <v>61.9752217818586</v>
      </c>
      <c r="C11" s="28">
        <v>1499875.3186230501</v>
      </c>
      <c r="D11" s="28" t="e">
        <f>HAVER_EA!E10</f>
        <v>#N/A</v>
      </c>
      <c r="E11" s="28">
        <v>256099.16852846701</v>
      </c>
      <c r="F11" s="28">
        <v>281238.61393934197</v>
      </c>
      <c r="G11" s="28">
        <v>8.80534973333355</v>
      </c>
      <c r="H11" s="28">
        <v>-8.06666666666667</v>
      </c>
      <c r="I11" s="28">
        <v>81.3</v>
      </c>
      <c r="J11" s="48" t="str">
        <f>Consensus!B8</f>
        <v>NaN</v>
      </c>
      <c r="L11" s="48"/>
      <c r="M11" s="48"/>
      <c r="N11" s="49"/>
      <c r="O11" s="49"/>
    </row>
    <row r="12" spans="1:15" x14ac:dyDescent="0.25">
      <c r="A12" s="1">
        <v>31686</v>
      </c>
      <c r="B12" s="48">
        <v>62.586773885558202</v>
      </c>
      <c r="C12" s="28">
        <v>1503589.59614358</v>
      </c>
      <c r="D12" s="28" t="e">
        <f>HAVER_EA!E11</f>
        <v>#N/A</v>
      </c>
      <c r="E12" s="28">
        <v>256740.28834932201</v>
      </c>
      <c r="F12" s="28">
        <v>279326.40880045498</v>
      </c>
      <c r="G12" s="28">
        <v>8.8944844333335507</v>
      </c>
      <c r="H12" s="28">
        <v>-8.1</v>
      </c>
      <c r="I12" s="28">
        <v>81.400000000000006</v>
      </c>
      <c r="J12" s="48" t="str">
        <f>Consensus!B9</f>
        <v>NaN</v>
      </c>
      <c r="L12" s="48"/>
      <c r="M12" s="48"/>
      <c r="N12" s="49"/>
      <c r="O12" s="49"/>
    </row>
    <row r="13" spans="1:15" x14ac:dyDescent="0.25">
      <c r="A13" s="1">
        <v>31778</v>
      </c>
      <c r="B13" s="48">
        <v>63.145657060985897</v>
      </c>
      <c r="C13" s="28">
        <v>1496373.46870373</v>
      </c>
      <c r="D13" s="28" t="e">
        <f>HAVER_EA!E12</f>
        <v>#N/A</v>
      </c>
      <c r="E13" s="28">
        <v>262700.991701513</v>
      </c>
      <c r="F13" s="28">
        <v>277969.02914397803</v>
      </c>
      <c r="G13" s="28">
        <v>9.0182884333335505</v>
      </c>
      <c r="H13" s="28">
        <v>-10.633333333333301</v>
      </c>
      <c r="I13" s="28">
        <v>81.3</v>
      </c>
      <c r="J13" s="48" t="str">
        <f>Consensus!B10</f>
        <v>NaN</v>
      </c>
      <c r="L13" s="48"/>
      <c r="M13" s="48"/>
      <c r="N13" s="49"/>
      <c r="O13" s="49"/>
    </row>
    <row r="14" spans="1:15" x14ac:dyDescent="0.25">
      <c r="A14" s="1">
        <v>31868</v>
      </c>
      <c r="B14" s="48">
        <v>63.683124919294002</v>
      </c>
      <c r="C14" s="28">
        <v>1521583.6325737401</v>
      </c>
      <c r="D14" s="28" t="e">
        <f>HAVER_EA!E13</f>
        <v>#N/A</v>
      </c>
      <c r="E14" s="28">
        <v>269116.34453605697</v>
      </c>
      <c r="F14" s="28">
        <v>282112.61013827001</v>
      </c>
      <c r="G14" s="28">
        <v>8.9297429333335501</v>
      </c>
      <c r="H14" s="28">
        <v>-11.633333333333301</v>
      </c>
      <c r="I14" s="28">
        <v>81.2</v>
      </c>
      <c r="J14" s="48" t="str">
        <f>Consensus!B11</f>
        <v>NaN</v>
      </c>
      <c r="L14" s="48"/>
      <c r="M14" s="48"/>
      <c r="N14" s="49"/>
      <c r="O14" s="49"/>
    </row>
    <row r="15" spans="1:15" x14ac:dyDescent="0.25">
      <c r="A15" s="1">
        <v>31959</v>
      </c>
      <c r="B15" s="48">
        <v>64.2625745112787</v>
      </c>
      <c r="C15" s="28">
        <v>1537924.03974943</v>
      </c>
      <c r="D15" s="28" t="e">
        <f>HAVER_EA!E14</f>
        <v>#N/A</v>
      </c>
      <c r="E15" s="28">
        <v>279997.25674897101</v>
      </c>
      <c r="F15" s="28">
        <v>296182.74210490403</v>
      </c>
      <c r="G15" s="28">
        <v>8.9965261333335498</v>
      </c>
      <c r="H15" s="28">
        <v>-11.3</v>
      </c>
      <c r="I15" s="28">
        <v>81</v>
      </c>
      <c r="J15" s="48" t="str">
        <f>Consensus!B12</f>
        <v>NaN</v>
      </c>
      <c r="L15" s="48"/>
      <c r="M15" s="48"/>
      <c r="N15" s="49"/>
      <c r="O15" s="49"/>
    </row>
    <row r="16" spans="1:15" x14ac:dyDescent="0.25">
      <c r="A16" s="1">
        <v>32051</v>
      </c>
      <c r="B16" s="48">
        <v>64.770430133280499</v>
      </c>
      <c r="C16" s="28">
        <v>1557527.77153789</v>
      </c>
      <c r="D16" s="28" t="e">
        <f>HAVER_EA!E15</f>
        <v>#N/A</v>
      </c>
      <c r="E16" s="28">
        <v>285684.17941901</v>
      </c>
      <c r="F16" s="28">
        <v>296204.182951211</v>
      </c>
      <c r="G16" s="28">
        <v>8.9156605333335506</v>
      </c>
      <c r="H16" s="28">
        <v>-12.766666666666699</v>
      </c>
      <c r="I16" s="28">
        <v>81.099999999999994</v>
      </c>
      <c r="J16" s="48" t="str">
        <f>Consensus!B13</f>
        <v>NaN</v>
      </c>
      <c r="L16" s="48"/>
      <c r="M16" s="48"/>
      <c r="N16" s="49"/>
      <c r="O16" s="49"/>
    </row>
    <row r="17" spans="1:15" x14ac:dyDescent="0.25">
      <c r="A17" s="1">
        <v>32143</v>
      </c>
      <c r="B17" s="48">
        <v>65.309365761906307</v>
      </c>
      <c r="C17" s="28">
        <v>1566128.45926962</v>
      </c>
      <c r="D17" s="28" t="e">
        <f>HAVER_EA!E16</f>
        <v>#N/A</v>
      </c>
      <c r="E17" s="28">
        <v>283204.18316553201</v>
      </c>
      <c r="F17" s="28">
        <v>290161.89787866297</v>
      </c>
      <c r="G17" s="28">
        <v>8.8834638333335505</v>
      </c>
      <c r="H17" s="28">
        <v>-13.233333333333301</v>
      </c>
      <c r="I17" s="28">
        <v>81.599999999999994</v>
      </c>
      <c r="J17" s="48" t="str">
        <f>Consensus!B14</f>
        <v>NaN</v>
      </c>
      <c r="L17" s="48"/>
      <c r="M17" s="48"/>
      <c r="N17" s="49"/>
      <c r="O17" s="49"/>
    </row>
    <row r="18" spans="1:15" x14ac:dyDescent="0.25">
      <c r="A18" s="1">
        <v>32234</v>
      </c>
      <c r="B18" s="48">
        <v>65.867723631955201</v>
      </c>
      <c r="C18" s="28">
        <v>1580525.42957284</v>
      </c>
      <c r="D18" s="28" t="e">
        <f>HAVER_EA!E17</f>
        <v>#N/A</v>
      </c>
      <c r="E18" s="28">
        <v>293354.34834609902</v>
      </c>
      <c r="F18" s="28">
        <v>305538.911046619</v>
      </c>
      <c r="G18" s="28">
        <v>8.7837591333335503</v>
      </c>
      <c r="H18" s="28">
        <v>-10.1666666666667</v>
      </c>
      <c r="I18" s="28">
        <v>81.5</v>
      </c>
      <c r="J18" s="48" t="str">
        <f>Consensus!B15</f>
        <v>NaN</v>
      </c>
      <c r="L18" s="48"/>
      <c r="M18" s="48"/>
      <c r="N18" s="49"/>
      <c r="O18" s="49"/>
    </row>
    <row r="19" spans="1:15" x14ac:dyDescent="0.25">
      <c r="A19" s="1">
        <v>32325</v>
      </c>
      <c r="B19" s="48">
        <v>66.454655408761695</v>
      </c>
      <c r="C19" s="28">
        <v>1600101.8748625</v>
      </c>
      <c r="D19" s="28" t="e">
        <f>HAVER_EA!E18</f>
        <v>#N/A</v>
      </c>
      <c r="E19" s="28">
        <v>303698.97924587299</v>
      </c>
      <c r="F19" s="28">
        <v>310417.54914530698</v>
      </c>
      <c r="G19" s="28">
        <v>8.7127067333335493</v>
      </c>
      <c r="H19" s="28">
        <v>-9.6666666666666696</v>
      </c>
      <c r="I19" s="28">
        <v>82.5</v>
      </c>
      <c r="J19" s="48" t="str">
        <f>Consensus!B16</f>
        <v>NaN</v>
      </c>
      <c r="L19" s="48"/>
      <c r="M19" s="48"/>
      <c r="N19" s="49"/>
      <c r="O19" s="49"/>
    </row>
    <row r="20" spans="1:15" x14ac:dyDescent="0.25">
      <c r="A20" s="1">
        <v>32417</v>
      </c>
      <c r="B20" s="48">
        <v>67.077284806593994</v>
      </c>
      <c r="C20" s="28">
        <v>1614900.33631621</v>
      </c>
      <c r="D20" s="28" t="e">
        <f>HAVER_EA!E19</f>
        <v>#N/A</v>
      </c>
      <c r="E20" s="28">
        <v>309463.28408582398</v>
      </c>
      <c r="F20" s="28">
        <v>318429.04972060397</v>
      </c>
      <c r="G20" s="28">
        <v>8.4663794333335503</v>
      </c>
      <c r="H20" s="28">
        <v>-6.56666666666667</v>
      </c>
      <c r="I20" s="28">
        <v>83.4</v>
      </c>
      <c r="J20" s="48" t="str">
        <f>Consensus!B17</f>
        <v>NaN</v>
      </c>
      <c r="L20" s="48"/>
      <c r="M20" s="48"/>
      <c r="N20" s="49"/>
      <c r="O20" s="49"/>
    </row>
    <row r="21" spans="1:15" x14ac:dyDescent="0.25">
      <c r="A21" s="1">
        <v>32509</v>
      </c>
      <c r="B21" s="48">
        <v>67.715137488250093</v>
      </c>
      <c r="C21" s="28">
        <v>1633869.4156525</v>
      </c>
      <c r="D21" s="28" t="e">
        <f>HAVER_EA!E20</f>
        <v>#N/A</v>
      </c>
      <c r="E21" s="28">
        <v>316985.34942191897</v>
      </c>
      <c r="F21" s="28">
        <v>323093.14195473102</v>
      </c>
      <c r="G21" s="28">
        <v>8.2885363333335498</v>
      </c>
      <c r="H21" s="28">
        <v>-6.9666666666666703</v>
      </c>
      <c r="I21" s="28">
        <v>84.5</v>
      </c>
      <c r="J21" s="48" t="str">
        <f>Consensus!B18</f>
        <v>NaN</v>
      </c>
      <c r="L21" s="48"/>
      <c r="M21" s="48"/>
      <c r="N21" s="49"/>
      <c r="O21" s="49"/>
    </row>
    <row r="22" spans="1:15" x14ac:dyDescent="0.25">
      <c r="A22" s="1">
        <v>32599</v>
      </c>
      <c r="B22" s="48">
        <v>68.383262593823304</v>
      </c>
      <c r="C22" s="28">
        <v>1649401.93541984</v>
      </c>
      <c r="D22" s="28" t="e">
        <f>HAVER_EA!E21</f>
        <v>#N/A</v>
      </c>
      <c r="E22" s="28">
        <v>326554.11925359198</v>
      </c>
      <c r="F22" s="28">
        <v>336154.39153393998</v>
      </c>
      <c r="G22" s="28">
        <v>8.1485296333335508</v>
      </c>
      <c r="H22" s="28">
        <v>-5.6666666666666696</v>
      </c>
      <c r="I22" s="28">
        <v>84.5</v>
      </c>
      <c r="J22" s="48" t="str">
        <f>Consensus!B19</f>
        <v>NaN</v>
      </c>
      <c r="L22" s="48"/>
      <c r="M22" s="48"/>
      <c r="N22" s="49"/>
      <c r="O22" s="49"/>
    </row>
    <row r="23" spans="1:15" x14ac:dyDescent="0.25">
      <c r="A23" s="1">
        <v>32690</v>
      </c>
      <c r="B23" s="48">
        <v>68.9616568753314</v>
      </c>
      <c r="C23" s="28">
        <v>1659265.0184530199</v>
      </c>
      <c r="D23" s="28" t="e">
        <f>HAVER_EA!E22</f>
        <v>#N/A</v>
      </c>
      <c r="E23" s="28">
        <v>325406.58188481798</v>
      </c>
      <c r="F23" s="28">
        <v>330949.635446809</v>
      </c>
      <c r="G23" s="28">
        <v>8.07028493333355</v>
      </c>
      <c r="H23" s="28">
        <v>-4</v>
      </c>
      <c r="I23" s="28">
        <v>85</v>
      </c>
      <c r="J23" s="48" t="str">
        <f>Consensus!B20</f>
        <v>NaN</v>
      </c>
      <c r="L23" s="48"/>
      <c r="M23" s="48"/>
      <c r="N23" s="49"/>
      <c r="O23" s="49"/>
    </row>
    <row r="24" spans="1:15" x14ac:dyDescent="0.25">
      <c r="A24" s="1">
        <v>32782</v>
      </c>
      <c r="B24" s="48">
        <v>69.593800797277197</v>
      </c>
      <c r="C24" s="28">
        <v>1676555.3686182699</v>
      </c>
      <c r="D24" s="28" t="e">
        <f>HAVER_EA!E23</f>
        <v>#N/A</v>
      </c>
      <c r="E24" s="28">
        <v>335440.09193621099</v>
      </c>
      <c r="F24" s="28">
        <v>336554.59099566902</v>
      </c>
      <c r="G24" s="28">
        <v>7.8846164333335498</v>
      </c>
      <c r="H24" s="28">
        <v>-5.2666666666666702</v>
      </c>
      <c r="I24" s="28">
        <v>85.3</v>
      </c>
      <c r="J24" s="48" t="str">
        <f>Consensus!B21</f>
        <v>NaN</v>
      </c>
      <c r="L24" s="48"/>
      <c r="M24" s="48"/>
      <c r="N24" s="49"/>
      <c r="O24" s="49"/>
    </row>
    <row r="25" spans="1:15" x14ac:dyDescent="0.25">
      <c r="A25" s="1">
        <v>32874</v>
      </c>
      <c r="B25" s="48">
        <v>70.248965876076497</v>
      </c>
      <c r="C25" s="28">
        <v>1699284.7642642199</v>
      </c>
      <c r="D25" s="28">
        <v>385443.89908166102</v>
      </c>
      <c r="E25" s="28">
        <v>345296.66407103499</v>
      </c>
      <c r="F25" s="28">
        <v>347556.01121458999</v>
      </c>
      <c r="G25" s="28">
        <v>7.6216621333335599</v>
      </c>
      <c r="H25" s="28">
        <v>-5.8666666666666698</v>
      </c>
      <c r="I25" s="28">
        <v>85.2</v>
      </c>
      <c r="J25" s="48" t="str">
        <f>Consensus!B22</f>
        <v>NaN</v>
      </c>
      <c r="L25" s="48"/>
      <c r="M25" s="48"/>
      <c r="N25" s="49"/>
      <c r="O25" s="49"/>
    </row>
    <row r="26" spans="1:15" x14ac:dyDescent="0.25">
      <c r="A26" s="1">
        <v>32964</v>
      </c>
      <c r="B26" s="48">
        <v>70.800909156127403</v>
      </c>
      <c r="C26" s="28">
        <v>1707044.5058442799</v>
      </c>
      <c r="D26" s="28">
        <v>383244.223722264</v>
      </c>
      <c r="E26" s="28">
        <v>349638.47624837101</v>
      </c>
      <c r="F26" s="28">
        <v>347637.18692626001</v>
      </c>
      <c r="G26" s="28">
        <v>7.4943312333335497</v>
      </c>
      <c r="H26" s="28">
        <v>-4.6666666666666696</v>
      </c>
      <c r="I26" s="28">
        <v>85.3</v>
      </c>
      <c r="J26" s="48">
        <f>Consensus!B23</f>
        <v>3.3</v>
      </c>
      <c r="L26" s="48"/>
      <c r="M26" s="48"/>
      <c r="N26" s="49"/>
      <c r="O26" s="49"/>
    </row>
    <row r="27" spans="1:15" x14ac:dyDescent="0.25">
      <c r="A27" s="1">
        <v>33055</v>
      </c>
      <c r="B27" s="48">
        <v>71.369731168927601</v>
      </c>
      <c r="C27" s="28">
        <v>1722876.4983792901</v>
      </c>
      <c r="D27" s="28">
        <v>384567.98474174598</v>
      </c>
      <c r="E27" s="28">
        <v>355281.02432288998</v>
      </c>
      <c r="F27" s="28">
        <v>360217.03882042499</v>
      </c>
      <c r="G27" s="28">
        <v>7.4655433333335504</v>
      </c>
      <c r="H27" s="28">
        <v>-7.3</v>
      </c>
      <c r="I27" s="28">
        <v>85.2</v>
      </c>
      <c r="J27" s="48" t="str">
        <f>Consensus!B24</f>
        <v>NaN</v>
      </c>
      <c r="K27" s="28"/>
      <c r="L27" s="48"/>
      <c r="M27" s="48"/>
      <c r="N27" s="49"/>
      <c r="O27" s="49"/>
    </row>
    <row r="28" spans="1:15" x14ac:dyDescent="0.25">
      <c r="A28" s="1">
        <v>33147</v>
      </c>
      <c r="B28" s="48">
        <v>72.101206183598407</v>
      </c>
      <c r="C28" s="28">
        <v>1732625.6755132</v>
      </c>
      <c r="D28" s="28">
        <v>387465.90208618401</v>
      </c>
      <c r="E28" s="28">
        <v>366600.465255538</v>
      </c>
      <c r="F28" s="28">
        <v>372612.23940947</v>
      </c>
      <c r="G28" s="28">
        <v>7.5692100000002203</v>
      </c>
      <c r="H28" s="28">
        <v>-12.5</v>
      </c>
      <c r="I28" s="28">
        <v>85.2</v>
      </c>
      <c r="J28" s="48">
        <f>Consensus!B25</f>
        <v>3.4</v>
      </c>
      <c r="K28" s="28"/>
      <c r="L28" s="48"/>
      <c r="M28" s="48"/>
      <c r="N28" s="49"/>
      <c r="O28" s="49"/>
    </row>
    <row r="29" spans="1:15" x14ac:dyDescent="0.25">
      <c r="A29" s="1">
        <v>33239</v>
      </c>
      <c r="B29" s="48">
        <v>72.749746940627801</v>
      </c>
      <c r="C29" s="28">
        <v>1744599.1634378501</v>
      </c>
      <c r="D29" s="28">
        <v>387472.005901789</v>
      </c>
      <c r="E29" s="28">
        <v>369279.37764550297</v>
      </c>
      <c r="F29" s="28">
        <v>368663.59441526502</v>
      </c>
      <c r="G29" s="28">
        <v>7.60587666666689</v>
      </c>
      <c r="H29" s="28">
        <v>-15.266666666666699</v>
      </c>
      <c r="I29" s="28">
        <v>84.6</v>
      </c>
      <c r="J29" s="48" t="str">
        <f>Consensus!B26</f>
        <v>NaN</v>
      </c>
      <c r="K29" s="28"/>
      <c r="L29" s="48"/>
      <c r="M29" s="48"/>
      <c r="N29" s="49"/>
      <c r="O29" s="49"/>
    </row>
    <row r="30" spans="1:15" x14ac:dyDescent="0.25">
      <c r="A30" s="1">
        <v>33329</v>
      </c>
      <c r="B30" s="48">
        <v>73.524935208485701</v>
      </c>
      <c r="C30" s="28">
        <v>1746656.51449138</v>
      </c>
      <c r="D30" s="28">
        <v>389068.01512046601</v>
      </c>
      <c r="E30" s="28">
        <v>370600.64820188499</v>
      </c>
      <c r="F30" s="28">
        <v>358332.65086983098</v>
      </c>
      <c r="G30" s="28">
        <v>7.7362100000002201</v>
      </c>
      <c r="H30" s="28">
        <v>-14.1</v>
      </c>
      <c r="I30" s="28">
        <v>84</v>
      </c>
      <c r="J30" s="48">
        <f>Consensus!B27</f>
        <v>3.2</v>
      </c>
      <c r="K30" s="28"/>
      <c r="L30" s="48"/>
      <c r="M30" s="48"/>
      <c r="N30" s="49"/>
      <c r="O30" s="49"/>
    </row>
    <row r="31" spans="1:15" x14ac:dyDescent="0.25">
      <c r="A31" s="1">
        <v>33420</v>
      </c>
      <c r="B31" s="48">
        <v>74.336400794598404</v>
      </c>
      <c r="C31" s="28">
        <v>1747739.4455212599</v>
      </c>
      <c r="D31" s="28">
        <v>387913.61907487101</v>
      </c>
      <c r="E31" s="28">
        <v>373840.82856662699</v>
      </c>
      <c r="F31" s="28">
        <v>366050.78575433203</v>
      </c>
      <c r="G31" s="28">
        <v>8.0622100000002099</v>
      </c>
      <c r="H31" s="28">
        <v>-16.2</v>
      </c>
      <c r="I31" s="28">
        <v>83.1</v>
      </c>
      <c r="J31" s="48" t="str">
        <f>Consensus!B28</f>
        <v>NaN</v>
      </c>
      <c r="K31" s="28"/>
      <c r="L31" s="48"/>
      <c r="M31" s="48"/>
      <c r="N31" s="49"/>
      <c r="O31" s="49"/>
    </row>
    <row r="32" spans="1:15" x14ac:dyDescent="0.25">
      <c r="A32" s="1">
        <v>33512</v>
      </c>
      <c r="B32" s="48">
        <v>75.084471932244</v>
      </c>
      <c r="C32" s="28">
        <v>1764492.89293745</v>
      </c>
      <c r="D32" s="28">
        <v>395799.137990802</v>
      </c>
      <c r="E32" s="28">
        <v>373029.79807611898</v>
      </c>
      <c r="F32" s="28">
        <v>371940.46634720103</v>
      </c>
      <c r="G32" s="28">
        <v>8.2312100000002104</v>
      </c>
      <c r="H32" s="28">
        <v>-16.133333333333301</v>
      </c>
      <c r="I32" s="28">
        <v>82.9</v>
      </c>
      <c r="J32" s="48">
        <f>Consensus!B29</f>
        <v>3.3</v>
      </c>
      <c r="K32" s="28"/>
      <c r="L32" s="48"/>
      <c r="M32" s="48"/>
      <c r="N32" s="49"/>
      <c r="O32" s="49"/>
    </row>
    <row r="33" spans="1:15" x14ac:dyDescent="0.25">
      <c r="A33" s="1">
        <v>33604</v>
      </c>
      <c r="B33" s="48">
        <v>75.9005537017362</v>
      </c>
      <c r="C33" s="28">
        <v>1785758.2360968301</v>
      </c>
      <c r="D33" s="28">
        <v>399796.72744363599</v>
      </c>
      <c r="E33" s="28">
        <v>386273.42202571302</v>
      </c>
      <c r="F33" s="28">
        <v>378916.31519316201</v>
      </c>
      <c r="G33" s="28">
        <v>8.4508766666668507</v>
      </c>
      <c r="H33" s="28">
        <v>-16.433333333333302</v>
      </c>
      <c r="I33" s="28">
        <v>82.1</v>
      </c>
      <c r="J33" s="48" t="str">
        <f>Consensus!B30</f>
        <v>NaN</v>
      </c>
      <c r="K33" s="28"/>
      <c r="L33" s="48"/>
      <c r="M33" s="48"/>
      <c r="N33" s="49"/>
      <c r="O33" s="49"/>
    </row>
    <row r="34" spans="1:15" x14ac:dyDescent="0.25">
      <c r="A34" s="1">
        <v>33695</v>
      </c>
      <c r="B34" s="48">
        <v>76.713395069688005</v>
      </c>
      <c r="C34" s="28">
        <v>1775265.9587033701</v>
      </c>
      <c r="D34" s="28">
        <v>394527.77503751899</v>
      </c>
      <c r="E34" s="28">
        <v>383112.56055981503</v>
      </c>
      <c r="F34" s="28">
        <v>375060.88138585398</v>
      </c>
      <c r="G34" s="28">
        <v>8.6232100000001601</v>
      </c>
      <c r="H34" s="28">
        <v>-17.466666666666701</v>
      </c>
      <c r="I34" s="28">
        <v>81.900000000000006</v>
      </c>
      <c r="J34" s="48">
        <f>Consensus!B31</f>
        <v>3.2</v>
      </c>
      <c r="K34" s="28"/>
      <c r="L34" s="48"/>
      <c r="M34" s="48"/>
      <c r="N34" s="49"/>
      <c r="O34" s="49"/>
    </row>
    <row r="35" spans="1:15" x14ac:dyDescent="0.25">
      <c r="A35" s="1">
        <v>33786</v>
      </c>
      <c r="B35" s="48">
        <v>77.461335691316904</v>
      </c>
      <c r="C35" s="28">
        <v>1772285.6019288299</v>
      </c>
      <c r="D35" s="28">
        <v>385236.269041288</v>
      </c>
      <c r="E35" s="28">
        <v>382621.727073416</v>
      </c>
      <c r="F35" s="28">
        <v>376217.55020034802</v>
      </c>
      <c r="G35" s="28">
        <v>8.9328766666668002</v>
      </c>
      <c r="H35" s="28">
        <v>-20.1666666666667</v>
      </c>
      <c r="I35" s="28">
        <v>81</v>
      </c>
      <c r="J35" s="48" t="str">
        <f>Consensus!B32</f>
        <v>NaN</v>
      </c>
      <c r="K35" s="28"/>
      <c r="L35" s="48"/>
      <c r="M35" s="48"/>
      <c r="N35" s="49"/>
      <c r="O35" s="49"/>
    </row>
    <row r="36" spans="1:15" x14ac:dyDescent="0.25">
      <c r="A36" s="1">
        <v>33878</v>
      </c>
      <c r="B36" s="48">
        <v>78.152527522987</v>
      </c>
      <c r="C36" s="28">
        <v>1767262.26864342</v>
      </c>
      <c r="D36" s="28">
        <v>383409.57976566098</v>
      </c>
      <c r="E36" s="28">
        <v>381044.95970402798</v>
      </c>
      <c r="F36" s="28">
        <v>374125.71105764102</v>
      </c>
      <c r="G36" s="28">
        <v>9.34054333333345</v>
      </c>
      <c r="H36" s="28">
        <v>-26.1</v>
      </c>
      <c r="I36" s="28">
        <v>79.099999999999994</v>
      </c>
      <c r="J36" s="48">
        <f>Consensus!B33</f>
        <v>3.2</v>
      </c>
      <c r="K36" s="28"/>
      <c r="L36" s="46"/>
      <c r="M36" s="28"/>
      <c r="N36" s="30"/>
    </row>
    <row r="37" spans="1:15" x14ac:dyDescent="0.25">
      <c r="A37" s="1">
        <v>33970</v>
      </c>
      <c r="B37" s="48">
        <v>79.031318605587003</v>
      </c>
      <c r="C37" s="28">
        <v>1753829.9692957001</v>
      </c>
      <c r="D37" s="28">
        <v>372442.67009258602</v>
      </c>
      <c r="E37" s="28">
        <v>366395.73815621302</v>
      </c>
      <c r="F37" s="28">
        <v>375262.39770084398</v>
      </c>
      <c r="G37" s="28">
        <v>9.8043266666667499</v>
      </c>
      <c r="H37" s="28">
        <v>-28.3333333333333</v>
      </c>
      <c r="I37" s="28">
        <v>78.2</v>
      </c>
      <c r="J37" s="48" t="str">
        <f>Consensus!B34</f>
        <v>NaN</v>
      </c>
      <c r="K37" s="28"/>
      <c r="L37" s="29"/>
      <c r="M37" s="29"/>
      <c r="N37" s="29"/>
      <c r="O37" s="29"/>
    </row>
    <row r="38" spans="1:15" x14ac:dyDescent="0.25">
      <c r="A38" s="1">
        <v>34060</v>
      </c>
      <c r="B38" s="48">
        <v>79.747018968092803</v>
      </c>
      <c r="C38" s="28">
        <v>1756780.2501234701</v>
      </c>
      <c r="D38" s="28">
        <v>366639.07796490297</v>
      </c>
      <c r="E38" s="28">
        <v>365364.07083575602</v>
      </c>
      <c r="F38" s="28">
        <v>374467.69398773002</v>
      </c>
      <c r="G38" s="28">
        <v>10.2656700000001</v>
      </c>
      <c r="H38" s="28">
        <v>-26.533333333333299</v>
      </c>
      <c r="I38" s="28">
        <v>78.099999999999994</v>
      </c>
      <c r="J38" s="48">
        <f>Consensus!B35</f>
        <v>3</v>
      </c>
      <c r="K38" s="28"/>
      <c r="L38" s="46"/>
      <c r="M38" s="28"/>
      <c r="N38" s="30"/>
    </row>
    <row r="39" spans="1:15" x14ac:dyDescent="0.25">
      <c r="A39" s="1">
        <v>34151</v>
      </c>
      <c r="B39" s="48">
        <v>80.426265261745101</v>
      </c>
      <c r="C39" s="28">
        <v>1764416.12434528</v>
      </c>
      <c r="D39" s="28">
        <v>366544.50867524999</v>
      </c>
      <c r="E39" s="28">
        <v>369564.01910627098</v>
      </c>
      <c r="F39" s="28">
        <v>379600.41751181899</v>
      </c>
      <c r="G39" s="28">
        <v>10.6430033333334</v>
      </c>
      <c r="H39" s="28">
        <v>-27.766666666666701</v>
      </c>
      <c r="I39" s="28">
        <v>76.8</v>
      </c>
      <c r="J39" s="48" t="str">
        <f>Consensus!B36</f>
        <v>NaN</v>
      </c>
      <c r="K39" s="28"/>
      <c r="L39" s="46"/>
      <c r="M39" s="28"/>
      <c r="N39" s="30"/>
    </row>
    <row r="40" spans="1:15" x14ac:dyDescent="0.25">
      <c r="A40" s="1">
        <v>34243</v>
      </c>
      <c r="B40" s="48">
        <v>80.964414811238001</v>
      </c>
      <c r="C40" s="28">
        <v>1769773.9011993001</v>
      </c>
      <c r="D40" s="28">
        <v>364544.15018477698</v>
      </c>
      <c r="E40" s="28">
        <v>371952.16474096698</v>
      </c>
      <c r="F40" s="28">
        <v>391187.008149945</v>
      </c>
      <c r="G40" s="28">
        <v>10.979933333333401</v>
      </c>
      <c r="H40" s="28">
        <v>-27.366666666666699</v>
      </c>
      <c r="I40" s="28">
        <v>77.2</v>
      </c>
      <c r="J40" s="48">
        <f>Consensus!B37</f>
        <v>2.8</v>
      </c>
      <c r="K40" s="28"/>
      <c r="L40" s="46"/>
      <c r="M40" s="28"/>
      <c r="N40" s="30"/>
    </row>
    <row r="41" spans="1:15" x14ac:dyDescent="0.25">
      <c r="A41" s="1">
        <v>34335</v>
      </c>
      <c r="B41" s="48">
        <v>81.468122187583901</v>
      </c>
      <c r="C41" s="28">
        <v>1784770.7822791601</v>
      </c>
      <c r="D41" s="28">
        <v>368010.42376404599</v>
      </c>
      <c r="E41" s="28">
        <v>382319.34841417102</v>
      </c>
      <c r="F41" s="28">
        <v>401261.19724396098</v>
      </c>
      <c r="G41" s="28">
        <v>11.119243333333401</v>
      </c>
      <c r="H41" s="28">
        <v>-22.966666666666701</v>
      </c>
      <c r="I41" s="28">
        <v>78.5</v>
      </c>
      <c r="J41" s="48" t="str">
        <f>Consensus!B38</f>
        <v>NaN</v>
      </c>
      <c r="K41" s="28"/>
      <c r="L41" s="46"/>
      <c r="M41" s="28"/>
      <c r="N41" s="30"/>
    </row>
    <row r="42" spans="1:15" x14ac:dyDescent="0.25">
      <c r="A42" s="1">
        <v>34425</v>
      </c>
      <c r="B42" s="48">
        <v>81.966516198776006</v>
      </c>
      <c r="C42" s="28">
        <v>1797496.51465476</v>
      </c>
      <c r="D42" s="28">
        <v>373935.23233197298</v>
      </c>
      <c r="E42" s="28">
        <v>394014.78159607801</v>
      </c>
      <c r="F42" s="28">
        <v>411264.37397462502</v>
      </c>
      <c r="G42" s="28">
        <v>11.1756166666667</v>
      </c>
      <c r="H42" s="28">
        <v>-13.466666666666701</v>
      </c>
      <c r="I42" s="28">
        <v>79.400000000000006</v>
      </c>
      <c r="J42" s="48">
        <f>Consensus!B39</f>
        <v>3</v>
      </c>
      <c r="K42" s="28"/>
      <c r="L42" s="46"/>
      <c r="M42" s="28"/>
      <c r="N42" s="30"/>
    </row>
    <row r="43" spans="1:15" x14ac:dyDescent="0.25">
      <c r="A43" s="1">
        <v>34516</v>
      </c>
      <c r="B43" s="48">
        <v>82.478594812648396</v>
      </c>
      <c r="C43" s="28">
        <v>1811962.9061791101</v>
      </c>
      <c r="D43" s="28">
        <v>377907.31064063503</v>
      </c>
      <c r="E43" s="28">
        <v>406839.64536669699</v>
      </c>
      <c r="F43" s="28">
        <v>418279.39106472099</v>
      </c>
      <c r="G43" s="28">
        <v>11.0406166666667</v>
      </c>
      <c r="H43" s="28">
        <v>-9.3666666666666707</v>
      </c>
      <c r="I43" s="28">
        <v>80.599999999999994</v>
      </c>
      <c r="J43" s="48" t="str">
        <f>Consensus!B40</f>
        <v>NaN</v>
      </c>
      <c r="K43" s="28"/>
      <c r="L43" s="46"/>
      <c r="M43" s="28"/>
      <c r="N43" s="30"/>
    </row>
    <row r="44" spans="1:15" x14ac:dyDescent="0.25">
      <c r="A44" s="1">
        <v>34608</v>
      </c>
      <c r="B44" s="48">
        <v>83.023505920049701</v>
      </c>
      <c r="C44" s="28">
        <v>1826447.59728153</v>
      </c>
      <c r="D44" s="28">
        <v>388073.445797825</v>
      </c>
      <c r="E44" s="28">
        <v>419856.638933343</v>
      </c>
      <c r="F44" s="28">
        <v>430873.54050805297</v>
      </c>
      <c r="G44" s="28">
        <v>11.019876666666701</v>
      </c>
      <c r="H44" s="28">
        <v>-8.1333333333333293</v>
      </c>
      <c r="I44" s="28">
        <v>81.8</v>
      </c>
      <c r="J44" s="48">
        <f>Consensus!B41</f>
        <v>3</v>
      </c>
      <c r="K44" s="28"/>
      <c r="L44" s="46"/>
      <c r="M44" s="28"/>
      <c r="N44" s="30"/>
    </row>
    <row r="45" spans="1:15" x14ac:dyDescent="0.25">
      <c r="A45" s="1">
        <v>34700</v>
      </c>
      <c r="B45" s="48">
        <v>83.561557569455402</v>
      </c>
      <c r="C45" s="28">
        <v>1838833.21</v>
      </c>
      <c r="D45" s="28">
        <v>382720.27442999999</v>
      </c>
      <c r="E45" s="28">
        <v>425150.42745999998</v>
      </c>
      <c r="F45" s="28">
        <v>445207.3333</v>
      </c>
      <c r="G45" s="28">
        <v>10.8611166666667</v>
      </c>
      <c r="H45" s="28">
        <v>-7.9</v>
      </c>
      <c r="I45" s="28">
        <v>82.4</v>
      </c>
      <c r="J45" s="48" t="str">
        <f>Consensus!B42</f>
        <v>NaN</v>
      </c>
      <c r="K45" s="28"/>
      <c r="L45" s="46"/>
      <c r="M45" s="28"/>
      <c r="N45" s="30"/>
    </row>
    <row r="46" spans="1:15" x14ac:dyDescent="0.25">
      <c r="A46" s="1">
        <v>34790</v>
      </c>
      <c r="B46" s="48">
        <v>84.104095925618495</v>
      </c>
      <c r="C46" s="28">
        <v>1849125.82</v>
      </c>
      <c r="D46" s="28">
        <v>386751.11244</v>
      </c>
      <c r="E46" s="28">
        <v>434600.57363</v>
      </c>
      <c r="F46" s="28">
        <v>453031.60676</v>
      </c>
      <c r="G46" s="28">
        <v>10.7411933333333</v>
      </c>
      <c r="H46" s="28">
        <v>-6.43333333333333</v>
      </c>
      <c r="I46" s="28">
        <v>82.9</v>
      </c>
      <c r="J46" s="48">
        <f>Consensus!B43</f>
        <v>2.7</v>
      </c>
      <c r="K46" s="28"/>
      <c r="L46" s="46"/>
      <c r="M46" s="28"/>
      <c r="N46" s="30"/>
    </row>
    <row r="47" spans="1:15" x14ac:dyDescent="0.25">
      <c r="A47" s="1">
        <v>34881</v>
      </c>
      <c r="B47" s="48">
        <v>84.707293978392499</v>
      </c>
      <c r="C47" s="28">
        <v>1856799.66</v>
      </c>
      <c r="D47" s="28">
        <v>385615.37585000001</v>
      </c>
      <c r="E47" s="28">
        <v>433853.25397000002</v>
      </c>
      <c r="F47" s="28">
        <v>445546.08424</v>
      </c>
      <c r="G47" s="28">
        <v>10.802476666666699</v>
      </c>
      <c r="H47" s="28">
        <v>-8.1666666666666696</v>
      </c>
      <c r="I47" s="28">
        <v>82.8</v>
      </c>
      <c r="J47" s="48" t="str">
        <f>Consensus!B44</f>
        <v>NaN</v>
      </c>
      <c r="K47" s="28"/>
      <c r="L47" s="46"/>
      <c r="M47" s="28"/>
      <c r="N47" s="30"/>
    </row>
    <row r="48" spans="1:15" x14ac:dyDescent="0.25">
      <c r="A48" s="1">
        <v>34973</v>
      </c>
      <c r="B48" s="48">
        <v>85.232331033639198</v>
      </c>
      <c r="C48" s="28">
        <v>1863434.22</v>
      </c>
      <c r="D48" s="28">
        <v>390024.84090000001</v>
      </c>
      <c r="E48" s="28">
        <v>442626.63637000002</v>
      </c>
      <c r="F48" s="28">
        <v>454718.61351</v>
      </c>
      <c r="G48" s="28">
        <v>10.874446666666699</v>
      </c>
      <c r="H48" s="28">
        <v>-12.9333333333333</v>
      </c>
      <c r="I48" s="28">
        <v>82.5</v>
      </c>
      <c r="J48" s="48">
        <f>Consensus!B45</f>
        <v>2.6</v>
      </c>
      <c r="K48" s="28"/>
      <c r="L48" s="46"/>
      <c r="M48" s="28"/>
      <c r="N48" s="30"/>
    </row>
    <row r="49" spans="1:15" x14ac:dyDescent="0.25">
      <c r="A49" s="1">
        <v>35065</v>
      </c>
      <c r="B49" s="48">
        <v>85.704338190825695</v>
      </c>
      <c r="C49" s="28">
        <v>1864569.17</v>
      </c>
      <c r="D49" s="28">
        <v>381000.07475000003</v>
      </c>
      <c r="E49" s="28">
        <v>443639.82543999999</v>
      </c>
      <c r="F49" s="28">
        <v>462222.51611000003</v>
      </c>
      <c r="G49" s="28">
        <v>10.942923333333299</v>
      </c>
      <c r="H49" s="28">
        <v>-16.100000000000001</v>
      </c>
      <c r="I49" s="28">
        <v>81.099999999999994</v>
      </c>
      <c r="J49" s="48" t="str">
        <f>Consensus!B46</f>
        <v>NaN</v>
      </c>
      <c r="K49" s="28"/>
      <c r="L49" s="46"/>
      <c r="M49" s="28"/>
      <c r="N49" s="30"/>
    </row>
    <row r="50" spans="1:15" x14ac:dyDescent="0.25">
      <c r="A50" s="1">
        <v>35156</v>
      </c>
      <c r="B50" s="48">
        <v>86.101115764263</v>
      </c>
      <c r="C50" s="28">
        <v>1878394.64</v>
      </c>
      <c r="D50" s="28">
        <v>395496.29696000001</v>
      </c>
      <c r="E50" s="28">
        <v>446977.93411999999</v>
      </c>
      <c r="F50" s="28">
        <v>465896.03159000003</v>
      </c>
      <c r="G50" s="28">
        <v>10.9783666666667</v>
      </c>
      <c r="H50" s="28">
        <v>-16.3</v>
      </c>
      <c r="I50" s="28">
        <v>80.400000000000006</v>
      </c>
      <c r="J50" s="48">
        <f>Consensus!B47</f>
        <v>2.4</v>
      </c>
      <c r="K50" s="28"/>
      <c r="L50" s="46"/>
      <c r="M50" s="28"/>
      <c r="N50" s="30"/>
    </row>
    <row r="51" spans="1:15" x14ac:dyDescent="0.25">
      <c r="A51" s="1">
        <v>35247</v>
      </c>
      <c r="B51" s="48">
        <v>86.392324773135002</v>
      </c>
      <c r="C51" s="28">
        <v>1890076.92</v>
      </c>
      <c r="D51" s="28">
        <v>398594.88098999998</v>
      </c>
      <c r="E51" s="28">
        <v>451391.75545</v>
      </c>
      <c r="F51" s="28">
        <v>472357.54968</v>
      </c>
      <c r="G51" s="28">
        <v>10.9642066666667</v>
      </c>
      <c r="H51" s="28">
        <v>-16.966666666666701</v>
      </c>
      <c r="I51" s="28">
        <v>80.2</v>
      </c>
      <c r="J51" s="48" t="str">
        <f>Consensus!B48</f>
        <v>NaN</v>
      </c>
      <c r="K51" s="28"/>
      <c r="L51" s="46"/>
      <c r="M51" s="28"/>
      <c r="N51" s="30"/>
    </row>
    <row r="52" spans="1:15" x14ac:dyDescent="0.25">
      <c r="A52" s="1">
        <v>35339</v>
      </c>
      <c r="B52" s="48">
        <v>86.698377617615805</v>
      </c>
      <c r="C52" s="28">
        <v>1897325.76</v>
      </c>
      <c r="D52" s="28">
        <v>399429.03048999998</v>
      </c>
      <c r="E52" s="28">
        <v>465969.91015000001</v>
      </c>
      <c r="F52" s="28">
        <v>487736.18063999998</v>
      </c>
      <c r="G52" s="28">
        <v>10.9656566666667</v>
      </c>
      <c r="H52" s="28">
        <v>-17.3</v>
      </c>
      <c r="I52" s="28">
        <v>80</v>
      </c>
      <c r="J52" s="48">
        <f>Consensus!B49</f>
        <v>2.2999999999999998</v>
      </c>
      <c r="K52" s="28"/>
      <c r="L52" s="46"/>
      <c r="M52" s="28"/>
      <c r="N52" s="30"/>
      <c r="O52" s="25"/>
    </row>
    <row r="53" spans="1:15" x14ac:dyDescent="0.25">
      <c r="A53" s="1">
        <v>35431</v>
      </c>
      <c r="B53" s="48">
        <v>87.045940520602201</v>
      </c>
      <c r="C53" s="28">
        <v>1903405.61</v>
      </c>
      <c r="D53" s="28">
        <v>395248.34003999998</v>
      </c>
      <c r="E53" s="28">
        <v>476335.12693000003</v>
      </c>
      <c r="F53" s="28">
        <v>499240.25459000003</v>
      </c>
      <c r="G53" s="28">
        <v>11.03004</v>
      </c>
      <c r="H53" s="28">
        <v>-16.100000000000001</v>
      </c>
      <c r="I53" s="28">
        <v>80.8</v>
      </c>
      <c r="J53" s="48" t="str">
        <f>Consensus!B50</f>
        <v>NaN</v>
      </c>
      <c r="K53" s="28"/>
      <c r="L53" s="46"/>
      <c r="M53" s="28"/>
      <c r="N53" s="30"/>
    </row>
    <row r="54" spans="1:15" x14ac:dyDescent="0.25">
      <c r="A54" s="1">
        <v>35521</v>
      </c>
      <c r="B54" s="48">
        <v>87.345082603505304</v>
      </c>
      <c r="C54" s="28">
        <v>1926504.24</v>
      </c>
      <c r="D54" s="28">
        <v>402976.08147999999</v>
      </c>
      <c r="E54" s="28">
        <v>490086.38773000002</v>
      </c>
      <c r="F54" s="28">
        <v>518262.63851000002</v>
      </c>
      <c r="G54" s="28">
        <v>11.0250133333333</v>
      </c>
      <c r="H54" s="28">
        <v>-14.5</v>
      </c>
      <c r="I54" s="28">
        <v>81.599999999999994</v>
      </c>
      <c r="J54" s="48">
        <f>Consensus!B51</f>
        <v>2.2999999999999998</v>
      </c>
      <c r="K54" s="28"/>
      <c r="L54" s="46"/>
      <c r="M54" s="28"/>
      <c r="N54" s="30"/>
    </row>
    <row r="55" spans="1:15" x14ac:dyDescent="0.25">
      <c r="A55" s="1">
        <v>35612</v>
      </c>
      <c r="B55" s="48">
        <v>87.637241114778007</v>
      </c>
      <c r="C55" s="28">
        <v>1940982.78</v>
      </c>
      <c r="D55" s="28">
        <v>405138.10590000002</v>
      </c>
      <c r="E55" s="28">
        <v>503600.86283</v>
      </c>
      <c r="F55" s="28">
        <v>536655.58319000003</v>
      </c>
      <c r="G55" s="28">
        <v>10.86903</v>
      </c>
      <c r="H55" s="28">
        <v>-11.1666666666667</v>
      </c>
      <c r="I55" s="28">
        <v>82.2</v>
      </c>
      <c r="J55" s="48" t="str">
        <f>Consensus!B52</f>
        <v>NaN</v>
      </c>
      <c r="K55" s="28"/>
      <c r="L55" s="46"/>
      <c r="M55" s="28"/>
      <c r="N55" s="30"/>
    </row>
    <row r="56" spans="1:15" x14ac:dyDescent="0.25">
      <c r="A56" s="1">
        <v>35704</v>
      </c>
      <c r="B56" s="48">
        <v>87.943778457411995</v>
      </c>
      <c r="C56" s="28">
        <v>1961959.88</v>
      </c>
      <c r="D56" s="28">
        <v>412873.24319000001</v>
      </c>
      <c r="E56" s="28">
        <v>513753.30248000001</v>
      </c>
      <c r="F56" s="28">
        <v>542967.21707999997</v>
      </c>
      <c r="G56" s="28">
        <v>10.7985133333333</v>
      </c>
      <c r="H56" s="28">
        <v>-9.5333333333333297</v>
      </c>
      <c r="I56" s="28">
        <v>83.1</v>
      </c>
      <c r="J56" s="48">
        <f>Consensus!B53</f>
        <v>2.2000000000000002</v>
      </c>
      <c r="K56" s="28"/>
      <c r="L56" s="46"/>
      <c r="M56" s="28"/>
      <c r="N56" s="30"/>
    </row>
    <row r="57" spans="1:15" x14ac:dyDescent="0.25">
      <c r="A57" s="1">
        <v>35796</v>
      </c>
      <c r="B57" s="48">
        <v>88.260463696221393</v>
      </c>
      <c r="C57" s="28">
        <v>1974177.93</v>
      </c>
      <c r="D57" s="28">
        <v>421785.68485000002</v>
      </c>
      <c r="E57" s="28">
        <v>534336.86208999995</v>
      </c>
      <c r="F57" s="28">
        <v>555752.58409000002</v>
      </c>
      <c r="G57" s="28">
        <v>10.663043333333301</v>
      </c>
      <c r="H57" s="28">
        <v>-8.06666666666667</v>
      </c>
      <c r="I57" s="28">
        <v>83.4</v>
      </c>
      <c r="J57" s="48" t="str">
        <f>Consensus!B54</f>
        <v>NaN</v>
      </c>
      <c r="K57" s="28"/>
      <c r="L57" s="46"/>
      <c r="M57" s="28"/>
      <c r="N57" s="30"/>
    </row>
    <row r="58" spans="1:15" x14ac:dyDescent="0.25">
      <c r="A58" s="1">
        <v>35886</v>
      </c>
      <c r="B58" s="48">
        <v>88.613057552643795</v>
      </c>
      <c r="C58" s="28">
        <v>1983870.28</v>
      </c>
      <c r="D58" s="28">
        <v>422600.82585999998</v>
      </c>
      <c r="E58" s="28">
        <v>541748.91697000002</v>
      </c>
      <c r="F58" s="28">
        <v>562898.59907</v>
      </c>
      <c r="G58" s="28">
        <v>10.5846466666667</v>
      </c>
      <c r="H58" s="28">
        <v>-5.1666666666666696</v>
      </c>
      <c r="I58" s="28">
        <v>83.9</v>
      </c>
      <c r="J58" s="48">
        <f>Consensus!B55</f>
        <v>2.1</v>
      </c>
      <c r="K58" s="28"/>
      <c r="L58" s="46"/>
      <c r="M58" s="28"/>
      <c r="N58" s="30"/>
    </row>
    <row r="59" spans="1:15" x14ac:dyDescent="0.25">
      <c r="A59" s="1">
        <v>35977</v>
      </c>
      <c r="B59" s="48">
        <v>88.949330229152807</v>
      </c>
      <c r="C59" s="28">
        <v>1994041.55</v>
      </c>
      <c r="D59" s="28">
        <v>430308.02140000003</v>
      </c>
      <c r="E59" s="28">
        <v>549604.55859000003</v>
      </c>
      <c r="F59" s="28">
        <v>565603.68761999998</v>
      </c>
      <c r="G59" s="28">
        <v>10.38505</v>
      </c>
      <c r="H59" s="28">
        <v>-3.6333333333333302</v>
      </c>
      <c r="I59" s="28">
        <v>83.7</v>
      </c>
      <c r="J59" s="48" t="str">
        <f>Consensus!B56</f>
        <v>NaN</v>
      </c>
      <c r="K59" s="28"/>
      <c r="L59" s="46"/>
      <c r="M59" s="28"/>
      <c r="N59" s="30"/>
    </row>
    <row r="60" spans="1:15" x14ac:dyDescent="0.25">
      <c r="A60" s="1">
        <v>36069</v>
      </c>
      <c r="B60" s="48">
        <v>89.170849736833105</v>
      </c>
      <c r="C60" s="28">
        <v>2000178.96</v>
      </c>
      <c r="D60" s="28">
        <v>434672.79009000002</v>
      </c>
      <c r="E60" s="28">
        <v>556046.68269000005</v>
      </c>
      <c r="F60" s="28">
        <v>561026.41778000002</v>
      </c>
      <c r="G60" s="28">
        <v>10.24286</v>
      </c>
      <c r="H60" s="28">
        <v>-3</v>
      </c>
      <c r="I60" s="28">
        <v>82.9</v>
      </c>
      <c r="J60" s="48">
        <f>Consensus!B57</f>
        <v>1.9</v>
      </c>
      <c r="K60" s="28"/>
      <c r="L60" s="46"/>
      <c r="M60" s="28"/>
      <c r="N60" s="30"/>
    </row>
    <row r="61" spans="1:15" x14ac:dyDescent="0.25">
      <c r="A61" s="1">
        <v>36161</v>
      </c>
      <c r="B61" s="48">
        <v>89.382736138191603</v>
      </c>
      <c r="C61" s="28">
        <v>2017104.59</v>
      </c>
      <c r="D61" s="28">
        <v>441849.11326000001</v>
      </c>
      <c r="E61" s="28">
        <v>567247.74670000002</v>
      </c>
      <c r="F61" s="28">
        <v>565783.82109999994</v>
      </c>
      <c r="G61" s="28">
        <v>10.0233666666667</v>
      </c>
      <c r="H61" s="28">
        <v>-2.2999999999999998</v>
      </c>
      <c r="I61" s="28">
        <v>82.3</v>
      </c>
      <c r="J61" s="48" t="str">
        <f>Consensus!B58</f>
        <v>NaN</v>
      </c>
      <c r="K61" s="28"/>
      <c r="L61" s="46"/>
      <c r="M61" s="28"/>
      <c r="N61" s="30"/>
    </row>
    <row r="62" spans="1:15" x14ac:dyDescent="0.25">
      <c r="A62" s="1">
        <v>36251</v>
      </c>
      <c r="B62" s="48">
        <v>89.561118479110803</v>
      </c>
      <c r="C62" s="28">
        <v>2031561.99</v>
      </c>
      <c r="D62" s="28">
        <v>448834.07483</v>
      </c>
      <c r="E62" s="28">
        <v>579044.89809999999</v>
      </c>
      <c r="F62" s="28">
        <v>583236.34083999996</v>
      </c>
      <c r="G62" s="28">
        <v>9.8861933333333294</v>
      </c>
      <c r="H62" s="28">
        <v>-5.4666666666666703</v>
      </c>
      <c r="I62" s="28">
        <v>82.1</v>
      </c>
      <c r="J62" s="48">
        <f>Consensus!B59</f>
        <v>1.9</v>
      </c>
      <c r="K62" s="28"/>
      <c r="L62" s="46"/>
      <c r="M62" s="28"/>
      <c r="N62" s="30"/>
    </row>
    <row r="63" spans="1:15" x14ac:dyDescent="0.25">
      <c r="A63" s="1">
        <v>36342</v>
      </c>
      <c r="B63" s="48">
        <v>89.842303208229197</v>
      </c>
      <c r="C63" s="28">
        <v>2053236.51</v>
      </c>
      <c r="D63" s="28">
        <v>457104.06621000002</v>
      </c>
      <c r="E63" s="28">
        <v>594588.68298000004</v>
      </c>
      <c r="F63" s="28">
        <v>601316.63954</v>
      </c>
      <c r="G63" s="28">
        <v>9.6985700000000001</v>
      </c>
      <c r="H63" s="28">
        <v>-3.8333333333333299</v>
      </c>
      <c r="I63" s="28">
        <v>82.3</v>
      </c>
      <c r="J63" s="48" t="str">
        <f>Consensus!B60</f>
        <v>NaN</v>
      </c>
      <c r="K63" s="28"/>
      <c r="L63" s="46"/>
      <c r="M63" s="28"/>
      <c r="N63" s="30"/>
    </row>
    <row r="64" spans="1:15" x14ac:dyDescent="0.25">
      <c r="A64" s="1">
        <v>36434</v>
      </c>
      <c r="B64" s="48">
        <v>90.033281742314401</v>
      </c>
      <c r="C64" s="28">
        <v>2078529.53</v>
      </c>
      <c r="D64" s="28">
        <v>461392.18695</v>
      </c>
      <c r="E64" s="28">
        <v>608661.52431999997</v>
      </c>
      <c r="F64" s="28">
        <v>616695.33568999998</v>
      </c>
      <c r="G64" s="28">
        <v>9.5119166666666697</v>
      </c>
      <c r="H64" s="28">
        <v>-1.9</v>
      </c>
      <c r="I64" s="28">
        <v>83</v>
      </c>
      <c r="J64" s="48">
        <f>Consensus!B61</f>
        <v>1.8</v>
      </c>
      <c r="K64" s="28"/>
      <c r="L64" s="46"/>
      <c r="M64" s="28"/>
      <c r="N64" s="30"/>
    </row>
    <row r="65" spans="1:14" x14ac:dyDescent="0.25">
      <c r="A65" s="1">
        <v>36526</v>
      </c>
      <c r="B65" s="48">
        <v>90.303095654392493</v>
      </c>
      <c r="C65" s="28">
        <v>2101967.71</v>
      </c>
      <c r="D65" s="28">
        <v>469898.17505000002</v>
      </c>
      <c r="E65" s="28">
        <v>629865.96461000002</v>
      </c>
      <c r="F65" s="28">
        <v>642802.14627000003</v>
      </c>
      <c r="G65" s="28">
        <v>9.2943566666666708</v>
      </c>
      <c r="H65" s="28">
        <v>0.5</v>
      </c>
      <c r="I65" s="28">
        <v>83.8</v>
      </c>
      <c r="J65" s="48" t="str">
        <f>Consensus!B62</f>
        <v>NaN</v>
      </c>
      <c r="K65" s="28"/>
      <c r="L65" s="46"/>
      <c r="M65" s="28"/>
      <c r="N65" s="30"/>
    </row>
    <row r="66" spans="1:14" x14ac:dyDescent="0.25">
      <c r="A66" s="1">
        <v>36617</v>
      </c>
      <c r="B66" s="48">
        <v>90.344659003733796</v>
      </c>
      <c r="C66" s="28">
        <v>2121601.5299999998</v>
      </c>
      <c r="D66" s="28">
        <v>472846.53574999998</v>
      </c>
      <c r="E66" s="28">
        <v>650224.58380999998</v>
      </c>
      <c r="F66" s="28">
        <v>661275.68425000005</v>
      </c>
      <c r="G66" s="28">
        <v>9.0556633333333298</v>
      </c>
      <c r="H66" s="28">
        <v>1.9666666666666699</v>
      </c>
      <c r="I66" s="28">
        <v>84.1</v>
      </c>
      <c r="J66" s="48">
        <f>Consensus!B63</f>
        <v>1.7</v>
      </c>
      <c r="K66" s="28"/>
      <c r="L66" s="46"/>
      <c r="M66" s="28"/>
      <c r="N66" s="30"/>
    </row>
    <row r="67" spans="1:14" x14ac:dyDescent="0.25">
      <c r="A67" s="1">
        <v>36708</v>
      </c>
      <c r="B67" s="48">
        <v>90.747422503366806</v>
      </c>
      <c r="C67" s="28">
        <v>2132350.91</v>
      </c>
      <c r="D67" s="28">
        <v>477240.45368999999</v>
      </c>
      <c r="E67" s="28">
        <v>668437.25171999994</v>
      </c>
      <c r="F67" s="28">
        <v>677725.02593999996</v>
      </c>
      <c r="G67" s="28">
        <v>8.8661033333333297</v>
      </c>
      <c r="H67" s="28">
        <v>1</v>
      </c>
      <c r="I67" s="28">
        <v>84.4</v>
      </c>
      <c r="J67" s="48" t="str">
        <f>Consensus!B64</f>
        <v>NaN</v>
      </c>
      <c r="K67" s="28"/>
      <c r="L67" s="46"/>
      <c r="M67" s="28"/>
      <c r="N67" s="30"/>
    </row>
    <row r="68" spans="1:14" x14ac:dyDescent="0.25">
      <c r="A68" s="1">
        <v>36800</v>
      </c>
      <c r="B68" s="48">
        <v>91.114920882330793</v>
      </c>
      <c r="C68" s="28">
        <v>2149529.19</v>
      </c>
      <c r="D68" s="28">
        <v>479209.89509000001</v>
      </c>
      <c r="E68" s="28">
        <v>689900.78764</v>
      </c>
      <c r="F68" s="28">
        <v>702034.31761000003</v>
      </c>
      <c r="G68" s="28">
        <v>8.6321866666666693</v>
      </c>
      <c r="H68" s="28">
        <v>0</v>
      </c>
      <c r="I68" s="28">
        <v>84.9</v>
      </c>
      <c r="J68" s="48">
        <f>Consensus!B65</f>
        <v>1.7</v>
      </c>
      <c r="K68" s="28"/>
      <c r="L68" s="46"/>
      <c r="M68" s="28"/>
      <c r="N68" s="30"/>
    </row>
    <row r="69" spans="1:14" x14ac:dyDescent="0.25">
      <c r="A69" s="1">
        <v>36892</v>
      </c>
      <c r="B69" s="48">
        <v>91.520254482937204</v>
      </c>
      <c r="C69" s="28">
        <v>2169006.2599999998</v>
      </c>
      <c r="D69" s="28">
        <v>483114.61958</v>
      </c>
      <c r="E69" s="28">
        <v>680805.86103999999</v>
      </c>
      <c r="F69" s="28">
        <v>702708.94377000001</v>
      </c>
      <c r="G69" s="28">
        <v>8.4373199999999997</v>
      </c>
      <c r="H69" s="28">
        <v>0.233333333333333</v>
      </c>
      <c r="I69" s="28">
        <v>84.6</v>
      </c>
      <c r="J69" s="48" t="str">
        <f>Consensus!B66</f>
        <v>NaN</v>
      </c>
      <c r="K69" s="28"/>
      <c r="L69" s="46"/>
      <c r="M69" s="28"/>
      <c r="N69" s="30"/>
    </row>
    <row r="70" spans="1:14" x14ac:dyDescent="0.25">
      <c r="A70" s="1">
        <v>36982</v>
      </c>
      <c r="B70" s="48">
        <v>92.089658157815606</v>
      </c>
      <c r="C70" s="28">
        <v>2170048.5299999998</v>
      </c>
      <c r="D70" s="28">
        <v>481374.61657999997</v>
      </c>
      <c r="E70" s="28">
        <v>678388.82305000001</v>
      </c>
      <c r="F70" s="28">
        <v>695968.25434999994</v>
      </c>
      <c r="G70" s="28">
        <v>8.3847100000000001</v>
      </c>
      <c r="H70" s="28">
        <v>-1.93333333333333</v>
      </c>
      <c r="I70" s="28">
        <v>83.6</v>
      </c>
      <c r="J70" s="48">
        <f>Consensus!B67</f>
        <v>1.9</v>
      </c>
      <c r="K70" s="28"/>
      <c r="L70" s="46"/>
      <c r="M70" s="28"/>
      <c r="N70" s="30"/>
    </row>
    <row r="71" spans="1:14" x14ac:dyDescent="0.25">
      <c r="A71" s="1">
        <v>37073</v>
      </c>
      <c r="B71" s="48">
        <v>92.616331347404994</v>
      </c>
      <c r="C71" s="28">
        <v>2172058.62</v>
      </c>
      <c r="D71" s="28">
        <v>478646.91304999997</v>
      </c>
      <c r="E71" s="28">
        <v>671040.16</v>
      </c>
      <c r="F71" s="28">
        <v>692973.49242000002</v>
      </c>
      <c r="G71" s="28">
        <v>8.3672233333333299</v>
      </c>
      <c r="H71" s="28">
        <v>-7.6666666666666696</v>
      </c>
      <c r="I71" s="28">
        <v>82.6</v>
      </c>
      <c r="J71" s="48" t="str">
        <f>Consensus!B68</f>
        <v>NaN</v>
      </c>
      <c r="K71" s="28"/>
      <c r="L71" s="46"/>
      <c r="M71" s="28"/>
      <c r="N71" s="30"/>
    </row>
    <row r="72" spans="1:14" x14ac:dyDescent="0.25">
      <c r="A72" s="1">
        <v>37165</v>
      </c>
      <c r="B72" s="48">
        <v>93.267370044163201</v>
      </c>
      <c r="C72" s="28">
        <v>2174275.87</v>
      </c>
      <c r="D72" s="28">
        <v>476847.92122999998</v>
      </c>
      <c r="E72" s="28">
        <v>664907.51780999999</v>
      </c>
      <c r="F72" s="28">
        <v>692450.76884999999</v>
      </c>
      <c r="G72" s="28">
        <v>8.4471366666666707</v>
      </c>
      <c r="H72" s="28">
        <v>-11.6666666666667</v>
      </c>
      <c r="I72" s="28">
        <v>81.8</v>
      </c>
      <c r="J72" s="48">
        <f>Consensus!B69</f>
        <v>1.8</v>
      </c>
      <c r="K72" s="28"/>
      <c r="L72" s="46"/>
      <c r="M72" s="28"/>
      <c r="N72" s="30"/>
    </row>
    <row r="73" spans="1:14" x14ac:dyDescent="0.25">
      <c r="A73" s="1">
        <v>37257</v>
      </c>
      <c r="B73" s="48">
        <v>93.896758035694504</v>
      </c>
      <c r="C73" s="28">
        <v>2179570.46</v>
      </c>
      <c r="D73" s="28">
        <v>475959.69205999997</v>
      </c>
      <c r="E73" s="28">
        <v>667073.42260000005</v>
      </c>
      <c r="F73" s="28">
        <v>697866.84089999995</v>
      </c>
      <c r="G73" s="28">
        <v>8.4763800000000007</v>
      </c>
      <c r="H73" s="28">
        <v>-9.2333333333333307</v>
      </c>
      <c r="I73" s="28">
        <v>81.3</v>
      </c>
      <c r="J73" s="48" t="str">
        <f>Consensus!B70</f>
        <v>NaN</v>
      </c>
      <c r="K73" s="28"/>
      <c r="L73" s="46"/>
      <c r="M73" s="28"/>
      <c r="N73" s="30"/>
    </row>
    <row r="74" spans="1:14" x14ac:dyDescent="0.25">
      <c r="A74" s="1">
        <v>37347</v>
      </c>
      <c r="B74" s="48">
        <v>94.444894052216398</v>
      </c>
      <c r="C74" s="28">
        <v>2190082.06</v>
      </c>
      <c r="D74" s="28">
        <v>472219.72769000003</v>
      </c>
      <c r="E74" s="28">
        <v>675504.81256999995</v>
      </c>
      <c r="F74" s="28">
        <v>710362.32096000004</v>
      </c>
      <c r="G74" s="28">
        <v>8.5833499999999994</v>
      </c>
      <c r="H74" s="28">
        <v>-7.8</v>
      </c>
      <c r="I74" s="28">
        <v>81.099999999999994</v>
      </c>
      <c r="J74" s="48">
        <f>Consensus!B71</f>
        <v>1.8</v>
      </c>
      <c r="K74" s="28"/>
      <c r="L74" s="46"/>
      <c r="M74" s="28"/>
      <c r="N74" s="30"/>
    </row>
    <row r="75" spans="1:14" x14ac:dyDescent="0.25">
      <c r="A75" s="1">
        <v>37438</v>
      </c>
      <c r="B75" s="48">
        <v>94.931997737465593</v>
      </c>
      <c r="C75" s="28">
        <v>2198346.36</v>
      </c>
      <c r="D75" s="28">
        <v>474005.75150000001</v>
      </c>
      <c r="E75" s="28">
        <v>677873.78816</v>
      </c>
      <c r="F75" s="28">
        <v>714743.37577000004</v>
      </c>
      <c r="G75" s="28">
        <v>8.7159399999999998</v>
      </c>
      <c r="H75" s="28">
        <v>-9.9666666666666703</v>
      </c>
      <c r="I75" s="28">
        <v>81.599999999999994</v>
      </c>
      <c r="J75" s="48" t="str">
        <f>Consensus!B72</f>
        <v>NaN</v>
      </c>
      <c r="K75" s="28"/>
      <c r="L75" s="46"/>
      <c r="M75" s="28"/>
      <c r="N75" s="30"/>
    </row>
    <row r="76" spans="1:14" x14ac:dyDescent="0.25">
      <c r="A76" s="1">
        <v>37530</v>
      </c>
      <c r="B76" s="48">
        <v>95.396855499983801</v>
      </c>
      <c r="C76" s="28">
        <v>2200195.88</v>
      </c>
      <c r="D76" s="28">
        <v>475029.4363</v>
      </c>
      <c r="E76" s="28">
        <v>687450.26558000001</v>
      </c>
      <c r="F76" s="28">
        <v>719679.42212</v>
      </c>
      <c r="G76" s="28">
        <v>8.8648100000000003</v>
      </c>
      <c r="H76" s="28">
        <v>-15</v>
      </c>
      <c r="I76" s="28">
        <v>81.7</v>
      </c>
      <c r="J76" s="48">
        <f>Consensus!B73</f>
        <v>1.9</v>
      </c>
      <c r="K76" s="28"/>
      <c r="L76" s="46"/>
      <c r="M76" s="28"/>
      <c r="N76" s="30"/>
    </row>
    <row r="77" spans="1:14" x14ac:dyDescent="0.25">
      <c r="A77" s="1">
        <v>37622</v>
      </c>
      <c r="B77" s="48">
        <v>95.856848387571105</v>
      </c>
      <c r="C77" s="28">
        <v>2195668.2999999998</v>
      </c>
      <c r="D77" s="28">
        <v>476268.80012999999</v>
      </c>
      <c r="E77" s="28">
        <v>693724.98970999999</v>
      </c>
      <c r="F77" s="28">
        <v>709295.17805999995</v>
      </c>
      <c r="G77" s="28">
        <v>9.00427</v>
      </c>
      <c r="H77" s="28">
        <v>-19.1666666666667</v>
      </c>
      <c r="I77" s="28">
        <v>81.3</v>
      </c>
      <c r="J77" s="48" t="str">
        <f>Consensus!B74</f>
        <v>NaN</v>
      </c>
      <c r="K77" s="28"/>
      <c r="L77" s="46"/>
      <c r="M77" s="28"/>
      <c r="N77" s="30"/>
    </row>
    <row r="78" spans="1:14" x14ac:dyDescent="0.25">
      <c r="A78" s="1">
        <v>37712</v>
      </c>
      <c r="B78" s="48">
        <v>96.304637696681993</v>
      </c>
      <c r="C78" s="28">
        <v>2197581.67</v>
      </c>
      <c r="D78" s="28">
        <v>477612.13734000002</v>
      </c>
      <c r="E78" s="28">
        <v>689702.34701000003</v>
      </c>
      <c r="F78" s="28">
        <v>705467.15769000002</v>
      </c>
      <c r="G78" s="28">
        <v>9.0591766666666693</v>
      </c>
      <c r="H78" s="28">
        <v>-18.266666666666701</v>
      </c>
      <c r="I78" s="28">
        <v>81</v>
      </c>
      <c r="J78" s="48">
        <f>Consensus!B75</f>
        <v>1.9</v>
      </c>
      <c r="K78" s="28"/>
      <c r="L78" s="46"/>
      <c r="M78" s="28"/>
      <c r="N78" s="30"/>
    </row>
    <row r="79" spans="1:14" x14ac:dyDescent="0.25">
      <c r="A79" s="1">
        <v>37803</v>
      </c>
      <c r="B79" s="48">
        <v>96.741450946851501</v>
      </c>
      <c r="C79" s="28">
        <v>2208668.89</v>
      </c>
      <c r="D79" s="28">
        <v>482404.62026</v>
      </c>
      <c r="E79" s="28">
        <v>695401.23704000004</v>
      </c>
      <c r="F79" s="28">
        <v>718204.96030000004</v>
      </c>
      <c r="G79" s="28">
        <v>9.0484299999999998</v>
      </c>
      <c r="H79" s="28">
        <v>-17.066666666666698</v>
      </c>
      <c r="I79" s="28">
        <v>81.3</v>
      </c>
      <c r="J79" s="48" t="str">
        <f>Consensus!B76</f>
        <v>NaN</v>
      </c>
      <c r="K79" s="28"/>
      <c r="L79" s="46"/>
      <c r="M79" s="28"/>
      <c r="N79" s="30"/>
    </row>
    <row r="80" spans="1:14" x14ac:dyDescent="0.25">
      <c r="A80" s="1">
        <v>37895</v>
      </c>
      <c r="B80" s="48">
        <v>97.239407834911404</v>
      </c>
      <c r="C80" s="28">
        <v>2225722.2200000002</v>
      </c>
      <c r="D80" s="28">
        <v>486657.92966000002</v>
      </c>
      <c r="E80" s="28">
        <v>712186.05403999996</v>
      </c>
      <c r="F80" s="28">
        <v>735218.00910000002</v>
      </c>
      <c r="G80" s="28">
        <v>9.0958100000000002</v>
      </c>
      <c r="H80" s="28">
        <v>-16.633333333333301</v>
      </c>
      <c r="I80" s="28">
        <v>81.8</v>
      </c>
      <c r="J80" s="48">
        <f>Consensus!B77</f>
        <v>1.8</v>
      </c>
      <c r="K80" s="28"/>
      <c r="L80" s="46"/>
      <c r="M80" s="28"/>
      <c r="N80" s="30"/>
    </row>
    <row r="81" spans="1:15" x14ac:dyDescent="0.25">
      <c r="A81" s="1">
        <v>37987</v>
      </c>
      <c r="B81" s="48">
        <v>97.823843394024706</v>
      </c>
      <c r="C81" s="28">
        <v>2236181.91</v>
      </c>
      <c r="D81" s="28">
        <v>489021.34766999999</v>
      </c>
      <c r="E81" s="28">
        <v>723246.17862000002</v>
      </c>
      <c r="F81" s="28">
        <v>752023.99653999996</v>
      </c>
      <c r="G81" s="28">
        <v>9.2634899999999991</v>
      </c>
      <c r="H81" s="28">
        <v>-14.466666666666701</v>
      </c>
      <c r="I81" s="28">
        <v>81.400000000000006</v>
      </c>
      <c r="J81" s="48" t="str">
        <f>Consensus!B78</f>
        <v>NaN</v>
      </c>
      <c r="K81" s="28"/>
      <c r="L81" s="46"/>
      <c r="M81" s="28"/>
      <c r="N81" s="30"/>
    </row>
    <row r="82" spans="1:15" x14ac:dyDescent="0.25">
      <c r="A82" s="1">
        <v>38078</v>
      </c>
      <c r="B82" s="48">
        <v>98.339392574287004</v>
      </c>
      <c r="C82" s="28">
        <v>2249174.6800000002</v>
      </c>
      <c r="D82" s="28">
        <v>490182.00780999998</v>
      </c>
      <c r="E82" s="28">
        <v>742898.64361999999</v>
      </c>
      <c r="F82" s="28">
        <v>773614.51356999995</v>
      </c>
      <c r="G82" s="28">
        <v>9.2383366666666706</v>
      </c>
      <c r="H82" s="28">
        <v>-13.8333333333333</v>
      </c>
      <c r="I82" s="28">
        <v>81.400000000000006</v>
      </c>
      <c r="J82" s="48">
        <f>Consensus!B79</f>
        <v>1.9</v>
      </c>
      <c r="K82" s="28"/>
      <c r="L82" s="46"/>
      <c r="M82" s="28"/>
      <c r="N82" s="30"/>
    </row>
    <row r="83" spans="1:15" x14ac:dyDescent="0.25">
      <c r="A83" s="1">
        <v>38169</v>
      </c>
      <c r="B83" s="48">
        <v>98.798717770298694</v>
      </c>
      <c r="C83" s="28">
        <v>2257020.2999999998</v>
      </c>
      <c r="D83" s="28">
        <v>492709.08007000003</v>
      </c>
      <c r="E83" s="28">
        <v>753471.10903000005</v>
      </c>
      <c r="F83" s="28">
        <v>775662.92481999996</v>
      </c>
      <c r="G83" s="28">
        <v>9.2280633333333295</v>
      </c>
      <c r="H83" s="28">
        <v>-13.633333333333301</v>
      </c>
      <c r="I83" s="28">
        <v>81.900000000000006</v>
      </c>
      <c r="J83" s="48" t="str">
        <f>Consensus!B80</f>
        <v>NaN</v>
      </c>
      <c r="K83" s="28"/>
      <c r="L83" s="46"/>
      <c r="M83" s="28"/>
      <c r="N83" s="30"/>
    </row>
    <row r="84" spans="1:15" x14ac:dyDescent="0.25">
      <c r="A84" s="1">
        <v>38261</v>
      </c>
      <c r="B84" s="48">
        <v>99.145334422772606</v>
      </c>
      <c r="C84" s="28">
        <v>2265242.89</v>
      </c>
      <c r="D84" s="28">
        <v>495294.11589999998</v>
      </c>
      <c r="E84" s="28">
        <v>765488.03847999999</v>
      </c>
      <c r="F84" s="28">
        <v>785125.82285</v>
      </c>
      <c r="G84" s="28">
        <v>9.2421199999999999</v>
      </c>
      <c r="H84" s="28">
        <v>-14.033333333333299</v>
      </c>
      <c r="I84" s="28">
        <v>81.8</v>
      </c>
      <c r="J84" s="48">
        <f>Consensus!B81</f>
        <v>2</v>
      </c>
      <c r="K84" s="28"/>
      <c r="L84" s="46"/>
      <c r="M84" s="28"/>
      <c r="N84" s="30"/>
    </row>
    <row r="85" spans="1:15" x14ac:dyDescent="0.25">
      <c r="A85" s="1">
        <v>38353</v>
      </c>
      <c r="B85" s="48">
        <v>99.430097098651103</v>
      </c>
      <c r="C85" s="28">
        <v>2268084.21</v>
      </c>
      <c r="D85" s="28">
        <v>494657.33776000002</v>
      </c>
      <c r="E85" s="28">
        <v>762493.82220000005</v>
      </c>
      <c r="F85" s="28">
        <v>788187.98951999994</v>
      </c>
      <c r="G85" s="28">
        <v>9.1591733333333298</v>
      </c>
      <c r="H85" s="28">
        <v>-13.633333333333301</v>
      </c>
      <c r="I85" s="28">
        <v>81.900000000000006</v>
      </c>
      <c r="J85" s="48" t="str">
        <f>Consensus!B82</f>
        <v>NaN</v>
      </c>
      <c r="K85" s="28"/>
      <c r="M85" s="28"/>
      <c r="N85" s="30"/>
    </row>
    <row r="86" spans="1:15" x14ac:dyDescent="0.25">
      <c r="A86" s="1">
        <v>38443</v>
      </c>
      <c r="B86" s="48">
        <v>99.796401078455204</v>
      </c>
      <c r="C86" s="28">
        <v>2284083.7200000002</v>
      </c>
      <c r="D86" s="28">
        <v>505107.54829000001</v>
      </c>
      <c r="E86" s="28">
        <v>784743.75590999995</v>
      </c>
      <c r="F86" s="28">
        <v>803605.45061000006</v>
      </c>
      <c r="G86" s="28">
        <v>9.1702366666666695</v>
      </c>
      <c r="H86" s="28">
        <v>-13.866666666666699</v>
      </c>
      <c r="I86" s="28">
        <v>81.3</v>
      </c>
      <c r="J86" s="48">
        <f>Consensus!B83</f>
        <v>1.9</v>
      </c>
      <c r="K86" s="28"/>
      <c r="M86" s="28"/>
      <c r="N86" s="30"/>
    </row>
    <row r="87" spans="1:15" x14ac:dyDescent="0.25">
      <c r="A87" s="1">
        <v>38534</v>
      </c>
      <c r="B87" s="48">
        <v>100.167525971023</v>
      </c>
      <c r="C87" s="28">
        <v>2300471.77</v>
      </c>
      <c r="D87" s="28">
        <v>510414.56868000003</v>
      </c>
      <c r="E87" s="28">
        <v>796179.49545000005</v>
      </c>
      <c r="F87" s="28">
        <v>821484.96062000003</v>
      </c>
      <c r="G87" s="28">
        <v>9.0669000000000004</v>
      </c>
      <c r="H87" s="28">
        <v>-14.5</v>
      </c>
      <c r="I87" s="28">
        <v>81.3</v>
      </c>
      <c r="J87" s="48" t="str">
        <f>Consensus!B84</f>
        <v>NaN</v>
      </c>
      <c r="K87" s="28"/>
      <c r="M87" s="28"/>
      <c r="N87" s="30"/>
    </row>
    <row r="88" spans="1:15" x14ac:dyDescent="0.25">
      <c r="A88" s="1">
        <v>38626</v>
      </c>
      <c r="B88" s="48">
        <v>100.583451062683</v>
      </c>
      <c r="C88" s="28">
        <v>2314020.12</v>
      </c>
      <c r="D88" s="28">
        <v>516092.60125000001</v>
      </c>
      <c r="E88" s="28">
        <v>818379.80440999998</v>
      </c>
      <c r="F88" s="28">
        <v>835253.31686999998</v>
      </c>
      <c r="G88" s="28">
        <v>8.9494633333333304</v>
      </c>
      <c r="H88" s="28">
        <v>-12.9</v>
      </c>
      <c r="I88" s="28">
        <v>81.400000000000006</v>
      </c>
      <c r="J88" s="48">
        <f>Consensus!B85</f>
        <v>1.9</v>
      </c>
      <c r="K88" s="28"/>
      <c r="M88" s="28"/>
      <c r="N88" s="30"/>
    </row>
    <row r="89" spans="1:15" x14ac:dyDescent="0.25">
      <c r="A89" s="1">
        <v>38718</v>
      </c>
      <c r="B89" s="48">
        <v>100.851645058915</v>
      </c>
      <c r="C89" s="28">
        <v>2335874.4300000002</v>
      </c>
      <c r="D89" s="28">
        <v>521757.03220999998</v>
      </c>
      <c r="E89" s="28">
        <v>838636.29023000004</v>
      </c>
      <c r="F89" s="28">
        <v>857532.95764000004</v>
      </c>
      <c r="G89" s="28">
        <v>8.7424133333333298</v>
      </c>
      <c r="H89" s="28">
        <v>-10.9333333333333</v>
      </c>
      <c r="I89" s="28">
        <v>82</v>
      </c>
      <c r="J89" s="48" t="str">
        <f>Consensus!B86</f>
        <v>NaN</v>
      </c>
      <c r="K89" s="28"/>
      <c r="M89" s="28"/>
      <c r="N89" s="30"/>
    </row>
    <row r="90" spans="1:15" x14ac:dyDescent="0.25">
      <c r="A90" s="1">
        <v>38808</v>
      </c>
      <c r="B90" s="48">
        <v>101.285553754207</v>
      </c>
      <c r="C90" s="28">
        <v>2360546.02</v>
      </c>
      <c r="D90" s="28">
        <v>533242.73193999997</v>
      </c>
      <c r="E90" s="28">
        <v>851142.65642999997</v>
      </c>
      <c r="F90" s="28">
        <v>877004.51691999997</v>
      </c>
      <c r="G90" s="28">
        <v>8.4614333333333303</v>
      </c>
      <c r="H90" s="28">
        <v>-9.2333333333333307</v>
      </c>
      <c r="I90" s="28">
        <v>83.1</v>
      </c>
      <c r="J90" s="48">
        <f>Consensus!B87</f>
        <v>1.9</v>
      </c>
      <c r="K90" s="28"/>
      <c r="M90" s="28"/>
      <c r="N90" s="30"/>
    </row>
    <row r="91" spans="1:15" x14ac:dyDescent="0.25">
      <c r="A91" s="1">
        <v>38899</v>
      </c>
      <c r="B91" s="48">
        <v>101.720205520931</v>
      </c>
      <c r="C91" s="28">
        <v>2375489.9900000002</v>
      </c>
      <c r="D91" s="28">
        <v>538425.50305000006</v>
      </c>
      <c r="E91" s="28">
        <v>858197.6385</v>
      </c>
      <c r="F91" s="28">
        <v>885733.58849999995</v>
      </c>
      <c r="G91" s="28">
        <v>8.2485900000000001</v>
      </c>
      <c r="H91" s="28">
        <v>-8.1666666666666696</v>
      </c>
      <c r="I91" s="28">
        <v>83.9</v>
      </c>
      <c r="J91" s="48" t="str">
        <f>Consensus!B88</f>
        <v>NaN</v>
      </c>
      <c r="K91" s="28"/>
      <c r="M91" s="28"/>
      <c r="N91" s="30"/>
    </row>
    <row r="92" spans="1:15" x14ac:dyDescent="0.25">
      <c r="A92" s="1">
        <v>38991</v>
      </c>
      <c r="B92" s="48">
        <v>102.187594411413</v>
      </c>
      <c r="C92" s="28">
        <v>2401729.5099999998</v>
      </c>
      <c r="D92" s="28">
        <v>552078.33781000006</v>
      </c>
      <c r="E92" s="28">
        <v>886090.81561000005</v>
      </c>
      <c r="F92" s="28">
        <v>913922.82964000001</v>
      </c>
      <c r="G92" s="28">
        <v>8.0148933333333297</v>
      </c>
      <c r="H92" s="28">
        <v>-7.56666666666667</v>
      </c>
      <c r="I92" s="28">
        <v>84.1</v>
      </c>
      <c r="J92" s="48">
        <f>Consensus!B89</f>
        <v>1.9</v>
      </c>
      <c r="K92" s="28"/>
      <c r="M92" s="28"/>
      <c r="N92" s="30"/>
    </row>
    <row r="93" spans="1:15" x14ac:dyDescent="0.25">
      <c r="A93" s="1">
        <v>39083</v>
      </c>
      <c r="B93" s="48">
        <v>102.733147144019</v>
      </c>
      <c r="C93" s="28">
        <v>2419307.2200000002</v>
      </c>
      <c r="D93" s="28">
        <v>556537.32117999997</v>
      </c>
      <c r="E93" s="28">
        <v>899964.19016</v>
      </c>
      <c r="F93" s="28">
        <v>927226.02257999999</v>
      </c>
      <c r="G93" s="28">
        <v>7.7353466666666701</v>
      </c>
      <c r="H93" s="28">
        <v>-5.5333333333333297</v>
      </c>
      <c r="I93" s="28">
        <v>84.4</v>
      </c>
      <c r="J93" s="48" t="str">
        <f>Consensus!B90</f>
        <v>NaN</v>
      </c>
      <c r="K93" s="28"/>
      <c r="M93" s="28"/>
      <c r="N93" s="30"/>
    </row>
    <row r="94" spans="1:15" x14ac:dyDescent="0.25">
      <c r="A94" s="1">
        <v>39173</v>
      </c>
      <c r="B94" s="48">
        <v>103.233783661695</v>
      </c>
      <c r="C94" s="28">
        <v>2434504.71</v>
      </c>
      <c r="D94" s="28">
        <v>559972.40847999998</v>
      </c>
      <c r="E94" s="28">
        <v>908106.35929000005</v>
      </c>
      <c r="F94" s="28">
        <v>943800.80889999995</v>
      </c>
      <c r="G94" s="28">
        <v>7.5193766666666697</v>
      </c>
      <c r="H94" s="28">
        <v>-2.3333333333333299</v>
      </c>
      <c r="I94" s="28">
        <v>85.1</v>
      </c>
      <c r="J94" s="48">
        <f>Consensus!B91</f>
        <v>1.9</v>
      </c>
      <c r="K94" s="28"/>
      <c r="M94" s="28"/>
      <c r="N94" s="30"/>
      <c r="O94" s="25"/>
    </row>
    <row r="95" spans="1:15" x14ac:dyDescent="0.25">
      <c r="A95" s="1">
        <v>39264</v>
      </c>
      <c r="B95" s="48">
        <v>103.740360154876</v>
      </c>
      <c r="C95" s="28">
        <v>2447023.62</v>
      </c>
      <c r="D95" s="28">
        <v>563717.50188999996</v>
      </c>
      <c r="E95" s="28">
        <v>925478.81807000004</v>
      </c>
      <c r="F95" s="28">
        <v>957367.58612999995</v>
      </c>
      <c r="G95" s="28">
        <v>7.4865933333333299</v>
      </c>
      <c r="H95" s="28">
        <v>-4</v>
      </c>
      <c r="I95" s="28">
        <v>84.8</v>
      </c>
      <c r="J95" s="48" t="str">
        <f>Consensus!B92</f>
        <v>NaN</v>
      </c>
      <c r="K95" s="28"/>
      <c r="M95" s="28"/>
      <c r="N95" s="30"/>
    </row>
    <row r="96" spans="1:15" x14ac:dyDescent="0.25">
      <c r="A96" s="1">
        <v>39356</v>
      </c>
      <c r="B96" s="48">
        <v>104.465744542864</v>
      </c>
      <c r="C96" s="28">
        <v>2458161.06</v>
      </c>
      <c r="D96" s="28">
        <v>567665.63648999995</v>
      </c>
      <c r="E96" s="28">
        <v>929707.57857999997</v>
      </c>
      <c r="F96" s="28">
        <v>963780.89541</v>
      </c>
      <c r="G96" s="28">
        <v>7.3309566666666699</v>
      </c>
      <c r="H96" s="28">
        <v>-8.5</v>
      </c>
      <c r="I96" s="28">
        <v>84.6</v>
      </c>
      <c r="J96" s="48">
        <f>Consensus!B93</f>
        <v>1.9</v>
      </c>
      <c r="K96" s="28"/>
      <c r="M96" s="28"/>
      <c r="N96" s="30"/>
    </row>
    <row r="97" spans="1:14" x14ac:dyDescent="0.25">
      <c r="A97" s="1">
        <v>39448</v>
      </c>
      <c r="B97" s="48">
        <v>105.275402718588</v>
      </c>
      <c r="C97" s="28">
        <v>2472044.52</v>
      </c>
      <c r="D97" s="28">
        <v>572595.78945000004</v>
      </c>
      <c r="E97" s="28">
        <v>939446.64564999996</v>
      </c>
      <c r="F97" s="28">
        <v>979079.32166999998</v>
      </c>
      <c r="G97" s="28">
        <v>7.2402366666666698</v>
      </c>
      <c r="H97" s="28">
        <v>-12.233333333333301</v>
      </c>
      <c r="I97" s="28">
        <v>84.4</v>
      </c>
      <c r="J97" s="48" t="str">
        <f>Consensus!B94</f>
        <v>NaN</v>
      </c>
      <c r="K97" s="28"/>
      <c r="M97" s="28"/>
      <c r="N97" s="30"/>
    </row>
    <row r="98" spans="1:14" x14ac:dyDescent="0.25">
      <c r="A98" s="1">
        <v>39539</v>
      </c>
      <c r="B98" s="48">
        <v>105.811187344365</v>
      </c>
      <c r="C98" s="28">
        <v>2464220.62</v>
      </c>
      <c r="D98" s="28">
        <v>563038.88150000002</v>
      </c>
      <c r="E98" s="28">
        <v>934959.10814000003</v>
      </c>
      <c r="F98" s="28">
        <v>976325.38263999997</v>
      </c>
      <c r="G98" s="28">
        <v>7.4345366666666699</v>
      </c>
      <c r="H98" s="28">
        <v>-14.3</v>
      </c>
      <c r="I98" s="28">
        <v>84</v>
      </c>
      <c r="J98" s="48">
        <f>Consensus!B95</f>
        <v>2</v>
      </c>
      <c r="K98" s="28"/>
      <c r="M98" s="28"/>
      <c r="N98" s="30"/>
    </row>
    <row r="99" spans="1:14" x14ac:dyDescent="0.25">
      <c r="A99" s="1">
        <v>39630</v>
      </c>
      <c r="B99" s="48">
        <v>106.35001406142</v>
      </c>
      <c r="C99" s="28">
        <v>2450575.46</v>
      </c>
      <c r="D99" s="28">
        <v>554932.45005999994</v>
      </c>
      <c r="E99" s="28">
        <v>926153.82010999997</v>
      </c>
      <c r="F99" s="28">
        <v>963161.52876000002</v>
      </c>
      <c r="G99" s="28">
        <v>7.6326599999999996</v>
      </c>
      <c r="H99" s="28">
        <v>-19.533333333333299</v>
      </c>
      <c r="I99" s="28">
        <v>83</v>
      </c>
      <c r="J99" s="48" t="str">
        <f>Consensus!B96</f>
        <v>NaN</v>
      </c>
      <c r="K99" s="28"/>
      <c r="M99" s="28"/>
      <c r="N99" s="30"/>
    </row>
    <row r="100" spans="1:14" x14ac:dyDescent="0.25">
      <c r="A100" s="1">
        <v>39722</v>
      </c>
      <c r="B100" s="48">
        <v>106.773922116509</v>
      </c>
      <c r="C100" s="28">
        <v>2406293.38</v>
      </c>
      <c r="D100" s="28">
        <v>538456.29307000001</v>
      </c>
      <c r="E100" s="28">
        <v>881657.33244000003</v>
      </c>
      <c r="F100" s="28">
        <v>902263.56941</v>
      </c>
      <c r="G100" s="28">
        <v>8.0535233333333291</v>
      </c>
      <c r="H100" s="28">
        <v>-27.533333333333299</v>
      </c>
      <c r="I100" s="28">
        <v>81.5</v>
      </c>
      <c r="J100" s="48">
        <f>Consensus!B97</f>
        <v>2</v>
      </c>
      <c r="K100" s="28"/>
      <c r="M100" s="28"/>
      <c r="N100" s="30"/>
    </row>
    <row r="101" spans="1:14" x14ac:dyDescent="0.25">
      <c r="A101" s="1">
        <v>39814</v>
      </c>
      <c r="B101" s="48">
        <v>107.10388264491</v>
      </c>
      <c r="C101" s="28">
        <v>2334761.2000000002</v>
      </c>
      <c r="D101" s="28">
        <v>507004.60525999998</v>
      </c>
      <c r="E101" s="28">
        <v>816231.64554000006</v>
      </c>
      <c r="F101" s="28">
        <v>823375.65813999996</v>
      </c>
      <c r="G101" s="28">
        <v>8.9903533333333296</v>
      </c>
      <c r="H101" s="28">
        <v>-32.8333333333333</v>
      </c>
      <c r="I101" s="28">
        <v>74.8</v>
      </c>
      <c r="J101" s="48" t="str">
        <f>Consensus!B98</f>
        <v>NaN</v>
      </c>
      <c r="K101" s="28"/>
      <c r="M101" s="28"/>
      <c r="N101" s="30"/>
    </row>
    <row r="102" spans="1:14" x14ac:dyDescent="0.25">
      <c r="A102" s="1">
        <v>39904</v>
      </c>
      <c r="B102" s="48">
        <v>107.342069627703</v>
      </c>
      <c r="C102" s="28">
        <v>2329891.1800000002</v>
      </c>
      <c r="D102" s="28">
        <v>493654.82140000002</v>
      </c>
      <c r="E102" s="28">
        <v>795815.17260000005</v>
      </c>
      <c r="F102" s="28">
        <v>818058.42775999999</v>
      </c>
      <c r="G102" s="28">
        <v>9.5654400000000006</v>
      </c>
      <c r="H102" s="28">
        <v>-28.033333333333299</v>
      </c>
      <c r="I102" s="28">
        <v>70.2</v>
      </c>
      <c r="J102" s="48">
        <f>Consensus!B99</f>
        <v>1.9</v>
      </c>
      <c r="K102" s="28"/>
      <c r="M102" s="28"/>
      <c r="N102" s="30"/>
    </row>
    <row r="103" spans="1:14" x14ac:dyDescent="0.25">
      <c r="A103" s="1">
        <v>39995</v>
      </c>
      <c r="B103" s="48">
        <v>107.606435284197</v>
      </c>
      <c r="C103" s="28">
        <v>2337150.7999999998</v>
      </c>
      <c r="D103" s="28">
        <v>489782.35074000002</v>
      </c>
      <c r="E103" s="28">
        <v>816938.99467000004</v>
      </c>
      <c r="F103" s="28">
        <v>838982.17636000004</v>
      </c>
      <c r="G103" s="28">
        <v>9.9095133333333401</v>
      </c>
      <c r="H103" s="28">
        <v>-21.5</v>
      </c>
      <c r="I103" s="28">
        <v>69.5</v>
      </c>
      <c r="J103" s="48" t="str">
        <f>Consensus!B100</f>
        <v>NaN</v>
      </c>
      <c r="K103" s="28"/>
      <c r="M103" s="28"/>
      <c r="N103" s="30"/>
    </row>
    <row r="104" spans="1:14" x14ac:dyDescent="0.25">
      <c r="A104" s="1">
        <v>40087</v>
      </c>
      <c r="B104" s="48">
        <v>107.83180283953</v>
      </c>
      <c r="C104" s="28">
        <v>2348665.5699999998</v>
      </c>
      <c r="D104" s="28">
        <v>488673.61472999997</v>
      </c>
      <c r="E104" s="28">
        <v>831483.16163999995</v>
      </c>
      <c r="F104" s="28">
        <v>858243.13040000002</v>
      </c>
      <c r="G104" s="28">
        <v>10.097863333333301</v>
      </c>
      <c r="H104" s="28">
        <v>-17.2</v>
      </c>
      <c r="I104" s="28">
        <v>70.8</v>
      </c>
      <c r="J104" s="48">
        <f>Consensus!B101</f>
        <v>1.9</v>
      </c>
      <c r="K104" s="28"/>
      <c r="M104" s="28"/>
      <c r="N104" s="30"/>
    </row>
    <row r="105" spans="1:14" x14ac:dyDescent="0.25">
      <c r="A105" s="1">
        <v>40179</v>
      </c>
      <c r="B105" s="48">
        <v>108.061129120922</v>
      </c>
      <c r="C105" s="28">
        <v>2358236.7200000002</v>
      </c>
      <c r="D105" s="28">
        <v>484433.94203999999</v>
      </c>
      <c r="E105" s="28">
        <v>856178.61607999995</v>
      </c>
      <c r="F105" s="28">
        <v>879563.19929999998</v>
      </c>
      <c r="G105" s="28">
        <v>10.1856833333333</v>
      </c>
      <c r="H105" s="28">
        <v>-16.866666666666699</v>
      </c>
      <c r="I105" s="28">
        <v>72.599999999999994</v>
      </c>
      <c r="J105" s="48" t="str">
        <f>Consensus!B102</f>
        <v>NaN</v>
      </c>
      <c r="K105" s="28"/>
      <c r="M105" s="28"/>
      <c r="N105" s="30"/>
    </row>
    <row r="106" spans="1:14" x14ac:dyDescent="0.25">
      <c r="A106" s="1">
        <v>40269</v>
      </c>
      <c r="B106" s="48">
        <v>108.31564429184</v>
      </c>
      <c r="C106" s="28">
        <v>2381180.94</v>
      </c>
      <c r="D106" s="28">
        <v>495017.39202000003</v>
      </c>
      <c r="E106" s="28">
        <v>894780.21970999998</v>
      </c>
      <c r="F106" s="28">
        <v>922134.65523000003</v>
      </c>
      <c r="G106" s="28">
        <v>10.258523333333301</v>
      </c>
      <c r="H106" s="28">
        <v>-16.733333333333299</v>
      </c>
      <c r="I106" s="28">
        <v>76.099999999999994</v>
      </c>
      <c r="J106" s="48">
        <f>Consensus!B103</f>
        <v>1.9</v>
      </c>
      <c r="K106" s="28"/>
      <c r="M106" s="28"/>
      <c r="N106" s="30"/>
    </row>
    <row r="107" spans="1:14" x14ac:dyDescent="0.25">
      <c r="A107" s="1">
        <v>40360</v>
      </c>
      <c r="B107" s="48">
        <v>108.718422755731</v>
      </c>
      <c r="C107" s="28">
        <v>2392206.9700000002</v>
      </c>
      <c r="D107" s="28">
        <v>494706.65072999999</v>
      </c>
      <c r="E107" s="28">
        <v>902442.95933999994</v>
      </c>
      <c r="F107" s="28">
        <v>938579.03546000004</v>
      </c>
      <c r="G107" s="28">
        <v>10.201586666666699</v>
      </c>
      <c r="H107" s="28">
        <v>-12.3</v>
      </c>
      <c r="I107" s="28">
        <v>77.900000000000006</v>
      </c>
      <c r="J107" s="48" t="str">
        <f>Consensus!B104</f>
        <v>NaN</v>
      </c>
      <c r="K107" s="28"/>
      <c r="M107" s="28"/>
      <c r="N107" s="30"/>
    </row>
    <row r="108" spans="1:14" x14ac:dyDescent="0.25">
      <c r="A108" s="1">
        <v>40452</v>
      </c>
      <c r="B108" s="48">
        <v>109.03649983698701</v>
      </c>
      <c r="C108" s="28">
        <v>2404036.64</v>
      </c>
      <c r="D108" s="28">
        <v>495707.44068</v>
      </c>
      <c r="E108" s="28">
        <v>920581.66799999995</v>
      </c>
      <c r="F108" s="28">
        <v>960140.65538999997</v>
      </c>
      <c r="G108" s="28">
        <v>10.1566566666667</v>
      </c>
      <c r="H108" s="28">
        <v>-10.7</v>
      </c>
      <c r="I108" s="28">
        <v>78.8</v>
      </c>
      <c r="J108" s="48">
        <f>Consensus!B105</f>
        <v>2.1</v>
      </c>
      <c r="K108" s="28"/>
      <c r="M108" s="28"/>
      <c r="N108" s="30"/>
    </row>
    <row r="109" spans="1:14" x14ac:dyDescent="0.25">
      <c r="A109" s="1">
        <v>40544</v>
      </c>
      <c r="B109" s="48">
        <v>109.51519834686199</v>
      </c>
      <c r="C109" s="28">
        <v>2425765.35</v>
      </c>
      <c r="D109" s="28">
        <v>503674.74354</v>
      </c>
      <c r="E109" s="28">
        <v>936461.98811000003</v>
      </c>
      <c r="F109" s="28">
        <v>977425.78618000005</v>
      </c>
      <c r="G109" s="28">
        <v>10.0063333333333</v>
      </c>
      <c r="H109" s="28">
        <v>-10.7</v>
      </c>
      <c r="I109" s="28">
        <v>80.7</v>
      </c>
      <c r="J109" s="48" t="str">
        <f>Consensus!B106</f>
        <v>NaN</v>
      </c>
      <c r="K109" s="28"/>
      <c r="M109" s="28"/>
      <c r="N109" s="30"/>
    </row>
    <row r="110" spans="1:14" x14ac:dyDescent="0.25">
      <c r="A110" s="1">
        <v>40634</v>
      </c>
      <c r="B110" s="48">
        <v>110.13829914360301</v>
      </c>
      <c r="C110" s="28">
        <v>2426285.5</v>
      </c>
      <c r="D110" s="28">
        <v>502924.44796999998</v>
      </c>
      <c r="E110" s="28">
        <v>936391.27890999999</v>
      </c>
      <c r="F110" s="28">
        <v>985316.36549999996</v>
      </c>
      <c r="G110" s="28">
        <v>9.9695733333333294</v>
      </c>
      <c r="H110" s="28">
        <v>-10.4333333333333</v>
      </c>
      <c r="I110" s="28">
        <v>82.2</v>
      </c>
      <c r="J110" s="48">
        <f>Consensus!B107</f>
        <v>2.2000000000000002</v>
      </c>
      <c r="K110" s="28"/>
      <c r="M110" s="28"/>
      <c r="N110" s="30"/>
    </row>
    <row r="111" spans="1:14" x14ac:dyDescent="0.25">
      <c r="A111" s="1">
        <v>40725</v>
      </c>
      <c r="B111" s="48">
        <v>110.562622251646</v>
      </c>
      <c r="C111" s="28">
        <v>2425520.0499999998</v>
      </c>
      <c r="D111" s="28">
        <v>500535.609</v>
      </c>
      <c r="E111" s="28">
        <v>936933.32140000002</v>
      </c>
      <c r="F111" s="28">
        <v>993635.49344999995</v>
      </c>
      <c r="G111" s="28">
        <v>10.2570333333333</v>
      </c>
      <c r="H111" s="28">
        <v>-15.5</v>
      </c>
      <c r="I111" s="28">
        <v>81.099999999999994</v>
      </c>
      <c r="J111" s="48" t="str">
        <f>Consensus!B108</f>
        <v>NaN</v>
      </c>
      <c r="K111" s="28"/>
      <c r="M111" s="28"/>
      <c r="N111" s="30"/>
    </row>
    <row r="112" spans="1:14" x14ac:dyDescent="0.25">
      <c r="A112" s="1">
        <v>40817</v>
      </c>
      <c r="B112" s="48">
        <v>111.18597366322599</v>
      </c>
      <c r="C112" s="28">
        <v>2418553.5</v>
      </c>
      <c r="D112" s="28">
        <v>498281.78889000003</v>
      </c>
      <c r="E112" s="28">
        <v>926824.67850000004</v>
      </c>
      <c r="F112" s="28">
        <v>994901.73704000004</v>
      </c>
      <c r="G112" s="28">
        <v>10.5945</v>
      </c>
      <c r="H112" s="28">
        <v>-20.3</v>
      </c>
      <c r="I112" s="28">
        <v>80.3</v>
      </c>
      <c r="J112" s="48">
        <f>Consensus!B109</f>
        <v>2.1</v>
      </c>
      <c r="K112" s="28"/>
      <c r="M112" s="28"/>
      <c r="N112" s="30"/>
    </row>
    <row r="113" spans="1:15" x14ac:dyDescent="0.25">
      <c r="A113" s="1">
        <v>40909</v>
      </c>
      <c r="B113" s="48">
        <v>111.630324198862</v>
      </c>
      <c r="C113" s="28">
        <v>2414866.65</v>
      </c>
      <c r="D113" s="28">
        <v>491240.29869999998</v>
      </c>
      <c r="E113" s="28">
        <v>931667.98759999999</v>
      </c>
      <c r="F113" s="28">
        <v>1008245.35156</v>
      </c>
      <c r="G113" s="28">
        <v>10.89772</v>
      </c>
      <c r="H113" s="28">
        <v>-19.466666666666701</v>
      </c>
      <c r="I113" s="28">
        <v>80.400000000000006</v>
      </c>
      <c r="J113" s="48" t="str">
        <f>Consensus!B110</f>
        <v>NaN</v>
      </c>
      <c r="K113" s="28"/>
      <c r="M113" s="28"/>
      <c r="N113" s="30"/>
    </row>
    <row r="114" spans="1:15" x14ac:dyDescent="0.25">
      <c r="A114" s="1">
        <v>41000</v>
      </c>
      <c r="B114" s="48">
        <v>112.148278632586</v>
      </c>
      <c r="C114" s="28">
        <v>2407949.16</v>
      </c>
      <c r="D114" s="28">
        <v>488883.33734000003</v>
      </c>
      <c r="E114" s="28">
        <v>928587.19941</v>
      </c>
      <c r="F114" s="28">
        <v>1016011.91499</v>
      </c>
      <c r="G114" s="28">
        <v>11.304413333333301</v>
      </c>
      <c r="H114" s="28">
        <v>-19.033333333333299</v>
      </c>
      <c r="I114" s="28">
        <v>80.400000000000006</v>
      </c>
      <c r="J114" s="48">
        <f>Consensus!B111</f>
        <v>2</v>
      </c>
      <c r="K114" s="28"/>
      <c r="M114" s="28"/>
      <c r="N114" s="30"/>
    </row>
    <row r="115" spans="1:15" x14ac:dyDescent="0.25">
      <c r="A115" s="1">
        <v>41091</v>
      </c>
      <c r="B115" s="48">
        <v>112.481551098936</v>
      </c>
      <c r="C115" s="28">
        <v>2405402.7599999998</v>
      </c>
      <c r="D115" s="28">
        <v>481627.63318</v>
      </c>
      <c r="E115" s="28">
        <v>930223.28688999999</v>
      </c>
      <c r="F115" s="28">
        <v>1024592.13739</v>
      </c>
      <c r="G115" s="28">
        <v>11.5004233333333</v>
      </c>
      <c r="H115" s="28">
        <v>-23.366666666666699</v>
      </c>
      <c r="I115" s="28">
        <v>78.5</v>
      </c>
      <c r="J115" s="48" t="str">
        <f>Consensus!B112</f>
        <v>NaN</v>
      </c>
      <c r="K115" s="28"/>
      <c r="M115" s="28"/>
      <c r="N115" s="30"/>
    </row>
    <row r="116" spans="1:15" x14ac:dyDescent="0.25">
      <c r="A116" s="1">
        <v>41183</v>
      </c>
      <c r="B116" s="48">
        <v>112.957991182613</v>
      </c>
      <c r="C116" s="28">
        <v>2394707.75</v>
      </c>
      <c r="D116" s="28">
        <v>476136.13439999998</v>
      </c>
      <c r="E116" s="28">
        <v>923570.71759000001</v>
      </c>
      <c r="F116" s="28">
        <v>1016904.73782</v>
      </c>
      <c r="G116" s="28">
        <v>11.7905866666667</v>
      </c>
      <c r="H116" s="28">
        <v>-25.733333333333299</v>
      </c>
      <c r="I116" s="28">
        <v>77.599999999999994</v>
      </c>
      <c r="J116" s="48">
        <f>Consensus!B113</f>
        <v>2</v>
      </c>
      <c r="K116" s="28"/>
      <c r="M116" s="28"/>
      <c r="N116" s="30"/>
    </row>
    <row r="117" spans="1:15" x14ac:dyDescent="0.25">
      <c r="A117" s="1">
        <v>41275</v>
      </c>
      <c r="B117" s="48">
        <v>113.278552429333</v>
      </c>
      <c r="C117" s="28">
        <v>2388969.06</v>
      </c>
      <c r="D117" s="28">
        <v>466484.64004999999</v>
      </c>
      <c r="E117" s="28">
        <v>923684.64026999997</v>
      </c>
      <c r="F117" s="28">
        <v>1020717.97308</v>
      </c>
      <c r="G117" s="28">
        <v>12.034893333333301</v>
      </c>
      <c r="H117" s="28">
        <v>-23.3333333333333</v>
      </c>
      <c r="I117" s="28">
        <v>78</v>
      </c>
      <c r="J117" s="48" t="str">
        <f>Consensus!B114</f>
        <v>NaN</v>
      </c>
      <c r="K117" s="28"/>
      <c r="M117" s="28"/>
      <c r="N117" s="30"/>
    </row>
    <row r="118" spans="1:15" x14ac:dyDescent="0.25">
      <c r="A118" s="1">
        <v>41365</v>
      </c>
      <c r="B118" s="48">
        <v>113.592395679939</v>
      </c>
      <c r="C118" s="28">
        <v>2398377.17</v>
      </c>
      <c r="D118" s="28">
        <v>470607.11470999999</v>
      </c>
      <c r="E118" s="28">
        <v>936165.93076000002</v>
      </c>
      <c r="F118" s="28">
        <v>1037519.11951</v>
      </c>
      <c r="G118" s="28">
        <v>12.05808</v>
      </c>
      <c r="H118" s="28">
        <v>-20.733333333333299</v>
      </c>
      <c r="I118" s="28">
        <v>77.900000000000006</v>
      </c>
      <c r="J118" s="48">
        <f>Consensus!B115</f>
        <v>2</v>
      </c>
      <c r="K118" s="28"/>
      <c r="M118" s="28"/>
      <c r="N118" s="30"/>
    </row>
    <row r="119" spans="1:15" x14ac:dyDescent="0.25">
      <c r="A119" s="1">
        <v>41456</v>
      </c>
      <c r="B119" s="48">
        <v>113.884105417087</v>
      </c>
      <c r="C119" s="28">
        <v>2403865.5099999998</v>
      </c>
      <c r="D119" s="28">
        <v>474478.97392999998</v>
      </c>
      <c r="E119" s="28">
        <v>951201.76876999997</v>
      </c>
      <c r="F119" s="28">
        <v>1042403.53077</v>
      </c>
      <c r="G119" s="28">
        <v>12.03322</v>
      </c>
      <c r="H119" s="28">
        <v>-15.733333333333301</v>
      </c>
      <c r="I119" s="28">
        <v>78.7</v>
      </c>
      <c r="J119" s="48" t="str">
        <f>Consensus!B116</f>
        <v>NaN</v>
      </c>
      <c r="K119" s="28"/>
      <c r="M119" s="28"/>
      <c r="N119" s="30"/>
    </row>
    <row r="120" spans="1:15" x14ac:dyDescent="0.25">
      <c r="A120" s="1">
        <v>41548</v>
      </c>
      <c r="B120" s="48">
        <v>114.12278625000199</v>
      </c>
      <c r="C120" s="28">
        <v>2409350.14</v>
      </c>
      <c r="D120" s="28">
        <v>476698.55076000001</v>
      </c>
      <c r="E120" s="28">
        <v>953044.85265999998</v>
      </c>
      <c r="F120" s="28">
        <v>1050761.56366</v>
      </c>
      <c r="G120" s="28">
        <v>11.9020266666667</v>
      </c>
      <c r="H120" s="28">
        <v>-14.366666666666699</v>
      </c>
      <c r="I120" s="28">
        <v>78.8</v>
      </c>
      <c r="J120" s="48">
        <f>Consensus!B117</f>
        <v>2</v>
      </c>
      <c r="K120" s="28"/>
      <c r="M120" s="28"/>
      <c r="N120" s="30"/>
    </row>
    <row r="121" spans="1:15" x14ac:dyDescent="0.25">
      <c r="A121" s="1">
        <v>41640</v>
      </c>
      <c r="B121" s="48">
        <v>114.445891310387</v>
      </c>
      <c r="C121" s="28">
        <v>2414386.6800000002</v>
      </c>
      <c r="D121" s="28">
        <v>478441.74952999997</v>
      </c>
      <c r="E121" s="28">
        <v>959499.97198999999</v>
      </c>
      <c r="F121" s="28">
        <v>1056030.42041</v>
      </c>
      <c r="G121" s="28">
        <v>11.81216</v>
      </c>
      <c r="H121" s="28">
        <v>-11.2</v>
      </c>
      <c r="I121" s="28">
        <v>80.5</v>
      </c>
      <c r="J121" s="48" t="str">
        <f>Consensus!B118</f>
        <v>NaN</v>
      </c>
      <c r="K121" s="28"/>
      <c r="M121" s="28"/>
      <c r="N121" s="30"/>
    </row>
    <row r="122" spans="1:15" x14ac:dyDescent="0.25">
      <c r="A122" s="1">
        <v>41730</v>
      </c>
      <c r="B122" s="48">
        <v>114.59706001484101</v>
      </c>
      <c r="C122" s="28">
        <v>2416145.17</v>
      </c>
      <c r="D122" s="28">
        <v>476051.41454999999</v>
      </c>
      <c r="E122" s="28">
        <v>971680.84299000003</v>
      </c>
      <c r="F122" s="28">
        <v>1070282.36898</v>
      </c>
      <c r="G122" s="28">
        <v>11.60914</v>
      </c>
      <c r="H122" s="28">
        <v>-7.7333333333333298</v>
      </c>
      <c r="I122" s="28">
        <v>80.099999999999994</v>
      </c>
      <c r="J122" s="48">
        <f>Consensus!B119</f>
        <v>2</v>
      </c>
      <c r="K122" s="28"/>
      <c r="M122" s="28"/>
      <c r="N122" s="30"/>
    </row>
    <row r="123" spans="1:15" x14ac:dyDescent="0.25">
      <c r="A123" s="1">
        <v>41821</v>
      </c>
      <c r="B123" s="48">
        <v>114.825967246223</v>
      </c>
      <c r="C123" s="28">
        <v>2422334.35</v>
      </c>
      <c r="D123" s="28">
        <v>477707.49650000001</v>
      </c>
      <c r="E123" s="28">
        <v>988595.77784999995</v>
      </c>
      <c r="F123" s="28">
        <v>1085441.99024</v>
      </c>
      <c r="G123" s="28">
        <v>11.588229999999999</v>
      </c>
      <c r="H123" s="28">
        <v>-9.93333333333333</v>
      </c>
      <c r="I123" s="28">
        <v>80.3</v>
      </c>
      <c r="J123" s="48">
        <f>Consensus!B120</f>
        <v>1.8751221125323945</v>
      </c>
      <c r="K123" s="28"/>
      <c r="M123" s="28"/>
      <c r="N123" s="30"/>
    </row>
    <row r="124" spans="1:15" x14ac:dyDescent="0.25">
      <c r="A124" s="1">
        <v>41913</v>
      </c>
      <c r="B124" s="48">
        <v>114.947425453706</v>
      </c>
      <c r="C124" s="28">
        <v>2431719.77</v>
      </c>
      <c r="D124" s="28">
        <v>480597.15438000002</v>
      </c>
      <c r="E124" s="28">
        <v>996674.77939000004</v>
      </c>
      <c r="F124" s="28">
        <v>1093879.1196099999</v>
      </c>
      <c r="G124" s="28">
        <v>11.46039</v>
      </c>
      <c r="H124" s="28">
        <v>-11.1666666666667</v>
      </c>
      <c r="I124" s="28">
        <v>80.5</v>
      </c>
      <c r="J124" s="48">
        <f>Consensus!B121</f>
        <v>1.9</v>
      </c>
      <c r="K124" s="28"/>
      <c r="M124" s="28"/>
      <c r="N124" s="30"/>
      <c r="O124" s="25"/>
    </row>
    <row r="125" spans="1:15" x14ac:dyDescent="0.25">
      <c r="A125" s="1">
        <v>42005</v>
      </c>
      <c r="B125" s="48">
        <v>115.157470072764</v>
      </c>
      <c r="C125" s="28">
        <v>2444395.6800000002</v>
      </c>
      <c r="D125" s="28">
        <v>487165.00717</v>
      </c>
      <c r="E125" s="28">
        <v>1008784.60403</v>
      </c>
      <c r="F125" s="28">
        <v>1100263.1624499999</v>
      </c>
      <c r="G125" s="28">
        <v>11.1841233333333</v>
      </c>
      <c r="H125" s="28">
        <v>-6.1666666666666696</v>
      </c>
      <c r="I125" s="28">
        <v>81</v>
      </c>
      <c r="J125" s="48">
        <f>Consensus!B122</f>
        <v>2.007475302168944</v>
      </c>
      <c r="K125" s="28"/>
      <c r="M125" s="28"/>
      <c r="N125" s="30"/>
    </row>
    <row r="126" spans="1:15" x14ac:dyDescent="0.25">
      <c r="A126" s="1">
        <v>42095</v>
      </c>
      <c r="B126" s="48">
        <v>115.49182618467</v>
      </c>
      <c r="C126" s="28">
        <v>2453124.86</v>
      </c>
      <c r="D126" s="28">
        <v>484867.57341000001</v>
      </c>
      <c r="E126" s="28" t="s">
        <v>0</v>
      </c>
      <c r="F126" s="28" t="s">
        <v>0</v>
      </c>
      <c r="G126" s="28">
        <v>11.026493333333301</v>
      </c>
      <c r="H126" s="28">
        <v>-5.1333333333333302</v>
      </c>
      <c r="I126" s="28">
        <v>81.2</v>
      </c>
      <c r="J126" s="48">
        <f>Consensus!B123</f>
        <v>1.8984363838740028</v>
      </c>
      <c r="K126" s="28"/>
      <c r="M126" s="28"/>
      <c r="N126" s="30"/>
    </row>
    <row r="127" spans="1:15" x14ac:dyDescent="0.25">
      <c r="A127" s="1">
        <v>42186</v>
      </c>
      <c r="B127" s="48">
        <v>115.815950852312</v>
      </c>
      <c r="C127" s="28">
        <v>2460421.19</v>
      </c>
      <c r="D127" s="28" t="s">
        <v>0</v>
      </c>
      <c r="E127" s="28" t="s">
        <v>0</v>
      </c>
      <c r="F127" s="28" t="s">
        <v>0</v>
      </c>
      <c r="G127" s="28">
        <v>10.8049866666667</v>
      </c>
      <c r="H127" s="28">
        <v>-6.9</v>
      </c>
      <c r="I127" s="28">
        <v>81.099999999999994</v>
      </c>
      <c r="J127" s="48">
        <f>Consensus!B124</f>
        <v>1.7545547829011618</v>
      </c>
      <c r="K127" s="28"/>
      <c r="M127" s="28"/>
      <c r="N127" s="30"/>
    </row>
    <row r="128" spans="1:15" x14ac:dyDescent="0.25">
      <c r="A128" s="1">
        <v>42278</v>
      </c>
      <c r="B128" s="48" t="s">
        <v>0</v>
      </c>
      <c r="C128" s="28" t="s">
        <v>0</v>
      </c>
      <c r="D128" s="28" t="s">
        <v>0</v>
      </c>
      <c r="E128" s="28" t="s">
        <v>0</v>
      </c>
      <c r="F128" s="28" t="s">
        <v>0</v>
      </c>
      <c r="G128" s="28" t="s">
        <v>0</v>
      </c>
      <c r="H128" s="28" t="s">
        <v>0</v>
      </c>
      <c r="I128" s="28">
        <v>81.5</v>
      </c>
      <c r="J128" s="48">
        <f>Consensus!B125</f>
        <v>1.9161750845815053</v>
      </c>
      <c r="K128" s="28"/>
      <c r="N128" s="30"/>
    </row>
    <row r="129" spans="1:11" x14ac:dyDescent="0.25">
      <c r="A129" s="1"/>
      <c r="K129" s="28"/>
    </row>
    <row r="130" spans="1:11" x14ac:dyDescent="0.25">
      <c r="A130" s="1"/>
      <c r="K130" s="28"/>
    </row>
    <row r="131" spans="1:11" x14ac:dyDescent="0.25">
      <c r="A131" s="1"/>
      <c r="K131" s="28"/>
    </row>
    <row r="132" spans="1:11" x14ac:dyDescent="0.25">
      <c r="A132" s="1"/>
      <c r="K132" s="28"/>
    </row>
    <row r="133" spans="1:11" x14ac:dyDescent="0.25">
      <c r="A133" s="1"/>
      <c r="K133" s="28"/>
    </row>
    <row r="134" spans="1:11" x14ac:dyDescent="0.25">
      <c r="A134" s="1"/>
      <c r="K134" s="28"/>
    </row>
    <row r="443" spans="15:15" x14ac:dyDescent="0.25">
      <c r="O443" s="25"/>
    </row>
    <row r="444" spans="15:15" x14ac:dyDescent="0.25">
      <c r="O444" s="25"/>
    </row>
    <row r="445" spans="15:15" x14ac:dyDescent="0.25">
      <c r="O445" s="25"/>
    </row>
    <row r="446" spans="15:15" x14ac:dyDescent="0.25">
      <c r="O446" s="25"/>
    </row>
    <row r="447" spans="15:15" x14ac:dyDescent="0.25">
      <c r="O447" s="25"/>
    </row>
    <row r="449" spans="15:15" x14ac:dyDescent="0.25">
      <c r="O449" s="25"/>
    </row>
    <row r="450" spans="15:15" x14ac:dyDescent="0.25">
      <c r="O450" s="25"/>
    </row>
    <row r="451" spans="15:15" x14ac:dyDescent="0.25">
      <c r="O451" s="25"/>
    </row>
    <row r="452" spans="15:15" x14ac:dyDescent="0.25">
      <c r="O452" s="25"/>
    </row>
    <row r="453" spans="15:15" x14ac:dyDescent="0.25">
      <c r="O453" s="25"/>
    </row>
    <row r="454" spans="15:15" x14ac:dyDescent="0.25">
      <c r="O454" s="25"/>
    </row>
    <row r="455" spans="15:15" x14ac:dyDescent="0.25">
      <c r="O455" s="25"/>
    </row>
    <row r="456" spans="15:15" x14ac:dyDescent="0.25">
      <c r="O456" s="25"/>
    </row>
    <row r="458" spans="15:15" x14ac:dyDescent="0.25">
      <c r="O458" s="25"/>
    </row>
    <row r="459" spans="15:15" x14ac:dyDescent="0.25">
      <c r="O459" s="25"/>
    </row>
    <row r="461" spans="15:15" x14ac:dyDescent="0.25">
      <c r="O461" s="25"/>
    </row>
    <row r="462" spans="15:15" x14ac:dyDescent="0.25">
      <c r="O462" s="25"/>
    </row>
    <row r="463" spans="15:15" x14ac:dyDescent="0.25">
      <c r="O463" s="25"/>
    </row>
    <row r="467" spans="15:15" x14ac:dyDescent="0.25">
      <c r="O467" s="25"/>
    </row>
    <row r="468" spans="15:15" x14ac:dyDescent="0.25">
      <c r="O468" s="25"/>
    </row>
    <row r="469" spans="15:15" x14ac:dyDescent="0.25">
      <c r="O469" s="25"/>
    </row>
    <row r="474" spans="15:15" x14ac:dyDescent="0.25">
      <c r="O474" s="25"/>
    </row>
    <row r="491" spans="15:15" x14ac:dyDescent="0.25">
      <c r="O491" s="25"/>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N154"/>
  <sheetViews>
    <sheetView workbookViewId="0">
      <pane xSplit="2" ySplit="3" topLeftCell="C114" activePane="bottomRight" state="frozen"/>
      <selection pane="topRight" activeCell="C1" sqref="C1"/>
      <selection pane="bottomLeft" activeCell="A4" sqref="A4"/>
      <selection pane="bottomRight" activeCell="D154" sqref="D154"/>
    </sheetView>
  </sheetViews>
  <sheetFormatPr baseColWidth="10" defaultRowHeight="15" x14ac:dyDescent="0.25"/>
  <cols>
    <col min="8" max="8" width="11.42578125" customWidth="1"/>
    <col min="20" max="23" width="11.42578125" style="46"/>
    <col min="24" max="24" width="4.85546875" style="54" customWidth="1"/>
    <col min="26" max="27" width="11.42578125" style="46"/>
    <col min="28" max="28" width="11.42578125" style="36"/>
    <col min="30" max="30" width="3.85546875" style="44" customWidth="1"/>
    <col min="31" max="32" width="11.42578125" style="46"/>
    <col min="33" max="33" width="3.85546875" style="54" customWidth="1"/>
  </cols>
  <sheetData>
    <row r="1" spans="1:40" x14ac:dyDescent="0.25">
      <c r="A1" s="50" t="s">
        <v>256</v>
      </c>
      <c r="B1" s="33" t="s">
        <v>90</v>
      </c>
      <c r="C1" s="50" t="s">
        <v>334</v>
      </c>
      <c r="D1" s="50" t="s">
        <v>335</v>
      </c>
      <c r="E1" s="33" t="s">
        <v>244</v>
      </c>
      <c r="F1" s="33" t="s">
        <v>278</v>
      </c>
      <c r="G1" s="33" t="s">
        <v>246</v>
      </c>
      <c r="H1" s="33" t="s">
        <v>248</v>
      </c>
      <c r="I1" s="50" t="s">
        <v>554</v>
      </c>
      <c r="J1" s="33" t="s">
        <v>557</v>
      </c>
      <c r="K1" s="33" t="s">
        <v>253</v>
      </c>
      <c r="L1" t="s">
        <v>223</v>
      </c>
      <c r="M1" s="37" t="s">
        <v>221</v>
      </c>
      <c r="N1" s="33" t="s">
        <v>289</v>
      </c>
      <c r="O1" s="33" t="s">
        <v>291</v>
      </c>
      <c r="P1" s="33" t="s">
        <v>280</v>
      </c>
      <c r="Q1" s="33" t="s">
        <v>294</v>
      </c>
      <c r="R1" s="33" t="s">
        <v>296</v>
      </c>
      <c r="S1" s="33" t="s">
        <v>297</v>
      </c>
      <c r="T1" s="50" t="s">
        <v>525</v>
      </c>
      <c r="U1" s="50" t="s">
        <v>526</v>
      </c>
      <c r="V1" s="50" t="s">
        <v>527</v>
      </c>
      <c r="W1" s="50" t="s">
        <v>528</v>
      </c>
      <c r="Y1" s="55" t="s">
        <v>300</v>
      </c>
      <c r="Z1" s="55"/>
      <c r="AA1" s="55"/>
      <c r="AB1" s="148" t="s">
        <v>303</v>
      </c>
      <c r="AE1" s="46" t="s">
        <v>558</v>
      </c>
      <c r="AH1" s="45" t="s">
        <v>293</v>
      </c>
      <c r="AJ1" t="s">
        <v>288</v>
      </c>
      <c r="AK1" t="s">
        <v>1</v>
      </c>
      <c r="AL1" t="s">
        <v>4</v>
      </c>
      <c r="AM1" t="s">
        <v>3</v>
      </c>
      <c r="AN1" t="s">
        <v>2</v>
      </c>
    </row>
    <row r="2" spans="1:40" x14ac:dyDescent="0.25">
      <c r="A2" t="s">
        <v>92</v>
      </c>
      <c r="C2" t="s">
        <v>243</v>
      </c>
      <c r="D2" t="s">
        <v>284</v>
      </c>
      <c r="E2" t="s">
        <v>245</v>
      </c>
      <c r="F2" t="s">
        <v>279</v>
      </c>
      <c r="G2" t="s">
        <v>247</v>
      </c>
      <c r="H2" t="s">
        <v>249</v>
      </c>
      <c r="I2" t="s">
        <v>250</v>
      </c>
      <c r="J2" t="s">
        <v>252</v>
      </c>
      <c r="K2" t="s">
        <v>254</v>
      </c>
      <c r="L2" t="s">
        <v>224</v>
      </c>
      <c r="M2" t="s">
        <v>222</v>
      </c>
      <c r="N2" t="s">
        <v>290</v>
      </c>
      <c r="O2" t="s">
        <v>292</v>
      </c>
      <c r="P2" t="s">
        <v>282</v>
      </c>
      <c r="Q2" t="s">
        <v>295</v>
      </c>
      <c r="R2" t="s">
        <v>298</v>
      </c>
      <c r="S2" t="s">
        <v>299</v>
      </c>
      <c r="T2" s="46" t="s">
        <v>529</v>
      </c>
      <c r="U2" s="46" t="s">
        <v>530</v>
      </c>
      <c r="V2" s="46" t="s">
        <v>531</v>
      </c>
      <c r="W2" s="46" t="s">
        <v>532</v>
      </c>
      <c r="AB2" s="149"/>
      <c r="AH2" t="s">
        <v>286</v>
      </c>
    </row>
    <row r="3" spans="1:40" x14ac:dyDescent="0.25">
      <c r="A3" t="s">
        <v>91</v>
      </c>
      <c r="C3" t="s">
        <v>241</v>
      </c>
      <c r="D3" t="s">
        <v>241</v>
      </c>
      <c r="E3" t="s">
        <v>93</v>
      </c>
      <c r="F3" t="s">
        <v>93</v>
      </c>
      <c r="G3" t="s">
        <v>93</v>
      </c>
      <c r="H3" t="s">
        <v>93</v>
      </c>
      <c r="I3" t="s">
        <v>93</v>
      </c>
      <c r="J3" t="s">
        <v>251</v>
      </c>
      <c r="K3" t="s">
        <v>251</v>
      </c>
      <c r="L3" t="s">
        <v>93</v>
      </c>
      <c r="M3" t="s">
        <v>93</v>
      </c>
      <c r="N3" t="s">
        <v>281</v>
      </c>
      <c r="O3" t="s">
        <v>281</v>
      </c>
      <c r="P3" t="s">
        <v>281</v>
      </c>
      <c r="Q3" t="s">
        <v>281</v>
      </c>
      <c r="R3" t="s">
        <v>281</v>
      </c>
      <c r="S3" t="s">
        <v>281</v>
      </c>
      <c r="T3" s="46" t="s">
        <v>524</v>
      </c>
      <c r="U3" s="46" t="s">
        <v>524</v>
      </c>
      <c r="V3" s="46" t="s">
        <v>524</v>
      </c>
      <c r="W3" s="46" t="s">
        <v>524</v>
      </c>
      <c r="Z3" s="46" t="s">
        <v>301</v>
      </c>
      <c r="AA3" s="46" t="s">
        <v>302</v>
      </c>
      <c r="AB3" s="149"/>
      <c r="AE3" s="46" t="s">
        <v>510</v>
      </c>
      <c r="AF3" s="46" t="s">
        <v>559</v>
      </c>
      <c r="AI3" t="s">
        <v>287</v>
      </c>
      <c r="AJ3" t="s">
        <v>288</v>
      </c>
    </row>
    <row r="4" spans="1:40" x14ac:dyDescent="0.25">
      <c r="A4" t="s">
        <v>257</v>
      </c>
      <c r="B4" s="34">
        <v>31137</v>
      </c>
      <c r="C4" s="51" t="e">
        <v>#N/A</v>
      </c>
      <c r="D4" s="51" t="e">
        <v>#N/A</v>
      </c>
      <c r="E4" s="48" t="e">
        <v>#N/A</v>
      </c>
      <c r="F4" s="48" t="e">
        <v>#N/A</v>
      </c>
      <c r="G4" s="48" t="e">
        <v>#N/A</v>
      </c>
      <c r="H4" s="48" t="e">
        <v>#N/A</v>
      </c>
      <c r="I4" s="48" t="e">
        <v>#N/A</v>
      </c>
      <c r="J4" s="48">
        <v>-11.166666666666666</v>
      </c>
      <c r="K4" s="48">
        <v>78.099999999999994</v>
      </c>
      <c r="L4" s="49" t="e">
        <v>#N/A</v>
      </c>
      <c r="M4" s="48" t="e">
        <v>#N/A</v>
      </c>
      <c r="N4" s="49">
        <v>70.045000000000002</v>
      </c>
      <c r="O4" s="49" t="e">
        <v>#N/A</v>
      </c>
      <c r="P4" s="49">
        <v>1105.42</v>
      </c>
      <c r="Q4" s="49">
        <v>225.155</v>
      </c>
      <c r="R4" s="49">
        <v>201.07300000000001</v>
      </c>
      <c r="S4" s="49">
        <v>239.297</v>
      </c>
      <c r="T4" s="48" t="e">
        <v>#N/A</v>
      </c>
      <c r="U4" s="48" t="e">
        <v>#N/A</v>
      </c>
      <c r="V4" s="48" t="e">
        <v>#N/A</v>
      </c>
      <c r="W4" s="48" t="e">
        <v>#N/A</v>
      </c>
      <c r="Y4" s="46" t="s">
        <v>257</v>
      </c>
      <c r="Z4" s="48" t="e">
        <f>LN(L4/K4)*400</f>
        <v>#N/A</v>
      </c>
      <c r="AA4" s="48" t="e">
        <v>#N/A</v>
      </c>
      <c r="AB4" s="52"/>
      <c r="AE4" s="51">
        <v>69.991860022349201</v>
      </c>
      <c r="AF4" s="51">
        <f t="shared" ref="AF4:AF14" si="0">AF5*(1+AI6)</f>
        <v>70.450979649595752</v>
      </c>
      <c r="AH4" s="1" t="str">
        <f t="shared" ref="AH4:AH43" si="1">A4</f>
        <v>Q1.1985</v>
      </c>
      <c r="AI4" s="28"/>
      <c r="AJ4" s="28"/>
      <c r="AK4" s="28"/>
      <c r="AL4" s="28"/>
      <c r="AM4" s="28"/>
      <c r="AN4" s="28"/>
    </row>
    <row r="5" spans="1:40" x14ac:dyDescent="0.25">
      <c r="A5" t="s">
        <v>258</v>
      </c>
      <c r="B5" s="34">
        <v>31228</v>
      </c>
      <c r="C5" s="51" t="e">
        <v>#N/A</v>
      </c>
      <c r="D5" s="51" t="e">
        <v>#N/A</v>
      </c>
      <c r="E5" s="48" t="e">
        <v>#N/A</v>
      </c>
      <c r="F5" s="48" t="e">
        <v>#N/A</v>
      </c>
      <c r="G5" s="48" t="e">
        <v>#N/A</v>
      </c>
      <c r="H5" s="48" t="e">
        <v>#N/A</v>
      </c>
      <c r="I5" s="48" t="e">
        <v>#N/A</v>
      </c>
      <c r="J5" s="48">
        <v>-11.466666666666667</v>
      </c>
      <c r="K5" s="48">
        <v>79.5</v>
      </c>
      <c r="L5" s="49" t="e">
        <v>#N/A</v>
      </c>
      <c r="M5" s="48" t="e">
        <v>#N/A</v>
      </c>
      <c r="N5" s="49">
        <v>70.989000000000004</v>
      </c>
      <c r="O5" s="49" t="e">
        <v>#N/A</v>
      </c>
      <c r="P5" s="49">
        <v>1115.9680000000001</v>
      </c>
      <c r="Q5" s="49">
        <v>228.785</v>
      </c>
      <c r="R5" s="49">
        <v>200.399</v>
      </c>
      <c r="S5" s="49">
        <v>238.048</v>
      </c>
      <c r="T5" s="48" t="e">
        <v>#N/A</v>
      </c>
      <c r="U5" s="48" t="e">
        <v>#N/A</v>
      </c>
      <c r="V5" s="48" t="e">
        <v>#N/A</v>
      </c>
      <c r="W5" s="48" t="e">
        <v>#N/A</v>
      </c>
      <c r="Y5" s="46" t="s">
        <v>258</v>
      </c>
      <c r="Z5" s="48" t="e">
        <f t="shared" ref="Z5:Z8" si="2">LN(L5/K5)*4</f>
        <v>#N/A</v>
      </c>
      <c r="AA5" s="48" t="e">
        <v>#N/A</v>
      </c>
      <c r="AB5" s="52"/>
      <c r="AE5" s="51">
        <v>70.924957749568904</v>
      </c>
      <c r="AF5" s="51">
        <f t="shared" si="0"/>
        <v>70.887517018177519</v>
      </c>
      <c r="AH5" s="47" t="str">
        <f t="shared" si="1"/>
        <v>Q2.1985</v>
      </c>
      <c r="AI5" s="30">
        <f>AE4/AE5-1</f>
        <v>-1.3156126655928468E-2</v>
      </c>
      <c r="AJ5" s="49">
        <f>AF4/AF5-1</f>
        <v>-6.1581698293907694E-3</v>
      </c>
      <c r="AK5" s="30">
        <f t="shared" ref="AK5:AK43" si="3">P4/P5-1</f>
        <v>-9.4518839249870812E-3</v>
      </c>
      <c r="AL5" s="30">
        <f t="shared" ref="AL5:AL43" si="4">Q4/Q5-1</f>
        <v>-1.5866424809318769E-2</v>
      </c>
      <c r="AM5" s="30">
        <f t="shared" ref="AM5:AM43" si="5">R4/R5-1</f>
        <v>3.3632902359792549E-3</v>
      </c>
      <c r="AN5" s="30">
        <f t="shared" ref="AN5:AN43" si="6">S4/S5-1</f>
        <v>5.2468409732491228E-3</v>
      </c>
    </row>
    <row r="6" spans="1:40" x14ac:dyDescent="0.25">
      <c r="A6" t="s">
        <v>259</v>
      </c>
      <c r="B6" s="34">
        <v>31320</v>
      </c>
      <c r="C6" s="51" t="e">
        <v>#N/A</v>
      </c>
      <c r="D6" s="51" t="e">
        <v>#N/A</v>
      </c>
      <c r="E6" s="48" t="e">
        <v>#N/A</v>
      </c>
      <c r="F6" s="48" t="e">
        <v>#N/A</v>
      </c>
      <c r="G6" s="48" t="e">
        <v>#N/A</v>
      </c>
      <c r="H6" s="48" t="e">
        <v>#N/A</v>
      </c>
      <c r="I6" s="48" t="e">
        <v>#N/A</v>
      </c>
      <c r="J6" s="48">
        <v>-11.299999999999999</v>
      </c>
      <c r="K6" s="48">
        <v>80.3</v>
      </c>
      <c r="L6" s="49" t="e">
        <v>#N/A</v>
      </c>
      <c r="M6" s="48" t="e">
        <v>#N/A</v>
      </c>
      <c r="N6" s="49">
        <v>71.344999999999999</v>
      </c>
      <c r="O6" s="49" t="e">
        <v>#N/A</v>
      </c>
      <c r="P6" s="49">
        <v>1125.414</v>
      </c>
      <c r="Q6" s="49">
        <v>233.53399999999999</v>
      </c>
      <c r="R6" s="49">
        <v>205.00399999999999</v>
      </c>
      <c r="S6" s="49">
        <v>240.83099999999999</v>
      </c>
      <c r="T6" s="48" t="e">
        <v>#N/A</v>
      </c>
      <c r="U6" s="48" t="e">
        <v>#N/A</v>
      </c>
      <c r="V6" s="48" t="e">
        <v>#N/A</v>
      </c>
      <c r="W6" s="48" t="e">
        <v>#N/A</v>
      </c>
      <c r="Y6" s="46" t="s">
        <v>259</v>
      </c>
      <c r="Z6" s="48" t="e">
        <f t="shared" si="2"/>
        <v>#N/A</v>
      </c>
      <c r="AA6" s="48" t="e">
        <v>#N/A</v>
      </c>
      <c r="AB6" s="52"/>
      <c r="AE6" s="51">
        <v>71.364432041860695</v>
      </c>
      <c r="AF6" s="51">
        <f t="shared" si="0"/>
        <v>71.554890397098617</v>
      </c>
      <c r="AH6" s="47" t="str">
        <f t="shared" si="1"/>
        <v>Q3.1985</v>
      </c>
      <c r="AI6" s="49">
        <f t="shared" ref="AI6:AI35" si="7">AE5/AE6-1</f>
        <v>-6.1581698293907694E-3</v>
      </c>
      <c r="AJ6" s="49">
        <f t="shared" ref="AJ6:AJ35" si="8">AF5/AF6-1</f>
        <v>-9.3267332982758244E-3</v>
      </c>
      <c r="AK6" s="30">
        <f t="shared" si="3"/>
        <v>-8.3933556895505745E-3</v>
      </c>
      <c r="AL6" s="30">
        <f t="shared" si="4"/>
        <v>-2.0335368725752923E-2</v>
      </c>
      <c r="AM6" s="30">
        <f t="shared" si="5"/>
        <v>-2.2462976332169093E-2</v>
      </c>
      <c r="AN6" s="30">
        <f t="shared" si="6"/>
        <v>-1.1555821302074887E-2</v>
      </c>
    </row>
    <row r="7" spans="1:40" x14ac:dyDescent="0.25">
      <c r="A7" t="s">
        <v>260</v>
      </c>
      <c r="B7" s="34">
        <v>31412</v>
      </c>
      <c r="C7" s="51" t="e">
        <v>#N/A</v>
      </c>
      <c r="D7" s="51" t="e">
        <v>#N/A</v>
      </c>
      <c r="E7" s="48" t="e">
        <v>#N/A</v>
      </c>
      <c r="F7" s="48" t="e">
        <v>#N/A</v>
      </c>
      <c r="G7" s="48" t="e">
        <v>#N/A</v>
      </c>
      <c r="H7" s="48" t="e">
        <v>#N/A</v>
      </c>
      <c r="I7" s="48" t="e">
        <v>#N/A</v>
      </c>
      <c r="J7" s="48">
        <v>-8.1</v>
      </c>
      <c r="K7" s="48">
        <v>80</v>
      </c>
      <c r="L7" s="49" t="e">
        <v>#N/A</v>
      </c>
      <c r="M7" s="48" t="e">
        <v>#N/A</v>
      </c>
      <c r="N7" s="49">
        <v>71.936999999999998</v>
      </c>
      <c r="O7" s="49" t="e">
        <v>#N/A</v>
      </c>
      <c r="P7" s="49">
        <v>1132.124</v>
      </c>
      <c r="Q7" s="49">
        <v>236.31399999999999</v>
      </c>
      <c r="R7" s="49">
        <v>205.602</v>
      </c>
      <c r="S7" s="49">
        <v>241.172</v>
      </c>
      <c r="T7" s="48" t="e">
        <v>#N/A</v>
      </c>
      <c r="U7" s="48" t="e">
        <v>#N/A</v>
      </c>
      <c r="V7" s="48" t="e">
        <v>#N/A</v>
      </c>
      <c r="W7" s="48" t="e">
        <v>#N/A</v>
      </c>
      <c r="Y7" s="46" t="s">
        <v>260</v>
      </c>
      <c r="Z7" s="48" t="e">
        <f t="shared" si="2"/>
        <v>#N/A</v>
      </c>
      <c r="AA7" s="48" t="e">
        <v>#N/A</v>
      </c>
      <c r="AB7" s="52"/>
      <c r="AE7" s="51">
        <v>72.036295356446104</v>
      </c>
      <c r="AF7" s="51">
        <f t="shared" si="0"/>
        <v>71.969977162185856</v>
      </c>
      <c r="AH7" s="47" t="str">
        <f t="shared" si="1"/>
        <v>Q4.1985</v>
      </c>
      <c r="AI7" s="49">
        <f t="shared" si="7"/>
        <v>-9.3267332982759354E-3</v>
      </c>
      <c r="AJ7" s="49">
        <f t="shared" si="8"/>
        <v>-5.7674989134960386E-3</v>
      </c>
      <c r="AK7" s="30">
        <f t="shared" si="3"/>
        <v>-5.9269125996799232E-3</v>
      </c>
      <c r="AL7" s="30">
        <f t="shared" si="4"/>
        <v>-1.176400890340823E-2</v>
      </c>
      <c r="AM7" s="30">
        <f t="shared" si="5"/>
        <v>-2.908532018171095E-3</v>
      </c>
      <c r="AN7" s="30">
        <f t="shared" si="6"/>
        <v>-1.4139286484334823E-3</v>
      </c>
    </row>
    <row r="8" spans="1:40" x14ac:dyDescent="0.25">
      <c r="A8" t="s">
        <v>261</v>
      </c>
      <c r="B8" s="34">
        <v>31502</v>
      </c>
      <c r="C8" s="51" t="e">
        <v>#N/A</v>
      </c>
      <c r="D8" s="51" t="e">
        <v>#N/A</v>
      </c>
      <c r="E8" s="48" t="e">
        <v>#N/A</v>
      </c>
      <c r="F8" s="48" t="e">
        <v>#N/A</v>
      </c>
      <c r="G8" s="48" t="e">
        <v>#N/A</v>
      </c>
      <c r="H8" s="48" t="e">
        <v>#N/A</v>
      </c>
      <c r="I8" s="48" t="e">
        <v>#N/A</v>
      </c>
      <c r="J8" s="48">
        <v>-5.2</v>
      </c>
      <c r="K8" s="48">
        <v>80</v>
      </c>
      <c r="L8" s="49" t="e">
        <v>#N/A</v>
      </c>
      <c r="M8" s="48" t="e">
        <v>#N/A</v>
      </c>
      <c r="N8" s="49">
        <v>72.507000000000005</v>
      </c>
      <c r="O8" s="49" t="e">
        <v>#N/A</v>
      </c>
      <c r="P8" s="49">
        <v>1128.2619999999999</v>
      </c>
      <c r="Q8" s="49">
        <v>234.02</v>
      </c>
      <c r="R8" s="49">
        <v>206.358</v>
      </c>
      <c r="S8" s="49">
        <v>237.43299999999999</v>
      </c>
      <c r="T8" s="48" t="e">
        <v>#N/A</v>
      </c>
      <c r="U8" s="48" t="e">
        <v>#N/A</v>
      </c>
      <c r="V8" s="48" t="e">
        <v>#N/A</v>
      </c>
      <c r="W8" s="48" t="e">
        <v>#N/A</v>
      </c>
      <c r="Y8" s="46" t="s">
        <v>261</v>
      </c>
      <c r="Z8" s="48" t="e">
        <f t="shared" si="2"/>
        <v>#N/A</v>
      </c>
      <c r="AA8" s="48" t="e">
        <v>#N/A</v>
      </c>
      <c r="AB8" s="52"/>
      <c r="AE8" s="51">
        <v>72.454174730482407</v>
      </c>
      <c r="AF8" s="51">
        <f t="shared" si="0"/>
        <v>72.237190304469848</v>
      </c>
      <c r="AH8" s="47" t="str">
        <f t="shared" si="1"/>
        <v>Q1.1986</v>
      </c>
      <c r="AI8" s="49">
        <f t="shared" si="7"/>
        <v>-5.7674989134959276E-3</v>
      </c>
      <c r="AJ8" s="49">
        <f t="shared" si="8"/>
        <v>-3.6991076363536157E-3</v>
      </c>
      <c r="AK8" s="30">
        <f t="shared" si="3"/>
        <v>3.4229638151423991E-3</v>
      </c>
      <c r="AL8" s="30">
        <f t="shared" si="4"/>
        <v>9.8025809759849647E-3</v>
      </c>
      <c r="AM8" s="30">
        <f t="shared" si="5"/>
        <v>-3.6635361846887315E-3</v>
      </c>
      <c r="AN8" s="30">
        <f t="shared" si="6"/>
        <v>1.57476003756849E-2</v>
      </c>
    </row>
    <row r="9" spans="1:40" x14ac:dyDescent="0.25">
      <c r="A9" t="s">
        <v>262</v>
      </c>
      <c r="B9" s="34">
        <v>31593</v>
      </c>
      <c r="C9" s="51" t="e">
        <v>#N/A</v>
      </c>
      <c r="D9" s="51" t="e">
        <v>#N/A</v>
      </c>
      <c r="E9" s="48" t="e">
        <v>#N/A</v>
      </c>
      <c r="F9" s="48" t="e">
        <v>#N/A</v>
      </c>
      <c r="G9" s="48" t="e">
        <v>#N/A</v>
      </c>
      <c r="H9" s="48" t="e">
        <v>#N/A</v>
      </c>
      <c r="I9" s="48" t="e">
        <v>#N/A</v>
      </c>
      <c r="J9" s="48">
        <v>-5.2666666666666666</v>
      </c>
      <c r="K9" s="48">
        <v>80.7</v>
      </c>
      <c r="L9" s="49" t="e">
        <v>#N/A</v>
      </c>
      <c r="M9" s="48" t="e">
        <v>#N/A</v>
      </c>
      <c r="N9" s="49">
        <v>72.792000000000002</v>
      </c>
      <c r="O9" s="49" t="e">
        <v>#N/A</v>
      </c>
      <c r="P9" s="49">
        <v>1148.9490000000001</v>
      </c>
      <c r="Q9" s="49">
        <v>240.215</v>
      </c>
      <c r="R9" s="49">
        <v>214.136</v>
      </c>
      <c r="S9" s="49">
        <v>241.63399999999999</v>
      </c>
      <c r="T9" s="48" t="e">
        <v>#N/A</v>
      </c>
      <c r="U9" s="48" t="e">
        <v>#N/A</v>
      </c>
      <c r="V9" s="48" t="e">
        <v>#N/A</v>
      </c>
      <c r="W9" s="48" t="e">
        <v>#N/A</v>
      </c>
      <c r="Y9" s="46" t="s">
        <v>262</v>
      </c>
      <c r="Z9" s="48" t="e">
        <f>LN(L9/M9)*400</f>
        <v>#N/A</v>
      </c>
      <c r="AA9" s="48" t="e">
        <v>#N/A</v>
      </c>
      <c r="AB9" s="52"/>
      <c r="AE9" s="51">
        <v>72.723185621755803</v>
      </c>
      <c r="AF9" s="51">
        <f t="shared" si="0"/>
        <v>72.526847399957134</v>
      </c>
      <c r="AH9" s="47" t="str">
        <f t="shared" si="1"/>
        <v>Q2.1986</v>
      </c>
      <c r="AI9" s="49">
        <f t="shared" si="7"/>
        <v>-3.6991076363536157E-3</v>
      </c>
      <c r="AJ9" s="49">
        <f t="shared" si="8"/>
        <v>-3.9937913458438778E-3</v>
      </c>
      <c r="AK9" s="30">
        <f t="shared" si="3"/>
        <v>-1.8005150794334734E-2</v>
      </c>
      <c r="AL9" s="30">
        <f t="shared" si="4"/>
        <v>-2.5789396998522118E-2</v>
      </c>
      <c r="AM9" s="30">
        <f t="shared" si="5"/>
        <v>-3.6322710800612668E-2</v>
      </c>
      <c r="AN9" s="30">
        <f t="shared" si="6"/>
        <v>-1.7385798356191584E-2</v>
      </c>
    </row>
    <row r="10" spans="1:40" x14ac:dyDescent="0.25">
      <c r="A10" t="s">
        <v>263</v>
      </c>
      <c r="B10" s="34">
        <v>31685</v>
      </c>
      <c r="C10" s="51" t="e">
        <v>#N/A</v>
      </c>
      <c r="D10" s="51" t="e">
        <v>#N/A</v>
      </c>
      <c r="E10" s="48" t="e">
        <v>#N/A</v>
      </c>
      <c r="F10" s="48" t="e">
        <v>#N/A</v>
      </c>
      <c r="G10" s="48" t="e">
        <v>#N/A</v>
      </c>
      <c r="H10" s="48" t="e">
        <v>#N/A</v>
      </c>
      <c r="I10" s="48" t="e">
        <v>#N/A</v>
      </c>
      <c r="J10" s="48">
        <v>-4.7666666666666666</v>
      </c>
      <c r="K10" s="48">
        <v>81.2</v>
      </c>
      <c r="L10" s="49" t="e">
        <v>#N/A</v>
      </c>
      <c r="M10" s="48" t="e">
        <v>#N/A</v>
      </c>
      <c r="N10" s="49">
        <v>72.992999999999995</v>
      </c>
      <c r="O10" s="49" t="e">
        <v>#N/A</v>
      </c>
      <c r="P10" s="49">
        <v>1154.7860000000001</v>
      </c>
      <c r="Q10" s="49">
        <v>243.65600000000001</v>
      </c>
      <c r="R10" s="49">
        <v>219.601</v>
      </c>
      <c r="S10" s="49">
        <v>242.80500000000001</v>
      </c>
      <c r="T10" s="48" t="e">
        <v>#N/A</v>
      </c>
      <c r="U10" s="48" t="e">
        <v>#N/A</v>
      </c>
      <c r="V10" s="48" t="e">
        <v>#N/A</v>
      </c>
      <c r="W10" s="48" t="e">
        <v>#N/A</v>
      </c>
      <c r="Y10" s="46" t="s">
        <v>263</v>
      </c>
      <c r="Z10" s="48" t="e">
        <f t="shared" ref="Z10:Z73" si="9">LN(L10/M10)*400</f>
        <v>#N/A</v>
      </c>
      <c r="AA10" s="48" t="e">
        <v>#N/A</v>
      </c>
      <c r="AB10" s="52"/>
      <c r="AE10" s="51">
        <v>73.014791464023403</v>
      </c>
      <c r="AF10" s="51">
        <f t="shared" si="0"/>
        <v>72.859166351488867</v>
      </c>
      <c r="AH10" s="47" t="str">
        <f t="shared" si="1"/>
        <v>Q3.1986</v>
      </c>
      <c r="AI10" s="49">
        <f t="shared" si="7"/>
        <v>-3.9937913458437668E-3</v>
      </c>
      <c r="AJ10" s="49">
        <f t="shared" si="8"/>
        <v>-4.5611138333445655E-3</v>
      </c>
      <c r="AK10" s="30">
        <f t="shared" si="3"/>
        <v>-5.0546161799674971E-3</v>
      </c>
      <c r="AL10" s="30">
        <f t="shared" si="4"/>
        <v>-1.4122369241882038E-2</v>
      </c>
      <c r="AM10" s="30">
        <f t="shared" si="5"/>
        <v>-2.4886043324028551E-2</v>
      </c>
      <c r="AN10" s="30">
        <f t="shared" si="6"/>
        <v>-4.8228001894525807E-3</v>
      </c>
    </row>
    <row r="11" spans="1:40" x14ac:dyDescent="0.25">
      <c r="A11" t="s">
        <v>264</v>
      </c>
      <c r="B11" s="34">
        <v>31777</v>
      </c>
      <c r="C11" s="51" t="e">
        <v>#N/A</v>
      </c>
      <c r="D11" s="51" t="e">
        <v>#N/A</v>
      </c>
      <c r="E11" s="48" t="e">
        <v>#N/A</v>
      </c>
      <c r="F11" s="48" t="e">
        <v>#N/A</v>
      </c>
      <c r="G11" s="48" t="e">
        <v>#N/A</v>
      </c>
      <c r="H11" s="48" t="e">
        <v>#N/A</v>
      </c>
      <c r="I11" s="48" t="e">
        <v>#N/A</v>
      </c>
      <c r="J11" s="48">
        <v>-4.3</v>
      </c>
      <c r="K11" s="48">
        <v>80.599999999999994</v>
      </c>
      <c r="L11" s="49" t="e">
        <v>#N/A</v>
      </c>
      <c r="M11" s="48" t="e">
        <v>#N/A</v>
      </c>
      <c r="N11" s="49">
        <v>73.247</v>
      </c>
      <c r="O11" s="49" t="e">
        <v>#N/A</v>
      </c>
      <c r="P11" s="49">
        <v>1157.645</v>
      </c>
      <c r="Q11" s="49">
        <v>245.81700000000001</v>
      </c>
      <c r="R11" s="49">
        <v>220.15100000000001</v>
      </c>
      <c r="S11" s="49">
        <v>241.154</v>
      </c>
      <c r="T11" s="48" t="e">
        <v>#N/A</v>
      </c>
      <c r="U11" s="48" t="e">
        <v>#N/A</v>
      </c>
      <c r="V11" s="48" t="e">
        <v>#N/A</v>
      </c>
      <c r="W11" s="48" t="e">
        <v>#N/A</v>
      </c>
      <c r="Y11" s="46" t="s">
        <v>264</v>
      </c>
      <c r="Z11" s="48" t="e">
        <f t="shared" si="9"/>
        <v>#N/A</v>
      </c>
      <c r="AA11" s="48" t="e">
        <v>#N/A</v>
      </c>
      <c r="AB11" s="52"/>
      <c r="AE11" s="51">
        <v>73.3493461815589</v>
      </c>
      <c r="AF11" s="51">
        <f t="shared" si="0"/>
        <v>73.371444607007263</v>
      </c>
      <c r="AH11" s="47" t="str">
        <f t="shared" si="1"/>
        <v>Q4.1986</v>
      </c>
      <c r="AI11" s="49">
        <f t="shared" si="7"/>
        <v>-4.5611138333446766E-3</v>
      </c>
      <c r="AJ11" s="49">
        <f t="shared" si="8"/>
        <v>-6.9819840438233305E-3</v>
      </c>
      <c r="AK11" s="30">
        <f t="shared" si="3"/>
        <v>-2.4696690263421583E-3</v>
      </c>
      <c r="AL11" s="30">
        <f t="shared" si="4"/>
        <v>-8.791092560726077E-3</v>
      </c>
      <c r="AM11" s="30">
        <f t="shared" si="5"/>
        <v>-2.4982852678389067E-3</v>
      </c>
      <c r="AN11" s="30">
        <f t="shared" si="6"/>
        <v>6.8462476259982807E-3</v>
      </c>
    </row>
    <row r="12" spans="1:40" x14ac:dyDescent="0.25">
      <c r="A12" t="s">
        <v>265</v>
      </c>
      <c r="B12" s="34">
        <v>31867</v>
      </c>
      <c r="C12" s="51" t="e">
        <v>#N/A</v>
      </c>
      <c r="D12" s="51" t="e">
        <v>#N/A</v>
      </c>
      <c r="E12" s="48" t="e">
        <v>#N/A</v>
      </c>
      <c r="F12" s="48" t="e">
        <v>#N/A</v>
      </c>
      <c r="G12" s="48" t="e">
        <v>#N/A</v>
      </c>
      <c r="H12" s="48" t="e">
        <v>#N/A</v>
      </c>
      <c r="I12" s="48" t="e">
        <v>#N/A</v>
      </c>
      <c r="J12" s="48">
        <v>-5.3666666666666671</v>
      </c>
      <c r="K12" s="48">
        <v>80.3</v>
      </c>
      <c r="L12" s="49" t="e">
        <v>#N/A</v>
      </c>
      <c r="M12" s="48" t="e">
        <v>#N/A</v>
      </c>
      <c r="N12" s="49">
        <v>73.921000000000006</v>
      </c>
      <c r="O12" s="49" t="e">
        <v>#N/A</v>
      </c>
      <c r="P12" s="49">
        <v>1152.0899999999999</v>
      </c>
      <c r="Q12" s="49">
        <v>241.773</v>
      </c>
      <c r="R12" s="49">
        <v>225.262</v>
      </c>
      <c r="S12" s="49">
        <v>239.982</v>
      </c>
      <c r="T12" s="48" t="e">
        <v>#N/A</v>
      </c>
      <c r="U12" s="48" t="e">
        <v>#N/A</v>
      </c>
      <c r="V12" s="48" t="e">
        <v>#N/A</v>
      </c>
      <c r="W12" s="48" t="e">
        <v>#N/A</v>
      </c>
      <c r="Y12" s="46" t="s">
        <v>265</v>
      </c>
      <c r="Z12" s="48" t="e">
        <f t="shared" si="9"/>
        <v>#N/A</v>
      </c>
      <c r="AA12" s="48" t="e">
        <v>#N/A</v>
      </c>
      <c r="AB12" s="52"/>
      <c r="AE12" s="51">
        <v>73.8650709281753</v>
      </c>
      <c r="AF12" s="51">
        <f t="shared" si="0"/>
        <v>73.850850191201758</v>
      </c>
      <c r="AH12" s="47" t="str">
        <f t="shared" si="1"/>
        <v>Q1.1987</v>
      </c>
      <c r="AI12" s="49">
        <f t="shared" si="7"/>
        <v>-6.9819840438233305E-3</v>
      </c>
      <c r="AJ12" s="49">
        <f t="shared" si="8"/>
        <v>-6.4915377812618802E-3</v>
      </c>
      <c r="AK12" s="30">
        <f t="shared" si="3"/>
        <v>4.8216719179925427E-3</v>
      </c>
      <c r="AL12" s="30">
        <f t="shared" si="4"/>
        <v>1.6726433472720403E-2</v>
      </c>
      <c r="AM12" s="30">
        <f t="shared" si="5"/>
        <v>-2.2689135317985221E-2</v>
      </c>
      <c r="AN12" s="30">
        <f t="shared" si="6"/>
        <v>4.8836996108041486E-3</v>
      </c>
    </row>
    <row r="13" spans="1:40" x14ac:dyDescent="0.25">
      <c r="A13" t="s">
        <v>266</v>
      </c>
      <c r="B13" s="34">
        <v>31958</v>
      </c>
      <c r="C13" s="51" t="e">
        <v>#N/A</v>
      </c>
      <c r="D13" s="51" t="e">
        <v>#N/A</v>
      </c>
      <c r="E13" s="48" t="e">
        <v>#N/A</v>
      </c>
      <c r="F13" s="48" t="e">
        <v>#N/A</v>
      </c>
      <c r="G13" s="48" t="e">
        <v>#N/A</v>
      </c>
      <c r="H13" s="48" t="e">
        <v>#N/A</v>
      </c>
      <c r="I13" s="48" t="e">
        <v>#N/A</v>
      </c>
      <c r="J13" s="48">
        <v>-6.7</v>
      </c>
      <c r="K13" s="48">
        <v>80.900000000000006</v>
      </c>
      <c r="L13" s="49" t="e">
        <v>#N/A</v>
      </c>
      <c r="M13" s="48" t="e">
        <v>#N/A</v>
      </c>
      <c r="N13" s="49">
        <v>74.418999999999997</v>
      </c>
      <c r="O13" s="49" t="e">
        <v>#N/A</v>
      </c>
      <c r="P13" s="49">
        <v>1171.499</v>
      </c>
      <c r="Q13" s="49">
        <v>249.81899999999999</v>
      </c>
      <c r="R13" s="49">
        <v>230.76300000000001</v>
      </c>
      <c r="S13" s="49">
        <v>243.56</v>
      </c>
      <c r="T13" s="48" t="e">
        <v>#N/A</v>
      </c>
      <c r="U13" s="48" t="e">
        <v>#N/A</v>
      </c>
      <c r="V13" s="48" t="e">
        <v>#N/A</v>
      </c>
      <c r="W13" s="48" t="e">
        <v>#N/A</v>
      </c>
      <c r="Y13" s="46" t="s">
        <v>266</v>
      </c>
      <c r="Z13" s="48" t="e">
        <f t="shared" si="9"/>
        <v>#N/A</v>
      </c>
      <c r="AA13" s="48" t="e">
        <v>#N/A</v>
      </c>
      <c r="AB13" s="52"/>
      <c r="AE13" s="51">
        <v>74.347701843643307</v>
      </c>
      <c r="AF13" s="51">
        <f t="shared" si="0"/>
        <v>74.324398380137708</v>
      </c>
      <c r="AH13" s="47" t="str">
        <f t="shared" si="1"/>
        <v>Q2.1987</v>
      </c>
      <c r="AI13" s="49">
        <f t="shared" si="7"/>
        <v>-6.4915377812618802E-3</v>
      </c>
      <c r="AJ13" s="49">
        <f t="shared" si="8"/>
        <v>-6.3713692846049108E-3</v>
      </c>
      <c r="AK13" s="30">
        <f t="shared" si="3"/>
        <v>-1.6567662456391408E-2</v>
      </c>
      <c r="AL13" s="30">
        <f t="shared" si="4"/>
        <v>-3.2207318098303128E-2</v>
      </c>
      <c r="AM13" s="30">
        <f t="shared" si="5"/>
        <v>-2.3838310301044774E-2</v>
      </c>
      <c r="AN13" s="30">
        <f t="shared" si="6"/>
        <v>-1.4690425357201553E-2</v>
      </c>
    </row>
    <row r="14" spans="1:40" x14ac:dyDescent="0.25">
      <c r="A14" t="s">
        <v>267</v>
      </c>
      <c r="B14" s="34">
        <v>32050</v>
      </c>
      <c r="C14" s="51" t="e">
        <v>#N/A</v>
      </c>
      <c r="D14" s="51" t="e">
        <v>#N/A</v>
      </c>
      <c r="E14" s="48" t="e">
        <v>#N/A</v>
      </c>
      <c r="F14" s="48" t="e">
        <v>#N/A</v>
      </c>
      <c r="G14" s="48" t="e">
        <v>#N/A</v>
      </c>
      <c r="H14" s="48" t="e">
        <v>#N/A</v>
      </c>
      <c r="I14" s="48" t="e">
        <v>#N/A</v>
      </c>
      <c r="J14" s="48">
        <v>-6.6333333333333329</v>
      </c>
      <c r="K14" s="48">
        <v>81</v>
      </c>
      <c r="L14" s="49" t="e">
        <v>#N/A</v>
      </c>
      <c r="M14" s="48" t="e">
        <v>#N/A</v>
      </c>
      <c r="N14" s="49">
        <v>74.799000000000007</v>
      </c>
      <c r="O14" s="49" t="e">
        <v>#N/A</v>
      </c>
      <c r="P14" s="49">
        <v>1184.08</v>
      </c>
      <c r="Q14" s="49">
        <v>255.61099999999999</v>
      </c>
      <c r="R14" s="49">
        <v>240.09299999999999</v>
      </c>
      <c r="S14" s="49">
        <v>255.70699999999999</v>
      </c>
      <c r="T14" s="48" t="e">
        <v>#N/A</v>
      </c>
      <c r="U14" s="48" t="e">
        <v>#N/A</v>
      </c>
      <c r="V14" s="48" t="e">
        <v>#N/A</v>
      </c>
      <c r="W14" s="48" t="e">
        <v>#N/A</v>
      </c>
      <c r="Y14" s="46" t="s">
        <v>267</v>
      </c>
      <c r="Z14" s="48" t="e">
        <f t="shared" si="9"/>
        <v>#N/A</v>
      </c>
      <c r="AA14" s="48" t="e">
        <v>#N/A</v>
      </c>
      <c r="AB14" s="52"/>
      <c r="AE14" s="51">
        <v>74.824435956635298</v>
      </c>
      <c r="AF14" s="51">
        <f t="shared" si="0"/>
        <v>75.13153221143601</v>
      </c>
      <c r="AH14" s="47" t="str">
        <f t="shared" si="1"/>
        <v>Q3.1987</v>
      </c>
      <c r="AI14" s="49">
        <f t="shared" si="7"/>
        <v>-6.3713692846049108E-3</v>
      </c>
      <c r="AJ14" s="49">
        <f t="shared" si="8"/>
        <v>-1.0742943841832719E-2</v>
      </c>
      <c r="AK14" s="30">
        <f t="shared" si="3"/>
        <v>-1.0625126680629648E-2</v>
      </c>
      <c r="AL14" s="30">
        <f t="shared" si="4"/>
        <v>-2.2659431714597611E-2</v>
      </c>
      <c r="AM14" s="30">
        <f t="shared" si="5"/>
        <v>-3.8859941772563023E-2</v>
      </c>
      <c r="AN14" s="30">
        <f t="shared" si="6"/>
        <v>-4.7503588091057258E-2</v>
      </c>
    </row>
    <row r="15" spans="1:40" x14ac:dyDescent="0.25">
      <c r="A15" t="s">
        <v>268</v>
      </c>
      <c r="B15" s="34">
        <v>32142</v>
      </c>
      <c r="C15" s="51" t="e">
        <v>#N/A</v>
      </c>
      <c r="D15" s="51" t="e">
        <v>#N/A</v>
      </c>
      <c r="E15" s="48" t="e">
        <v>#N/A</v>
      </c>
      <c r="F15" s="48" t="e">
        <v>#N/A</v>
      </c>
      <c r="G15" s="48" t="e">
        <v>#N/A</v>
      </c>
      <c r="H15" s="48" t="e">
        <v>#N/A</v>
      </c>
      <c r="I15" s="48" t="e">
        <v>#N/A</v>
      </c>
      <c r="J15" s="48">
        <v>-6.5999999999999988</v>
      </c>
      <c r="K15" s="48">
        <v>80.7</v>
      </c>
      <c r="L15" s="49" t="e">
        <v>#N/A</v>
      </c>
      <c r="M15" s="48" t="e">
        <v>#N/A</v>
      </c>
      <c r="N15" s="49">
        <v>75.183999999999997</v>
      </c>
      <c r="O15" s="49">
        <v>75.637</v>
      </c>
      <c r="P15" s="49">
        <v>1199.174</v>
      </c>
      <c r="Q15" s="49">
        <v>259.46699999999998</v>
      </c>
      <c r="R15" s="49">
        <v>244.97</v>
      </c>
      <c r="S15" s="49">
        <v>255.726</v>
      </c>
      <c r="T15" s="48" t="e">
        <v>#N/A</v>
      </c>
      <c r="U15" s="48" t="e">
        <v>#N/A</v>
      </c>
      <c r="V15" s="48" t="e">
        <v>#N/A</v>
      </c>
      <c r="W15" s="48" t="e">
        <v>#N/A</v>
      </c>
      <c r="Y15" s="46" t="s">
        <v>268</v>
      </c>
      <c r="Z15" s="48" t="e">
        <f t="shared" si="9"/>
        <v>#N/A</v>
      </c>
      <c r="AA15" s="48" t="e">
        <v>#N/A</v>
      </c>
      <c r="AB15" s="52"/>
      <c r="AE15" s="51">
        <f>O15</f>
        <v>75.637</v>
      </c>
      <c r="AF15" s="51">
        <v>75.775201749797006</v>
      </c>
      <c r="AH15" s="47" t="str">
        <f t="shared" si="1"/>
        <v>Q4.1987</v>
      </c>
      <c r="AI15" s="49">
        <f t="shared" si="7"/>
        <v>-1.0742943841832719E-2</v>
      </c>
      <c r="AJ15" s="49">
        <f t="shared" si="8"/>
        <v>-8.4944615586288741E-3</v>
      </c>
      <c r="AK15" s="30">
        <f t="shared" si="3"/>
        <v>-1.2586997383198795E-2</v>
      </c>
      <c r="AL15" s="30">
        <f t="shared" si="4"/>
        <v>-1.4861234762031383E-2</v>
      </c>
      <c r="AM15" s="30">
        <f t="shared" si="5"/>
        <v>-1.9908560231865158E-2</v>
      </c>
      <c r="AN15" s="30">
        <f t="shared" si="6"/>
        <v>-7.4298272369710538E-5</v>
      </c>
    </row>
    <row r="16" spans="1:40" x14ac:dyDescent="0.25">
      <c r="A16" t="s">
        <v>269</v>
      </c>
      <c r="B16" s="34">
        <v>32233</v>
      </c>
      <c r="C16" s="51" t="e">
        <v>#N/A</v>
      </c>
      <c r="D16" s="51" t="e">
        <v>#N/A</v>
      </c>
      <c r="E16" s="48" t="e">
        <v>#N/A</v>
      </c>
      <c r="F16" s="48" t="e">
        <v>#N/A</v>
      </c>
      <c r="G16" s="48" t="e">
        <v>#N/A</v>
      </c>
      <c r="H16" s="48" t="e">
        <v>#N/A</v>
      </c>
      <c r="I16" s="48" t="e">
        <v>#N/A</v>
      </c>
      <c r="J16" s="48">
        <v>-6.4333333333333336</v>
      </c>
      <c r="K16" s="48">
        <v>80.900000000000006</v>
      </c>
      <c r="L16" s="49" t="e">
        <v>#N/A</v>
      </c>
      <c r="M16" s="48" t="e">
        <v>#N/A</v>
      </c>
      <c r="N16" s="49">
        <v>75.709999999999994</v>
      </c>
      <c r="O16" s="49">
        <v>76.284999999999997</v>
      </c>
      <c r="P16" s="49">
        <v>1205.7950000000001</v>
      </c>
      <c r="Q16" s="49">
        <v>263.65300000000002</v>
      </c>
      <c r="R16" s="49">
        <v>242.84299999999999</v>
      </c>
      <c r="S16" s="49">
        <v>250.50899999999999</v>
      </c>
      <c r="T16" s="48" t="e">
        <v>#N/A</v>
      </c>
      <c r="U16" s="48" t="e">
        <v>#N/A</v>
      </c>
      <c r="V16" s="48" t="e">
        <v>#N/A</v>
      </c>
      <c r="W16" s="48" t="e">
        <v>#N/A</v>
      </c>
      <c r="Y16" s="46" t="s">
        <v>269</v>
      </c>
      <c r="Z16" s="48" t="e">
        <f t="shared" si="9"/>
        <v>#N/A</v>
      </c>
      <c r="AA16" s="48" t="e">
        <v>#N/A</v>
      </c>
      <c r="AB16" s="52"/>
      <c r="AE16" s="51">
        <f t="shared" ref="AE16:AE35" si="10">O16</f>
        <v>76.284999999999997</v>
      </c>
      <c r="AF16" s="51">
        <v>76.208749434397902</v>
      </c>
      <c r="AH16" s="47" t="str">
        <f t="shared" si="1"/>
        <v>Q1.1988</v>
      </c>
      <c r="AI16" s="49">
        <f t="shared" si="7"/>
        <v>-8.4944615586287631E-3</v>
      </c>
      <c r="AJ16" s="49">
        <f t="shared" si="8"/>
        <v>-5.6889489437705887E-3</v>
      </c>
      <c r="AK16" s="30">
        <f t="shared" si="3"/>
        <v>-5.4909831273144416E-3</v>
      </c>
      <c r="AL16" s="30">
        <f t="shared" si="4"/>
        <v>-1.5876929145505758E-2</v>
      </c>
      <c r="AM16" s="30">
        <f t="shared" si="5"/>
        <v>8.7587453622299805E-3</v>
      </c>
      <c r="AN16" s="30">
        <f t="shared" si="6"/>
        <v>2.0825599080272594E-2</v>
      </c>
    </row>
    <row r="17" spans="1:40" x14ac:dyDescent="0.25">
      <c r="A17" t="s">
        <v>270</v>
      </c>
      <c r="B17" s="34">
        <v>32324</v>
      </c>
      <c r="C17" s="51" t="e">
        <v>#N/A</v>
      </c>
      <c r="D17" s="51" t="e">
        <v>#N/A</v>
      </c>
      <c r="E17" s="48" t="e">
        <v>#N/A</v>
      </c>
      <c r="F17" s="48" t="e">
        <v>#N/A</v>
      </c>
      <c r="G17" s="48" t="e">
        <v>#N/A</v>
      </c>
      <c r="H17" s="48" t="e">
        <v>#N/A</v>
      </c>
      <c r="I17" s="48" t="e">
        <v>#N/A</v>
      </c>
      <c r="J17" s="48">
        <v>-5.6333333333333337</v>
      </c>
      <c r="K17" s="48">
        <v>81.099999999999994</v>
      </c>
      <c r="L17" s="49" t="e">
        <v>#N/A</v>
      </c>
      <c r="M17" s="48" t="e">
        <v>#N/A</v>
      </c>
      <c r="N17" s="49">
        <v>76.257999999999996</v>
      </c>
      <c r="O17" s="49">
        <v>76.849999999999994</v>
      </c>
      <c r="P17" s="49">
        <v>1216.8800000000001</v>
      </c>
      <c r="Q17" s="49">
        <v>268.63400000000001</v>
      </c>
      <c r="R17" s="49">
        <v>251.547</v>
      </c>
      <c r="S17" s="49">
        <v>263.78500000000003</v>
      </c>
      <c r="T17" s="48" t="e">
        <v>#N/A</v>
      </c>
      <c r="U17" s="48" t="e">
        <v>#N/A</v>
      </c>
      <c r="V17" s="48" t="e">
        <v>#N/A</v>
      </c>
      <c r="W17" s="48" t="e">
        <v>#N/A</v>
      </c>
      <c r="Y17" s="46" t="s">
        <v>270</v>
      </c>
      <c r="Z17" s="48" t="e">
        <f t="shared" si="9"/>
        <v>#N/A</v>
      </c>
      <c r="AA17" s="48" t="e">
        <v>#N/A</v>
      </c>
      <c r="AB17" s="52"/>
      <c r="AE17" s="51">
        <f t="shared" si="10"/>
        <v>76.849999999999994</v>
      </c>
      <c r="AF17" s="51">
        <v>76.668950541829901</v>
      </c>
      <c r="AH17" s="47" t="str">
        <f t="shared" si="1"/>
        <v>Q2.1988</v>
      </c>
      <c r="AI17" s="49">
        <f t="shared" si="7"/>
        <v>-7.3519843851659328E-3</v>
      </c>
      <c r="AJ17" s="49">
        <f t="shared" si="8"/>
        <v>-6.0024443295453311E-3</v>
      </c>
      <c r="AK17" s="30">
        <f t="shared" si="3"/>
        <v>-9.1093616461771498E-3</v>
      </c>
      <c r="AL17" s="30">
        <f t="shared" si="4"/>
        <v>-1.8541956714339891E-2</v>
      </c>
      <c r="AM17" s="30">
        <f t="shared" si="5"/>
        <v>-3.46018835446259E-2</v>
      </c>
      <c r="AN17" s="30">
        <f t="shared" si="6"/>
        <v>-5.0328866311579623E-2</v>
      </c>
    </row>
    <row r="18" spans="1:40" x14ac:dyDescent="0.25">
      <c r="A18" t="s">
        <v>271</v>
      </c>
      <c r="B18" s="34">
        <v>32416</v>
      </c>
      <c r="C18" s="51" t="e">
        <v>#N/A</v>
      </c>
      <c r="D18" s="51" t="e">
        <v>#N/A</v>
      </c>
      <c r="E18" s="48" t="e">
        <v>#N/A</v>
      </c>
      <c r="F18" s="48" t="e">
        <v>#N/A</v>
      </c>
      <c r="G18" s="48" t="e">
        <v>#N/A</v>
      </c>
      <c r="H18" s="48" t="e">
        <v>#N/A</v>
      </c>
      <c r="I18" s="48" t="e">
        <v>#N/A</v>
      </c>
      <c r="J18" s="48">
        <v>-5.2</v>
      </c>
      <c r="K18" s="48">
        <v>82.6</v>
      </c>
      <c r="L18" s="49" t="e">
        <v>#N/A</v>
      </c>
      <c r="M18" s="48" t="e">
        <v>#N/A</v>
      </c>
      <c r="N18" s="49">
        <v>76.840999999999994</v>
      </c>
      <c r="O18" s="49">
        <v>77.131</v>
      </c>
      <c r="P18" s="49">
        <v>1231.952</v>
      </c>
      <c r="Q18" s="49">
        <v>273.15800000000002</v>
      </c>
      <c r="R18" s="49">
        <v>260.41699999999997</v>
      </c>
      <c r="S18" s="49">
        <v>267.99700000000001</v>
      </c>
      <c r="T18" s="48" t="e">
        <v>#N/A</v>
      </c>
      <c r="U18" s="48" t="e">
        <v>#N/A</v>
      </c>
      <c r="V18" s="48" t="e">
        <v>#N/A</v>
      </c>
      <c r="W18" s="48" t="e">
        <v>#N/A</v>
      </c>
      <c r="Y18" s="46" t="s">
        <v>271</v>
      </c>
      <c r="Z18" s="48" t="e">
        <f t="shared" si="9"/>
        <v>#N/A</v>
      </c>
      <c r="AA18" s="48" t="e">
        <v>#N/A</v>
      </c>
      <c r="AB18" s="52"/>
      <c r="AE18" s="51">
        <f t="shared" si="10"/>
        <v>77.131</v>
      </c>
      <c r="AF18" s="51">
        <v>77.248603284003593</v>
      </c>
      <c r="AH18" s="47" t="str">
        <f t="shared" si="1"/>
        <v>Q3.1988</v>
      </c>
      <c r="AI18" s="49">
        <f t="shared" si="7"/>
        <v>-3.6431525586341218E-3</v>
      </c>
      <c r="AJ18" s="49">
        <f t="shared" si="8"/>
        <v>-7.5037310388980094E-3</v>
      </c>
      <c r="AK18" s="30">
        <f t="shared" si="3"/>
        <v>-1.2234242892580127E-2</v>
      </c>
      <c r="AL18" s="30">
        <f t="shared" si="4"/>
        <v>-1.6561843328769421E-2</v>
      </c>
      <c r="AM18" s="30">
        <f t="shared" si="5"/>
        <v>-3.4060756402231718E-2</v>
      </c>
      <c r="AN18" s="30">
        <f t="shared" si="6"/>
        <v>-1.5716593842468374E-2</v>
      </c>
    </row>
    <row r="19" spans="1:40" x14ac:dyDescent="0.25">
      <c r="A19" t="s">
        <v>272</v>
      </c>
      <c r="B19" s="34">
        <v>32508</v>
      </c>
      <c r="C19" s="51" t="e">
        <v>#N/A</v>
      </c>
      <c r="D19" s="51" t="e">
        <v>#N/A</v>
      </c>
      <c r="E19" s="48" t="e">
        <v>#N/A</v>
      </c>
      <c r="F19" s="48" t="e">
        <v>#N/A</v>
      </c>
      <c r="G19" s="48" t="e">
        <v>#N/A</v>
      </c>
      <c r="H19" s="48" t="e">
        <v>#N/A</v>
      </c>
      <c r="I19" s="48" t="e">
        <v>#N/A</v>
      </c>
      <c r="J19" s="48">
        <v>-3.1</v>
      </c>
      <c r="K19" s="48">
        <v>82.9</v>
      </c>
      <c r="L19" s="49" t="e">
        <v>#N/A</v>
      </c>
      <c r="M19" s="48" t="e">
        <v>#N/A</v>
      </c>
      <c r="N19" s="49">
        <v>77.435000000000002</v>
      </c>
      <c r="O19" s="49">
        <v>77.745999999999995</v>
      </c>
      <c r="P19" s="49">
        <v>1243.346</v>
      </c>
      <c r="Q19" s="49">
        <v>278.11700000000002</v>
      </c>
      <c r="R19" s="49">
        <v>265.36</v>
      </c>
      <c r="S19" s="49">
        <v>274.91300000000001</v>
      </c>
      <c r="T19" s="48" t="e">
        <v>#N/A</v>
      </c>
      <c r="U19" s="48" t="e">
        <v>#N/A</v>
      </c>
      <c r="V19" s="48" t="e">
        <v>#N/A</v>
      </c>
      <c r="W19" s="48" t="e">
        <v>#N/A</v>
      </c>
      <c r="Y19" s="46" t="s">
        <v>272</v>
      </c>
      <c r="Z19" s="48" t="e">
        <f t="shared" si="9"/>
        <v>#N/A</v>
      </c>
      <c r="AA19" s="48" t="e">
        <v>#N/A</v>
      </c>
      <c r="AB19" s="52"/>
      <c r="AE19" s="51">
        <f t="shared" si="10"/>
        <v>77.745999999999995</v>
      </c>
      <c r="AF19" s="51">
        <v>77.888733642669806</v>
      </c>
      <c r="AH19" s="47" t="str">
        <f t="shared" si="1"/>
        <v>Q4.1988</v>
      </c>
      <c r="AI19" s="49">
        <f t="shared" si="7"/>
        <v>-7.9103748102795635E-3</v>
      </c>
      <c r="AJ19" s="49">
        <f t="shared" si="8"/>
        <v>-8.2185231256030056E-3</v>
      </c>
      <c r="AK19" s="30">
        <f t="shared" si="3"/>
        <v>-9.1639817074249397E-3</v>
      </c>
      <c r="AL19" s="30">
        <f t="shared" si="4"/>
        <v>-1.783062524045631E-2</v>
      </c>
      <c r="AM19" s="30">
        <f t="shared" si="5"/>
        <v>-1.8627524871872359E-2</v>
      </c>
      <c r="AN19" s="30">
        <f t="shared" si="6"/>
        <v>-2.5157049684809363E-2</v>
      </c>
    </row>
    <row r="20" spans="1:40" x14ac:dyDescent="0.25">
      <c r="A20" t="s">
        <v>273</v>
      </c>
      <c r="B20" s="34">
        <v>32598</v>
      </c>
      <c r="C20" s="51" t="e">
        <v>#N/A</v>
      </c>
      <c r="D20" s="51" t="e">
        <v>#N/A</v>
      </c>
      <c r="E20" s="48" t="e">
        <v>#N/A</v>
      </c>
      <c r="F20" s="48" t="e">
        <v>#N/A</v>
      </c>
      <c r="G20" s="48" t="e">
        <v>#N/A</v>
      </c>
      <c r="H20" s="48" t="e">
        <v>#N/A</v>
      </c>
      <c r="I20" s="48" t="e">
        <v>#N/A</v>
      </c>
      <c r="J20" s="48">
        <v>-4.1000000000000005</v>
      </c>
      <c r="K20" s="48">
        <v>83.8</v>
      </c>
      <c r="L20" s="49" t="e">
        <v>#N/A</v>
      </c>
      <c r="M20" s="48" t="e">
        <v>#N/A</v>
      </c>
      <c r="N20" s="49">
        <v>78.427999999999997</v>
      </c>
      <c r="O20" s="49">
        <v>78.635999999999996</v>
      </c>
      <c r="P20" s="49">
        <v>1257.951</v>
      </c>
      <c r="Q20" s="49">
        <v>285.29599999999999</v>
      </c>
      <c r="R20" s="49">
        <v>271.81</v>
      </c>
      <c r="S20" s="49">
        <v>278.94</v>
      </c>
      <c r="T20" s="48" t="e">
        <v>#N/A</v>
      </c>
      <c r="U20" s="48" t="e">
        <v>#N/A</v>
      </c>
      <c r="V20" s="48" t="e">
        <v>#N/A</v>
      </c>
      <c r="W20" s="48" t="e">
        <v>#N/A</v>
      </c>
      <c r="Y20" s="46" t="s">
        <v>273</v>
      </c>
      <c r="Z20" s="48" t="e">
        <f t="shared" si="9"/>
        <v>#N/A</v>
      </c>
      <c r="AA20" s="48" t="e">
        <v>#N/A</v>
      </c>
      <c r="AB20" s="52"/>
      <c r="AE20" s="51">
        <f t="shared" si="10"/>
        <v>78.635999999999996</v>
      </c>
      <c r="AF20" s="51">
        <v>78.558368200601706</v>
      </c>
      <c r="AH20" s="47" t="str">
        <f t="shared" si="1"/>
        <v>Q1.1989</v>
      </c>
      <c r="AI20" s="49">
        <f t="shared" si="7"/>
        <v>-1.1317971412584615E-2</v>
      </c>
      <c r="AJ20" s="49">
        <f t="shared" si="8"/>
        <v>-8.5240385368234861E-3</v>
      </c>
      <c r="AK20" s="30">
        <f t="shared" si="3"/>
        <v>-1.161015015688216E-2</v>
      </c>
      <c r="AL20" s="30">
        <f t="shared" si="4"/>
        <v>-2.5163339128484008E-2</v>
      </c>
      <c r="AM20" s="30">
        <f t="shared" si="5"/>
        <v>-2.3729811265222001E-2</v>
      </c>
      <c r="AN20" s="30">
        <f t="shared" si="6"/>
        <v>-1.4436796443679567E-2</v>
      </c>
    </row>
    <row r="21" spans="1:40" x14ac:dyDescent="0.25">
      <c r="A21" t="s">
        <v>274</v>
      </c>
      <c r="B21" s="34">
        <v>32689</v>
      </c>
      <c r="C21" s="51" t="e">
        <v>#N/A</v>
      </c>
      <c r="D21" s="51" t="e">
        <v>#N/A</v>
      </c>
      <c r="E21" s="48" t="e">
        <v>#N/A</v>
      </c>
      <c r="F21" s="48" t="e">
        <v>#N/A</v>
      </c>
      <c r="G21" s="48" t="e">
        <v>#N/A</v>
      </c>
      <c r="H21" s="48" t="e">
        <v>#N/A</v>
      </c>
      <c r="I21" s="48" t="e">
        <v>#N/A</v>
      </c>
      <c r="J21" s="48">
        <v>-4.8</v>
      </c>
      <c r="K21" s="48">
        <v>83.8</v>
      </c>
      <c r="L21" s="49" t="e">
        <v>#N/A</v>
      </c>
      <c r="M21" s="48" t="e">
        <v>#N/A</v>
      </c>
      <c r="N21" s="49">
        <v>79.331999999999994</v>
      </c>
      <c r="O21" s="49">
        <v>79.501999999999995</v>
      </c>
      <c r="P21" s="49">
        <v>1269.9090000000001</v>
      </c>
      <c r="Q21" s="49">
        <v>288.125</v>
      </c>
      <c r="R21" s="49">
        <v>280.01499999999999</v>
      </c>
      <c r="S21" s="49">
        <v>290.21600000000001</v>
      </c>
      <c r="T21" s="48" t="e">
        <v>#N/A</v>
      </c>
      <c r="U21" s="48" t="e">
        <v>#N/A</v>
      </c>
      <c r="V21" s="48" t="e">
        <v>#N/A</v>
      </c>
      <c r="W21" s="48" t="e">
        <v>#N/A</v>
      </c>
      <c r="Y21" s="46" t="s">
        <v>274</v>
      </c>
      <c r="Z21" s="48" t="e">
        <f t="shared" si="9"/>
        <v>#N/A</v>
      </c>
      <c r="AA21" s="48" t="e">
        <v>#N/A</v>
      </c>
      <c r="AB21" s="52"/>
      <c r="AE21" s="51">
        <f t="shared" si="10"/>
        <v>79.501999999999995</v>
      </c>
      <c r="AF21" s="51">
        <v>79.320219981398495</v>
      </c>
      <c r="AH21" s="47" t="str">
        <f t="shared" si="1"/>
        <v>Q2.1989</v>
      </c>
      <c r="AI21" s="49">
        <f t="shared" si="7"/>
        <v>-1.0892807728107412E-2</v>
      </c>
      <c r="AJ21" s="49">
        <f t="shared" si="8"/>
        <v>-9.6047613203222859E-3</v>
      </c>
      <c r="AK21" s="30">
        <f t="shared" si="3"/>
        <v>-9.4164227515515231E-3</v>
      </c>
      <c r="AL21" s="30">
        <f t="shared" si="4"/>
        <v>-9.8186550976139264E-3</v>
      </c>
      <c r="AM21" s="30">
        <f t="shared" si="5"/>
        <v>-2.9302001678481404E-2</v>
      </c>
      <c r="AN21" s="30">
        <f t="shared" si="6"/>
        <v>-3.8853819224301978E-2</v>
      </c>
    </row>
    <row r="22" spans="1:40" x14ac:dyDescent="0.25">
      <c r="A22" t="s">
        <v>275</v>
      </c>
      <c r="B22" s="34">
        <v>32781</v>
      </c>
      <c r="C22" s="51" t="e">
        <v>#N/A</v>
      </c>
      <c r="D22" s="51" t="e">
        <v>#N/A</v>
      </c>
      <c r="E22" s="48" t="e">
        <v>#N/A</v>
      </c>
      <c r="F22" s="48" t="e">
        <v>#N/A</v>
      </c>
      <c r="G22" s="48" t="e">
        <v>#N/A</v>
      </c>
      <c r="H22" s="48" t="e">
        <v>#N/A</v>
      </c>
      <c r="I22" s="48" t="e">
        <v>#N/A</v>
      </c>
      <c r="J22" s="48">
        <v>-3.2000000000000006</v>
      </c>
      <c r="K22" s="48">
        <v>84.8</v>
      </c>
      <c r="L22" s="49" t="e">
        <v>#N/A</v>
      </c>
      <c r="M22" s="48" t="e">
        <v>#N/A</v>
      </c>
      <c r="N22" s="49">
        <v>79.887</v>
      </c>
      <c r="O22" s="49">
        <v>79.861000000000004</v>
      </c>
      <c r="P22" s="49">
        <v>1277.5029999999999</v>
      </c>
      <c r="Q22" s="49">
        <v>290.149</v>
      </c>
      <c r="R22" s="49">
        <v>279.03100000000001</v>
      </c>
      <c r="S22" s="49">
        <v>285.72300000000001</v>
      </c>
      <c r="T22" s="48" t="e">
        <v>#N/A</v>
      </c>
      <c r="U22" s="48" t="e">
        <v>#N/A</v>
      </c>
      <c r="V22" s="48" t="e">
        <v>#N/A</v>
      </c>
      <c r="W22" s="48" t="e">
        <v>#N/A</v>
      </c>
      <c r="Y22" s="46" t="s">
        <v>275</v>
      </c>
      <c r="Z22" s="48" t="e">
        <f t="shared" si="9"/>
        <v>#N/A</v>
      </c>
      <c r="AA22" s="48" t="e">
        <v>#N/A</v>
      </c>
      <c r="AB22" s="52"/>
      <c r="AE22" s="51">
        <f t="shared" si="10"/>
        <v>79.861000000000004</v>
      </c>
      <c r="AF22" s="51">
        <v>79.970297379721103</v>
      </c>
      <c r="AH22" s="47" t="str">
        <f t="shared" si="1"/>
        <v>Q3.1989</v>
      </c>
      <c r="AI22" s="49">
        <f t="shared" si="7"/>
        <v>-4.4953106021713429E-3</v>
      </c>
      <c r="AJ22" s="49">
        <f t="shared" si="8"/>
        <v>-8.1289856312007913E-3</v>
      </c>
      <c r="AK22" s="30">
        <f t="shared" si="3"/>
        <v>-5.9444087411143487E-3</v>
      </c>
      <c r="AL22" s="30">
        <f t="shared" si="4"/>
        <v>-6.9757262647811569E-3</v>
      </c>
      <c r="AM22" s="30">
        <f t="shared" si="5"/>
        <v>3.5264898882201301E-3</v>
      </c>
      <c r="AN22" s="30">
        <f t="shared" si="6"/>
        <v>1.5725020386878175E-2</v>
      </c>
    </row>
    <row r="23" spans="1:40" x14ac:dyDescent="0.25">
      <c r="A23" t="s">
        <v>276</v>
      </c>
      <c r="B23" s="34">
        <v>32873</v>
      </c>
      <c r="C23" s="51" t="e">
        <v>#N/A</v>
      </c>
      <c r="D23" s="51" t="e">
        <v>#N/A</v>
      </c>
      <c r="E23" s="48" t="e">
        <v>#N/A</v>
      </c>
      <c r="F23" s="48" t="e">
        <v>#N/A</v>
      </c>
      <c r="G23" s="48" t="e">
        <v>#N/A</v>
      </c>
      <c r="H23" s="48" t="e">
        <v>#N/A</v>
      </c>
      <c r="I23" s="48" t="e">
        <v>#N/A</v>
      </c>
      <c r="J23" s="48">
        <v>-2.2666666666666666</v>
      </c>
      <c r="K23" s="48">
        <v>84.7</v>
      </c>
      <c r="L23" s="49" t="e">
        <v>#N/A</v>
      </c>
      <c r="M23" s="48" t="e">
        <v>#N/A</v>
      </c>
      <c r="N23" s="49">
        <v>80.614999999999995</v>
      </c>
      <c r="O23" s="49">
        <v>80.569999999999993</v>
      </c>
      <c r="P23" s="49">
        <v>1290.8150000000001</v>
      </c>
      <c r="Q23" s="49">
        <v>296.97300000000001</v>
      </c>
      <c r="R23" s="49">
        <v>287.63400000000001</v>
      </c>
      <c r="S23" s="49">
        <v>290.56200000000001</v>
      </c>
      <c r="T23" s="48" t="e">
        <v>#N/A</v>
      </c>
      <c r="U23" s="48" t="e">
        <v>#N/A</v>
      </c>
      <c r="V23" s="48" t="e">
        <v>#N/A</v>
      </c>
      <c r="W23" s="48" t="e">
        <v>#N/A</v>
      </c>
      <c r="Y23" s="46" t="s">
        <v>276</v>
      </c>
      <c r="Z23" s="48" t="e">
        <f t="shared" si="9"/>
        <v>#N/A</v>
      </c>
      <c r="AA23" s="48" t="e">
        <v>#N/A</v>
      </c>
      <c r="AB23" s="52"/>
      <c r="AE23" s="51">
        <f t="shared" si="10"/>
        <v>80.569999999999993</v>
      </c>
      <c r="AF23" s="51">
        <v>80.722181154297601</v>
      </c>
      <c r="AH23" s="47" t="str">
        <f t="shared" si="1"/>
        <v>Q4.1989</v>
      </c>
      <c r="AI23" s="49">
        <f t="shared" si="7"/>
        <v>-8.79980141491854E-3</v>
      </c>
      <c r="AJ23" s="49">
        <f t="shared" si="8"/>
        <v>-9.3144630611418089E-3</v>
      </c>
      <c r="AK23" s="30">
        <f t="shared" si="3"/>
        <v>-1.0312864353141382E-2</v>
      </c>
      <c r="AL23" s="30">
        <f t="shared" si="4"/>
        <v>-2.2978519932788544E-2</v>
      </c>
      <c r="AM23" s="30">
        <f t="shared" si="5"/>
        <v>-2.9909537815418274E-2</v>
      </c>
      <c r="AN23" s="30">
        <f t="shared" si="6"/>
        <v>-1.6653932723480702E-2</v>
      </c>
    </row>
    <row r="24" spans="1:40" x14ac:dyDescent="0.25">
      <c r="A24" t="s">
        <v>201</v>
      </c>
      <c r="B24" s="34">
        <v>32963</v>
      </c>
      <c r="C24" s="51">
        <v>60.713333333333331</v>
      </c>
      <c r="D24" s="51">
        <v>59.173333333333325</v>
      </c>
      <c r="E24" s="48" t="e">
        <v>#N/A</v>
      </c>
      <c r="F24" s="48" t="e">
        <v>#N/A</v>
      </c>
      <c r="G24" s="48" t="e">
        <v>#N/A</v>
      </c>
      <c r="H24" s="48" t="e">
        <v>#N/A</v>
      </c>
      <c r="I24" s="48" t="e">
        <v>#N/A</v>
      </c>
      <c r="J24" s="48">
        <v>-2.5999999999999996</v>
      </c>
      <c r="K24" s="48">
        <v>84.4</v>
      </c>
      <c r="L24" s="49" t="e">
        <v>#N/A</v>
      </c>
      <c r="M24" s="48" t="e">
        <v>#N/A</v>
      </c>
      <c r="N24" s="49">
        <v>81.625</v>
      </c>
      <c r="O24" s="49">
        <v>81.611000000000004</v>
      </c>
      <c r="P24" s="49">
        <v>1308.3150000000001</v>
      </c>
      <c r="Q24" s="49">
        <v>305.774</v>
      </c>
      <c r="R24" s="49">
        <v>296.08600000000001</v>
      </c>
      <c r="S24" s="49">
        <v>300.06</v>
      </c>
      <c r="T24" s="48" t="e">
        <v>#N/A</v>
      </c>
      <c r="U24" s="48" t="e">
        <v>#N/A</v>
      </c>
      <c r="V24" s="48" t="e">
        <v>#N/A</v>
      </c>
      <c r="W24" s="48" t="e">
        <v>#N/A</v>
      </c>
      <c r="Y24" s="46" t="s">
        <v>201</v>
      </c>
      <c r="Z24" s="48" t="e">
        <f t="shared" si="9"/>
        <v>#N/A</v>
      </c>
      <c r="AA24" s="53">
        <v>-7.9794236612463099</v>
      </c>
      <c r="AB24" s="52">
        <v>-7.9794236612463099</v>
      </c>
      <c r="AE24" s="51">
        <f t="shared" si="10"/>
        <v>81.611000000000004</v>
      </c>
      <c r="AF24" s="51">
        <v>81.534472006428203</v>
      </c>
      <c r="AH24" s="47" t="str">
        <f t="shared" si="1"/>
        <v>Q1.1990</v>
      </c>
      <c r="AI24" s="49">
        <f t="shared" si="7"/>
        <v>-1.2755633431767888E-2</v>
      </c>
      <c r="AJ24" s="49">
        <f t="shared" si="8"/>
        <v>-9.9625450700969731E-3</v>
      </c>
      <c r="AK24" s="30">
        <f t="shared" si="3"/>
        <v>-1.3375983612509246E-2</v>
      </c>
      <c r="AL24" s="30">
        <f t="shared" si="4"/>
        <v>-2.8782695716444096E-2</v>
      </c>
      <c r="AM24" s="30">
        <f t="shared" si="5"/>
        <v>-2.8545760353410832E-2</v>
      </c>
      <c r="AN24" s="30">
        <f t="shared" si="6"/>
        <v>-3.1653669266146767E-2</v>
      </c>
    </row>
    <row r="25" spans="1:40" x14ac:dyDescent="0.25">
      <c r="A25" t="s">
        <v>202</v>
      </c>
      <c r="B25" s="34">
        <v>33054</v>
      </c>
      <c r="C25" s="51">
        <v>61.233333333333327</v>
      </c>
      <c r="D25" s="51">
        <v>59.626666666666665</v>
      </c>
      <c r="E25" s="48" t="e">
        <v>#N/A</v>
      </c>
      <c r="F25" s="48" t="e">
        <v>#N/A</v>
      </c>
      <c r="G25" s="48" t="e">
        <v>#N/A</v>
      </c>
      <c r="H25" s="48" t="e">
        <v>#N/A</v>
      </c>
      <c r="I25" s="48" t="e">
        <v>#N/A</v>
      </c>
      <c r="J25" s="48">
        <v>-3.0333333333333337</v>
      </c>
      <c r="K25" s="48">
        <v>84.5</v>
      </c>
      <c r="L25" s="49" t="e">
        <v>#N/A</v>
      </c>
      <c r="M25" s="48" t="e">
        <v>#N/A</v>
      </c>
      <c r="N25" s="49">
        <v>82.325999999999993</v>
      </c>
      <c r="O25" s="49">
        <v>82.454999999999998</v>
      </c>
      <c r="P25" s="49">
        <v>1314.29</v>
      </c>
      <c r="Q25" s="49">
        <v>304.029</v>
      </c>
      <c r="R25" s="49">
        <v>299.80900000000003</v>
      </c>
      <c r="S25" s="49">
        <v>300.13</v>
      </c>
      <c r="T25" s="48" t="e">
        <v>#N/A</v>
      </c>
      <c r="U25" s="48" t="e">
        <v>#N/A</v>
      </c>
      <c r="V25" s="48" t="e">
        <v>#N/A</v>
      </c>
      <c r="W25" s="48" t="e">
        <v>#N/A</v>
      </c>
      <c r="Y25" s="46" t="s">
        <v>202</v>
      </c>
      <c r="Z25" s="48" t="e">
        <f t="shared" si="9"/>
        <v>#N/A</v>
      </c>
      <c r="AA25" s="53">
        <v>-10.348002304008052</v>
      </c>
      <c r="AB25" s="52">
        <v>-10.348002304008052</v>
      </c>
      <c r="AE25" s="51">
        <f t="shared" si="10"/>
        <v>82.454999999999998</v>
      </c>
      <c r="AF25" s="51">
        <v>82.275738968988406</v>
      </c>
      <c r="AH25" s="47" t="str">
        <f t="shared" si="1"/>
        <v>Q2.1990</v>
      </c>
      <c r="AI25" s="49">
        <f t="shared" si="7"/>
        <v>-1.0235886240979819E-2</v>
      </c>
      <c r="AJ25" s="49">
        <f t="shared" si="8"/>
        <v>-9.0095448773739317E-3</v>
      </c>
      <c r="AK25" s="49">
        <f t="shared" si="3"/>
        <v>-4.5461808276711091E-3</v>
      </c>
      <c r="AL25" s="49">
        <f t="shared" si="4"/>
        <v>5.7395840528371433E-3</v>
      </c>
      <c r="AM25" s="49">
        <f t="shared" si="5"/>
        <v>-1.2417906066862661E-2</v>
      </c>
      <c r="AN25" s="49">
        <f t="shared" si="6"/>
        <v>-2.3323226601801306E-4</v>
      </c>
    </row>
    <row r="26" spans="1:40" x14ac:dyDescent="0.25">
      <c r="A26" t="s">
        <v>203</v>
      </c>
      <c r="B26" s="34">
        <v>33146</v>
      </c>
      <c r="C26" s="51">
        <v>61.580000000000005</v>
      </c>
      <c r="D26" s="51">
        <v>60.18333333333333</v>
      </c>
      <c r="E26" s="48" t="e">
        <v>#N/A</v>
      </c>
      <c r="F26" s="48" t="e">
        <v>#N/A</v>
      </c>
      <c r="G26" s="48" t="e">
        <v>#N/A</v>
      </c>
      <c r="H26" s="48" t="e">
        <v>#N/A</v>
      </c>
      <c r="I26" s="48" t="e">
        <v>#N/A</v>
      </c>
      <c r="J26" s="48">
        <v>-4.9333333333333336</v>
      </c>
      <c r="K26" s="48">
        <v>85.1</v>
      </c>
      <c r="L26" s="49" t="e">
        <v>#N/A</v>
      </c>
      <c r="M26" s="48" t="e">
        <v>#N/A</v>
      </c>
      <c r="N26" s="49">
        <v>83.085999999999999</v>
      </c>
      <c r="O26" s="49">
        <v>82.855000000000004</v>
      </c>
      <c r="P26" s="49">
        <v>1326.479</v>
      </c>
      <c r="Q26" s="49">
        <v>305.07900000000001</v>
      </c>
      <c r="R26" s="49">
        <v>304.64800000000002</v>
      </c>
      <c r="S26" s="49">
        <v>310.99099999999999</v>
      </c>
      <c r="T26" s="48" t="e">
        <v>#N/A</v>
      </c>
      <c r="U26" s="48" t="e">
        <v>#N/A</v>
      </c>
      <c r="V26" s="48" t="e">
        <v>#N/A</v>
      </c>
      <c r="W26" s="48" t="e">
        <v>#N/A</v>
      </c>
      <c r="Y26" s="46" t="s">
        <v>203</v>
      </c>
      <c r="Z26" s="48" t="e">
        <f t="shared" si="9"/>
        <v>#N/A</v>
      </c>
      <c r="AA26" s="53">
        <v>-2.2593480070803196</v>
      </c>
      <c r="AB26" s="52">
        <v>-2.2593480070803196</v>
      </c>
      <c r="AE26" s="51">
        <f t="shared" si="10"/>
        <v>82.855000000000004</v>
      </c>
      <c r="AF26" s="51">
        <v>82.947058624639297</v>
      </c>
      <c r="AH26" s="47" t="str">
        <f t="shared" si="1"/>
        <v>Q3.1990</v>
      </c>
      <c r="AI26" s="49">
        <f t="shared" si="7"/>
        <v>-4.8277110614930452E-3</v>
      </c>
      <c r="AJ26" s="49">
        <f t="shared" si="8"/>
        <v>-8.0933509491737388E-3</v>
      </c>
      <c r="AK26" s="49">
        <f t="shared" si="3"/>
        <v>-9.1889882915598964E-3</v>
      </c>
      <c r="AL26" s="49">
        <f t="shared" si="4"/>
        <v>-3.441731485943067E-3</v>
      </c>
      <c r="AM26" s="49">
        <f t="shared" si="5"/>
        <v>-1.5883905359628137E-2</v>
      </c>
      <c r="AN26" s="49">
        <f t="shared" si="6"/>
        <v>-3.4923840239749704E-2</v>
      </c>
    </row>
    <row r="27" spans="1:40" x14ac:dyDescent="0.25">
      <c r="A27" t="s">
        <v>204</v>
      </c>
      <c r="B27" s="34">
        <v>33238</v>
      </c>
      <c r="C27" s="51">
        <v>62.283333333333331</v>
      </c>
      <c r="D27" s="51">
        <v>61.01</v>
      </c>
      <c r="E27" s="48" t="e">
        <v>#N/A</v>
      </c>
      <c r="F27" s="48" t="e">
        <v>#N/A</v>
      </c>
      <c r="G27" s="48" t="e">
        <v>#N/A</v>
      </c>
      <c r="H27" s="48" t="e">
        <v>#N/A</v>
      </c>
      <c r="I27" s="48" t="e">
        <v>#N/A</v>
      </c>
      <c r="J27" s="48">
        <v>-7.4666666666666659</v>
      </c>
      <c r="K27" s="48">
        <v>84.5</v>
      </c>
      <c r="L27" s="49" t="e">
        <v>#N/A</v>
      </c>
      <c r="M27" s="48" t="e">
        <v>#N/A</v>
      </c>
      <c r="N27" s="49">
        <v>84.158000000000001</v>
      </c>
      <c r="O27" s="49">
        <v>83.637</v>
      </c>
      <c r="P27" s="49">
        <v>1333.9849999999999</v>
      </c>
      <c r="Q27" s="49">
        <v>307.37799999999999</v>
      </c>
      <c r="R27" s="49">
        <v>314.35399999999998</v>
      </c>
      <c r="S27" s="49">
        <v>321.69200000000001</v>
      </c>
      <c r="T27" s="48" t="e">
        <v>#N/A</v>
      </c>
      <c r="U27" s="48" t="e">
        <v>#N/A</v>
      </c>
      <c r="V27" s="48" t="e">
        <v>#N/A</v>
      </c>
      <c r="W27" s="48" t="e">
        <v>#N/A</v>
      </c>
      <c r="Y27" s="46" t="s">
        <v>204</v>
      </c>
      <c r="Z27" s="48" t="e">
        <f t="shared" si="9"/>
        <v>#N/A</v>
      </c>
      <c r="AA27" s="53">
        <v>2.2757466215022726</v>
      </c>
      <c r="AB27" s="52">
        <v>2.2757466215022726</v>
      </c>
      <c r="AE27" s="51">
        <f t="shared" si="10"/>
        <v>83.637</v>
      </c>
      <c r="AF27" s="51">
        <v>83.799772860481696</v>
      </c>
      <c r="AH27" s="47" t="str">
        <f t="shared" si="1"/>
        <v>Q4.1990</v>
      </c>
      <c r="AI27" s="49">
        <f t="shared" si="7"/>
        <v>-9.3499288592369112E-3</v>
      </c>
      <c r="AJ27" s="49">
        <f t="shared" si="8"/>
        <v>-1.0175615120843862E-2</v>
      </c>
      <c r="AK27" s="49">
        <f t="shared" si="3"/>
        <v>-5.626749925973562E-3</v>
      </c>
      <c r="AL27" s="49">
        <f t="shared" si="4"/>
        <v>-7.4793901970862109E-3</v>
      </c>
      <c r="AM27" s="49">
        <f t="shared" si="5"/>
        <v>-3.0876018755924717E-2</v>
      </c>
      <c r="AN27" s="49">
        <f t="shared" si="6"/>
        <v>-3.3264737699414404E-2</v>
      </c>
    </row>
    <row r="28" spans="1:40" x14ac:dyDescent="0.25">
      <c r="A28" t="s">
        <v>205</v>
      </c>
      <c r="B28" s="34">
        <v>33328</v>
      </c>
      <c r="C28" s="51">
        <v>62.893333333333338</v>
      </c>
      <c r="D28" s="51">
        <v>61.506666666666668</v>
      </c>
      <c r="E28" s="48" t="e">
        <v>#N/A</v>
      </c>
      <c r="F28" s="48" t="e">
        <v>#N/A</v>
      </c>
      <c r="G28" s="48" t="e">
        <v>#N/A</v>
      </c>
      <c r="H28" s="48" t="e">
        <v>#N/A</v>
      </c>
      <c r="I28" s="48" t="e">
        <v>#N/A</v>
      </c>
      <c r="J28" s="48">
        <v>-9.4</v>
      </c>
      <c r="K28" s="48">
        <v>83.2</v>
      </c>
      <c r="L28" s="49" t="e">
        <v>#N/A</v>
      </c>
      <c r="M28" s="48" t="e">
        <v>#N/A</v>
      </c>
      <c r="N28" s="49">
        <v>85.02</v>
      </c>
      <c r="O28" s="49">
        <v>84.710999999999999</v>
      </c>
      <c r="P28" s="49">
        <v>1343.204</v>
      </c>
      <c r="Q28" s="49">
        <v>307.38299999999998</v>
      </c>
      <c r="R28" s="49">
        <v>316.65100000000001</v>
      </c>
      <c r="S28" s="49">
        <v>318.28300000000002</v>
      </c>
      <c r="T28" s="48" t="e">
        <v>#N/A</v>
      </c>
      <c r="U28" s="48" t="e">
        <v>#N/A</v>
      </c>
      <c r="V28" s="48" t="e">
        <v>#N/A</v>
      </c>
      <c r="W28" s="48" t="e">
        <v>#N/A</v>
      </c>
      <c r="Y28" s="46" t="s">
        <v>205</v>
      </c>
      <c r="Z28" s="48" t="e">
        <f t="shared" si="9"/>
        <v>#N/A</v>
      </c>
      <c r="AA28" s="53">
        <v>-8.4357809217762032</v>
      </c>
      <c r="AB28" s="52">
        <v>-8.4357809217762032</v>
      </c>
      <c r="AE28" s="51">
        <f t="shared" si="10"/>
        <v>84.710999999999999</v>
      </c>
      <c r="AF28" s="51">
        <v>84.638611567094799</v>
      </c>
      <c r="AH28" s="47" t="str">
        <f t="shared" si="1"/>
        <v>Q1.1991</v>
      </c>
      <c r="AI28" s="49">
        <f t="shared" si="7"/>
        <v>-1.2678400679958846E-2</v>
      </c>
      <c r="AJ28" s="49">
        <f t="shared" si="8"/>
        <v>-9.9108278252902915E-3</v>
      </c>
      <c r="AK28" s="49">
        <f t="shared" si="3"/>
        <v>-6.8634399540203894E-3</v>
      </c>
      <c r="AL28" s="49">
        <f t="shared" si="4"/>
        <v>-1.6266351750116037E-5</v>
      </c>
      <c r="AM28" s="49">
        <f t="shared" si="5"/>
        <v>-7.2540430947637402E-3</v>
      </c>
      <c r="AN28" s="49">
        <f t="shared" si="6"/>
        <v>1.0710594031098086E-2</v>
      </c>
    </row>
    <row r="29" spans="1:40" x14ac:dyDescent="0.25">
      <c r="A29" t="s">
        <v>206</v>
      </c>
      <c r="B29" s="34">
        <v>33419</v>
      </c>
      <c r="C29" s="51">
        <v>63.553333333333335</v>
      </c>
      <c r="D29" s="51">
        <v>62.086666666666666</v>
      </c>
      <c r="E29" s="48" t="e">
        <v>#N/A</v>
      </c>
      <c r="F29" s="48" t="e">
        <v>#N/A</v>
      </c>
      <c r="G29" s="48" t="e">
        <v>#N/A</v>
      </c>
      <c r="H29" s="48" t="e">
        <v>#N/A</v>
      </c>
      <c r="I29" s="48" t="e">
        <v>#N/A</v>
      </c>
      <c r="J29" s="48">
        <v>-8.1</v>
      </c>
      <c r="K29" s="48">
        <v>82.7</v>
      </c>
      <c r="L29" s="49" t="e">
        <v>#N/A</v>
      </c>
      <c r="M29" s="48" t="e">
        <v>#N/A</v>
      </c>
      <c r="N29" s="49">
        <v>85.856999999999999</v>
      </c>
      <c r="O29" s="49">
        <v>85.744</v>
      </c>
      <c r="P29" s="49">
        <v>1347.194</v>
      </c>
      <c r="Q29" s="49">
        <v>308.06599999999997</v>
      </c>
      <c r="R29" s="49">
        <v>318.10399999999998</v>
      </c>
      <c r="S29" s="49">
        <v>316.43400000000003</v>
      </c>
      <c r="T29" s="48" t="e">
        <v>#N/A</v>
      </c>
      <c r="U29" s="48" t="e">
        <v>#N/A</v>
      </c>
      <c r="V29" s="48" t="e">
        <v>#N/A</v>
      </c>
      <c r="W29" s="48" t="e">
        <v>#N/A</v>
      </c>
      <c r="Y29" s="46" t="s">
        <v>206</v>
      </c>
      <c r="Z29" s="48" t="e">
        <f t="shared" si="9"/>
        <v>#N/A</v>
      </c>
      <c r="AA29" s="53">
        <v>-5.1305366823687244</v>
      </c>
      <c r="AB29" s="52">
        <v>-5.1305366823687244</v>
      </c>
      <c r="AE29" s="51">
        <f t="shared" si="10"/>
        <v>85.744</v>
      </c>
      <c r="AF29" s="51">
        <v>85.574970668099596</v>
      </c>
      <c r="AH29" s="47" t="str">
        <f t="shared" si="1"/>
        <v>Q2.1991</v>
      </c>
      <c r="AI29" s="49">
        <f t="shared" si="7"/>
        <v>-1.2047490203396127E-2</v>
      </c>
      <c r="AJ29" s="49">
        <f t="shared" si="8"/>
        <v>-1.0941973963817575E-2</v>
      </c>
      <c r="AK29" s="49">
        <f t="shared" si="3"/>
        <v>-2.9617115278126604E-3</v>
      </c>
      <c r="AL29" s="49">
        <f t="shared" si="4"/>
        <v>-2.217057383807397E-3</v>
      </c>
      <c r="AM29" s="49">
        <f t="shared" si="5"/>
        <v>-4.5676885546864776E-3</v>
      </c>
      <c r="AN29" s="49">
        <f t="shared" si="6"/>
        <v>5.8432406125763503E-3</v>
      </c>
    </row>
    <row r="30" spans="1:40" x14ac:dyDescent="0.25">
      <c r="A30" t="s">
        <v>207</v>
      </c>
      <c r="B30" s="34">
        <v>33511</v>
      </c>
      <c r="C30" s="51">
        <v>64.209999999999994</v>
      </c>
      <c r="D30" s="51">
        <v>62.87</v>
      </c>
      <c r="E30" s="48" t="e">
        <v>#N/A</v>
      </c>
      <c r="F30" s="48" t="e">
        <v>#N/A</v>
      </c>
      <c r="G30" s="48" t="e">
        <v>#N/A</v>
      </c>
      <c r="H30" s="48" t="e">
        <v>#N/A</v>
      </c>
      <c r="I30" s="48" t="e">
        <v>#N/A</v>
      </c>
      <c r="J30" s="48">
        <v>-10.633333333333335</v>
      </c>
      <c r="K30" s="48">
        <v>81.8</v>
      </c>
      <c r="L30" s="49" t="e">
        <v>#N/A</v>
      </c>
      <c r="M30" s="48" t="e">
        <v>#N/A</v>
      </c>
      <c r="N30" s="49">
        <v>86.956000000000003</v>
      </c>
      <c r="O30" s="49">
        <v>86.581000000000003</v>
      </c>
      <c r="P30" s="49">
        <v>1346.8209999999999</v>
      </c>
      <c r="Q30" s="49">
        <v>307.57400000000001</v>
      </c>
      <c r="R30" s="49">
        <v>323.11200000000002</v>
      </c>
      <c r="S30" s="49">
        <v>323.20800000000003</v>
      </c>
      <c r="T30" s="48" t="e">
        <v>#N/A</v>
      </c>
      <c r="U30" s="48" t="e">
        <v>#N/A</v>
      </c>
      <c r="V30" s="48" t="e">
        <v>#N/A</v>
      </c>
      <c r="W30" s="48" t="e">
        <v>#N/A</v>
      </c>
      <c r="Y30" s="46" t="s">
        <v>207</v>
      </c>
      <c r="Z30" s="48" t="e">
        <f t="shared" si="9"/>
        <v>#N/A</v>
      </c>
      <c r="AA30" s="53">
        <v>-1.2266656960166711</v>
      </c>
      <c r="AB30" s="52">
        <v>-1.2266656960166711</v>
      </c>
      <c r="AE30" s="51">
        <f t="shared" si="10"/>
        <v>86.581000000000003</v>
      </c>
      <c r="AF30" s="51">
        <v>86.644555080701707</v>
      </c>
      <c r="AH30" s="47" t="str">
        <f t="shared" si="1"/>
        <v>Q3.1991</v>
      </c>
      <c r="AI30" s="49">
        <f t="shared" si="7"/>
        <v>-9.6672480105335357E-3</v>
      </c>
      <c r="AJ30" s="49">
        <f t="shared" si="8"/>
        <v>-1.234450810678045E-2</v>
      </c>
      <c r="AK30" s="49">
        <f t="shared" si="3"/>
        <v>2.7694845862957784E-4</v>
      </c>
      <c r="AL30" s="49">
        <f t="shared" si="4"/>
        <v>1.5996150519874686E-3</v>
      </c>
      <c r="AM30" s="49">
        <f t="shared" si="5"/>
        <v>-1.5499269603109878E-2</v>
      </c>
      <c r="AN30" s="49">
        <f t="shared" si="6"/>
        <v>-2.0958639637632781E-2</v>
      </c>
    </row>
    <row r="31" spans="1:40" x14ac:dyDescent="0.25">
      <c r="A31" t="s">
        <v>208</v>
      </c>
      <c r="B31" s="34">
        <v>33603</v>
      </c>
      <c r="C31" s="51">
        <v>64.903333333333322</v>
      </c>
      <c r="D31" s="51">
        <v>63.483333333333327</v>
      </c>
      <c r="E31" s="48" t="e">
        <v>#N/A</v>
      </c>
      <c r="F31" s="48" t="e">
        <v>#N/A</v>
      </c>
      <c r="G31" s="48" t="e">
        <v>#N/A</v>
      </c>
      <c r="H31" s="48" t="e">
        <v>#N/A</v>
      </c>
      <c r="I31" s="48" t="e">
        <v>#N/A</v>
      </c>
      <c r="J31" s="48">
        <v>-9.9666666666666668</v>
      </c>
      <c r="K31" s="48">
        <v>81.599999999999994</v>
      </c>
      <c r="L31" s="49" t="e">
        <v>#N/A</v>
      </c>
      <c r="M31" s="48" t="e">
        <v>#N/A</v>
      </c>
      <c r="N31" s="49">
        <v>87.655000000000001</v>
      </c>
      <c r="O31" s="49">
        <v>87.349000000000004</v>
      </c>
      <c r="P31" s="49">
        <v>1359.63</v>
      </c>
      <c r="Q31" s="49">
        <v>311.71100000000001</v>
      </c>
      <c r="R31" s="49">
        <v>322.40600000000001</v>
      </c>
      <c r="S31" s="49">
        <v>328.84500000000003</v>
      </c>
      <c r="T31" s="48" t="e">
        <v>#N/A</v>
      </c>
      <c r="U31" s="48" t="e">
        <v>#N/A</v>
      </c>
      <c r="V31" s="48" t="e">
        <v>#N/A</v>
      </c>
      <c r="W31" s="48" t="e">
        <v>#N/A</v>
      </c>
      <c r="Y31" s="46" t="s">
        <v>208</v>
      </c>
      <c r="Z31" s="48" t="e">
        <f t="shared" si="9"/>
        <v>#N/A</v>
      </c>
      <c r="AA31" s="53">
        <v>-8.8704381522157654</v>
      </c>
      <c r="AB31" s="52">
        <v>-8.8704381522157654</v>
      </c>
      <c r="AE31" s="51">
        <f t="shared" si="10"/>
        <v>87.349000000000004</v>
      </c>
      <c r="AF31" s="51">
        <v>87.524124621507696</v>
      </c>
      <c r="AH31" s="47" t="str">
        <f t="shared" si="1"/>
        <v>Q4.1991</v>
      </c>
      <c r="AI31" s="49">
        <f t="shared" si="7"/>
        <v>-8.7923158822653669E-3</v>
      </c>
      <c r="AJ31" s="49">
        <f t="shared" si="8"/>
        <v>-1.0049452589324659E-2</v>
      </c>
      <c r="AK31" s="49">
        <f t="shared" si="3"/>
        <v>-9.4209454042645246E-3</v>
      </c>
      <c r="AL31" s="49">
        <f t="shared" si="4"/>
        <v>-1.3271908915630237E-2</v>
      </c>
      <c r="AM31" s="49">
        <f t="shared" si="5"/>
        <v>2.1897855498966834E-3</v>
      </c>
      <c r="AN31" s="49">
        <f t="shared" si="6"/>
        <v>-1.7141814532682598E-2</v>
      </c>
    </row>
    <row r="32" spans="1:40" x14ac:dyDescent="0.25">
      <c r="A32" t="s">
        <v>209</v>
      </c>
      <c r="B32" s="34">
        <v>33694</v>
      </c>
      <c r="C32" s="51">
        <v>65.62</v>
      </c>
      <c r="D32" s="51">
        <v>63.986666666666672</v>
      </c>
      <c r="E32" s="48" t="e">
        <v>#N/A</v>
      </c>
      <c r="F32" s="48" t="e">
        <v>#N/A</v>
      </c>
      <c r="G32" s="48" t="e">
        <v>#N/A</v>
      </c>
      <c r="H32" s="48" t="e">
        <v>#N/A</v>
      </c>
      <c r="I32" s="48" t="e">
        <v>#N/A</v>
      </c>
      <c r="J32" s="48">
        <v>-10.733333333333334</v>
      </c>
      <c r="K32" s="48">
        <v>81.099999999999994</v>
      </c>
      <c r="L32" s="49" t="e">
        <v>#N/A</v>
      </c>
      <c r="M32" s="48" t="e">
        <v>#N/A</v>
      </c>
      <c r="N32" s="49">
        <v>88.587999999999994</v>
      </c>
      <c r="O32" s="49">
        <v>88.459000000000003</v>
      </c>
      <c r="P32" s="49">
        <v>1380.154</v>
      </c>
      <c r="Q32" s="49">
        <v>317.31599999999997</v>
      </c>
      <c r="R32" s="49">
        <v>332.154</v>
      </c>
      <c r="S32" s="49">
        <v>333.59199999999998</v>
      </c>
      <c r="T32" s="48" t="e">
        <v>#N/A</v>
      </c>
      <c r="U32" s="48" t="e">
        <v>#N/A</v>
      </c>
      <c r="V32" s="48" t="e">
        <v>#N/A</v>
      </c>
      <c r="W32" s="48" t="e">
        <v>#N/A</v>
      </c>
      <c r="Y32" s="46" t="s">
        <v>209</v>
      </c>
      <c r="Z32" s="48" t="e">
        <f t="shared" si="9"/>
        <v>#N/A</v>
      </c>
      <c r="AA32" s="53">
        <v>-5.5978645199081019</v>
      </c>
      <c r="AB32" s="52">
        <v>-5.5978645199081019</v>
      </c>
      <c r="AE32" s="51">
        <f t="shared" si="10"/>
        <v>88.459000000000003</v>
      </c>
      <c r="AF32" s="51">
        <v>88.394216158855997</v>
      </c>
      <c r="AH32" s="47" t="str">
        <f t="shared" si="1"/>
        <v>Q1.1992</v>
      </c>
      <c r="AI32" s="49">
        <f t="shared" si="7"/>
        <v>-1.2548186165342146E-2</v>
      </c>
      <c r="AJ32" s="49">
        <f t="shared" si="8"/>
        <v>-9.8433084782904023E-3</v>
      </c>
      <c r="AK32" s="49">
        <f t="shared" si="3"/>
        <v>-1.4870804272566596E-2</v>
      </c>
      <c r="AL32" s="49">
        <f t="shared" si="4"/>
        <v>-1.7663779954367187E-2</v>
      </c>
      <c r="AM32" s="49">
        <f t="shared" si="5"/>
        <v>-2.9347832631851478E-2</v>
      </c>
      <c r="AN32" s="49">
        <f t="shared" si="6"/>
        <v>-1.4229957552938766E-2</v>
      </c>
    </row>
    <row r="33" spans="1:40" x14ac:dyDescent="0.25">
      <c r="A33" t="s">
        <v>210</v>
      </c>
      <c r="B33" s="34">
        <v>33785</v>
      </c>
      <c r="C33" s="51">
        <v>66.3</v>
      </c>
      <c r="D33" s="51">
        <v>64.573333333333338</v>
      </c>
      <c r="E33" s="48" t="e">
        <v>#N/A</v>
      </c>
      <c r="F33" s="48" t="e">
        <v>#N/A</v>
      </c>
      <c r="G33" s="48" t="e">
        <v>#N/A</v>
      </c>
      <c r="H33" s="48" t="e">
        <v>#N/A</v>
      </c>
      <c r="I33" s="48" t="e">
        <v>#N/A</v>
      </c>
      <c r="J33" s="48">
        <v>-12.566666666666668</v>
      </c>
      <c r="K33" s="48">
        <v>79.3</v>
      </c>
      <c r="L33" s="49" t="e">
        <v>#N/A</v>
      </c>
      <c r="M33" s="48" t="e">
        <v>#N/A</v>
      </c>
      <c r="N33" s="49">
        <v>89.49</v>
      </c>
      <c r="O33" s="49">
        <v>89.418999999999997</v>
      </c>
      <c r="P33" s="49">
        <v>1369.6189999999999</v>
      </c>
      <c r="Q33" s="49">
        <v>312.65600000000001</v>
      </c>
      <c r="R33" s="49">
        <v>330.98899999999998</v>
      </c>
      <c r="S33" s="49">
        <v>331.51900000000001</v>
      </c>
      <c r="T33" s="48" t="e">
        <v>#N/A</v>
      </c>
      <c r="U33" s="48" t="e">
        <v>#N/A</v>
      </c>
      <c r="V33" s="48" t="e">
        <v>#N/A</v>
      </c>
      <c r="W33" s="48" t="e">
        <v>#N/A</v>
      </c>
      <c r="Y33" s="46" t="s">
        <v>210</v>
      </c>
      <c r="Z33" s="48" t="e">
        <f t="shared" si="9"/>
        <v>#N/A</v>
      </c>
      <c r="AA33" s="53">
        <v>-3.9565634131319194</v>
      </c>
      <c r="AB33" s="52">
        <v>-3.9565634131319194</v>
      </c>
      <c r="AE33" s="51">
        <f t="shared" si="10"/>
        <v>89.418999999999997</v>
      </c>
      <c r="AF33" s="51">
        <v>89.257190131232804</v>
      </c>
      <c r="AH33" s="47" t="str">
        <f t="shared" si="1"/>
        <v>Q2.1992</v>
      </c>
      <c r="AI33" s="49">
        <f t="shared" si="7"/>
        <v>-1.0735973338999449E-2</v>
      </c>
      <c r="AJ33" s="49">
        <f t="shared" si="8"/>
        <v>-9.6683972586185662E-3</v>
      </c>
      <c r="AK33" s="49">
        <f t="shared" si="3"/>
        <v>7.6919201617384747E-3</v>
      </c>
      <c r="AL33" s="49">
        <f t="shared" si="4"/>
        <v>1.4904559643825754E-2</v>
      </c>
      <c r="AM33" s="49">
        <f t="shared" si="5"/>
        <v>3.5197544329268471E-3</v>
      </c>
      <c r="AN33" s="49">
        <f t="shared" si="6"/>
        <v>6.2530352709799786E-3</v>
      </c>
    </row>
    <row r="34" spans="1:40" x14ac:dyDescent="0.25">
      <c r="A34" t="s">
        <v>211</v>
      </c>
      <c r="B34" s="34">
        <v>33877</v>
      </c>
      <c r="C34" s="51">
        <v>66.933333333333337</v>
      </c>
      <c r="D34" s="51">
        <v>64.989999999999995</v>
      </c>
      <c r="E34" s="48" t="e">
        <v>#N/A</v>
      </c>
      <c r="F34" s="48" t="e">
        <v>#N/A</v>
      </c>
      <c r="G34" s="48" t="e">
        <v>#N/A</v>
      </c>
      <c r="H34" s="48" t="e">
        <v>#N/A</v>
      </c>
      <c r="I34" s="48" t="e">
        <v>#N/A</v>
      </c>
      <c r="J34" s="48">
        <v>-13.833333333333334</v>
      </c>
      <c r="K34" s="48">
        <v>78.900000000000006</v>
      </c>
      <c r="L34" s="49" t="e">
        <v>#N/A</v>
      </c>
      <c r="M34" s="48" t="e">
        <v>#N/A</v>
      </c>
      <c r="N34" s="49">
        <v>89.921000000000006</v>
      </c>
      <c r="O34" s="49">
        <v>89.924999999999997</v>
      </c>
      <c r="P34" s="49">
        <v>1365.7840000000001</v>
      </c>
      <c r="Q34" s="49">
        <v>306.64</v>
      </c>
      <c r="R34" s="49">
        <v>328.83100000000002</v>
      </c>
      <c r="S34" s="49">
        <v>331.416</v>
      </c>
      <c r="T34" s="48" t="e">
        <v>#N/A</v>
      </c>
      <c r="U34" s="48" t="e">
        <v>#N/A</v>
      </c>
      <c r="V34" s="48" t="e">
        <v>#N/A</v>
      </c>
      <c r="W34" s="48" t="e">
        <v>#N/A</v>
      </c>
      <c r="Y34" s="46" t="s">
        <v>211</v>
      </c>
      <c r="Z34" s="48" t="e">
        <f t="shared" si="9"/>
        <v>#N/A</v>
      </c>
      <c r="AA34" s="53">
        <v>-4.904391598071256</v>
      </c>
      <c r="AB34" s="52">
        <v>-4.904391598071256</v>
      </c>
      <c r="AE34" s="51">
        <f t="shared" si="10"/>
        <v>89.924999999999997</v>
      </c>
      <c r="AF34" s="51">
        <v>89.964962259993001</v>
      </c>
      <c r="AH34" s="47" t="str">
        <f t="shared" si="1"/>
        <v>Q3.1992</v>
      </c>
      <c r="AI34" s="49">
        <f t="shared" si="7"/>
        <v>-5.6269113149847172E-3</v>
      </c>
      <c r="AJ34" s="49">
        <f t="shared" si="8"/>
        <v>-7.8671975286865869E-3</v>
      </c>
      <c r="AK34" s="49">
        <f t="shared" si="3"/>
        <v>2.8079110606067381E-3</v>
      </c>
      <c r="AL34" s="49">
        <f t="shared" si="4"/>
        <v>1.9619097312809863E-2</v>
      </c>
      <c r="AM34" s="49">
        <f t="shared" si="5"/>
        <v>6.5626416000923449E-3</v>
      </c>
      <c r="AN34" s="49">
        <f t="shared" si="6"/>
        <v>3.1078765056613555E-4</v>
      </c>
    </row>
    <row r="35" spans="1:40" x14ac:dyDescent="0.25">
      <c r="A35" t="s">
        <v>212</v>
      </c>
      <c r="B35" s="34">
        <v>33969</v>
      </c>
      <c r="C35" s="51">
        <v>67.530000000000015</v>
      </c>
      <c r="D35" s="51">
        <v>65.466666666666669</v>
      </c>
      <c r="E35" s="48" t="e">
        <v>#N/A</v>
      </c>
      <c r="F35" s="48" t="e">
        <v>#N/A</v>
      </c>
      <c r="G35" s="48" t="e">
        <v>#N/A</v>
      </c>
      <c r="H35" s="48" t="e">
        <v>#N/A</v>
      </c>
      <c r="I35" s="48" t="e">
        <v>#N/A</v>
      </c>
      <c r="J35" s="48">
        <v>-17.3</v>
      </c>
      <c r="K35" s="48">
        <v>77.400000000000006</v>
      </c>
      <c r="L35" s="49" t="e">
        <v>#N/A</v>
      </c>
      <c r="M35" s="48" t="e">
        <v>#N/A</v>
      </c>
      <c r="N35" s="49">
        <v>90.521000000000001</v>
      </c>
      <c r="O35" s="49">
        <v>90.521000000000001</v>
      </c>
      <c r="P35" s="49">
        <v>1363.0530000000001</v>
      </c>
      <c r="Q35" s="49">
        <v>304.04300000000001</v>
      </c>
      <c r="R35" s="49">
        <v>328.06400000000002</v>
      </c>
      <c r="S35" s="49">
        <v>330.79199999999997</v>
      </c>
      <c r="T35" s="48" t="e">
        <v>#N/A</v>
      </c>
      <c r="U35" s="48" t="e">
        <v>#N/A</v>
      </c>
      <c r="V35" s="48" t="e">
        <v>#N/A</v>
      </c>
      <c r="W35" s="48" t="e">
        <v>#N/A</v>
      </c>
      <c r="Y35" s="46" t="s">
        <v>212</v>
      </c>
      <c r="Z35" s="48" t="e">
        <f t="shared" si="9"/>
        <v>#N/A</v>
      </c>
      <c r="AA35" s="53">
        <v>0.47149600696054783</v>
      </c>
      <c r="AB35" s="52">
        <v>0.47149600696054783</v>
      </c>
      <c r="AE35" s="51">
        <f t="shared" si="10"/>
        <v>90.521000000000001</v>
      </c>
      <c r="AF35" s="51">
        <v>90.702417308091995</v>
      </c>
      <c r="AH35" s="47" t="str">
        <f t="shared" si="1"/>
        <v>Q4.1992</v>
      </c>
      <c r="AI35" s="49">
        <f t="shared" si="7"/>
        <v>-6.5841075551530404E-3</v>
      </c>
      <c r="AJ35" s="49">
        <f t="shared" si="8"/>
        <v>-8.1304894619738111E-3</v>
      </c>
      <c r="AK35" s="49">
        <f t="shared" si="3"/>
        <v>2.0035904693360695E-3</v>
      </c>
      <c r="AL35" s="49">
        <f t="shared" si="4"/>
        <v>8.5415549774208177E-3</v>
      </c>
      <c r="AM35" s="49">
        <f t="shared" si="5"/>
        <v>2.33795844713236E-3</v>
      </c>
      <c r="AN35" s="49">
        <f t="shared" si="6"/>
        <v>1.8863817746499478E-3</v>
      </c>
    </row>
    <row r="36" spans="1:40" x14ac:dyDescent="0.25">
      <c r="A36" t="s">
        <v>213</v>
      </c>
      <c r="B36" s="34">
        <v>34059</v>
      </c>
      <c r="C36" s="51">
        <v>68.336666666666659</v>
      </c>
      <c r="D36" s="51">
        <v>66.11333333333333</v>
      </c>
      <c r="E36" s="48" t="e">
        <v>#N/A</v>
      </c>
      <c r="F36" s="48" t="e">
        <v>#N/A</v>
      </c>
      <c r="G36" s="48" t="e">
        <v>#N/A</v>
      </c>
      <c r="H36" s="48" t="e">
        <v>#N/A</v>
      </c>
      <c r="I36" s="48" t="e">
        <v>#N/A</v>
      </c>
      <c r="J36" s="48">
        <v>-18.8</v>
      </c>
      <c r="K36" s="48">
        <v>76.3</v>
      </c>
      <c r="L36" s="49" t="e">
        <v>#N/A</v>
      </c>
      <c r="M36" s="48" t="e">
        <v>#N/A</v>
      </c>
      <c r="N36" s="49">
        <v>91.62</v>
      </c>
      <c r="O36" s="49">
        <v>91.682000000000002</v>
      </c>
      <c r="P36" s="49">
        <v>1353.7650000000001</v>
      </c>
      <c r="Q36" s="49">
        <v>295.464</v>
      </c>
      <c r="R36" s="49">
        <v>315.38099999999997</v>
      </c>
      <c r="S36" s="49">
        <v>330.13</v>
      </c>
      <c r="T36" s="48" t="e">
        <v>#N/A</v>
      </c>
      <c r="U36" s="48" t="e">
        <v>#N/A</v>
      </c>
      <c r="V36" s="48" t="e">
        <v>#N/A</v>
      </c>
      <c r="W36" s="48" t="e">
        <v>#N/A</v>
      </c>
      <c r="Y36" s="46" t="s">
        <v>213</v>
      </c>
      <c r="Z36" s="48" t="e">
        <f t="shared" si="9"/>
        <v>#N/A</v>
      </c>
      <c r="AA36" s="53">
        <v>-3.5504516491580929</v>
      </c>
      <c r="AB36" s="52">
        <v>-3.5504516491580929</v>
      </c>
      <c r="AE36" s="51"/>
      <c r="AF36" s="51"/>
      <c r="AH36" s="47" t="str">
        <f t="shared" si="1"/>
        <v>Q1.1993</v>
      </c>
      <c r="AI36" s="49"/>
      <c r="AJ36" s="49"/>
      <c r="AK36" s="49">
        <f t="shared" si="3"/>
        <v>6.8608658075810514E-3</v>
      </c>
      <c r="AL36" s="49">
        <f t="shared" si="4"/>
        <v>2.9035686242655734E-2</v>
      </c>
      <c r="AM36" s="49">
        <f t="shared" si="5"/>
        <v>4.0214851243416838E-2</v>
      </c>
      <c r="AN36" s="49">
        <f t="shared" si="6"/>
        <v>2.0052706509556817E-3</v>
      </c>
    </row>
    <row r="37" spans="1:40" x14ac:dyDescent="0.25">
      <c r="A37" t="s">
        <v>214</v>
      </c>
      <c r="B37" s="34">
        <v>34150</v>
      </c>
      <c r="C37" s="51">
        <v>68.91</v>
      </c>
      <c r="D37" s="51">
        <v>66.603333333333339</v>
      </c>
      <c r="E37" s="48" t="e">
        <v>#N/A</v>
      </c>
      <c r="F37" s="48" t="e">
        <v>#N/A</v>
      </c>
      <c r="G37" s="48" t="e">
        <v>#N/A</v>
      </c>
      <c r="H37" s="48" t="e">
        <v>#N/A</v>
      </c>
      <c r="I37" s="48" t="e">
        <v>#N/A</v>
      </c>
      <c r="J37" s="48">
        <v>-17.8</v>
      </c>
      <c r="K37" s="48">
        <v>76.099999999999994</v>
      </c>
      <c r="L37" s="49" t="e">
        <v>#N/A</v>
      </c>
      <c r="M37" s="48" t="e">
        <v>#N/A</v>
      </c>
      <c r="N37" s="49">
        <v>92.453999999999994</v>
      </c>
      <c r="O37" s="49">
        <v>92.534999999999997</v>
      </c>
      <c r="P37" s="49">
        <v>1354.77</v>
      </c>
      <c r="Q37" s="49">
        <v>290.822</v>
      </c>
      <c r="R37" s="49">
        <v>314.238</v>
      </c>
      <c r="S37" s="49">
        <v>329.28699999999998</v>
      </c>
      <c r="T37" s="48" t="e">
        <v>#N/A</v>
      </c>
      <c r="U37" s="48" t="e">
        <v>#N/A</v>
      </c>
      <c r="V37" s="48" t="e">
        <v>#N/A</v>
      </c>
      <c r="W37" s="48" t="e">
        <v>#N/A</v>
      </c>
      <c r="Y37" s="46" t="s">
        <v>214</v>
      </c>
      <c r="Z37" s="48" t="e">
        <f t="shared" si="9"/>
        <v>#N/A</v>
      </c>
      <c r="AA37" s="53">
        <v>-2.9355905775038549</v>
      </c>
      <c r="AB37" s="52">
        <v>-2.9355905775038549</v>
      </c>
      <c r="AE37" s="51"/>
      <c r="AF37" s="51"/>
      <c r="AH37" s="47" t="str">
        <f t="shared" si="1"/>
        <v>Q2.1993</v>
      </c>
      <c r="AI37" s="49"/>
      <c r="AJ37" s="49"/>
      <c r="AK37" s="49">
        <f t="shared" si="3"/>
        <v>-7.4182333532624156E-4</v>
      </c>
      <c r="AL37" s="49">
        <f t="shared" si="4"/>
        <v>1.5961653520022434E-2</v>
      </c>
      <c r="AM37" s="49">
        <f t="shared" si="5"/>
        <v>3.6373704007790497E-3</v>
      </c>
      <c r="AN37" s="49">
        <f t="shared" si="6"/>
        <v>2.560076771934483E-3</v>
      </c>
    </row>
    <row r="38" spans="1:40" x14ac:dyDescent="0.25">
      <c r="A38" t="s">
        <v>215</v>
      </c>
      <c r="B38" s="34">
        <v>34242</v>
      </c>
      <c r="C38" s="51">
        <v>69.463333333333338</v>
      </c>
      <c r="D38" s="51">
        <v>67.12</v>
      </c>
      <c r="E38" s="48" t="e">
        <v>#N/A</v>
      </c>
      <c r="F38" s="48" t="e">
        <v>#N/A</v>
      </c>
      <c r="G38" s="48" t="e">
        <v>#N/A</v>
      </c>
      <c r="H38" s="48" t="e">
        <v>#N/A</v>
      </c>
      <c r="I38" s="48" t="e">
        <v>#N/A</v>
      </c>
      <c r="J38" s="48">
        <v>-18.600000000000001</v>
      </c>
      <c r="K38" s="48">
        <v>75.5</v>
      </c>
      <c r="L38" s="49" t="e">
        <v>#N/A</v>
      </c>
      <c r="M38" s="48" t="e">
        <v>#N/A</v>
      </c>
      <c r="N38" s="49">
        <v>93.052999999999997</v>
      </c>
      <c r="O38" s="49">
        <v>93.116</v>
      </c>
      <c r="P38" s="49">
        <v>1360.3869999999999</v>
      </c>
      <c r="Q38" s="49">
        <v>291.22199999999998</v>
      </c>
      <c r="R38" s="49">
        <v>316.75900000000001</v>
      </c>
      <c r="S38" s="49">
        <v>333.83699999999999</v>
      </c>
      <c r="T38" s="48" t="e">
        <v>#N/A</v>
      </c>
      <c r="U38" s="48" t="e">
        <v>#N/A</v>
      </c>
      <c r="V38" s="48" t="e">
        <v>#N/A</v>
      </c>
      <c r="W38" s="48" t="e">
        <v>#N/A</v>
      </c>
      <c r="Y38" s="46" t="s">
        <v>215</v>
      </c>
      <c r="Z38" s="48" t="e">
        <f t="shared" si="9"/>
        <v>#N/A</v>
      </c>
      <c r="AA38" s="53">
        <v>1.4792245812905946</v>
      </c>
      <c r="AB38" s="52">
        <v>1.4792245812905946</v>
      </c>
      <c r="AE38" s="51"/>
      <c r="AF38" s="51"/>
      <c r="AH38" s="47" t="str">
        <f t="shared" si="1"/>
        <v>Q3.1993</v>
      </c>
      <c r="AI38" s="49"/>
      <c r="AJ38" s="49"/>
      <c r="AK38" s="49">
        <f t="shared" si="3"/>
        <v>-4.1289721233737087E-3</v>
      </c>
      <c r="AL38" s="49">
        <f t="shared" si="4"/>
        <v>-1.3735226047482119E-3</v>
      </c>
      <c r="AM38" s="49">
        <f t="shared" si="5"/>
        <v>-7.9587320328704525E-3</v>
      </c>
      <c r="AN38" s="49">
        <f t="shared" si="6"/>
        <v>-1.3629405967582997E-2</v>
      </c>
    </row>
    <row r="39" spans="1:40" x14ac:dyDescent="0.25">
      <c r="A39" t="s">
        <v>216</v>
      </c>
      <c r="B39" s="34">
        <v>34334</v>
      </c>
      <c r="C39" s="51">
        <v>69.98</v>
      </c>
      <c r="D39" s="51">
        <v>67.569999999999993</v>
      </c>
      <c r="E39" s="48" t="e">
        <v>#N/A</v>
      </c>
      <c r="F39" s="48" t="e">
        <v>#N/A</v>
      </c>
      <c r="G39" s="48" t="e">
        <v>#N/A</v>
      </c>
      <c r="H39" s="48" t="e">
        <v>#N/A</v>
      </c>
      <c r="I39" s="48" t="e">
        <v>#N/A</v>
      </c>
      <c r="J39" s="48">
        <v>-18.466666666666665</v>
      </c>
      <c r="K39" s="48">
        <v>76</v>
      </c>
      <c r="L39" s="49" t="e">
        <v>#N/A</v>
      </c>
      <c r="M39" s="48" t="e">
        <v>#N/A</v>
      </c>
      <c r="N39" s="49">
        <v>93.52</v>
      </c>
      <c r="O39" s="49">
        <v>93.63</v>
      </c>
      <c r="P39" s="49">
        <v>1363.9490000000001</v>
      </c>
      <c r="Q39" s="49">
        <v>288.404</v>
      </c>
      <c r="R39" s="49">
        <v>319.54899999999998</v>
      </c>
      <c r="S39" s="49">
        <v>343.029</v>
      </c>
      <c r="T39" s="48" t="e">
        <v>#N/A</v>
      </c>
      <c r="U39" s="48" t="e">
        <v>#N/A</v>
      </c>
      <c r="V39" s="48" t="e">
        <v>#N/A</v>
      </c>
      <c r="W39" s="48" t="e">
        <v>#N/A</v>
      </c>
      <c r="Y39" s="46" t="s">
        <v>216</v>
      </c>
      <c r="Z39" s="48" t="e">
        <f t="shared" si="9"/>
        <v>#N/A</v>
      </c>
      <c r="AA39" s="53">
        <v>-3.3855566553502414</v>
      </c>
      <c r="AB39" s="52">
        <v>-3.3855566553502414</v>
      </c>
      <c r="AE39" s="51"/>
      <c r="AF39" s="51"/>
      <c r="AH39" s="47" t="str">
        <f t="shared" si="1"/>
        <v>Q4.1993</v>
      </c>
      <c r="AI39" s="49"/>
      <c r="AJ39" s="49"/>
      <c r="AK39" s="49">
        <f t="shared" si="3"/>
        <v>-2.6115345955017855E-3</v>
      </c>
      <c r="AL39" s="49">
        <f t="shared" si="4"/>
        <v>9.7710156585899544E-3</v>
      </c>
      <c r="AM39" s="49">
        <f t="shared" si="5"/>
        <v>-8.7310553311071848E-3</v>
      </c>
      <c r="AN39" s="49">
        <f t="shared" si="6"/>
        <v>-2.6796568220179617E-2</v>
      </c>
    </row>
    <row r="40" spans="1:40" x14ac:dyDescent="0.25">
      <c r="A40" t="s">
        <v>217</v>
      </c>
      <c r="B40" s="34">
        <v>34424</v>
      </c>
      <c r="C40" s="51">
        <v>70.406666666666652</v>
      </c>
      <c r="D40" s="51">
        <v>68.043333333333337</v>
      </c>
      <c r="E40" s="48" t="e">
        <v>#N/A</v>
      </c>
      <c r="F40" s="48" t="e">
        <v>#N/A</v>
      </c>
      <c r="G40" s="48" t="e">
        <v>#N/A</v>
      </c>
      <c r="H40" s="48" t="e">
        <v>#N/A</v>
      </c>
      <c r="I40" s="48" t="e">
        <v>#N/A</v>
      </c>
      <c r="J40" s="48">
        <v>-16.066666666666666</v>
      </c>
      <c r="K40" s="48">
        <v>77.3</v>
      </c>
      <c r="L40" s="49" t="e">
        <v>#N/A</v>
      </c>
      <c r="M40" s="48" t="e">
        <v>#N/A</v>
      </c>
      <c r="N40" s="49">
        <v>94.418999999999997</v>
      </c>
      <c r="O40" s="49">
        <v>94.403999999999996</v>
      </c>
      <c r="P40" s="49">
        <v>1376.588</v>
      </c>
      <c r="Q40" s="49">
        <v>291.35000000000002</v>
      </c>
      <c r="R40" s="49">
        <v>327.57600000000002</v>
      </c>
      <c r="S40" s="49">
        <v>352.02600000000001</v>
      </c>
      <c r="T40" s="48" t="e">
        <v>#N/A</v>
      </c>
      <c r="U40" s="48" t="e">
        <v>#N/A</v>
      </c>
      <c r="V40" s="48" t="e">
        <v>#N/A</v>
      </c>
      <c r="W40" s="48" t="e">
        <v>#N/A</v>
      </c>
      <c r="Y40" s="46" t="s">
        <v>217</v>
      </c>
      <c r="Z40" s="48" t="e">
        <f t="shared" si="9"/>
        <v>#N/A</v>
      </c>
      <c r="AA40" s="53">
        <v>1.5492905533828427</v>
      </c>
      <c r="AB40" s="52">
        <v>1.5492905533828427</v>
      </c>
      <c r="AE40" s="51"/>
      <c r="AF40" s="51"/>
      <c r="AH40" s="47" t="str">
        <f t="shared" si="1"/>
        <v>Q1.1994</v>
      </c>
      <c r="AI40" s="49"/>
      <c r="AJ40" s="49"/>
      <c r="AK40" s="49">
        <f t="shared" si="3"/>
        <v>-9.1813963219204986E-3</v>
      </c>
      <c r="AL40" s="49">
        <f t="shared" si="4"/>
        <v>-1.0111549682512488E-2</v>
      </c>
      <c r="AM40" s="49">
        <f t="shared" si="5"/>
        <v>-2.4504237184653443E-2</v>
      </c>
      <c r="AN40" s="49">
        <f t="shared" si="6"/>
        <v>-2.5557771300983467E-2</v>
      </c>
    </row>
    <row r="41" spans="1:40" x14ac:dyDescent="0.25">
      <c r="A41" t="s">
        <v>218</v>
      </c>
      <c r="B41" s="34">
        <v>34515</v>
      </c>
      <c r="C41" s="51">
        <v>70.84666666666665</v>
      </c>
      <c r="D41" s="51">
        <v>68.436666666666667</v>
      </c>
      <c r="E41" s="48" t="e">
        <v>#N/A</v>
      </c>
      <c r="F41" s="48" t="e">
        <v>#N/A</v>
      </c>
      <c r="G41" s="48" t="e">
        <v>#N/A</v>
      </c>
      <c r="H41" s="48" t="e">
        <v>#N/A</v>
      </c>
      <c r="I41" s="48" t="e">
        <v>#N/A</v>
      </c>
      <c r="J41" s="48">
        <v>-10.233333333333333</v>
      </c>
      <c r="K41" s="48">
        <v>78.3</v>
      </c>
      <c r="L41" s="49" t="e">
        <v>#N/A</v>
      </c>
      <c r="M41" s="48" t="e">
        <v>#N/A</v>
      </c>
      <c r="N41" s="49">
        <v>95.087000000000003</v>
      </c>
      <c r="O41" s="49">
        <v>95.138000000000005</v>
      </c>
      <c r="P41" s="49">
        <v>1385.1610000000001</v>
      </c>
      <c r="Q41" s="49">
        <v>296.07400000000001</v>
      </c>
      <c r="R41" s="49">
        <v>337.04700000000003</v>
      </c>
      <c r="S41" s="49">
        <v>360.49299999999999</v>
      </c>
      <c r="T41" s="48" t="e">
        <v>#N/A</v>
      </c>
      <c r="U41" s="48" t="e">
        <v>#N/A</v>
      </c>
      <c r="V41" s="48" t="e">
        <v>#N/A</v>
      </c>
      <c r="W41" s="48" t="e">
        <v>#N/A</v>
      </c>
      <c r="Y41" s="46" t="s">
        <v>218</v>
      </c>
      <c r="Z41" s="48" t="e">
        <f t="shared" si="9"/>
        <v>#N/A</v>
      </c>
      <c r="AA41" s="53">
        <v>-2.5372431293033015</v>
      </c>
      <c r="AB41" s="52">
        <v>-2.5372431293033015</v>
      </c>
      <c r="AE41" s="51"/>
      <c r="AF41" s="51"/>
      <c r="AH41" s="47" t="str">
        <f t="shared" si="1"/>
        <v>Q2.1994</v>
      </c>
      <c r="AI41" s="49"/>
      <c r="AJ41" s="49"/>
      <c r="AK41" s="49">
        <f t="shared" si="3"/>
        <v>-6.1891722334083132E-3</v>
      </c>
      <c r="AL41" s="49">
        <f t="shared" si="4"/>
        <v>-1.595547059181146E-2</v>
      </c>
      <c r="AM41" s="49">
        <f t="shared" si="5"/>
        <v>-2.8099938584233097E-2</v>
      </c>
      <c r="AN41" s="49">
        <f t="shared" si="6"/>
        <v>-2.348727991944366E-2</v>
      </c>
    </row>
    <row r="42" spans="1:40" x14ac:dyDescent="0.25">
      <c r="A42" t="s">
        <v>219</v>
      </c>
      <c r="B42" s="34">
        <v>34607</v>
      </c>
      <c r="C42" s="51">
        <v>71.286666666666662</v>
      </c>
      <c r="D42" s="51">
        <v>68.900000000000006</v>
      </c>
      <c r="E42" s="48" t="e">
        <v>#N/A</v>
      </c>
      <c r="F42" s="48" t="e">
        <v>#N/A</v>
      </c>
      <c r="G42" s="48" t="e">
        <v>#N/A</v>
      </c>
      <c r="H42" s="48" t="e">
        <v>#N/A</v>
      </c>
      <c r="I42" s="48" t="e">
        <v>#N/A</v>
      </c>
      <c r="J42" s="48">
        <v>-7.8666666666666671</v>
      </c>
      <c r="K42" s="48">
        <v>79.599999999999994</v>
      </c>
      <c r="L42" s="49" t="e">
        <v>#N/A</v>
      </c>
      <c r="M42" s="48" t="e">
        <v>#N/A</v>
      </c>
      <c r="N42" s="49">
        <v>95.617999999999995</v>
      </c>
      <c r="O42" s="49">
        <v>95.703999999999994</v>
      </c>
      <c r="P42" s="49">
        <v>1394.489</v>
      </c>
      <c r="Q42" s="49">
        <v>299.24900000000002</v>
      </c>
      <c r="R42" s="49">
        <v>347.39100000000002</v>
      </c>
      <c r="S42" s="49">
        <v>366.31200000000001</v>
      </c>
      <c r="T42" s="48" t="e">
        <v>#N/A</v>
      </c>
      <c r="U42" s="48" t="e">
        <v>#N/A</v>
      </c>
      <c r="V42" s="48" t="e">
        <v>#N/A</v>
      </c>
      <c r="W42" s="48" t="e">
        <v>#N/A</v>
      </c>
      <c r="Y42" s="46" t="s">
        <v>219</v>
      </c>
      <c r="Z42" s="48" t="e">
        <f t="shared" si="9"/>
        <v>#N/A</v>
      </c>
      <c r="AA42" s="53">
        <v>-2.7756955553300933</v>
      </c>
      <c r="AB42" s="52">
        <v>-2.7756955553300933</v>
      </c>
      <c r="AE42" s="51"/>
      <c r="AF42" s="51"/>
      <c r="AH42" s="47" t="str">
        <f t="shared" si="1"/>
        <v>Q3.1994</v>
      </c>
      <c r="AI42" s="49"/>
      <c r="AJ42" s="49"/>
      <c r="AK42" s="49">
        <f t="shared" si="3"/>
        <v>-6.6891886562030489E-3</v>
      </c>
      <c r="AL42" s="49">
        <f t="shared" si="4"/>
        <v>-1.0609893433227935E-2</v>
      </c>
      <c r="AM42" s="49">
        <f t="shared" si="5"/>
        <v>-2.9776246362168246E-2</v>
      </c>
      <c r="AN42" s="49">
        <f t="shared" si="6"/>
        <v>-1.5885365480792335E-2</v>
      </c>
    </row>
    <row r="43" spans="1:40" x14ac:dyDescent="0.25">
      <c r="A43" t="s">
        <v>220</v>
      </c>
      <c r="B43" s="34">
        <v>34699</v>
      </c>
      <c r="C43" s="51">
        <v>71.75333333333333</v>
      </c>
      <c r="D43" s="51">
        <v>69.296666666666667</v>
      </c>
      <c r="E43" s="48" t="e">
        <v>#N/A</v>
      </c>
      <c r="F43" s="48" t="e">
        <v>#N/A</v>
      </c>
      <c r="G43" s="48" t="e">
        <v>#N/A</v>
      </c>
      <c r="H43" s="48" t="e">
        <v>#N/A</v>
      </c>
      <c r="I43" s="48" t="e">
        <v>#N/A</v>
      </c>
      <c r="J43" s="48">
        <v>-7.7</v>
      </c>
      <c r="K43" s="48">
        <v>80.599999999999994</v>
      </c>
      <c r="L43" s="49" t="e">
        <v>#N/A</v>
      </c>
      <c r="M43" s="48" t="e">
        <v>#N/A</v>
      </c>
      <c r="N43" s="49">
        <v>96.02</v>
      </c>
      <c r="O43" s="49">
        <v>96.162000000000006</v>
      </c>
      <c r="P43" s="49">
        <v>1405.5540000000001</v>
      </c>
      <c r="Q43" s="49">
        <v>306.642</v>
      </c>
      <c r="R43" s="49">
        <v>358.97300000000001</v>
      </c>
      <c r="S43" s="49">
        <v>377.19799999999998</v>
      </c>
      <c r="T43" s="48" t="e">
        <v>#N/A</v>
      </c>
      <c r="U43" s="48" t="e">
        <v>#N/A</v>
      </c>
      <c r="V43" s="48" t="e">
        <v>#N/A</v>
      </c>
      <c r="W43" s="48" t="e">
        <v>#N/A</v>
      </c>
      <c r="Y43" s="46" t="s">
        <v>220</v>
      </c>
      <c r="Z43" s="48" t="e">
        <f t="shared" si="9"/>
        <v>#N/A</v>
      </c>
      <c r="AA43" s="53">
        <v>0.42329085230519148</v>
      </c>
      <c r="AB43" s="52">
        <v>0.42329085230519148</v>
      </c>
      <c r="AE43" s="51"/>
      <c r="AF43" s="51"/>
      <c r="AH43" s="47" t="str">
        <f t="shared" si="1"/>
        <v>Q4.1994</v>
      </c>
      <c r="AI43" s="49"/>
      <c r="AJ43" s="49"/>
      <c r="AK43" s="49">
        <f t="shared" si="3"/>
        <v>-7.8723407282822455E-3</v>
      </c>
      <c r="AL43" s="49">
        <f t="shared" si="4"/>
        <v>-2.4109547941899567E-2</v>
      </c>
      <c r="AM43" s="49">
        <f t="shared" si="5"/>
        <v>-3.226426500043178E-2</v>
      </c>
      <c r="AN43" s="49">
        <f t="shared" si="6"/>
        <v>-2.8860174232100855E-2</v>
      </c>
    </row>
    <row r="44" spans="1:40" x14ac:dyDescent="0.25">
      <c r="A44" t="s">
        <v>94</v>
      </c>
      <c r="B44" s="34">
        <v>34789</v>
      </c>
      <c r="C44" s="51">
        <v>72.233333333333334</v>
      </c>
      <c r="D44" s="51">
        <v>69.73</v>
      </c>
      <c r="E44" s="48">
        <v>1949197.8</v>
      </c>
      <c r="F44" s="48">
        <v>97326.399999999994</v>
      </c>
      <c r="G44" s="48">
        <v>436551.3</v>
      </c>
      <c r="H44" s="48">
        <v>463567.7</v>
      </c>
      <c r="I44" s="48" t="e">
        <v>#N/A</v>
      </c>
      <c r="J44" s="48">
        <v>-8.6333333333333346</v>
      </c>
      <c r="K44" s="48">
        <v>81.400000000000006</v>
      </c>
      <c r="L44" s="49">
        <v>83.986000000000004</v>
      </c>
      <c r="M44" s="48">
        <v>72.2</v>
      </c>
      <c r="N44" s="49">
        <v>96.852000000000004</v>
      </c>
      <c r="O44" s="49">
        <v>97.021000000000001</v>
      </c>
      <c r="P44" s="49">
        <v>1413.1880000000001</v>
      </c>
      <c r="Q44" s="49">
        <v>302.41899999999998</v>
      </c>
      <c r="R44" s="49">
        <v>364.02800000000002</v>
      </c>
      <c r="S44" s="49">
        <v>389.87299999999999</v>
      </c>
      <c r="T44" s="48" t="e">
        <v>#N/A</v>
      </c>
      <c r="U44" s="48" t="e">
        <v>#N/A</v>
      </c>
      <c r="V44" s="48" t="e">
        <v>#N/A</v>
      </c>
      <c r="W44" s="48" t="e">
        <v>#N/A</v>
      </c>
      <c r="Y44" s="46" t="s">
        <v>94</v>
      </c>
      <c r="Z44" s="48">
        <f t="shared" si="9"/>
        <v>60.48402895497366</v>
      </c>
      <c r="AA44" s="53">
        <v>2.6435349595340885</v>
      </c>
      <c r="AB44" s="52">
        <v>2.6435349595340885</v>
      </c>
      <c r="AE44" s="51"/>
      <c r="AF44" s="51"/>
      <c r="AH44" s="47"/>
      <c r="AI44" s="28"/>
      <c r="AJ44" s="28"/>
      <c r="AK44" s="28"/>
      <c r="AL44" s="28"/>
      <c r="AM44" s="30"/>
      <c r="AN44" s="30"/>
    </row>
    <row r="45" spans="1:40" x14ac:dyDescent="0.25">
      <c r="A45" t="s">
        <v>95</v>
      </c>
      <c r="B45" s="34">
        <v>34880</v>
      </c>
      <c r="C45" s="51">
        <v>72.723333333333329</v>
      </c>
      <c r="D45" s="51">
        <v>70.183333333333323</v>
      </c>
      <c r="E45" s="48">
        <v>1960748.8</v>
      </c>
      <c r="F45" s="48">
        <v>98360.1</v>
      </c>
      <c r="G45" s="48">
        <v>445850.9</v>
      </c>
      <c r="H45" s="48">
        <v>470169.7</v>
      </c>
      <c r="I45" s="48" t="e">
        <v>#N/A</v>
      </c>
      <c r="J45" s="48">
        <v>-7.666666666666667</v>
      </c>
      <c r="K45" s="48">
        <v>82</v>
      </c>
      <c r="L45" s="49">
        <v>84.302999999999997</v>
      </c>
      <c r="M45" s="48">
        <v>72.7</v>
      </c>
      <c r="N45" s="49">
        <v>97.650999999999996</v>
      </c>
      <c r="O45" s="49">
        <v>97.730999999999995</v>
      </c>
      <c r="P45" s="49">
        <v>1421.597</v>
      </c>
      <c r="Q45" s="49">
        <v>305.28300000000002</v>
      </c>
      <c r="R45" s="49">
        <v>370.435</v>
      </c>
      <c r="S45" s="49">
        <v>395.06799999999998</v>
      </c>
      <c r="T45" s="48" t="e">
        <v>#N/A</v>
      </c>
      <c r="U45" s="48" t="e">
        <v>#N/A</v>
      </c>
      <c r="V45" s="48" t="e">
        <v>#N/A</v>
      </c>
      <c r="W45" s="48" t="e">
        <v>#N/A</v>
      </c>
      <c r="Y45" s="46" t="s">
        <v>95</v>
      </c>
      <c r="Z45" s="48">
        <f t="shared" si="9"/>
        <v>59.230426809495683</v>
      </c>
      <c r="AA45" s="48">
        <f t="shared" ref="AA45:AA105" si="11">Z45-Z44</f>
        <v>-1.2536021454779771</v>
      </c>
      <c r="AB45" s="52">
        <v>-1.2437832355040923</v>
      </c>
      <c r="AE45" s="51"/>
      <c r="AF45" s="51"/>
      <c r="AH45" s="47"/>
    </row>
    <row r="46" spans="1:40" x14ac:dyDescent="0.25">
      <c r="A46" t="s">
        <v>96</v>
      </c>
      <c r="B46" s="34">
        <v>34972</v>
      </c>
      <c r="C46" s="51">
        <v>73.216666666666654</v>
      </c>
      <c r="D46" s="51">
        <v>70.540000000000006</v>
      </c>
      <c r="E46" s="48">
        <v>1965617.6</v>
      </c>
      <c r="F46" s="48">
        <v>99489.8</v>
      </c>
      <c r="G46" s="48">
        <v>447655.9</v>
      </c>
      <c r="H46" s="48">
        <v>466409.1</v>
      </c>
      <c r="I46" s="48" t="e">
        <v>#N/A</v>
      </c>
      <c r="J46" s="48">
        <v>-8.5666666666666664</v>
      </c>
      <c r="K46" s="48">
        <v>81.900000000000006</v>
      </c>
      <c r="L46" s="49">
        <v>84.402000000000001</v>
      </c>
      <c r="M46" s="48">
        <v>73.7</v>
      </c>
      <c r="N46" s="49">
        <v>98.052999999999997</v>
      </c>
      <c r="O46" s="49">
        <v>98.203000000000003</v>
      </c>
      <c r="P46" s="49">
        <v>1425.7460000000001</v>
      </c>
      <c r="Q46" s="49">
        <v>304.95999999999998</v>
      </c>
      <c r="R46" s="49">
        <v>371.56799999999998</v>
      </c>
      <c r="S46" s="49">
        <v>390.28100000000001</v>
      </c>
      <c r="T46" s="48" t="e">
        <v>#N/A</v>
      </c>
      <c r="U46" s="48" t="e">
        <v>#N/A</v>
      </c>
      <c r="V46" s="48" t="e">
        <v>#N/A</v>
      </c>
      <c r="W46" s="48" t="e">
        <v>#N/A</v>
      </c>
      <c r="Y46" s="46" t="s">
        <v>96</v>
      </c>
      <c r="Z46" s="48">
        <f t="shared" si="9"/>
        <v>54.235319523329231</v>
      </c>
      <c r="AA46" s="48">
        <f t="shared" si="11"/>
        <v>-4.9951072861664514</v>
      </c>
      <c r="AB46" s="52">
        <v>-4.7897133884379883</v>
      </c>
      <c r="AE46" s="51"/>
      <c r="AF46" s="51"/>
      <c r="AH46" s="47"/>
    </row>
    <row r="47" spans="1:40" x14ac:dyDescent="0.25">
      <c r="A47" t="s">
        <v>97</v>
      </c>
      <c r="B47" s="34">
        <v>35064</v>
      </c>
      <c r="C47" s="51">
        <v>73.656666666666666</v>
      </c>
      <c r="D47" s="51">
        <v>70.933333333333337</v>
      </c>
      <c r="E47" s="48">
        <v>1972048.3</v>
      </c>
      <c r="F47" s="48">
        <v>102726.7</v>
      </c>
      <c r="G47" s="48">
        <v>453967.3</v>
      </c>
      <c r="H47" s="48">
        <v>473475.9</v>
      </c>
      <c r="I47" s="48" t="e">
        <v>#N/A</v>
      </c>
      <c r="J47" s="48">
        <v>-10.933333333333332</v>
      </c>
      <c r="K47" s="48">
        <v>81.5</v>
      </c>
      <c r="L47" s="49">
        <v>84.369</v>
      </c>
      <c r="M47" s="48">
        <v>74.2</v>
      </c>
      <c r="N47" s="49">
        <v>98.45</v>
      </c>
      <c r="O47" s="49">
        <v>98.552999999999997</v>
      </c>
      <c r="P47" s="49">
        <v>1429.7919999999999</v>
      </c>
      <c r="Q47" s="49">
        <v>307.92899999999997</v>
      </c>
      <c r="R47" s="49">
        <v>377.98599999999999</v>
      </c>
      <c r="S47" s="49">
        <v>397.59100000000001</v>
      </c>
      <c r="T47" s="48" t="e">
        <v>#N/A</v>
      </c>
      <c r="U47" s="48" t="e">
        <v>#N/A</v>
      </c>
      <c r="V47" s="48" t="e">
        <v>#N/A</v>
      </c>
      <c r="W47" s="48" t="e">
        <v>#N/A</v>
      </c>
      <c r="Y47" s="46" t="s">
        <v>97</v>
      </c>
      <c r="Z47" s="48">
        <f t="shared" si="9"/>
        <v>51.374354151893229</v>
      </c>
      <c r="AA47" s="48">
        <f t="shared" si="11"/>
        <v>-2.8609653714360022</v>
      </c>
      <c r="AB47" s="52">
        <v>-2.6836804800269398</v>
      </c>
      <c r="AE47" s="51"/>
      <c r="AF47" s="51"/>
    </row>
    <row r="48" spans="1:40" x14ac:dyDescent="0.25">
      <c r="A48" t="s">
        <v>98</v>
      </c>
      <c r="B48" s="34">
        <v>35155</v>
      </c>
      <c r="C48" s="51">
        <v>74.069999999999993</v>
      </c>
      <c r="D48" s="51">
        <v>71.27</v>
      </c>
      <c r="E48" s="48">
        <v>1975681.5</v>
      </c>
      <c r="F48" s="48">
        <v>102249.60000000001</v>
      </c>
      <c r="G48" s="48">
        <v>457072.3</v>
      </c>
      <c r="H48" s="48">
        <v>481099.4</v>
      </c>
      <c r="I48" s="48" t="e">
        <v>#N/A</v>
      </c>
      <c r="J48" s="48">
        <v>-12.633333333333335</v>
      </c>
      <c r="K48" s="48">
        <v>80.099999999999994</v>
      </c>
      <c r="L48" s="49">
        <v>84.965000000000003</v>
      </c>
      <c r="M48" s="48">
        <v>74.7</v>
      </c>
      <c r="N48" s="49">
        <v>99.272000000000006</v>
      </c>
      <c r="O48" s="49">
        <v>99.361000000000004</v>
      </c>
      <c r="P48" s="49">
        <v>1431.7650000000001</v>
      </c>
      <c r="Q48" s="49">
        <v>301.03699999999998</v>
      </c>
      <c r="R48" s="49">
        <v>380.23099999999999</v>
      </c>
      <c r="S48" s="49">
        <v>404.512</v>
      </c>
      <c r="T48" s="48" t="e">
        <v>#N/A</v>
      </c>
      <c r="U48" s="48" t="e">
        <v>#N/A</v>
      </c>
      <c r="V48" s="48" t="e">
        <v>#N/A</v>
      </c>
      <c r="W48" s="48" t="e">
        <v>#N/A</v>
      </c>
      <c r="Y48" s="46" t="s">
        <v>98</v>
      </c>
      <c r="Z48" s="48">
        <f t="shared" si="9"/>
        <v>51.503725938918897</v>
      </c>
      <c r="AA48" s="48">
        <f t="shared" si="11"/>
        <v>0.12937178702566854</v>
      </c>
      <c r="AB48" s="52">
        <v>-6.4234433354348752E-2</v>
      </c>
      <c r="AE48" s="51"/>
      <c r="AF48" s="51"/>
    </row>
    <row r="49" spans="1:32" x14ac:dyDescent="0.25">
      <c r="A49" t="s">
        <v>99</v>
      </c>
      <c r="B49" s="34">
        <v>35246</v>
      </c>
      <c r="C49" s="51">
        <v>74.393333333333331</v>
      </c>
      <c r="D49" s="51">
        <v>71.67</v>
      </c>
      <c r="E49" s="48">
        <v>1989612.4</v>
      </c>
      <c r="F49" s="48">
        <v>103420.2</v>
      </c>
      <c r="G49" s="48">
        <v>458228.5</v>
      </c>
      <c r="H49" s="48">
        <v>483844.4</v>
      </c>
      <c r="I49" s="48" t="e">
        <v>#N/A</v>
      </c>
      <c r="J49" s="48">
        <v>-12.5</v>
      </c>
      <c r="K49" s="48">
        <v>79.900000000000006</v>
      </c>
      <c r="L49" s="49">
        <v>84.918999999999997</v>
      </c>
      <c r="M49" s="48">
        <v>75</v>
      </c>
      <c r="N49" s="49">
        <v>100.057</v>
      </c>
      <c r="O49" s="49">
        <v>100.08499999999999</v>
      </c>
      <c r="P49" s="49">
        <v>1441.8240000000001</v>
      </c>
      <c r="Q49" s="49">
        <v>312.54500000000002</v>
      </c>
      <c r="R49" s="49">
        <v>380.92399999999998</v>
      </c>
      <c r="S49" s="49">
        <v>406.44600000000003</v>
      </c>
      <c r="T49" s="48" t="e">
        <v>#N/A</v>
      </c>
      <c r="U49" s="48" t="e">
        <v>#N/A</v>
      </c>
      <c r="V49" s="48" t="e">
        <v>#N/A</v>
      </c>
      <c r="W49" s="48" t="e">
        <v>#N/A</v>
      </c>
      <c r="Y49" s="46" t="s">
        <v>99</v>
      </c>
      <c r="Z49" s="48">
        <f t="shared" si="9"/>
        <v>49.683898976172756</v>
      </c>
      <c r="AA49" s="48">
        <f t="shared" si="11"/>
        <v>-1.8198269627461414</v>
      </c>
      <c r="AB49" s="52">
        <v>-2.1634838685013591</v>
      </c>
      <c r="AE49" s="51"/>
      <c r="AF49" s="51"/>
    </row>
    <row r="50" spans="1:32" x14ac:dyDescent="0.25">
      <c r="A50" t="s">
        <v>100</v>
      </c>
      <c r="B50" s="34">
        <v>35338</v>
      </c>
      <c r="C50" s="51">
        <v>74.660000000000011</v>
      </c>
      <c r="D50" s="51">
        <v>71.850000000000009</v>
      </c>
      <c r="E50" s="48">
        <v>2000202.3</v>
      </c>
      <c r="F50" s="48">
        <v>104455.5</v>
      </c>
      <c r="G50" s="48">
        <v>463492.3</v>
      </c>
      <c r="H50" s="48">
        <v>492496.7</v>
      </c>
      <c r="I50" s="48" t="e">
        <v>#N/A</v>
      </c>
      <c r="J50" s="48">
        <v>-12.533333333333333</v>
      </c>
      <c r="K50" s="48">
        <v>79.8</v>
      </c>
      <c r="L50" s="49">
        <v>84.363</v>
      </c>
      <c r="M50" s="48">
        <v>75.400000000000006</v>
      </c>
      <c r="N50" s="49">
        <v>100.155</v>
      </c>
      <c r="O50" s="49">
        <v>100.193</v>
      </c>
      <c r="P50" s="49">
        <v>1451.125</v>
      </c>
      <c r="Q50" s="49">
        <v>314.404</v>
      </c>
      <c r="R50" s="49">
        <v>385.69299999999998</v>
      </c>
      <c r="S50" s="49">
        <v>413.56299999999999</v>
      </c>
      <c r="T50" s="48" t="e">
        <v>#N/A</v>
      </c>
      <c r="U50" s="48" t="e">
        <v>#N/A</v>
      </c>
      <c r="V50" s="48" t="e">
        <v>#N/A</v>
      </c>
      <c r="W50" s="48" t="e">
        <v>#N/A</v>
      </c>
      <c r="Y50" s="46" t="s">
        <v>100</v>
      </c>
      <c r="Z50" s="48">
        <f t="shared" si="9"/>
        <v>44.928656736808755</v>
      </c>
      <c r="AA50" s="48">
        <f t="shared" si="11"/>
        <v>-4.7552422393640015</v>
      </c>
      <c r="AB50" s="52">
        <v>-4.3003423426628382</v>
      </c>
      <c r="AE50" s="51"/>
      <c r="AF50" s="51"/>
    </row>
    <row r="51" spans="1:32" x14ac:dyDescent="0.25">
      <c r="A51" t="s">
        <v>101</v>
      </c>
      <c r="B51" s="34">
        <v>35430</v>
      </c>
      <c r="C51" s="51">
        <v>74.926666666666662</v>
      </c>
      <c r="D51" s="51">
        <v>72.166666666666671</v>
      </c>
      <c r="E51" s="48">
        <v>2009520.5</v>
      </c>
      <c r="F51" s="48">
        <v>105817.4</v>
      </c>
      <c r="G51" s="48">
        <v>476680</v>
      </c>
      <c r="H51" s="48">
        <v>507798.6</v>
      </c>
      <c r="I51" s="48" t="e">
        <v>#N/A</v>
      </c>
      <c r="J51" s="48">
        <v>-12.933333333333332</v>
      </c>
      <c r="K51" s="48">
        <v>79.400000000000006</v>
      </c>
      <c r="L51" s="49">
        <v>84.667000000000002</v>
      </c>
      <c r="M51" s="48">
        <v>75.2</v>
      </c>
      <c r="N51" s="49">
        <v>100.515</v>
      </c>
      <c r="O51" s="49">
        <v>100.361</v>
      </c>
      <c r="P51" s="49">
        <v>1457.318</v>
      </c>
      <c r="Q51" s="49">
        <v>314.76600000000002</v>
      </c>
      <c r="R51" s="49">
        <v>396.60899999999998</v>
      </c>
      <c r="S51" s="49">
        <v>426.048</v>
      </c>
      <c r="T51" s="48" t="e">
        <v>#N/A</v>
      </c>
      <c r="U51" s="48" t="e">
        <v>#N/A</v>
      </c>
      <c r="V51" s="48" t="e">
        <v>#N/A</v>
      </c>
      <c r="W51" s="48" t="e">
        <v>#N/A</v>
      </c>
      <c r="Y51" s="46" t="s">
        <v>101</v>
      </c>
      <c r="Z51" s="48">
        <f t="shared" si="9"/>
        <v>47.429873757902726</v>
      </c>
      <c r="AA51" s="48">
        <f t="shared" si="11"/>
        <v>2.5012170210939715</v>
      </c>
      <c r="AB51" s="52">
        <v>2.4466799604029976</v>
      </c>
      <c r="AE51" s="51"/>
      <c r="AF51" s="51"/>
    </row>
    <row r="52" spans="1:32" x14ac:dyDescent="0.25">
      <c r="A52" t="s">
        <v>102</v>
      </c>
      <c r="B52" s="34">
        <v>35520</v>
      </c>
      <c r="C52" s="51">
        <v>75.196666666666658</v>
      </c>
      <c r="D52" s="51">
        <v>72.553333333333327</v>
      </c>
      <c r="E52" s="48">
        <v>2014376.8</v>
      </c>
      <c r="F52" s="48">
        <v>106981.3</v>
      </c>
      <c r="G52" s="48">
        <v>488863</v>
      </c>
      <c r="H52" s="48">
        <v>520689.3</v>
      </c>
      <c r="I52" s="48" t="e">
        <v>#N/A</v>
      </c>
      <c r="J52" s="48">
        <v>-12.133333333333335</v>
      </c>
      <c r="K52" s="48">
        <v>80.3</v>
      </c>
      <c r="L52" s="49">
        <v>84.781999999999996</v>
      </c>
      <c r="M52" s="48">
        <v>74.900000000000006</v>
      </c>
      <c r="N52" s="49">
        <v>101.20699999999999</v>
      </c>
      <c r="O52" s="49">
        <v>100.99</v>
      </c>
      <c r="P52" s="49">
        <v>1460.6279999999999</v>
      </c>
      <c r="Q52" s="49">
        <v>312.17099999999999</v>
      </c>
      <c r="R52" s="49">
        <v>405.70400000000001</v>
      </c>
      <c r="S52" s="49">
        <v>436.77100000000002</v>
      </c>
      <c r="T52" s="48" t="e">
        <v>#N/A</v>
      </c>
      <c r="U52" s="48" t="e">
        <v>#N/A</v>
      </c>
      <c r="V52" s="48" t="e">
        <v>#N/A</v>
      </c>
      <c r="W52" s="48" t="e">
        <v>#N/A</v>
      </c>
      <c r="Y52" s="46" t="s">
        <v>102</v>
      </c>
      <c r="Z52" s="48">
        <f t="shared" si="9"/>
        <v>49.571746237006678</v>
      </c>
      <c r="AA52" s="48">
        <f t="shared" si="11"/>
        <v>2.1418724791039523</v>
      </c>
      <c r="AB52" s="52">
        <v>1.8985547204731612</v>
      </c>
      <c r="AE52" s="51"/>
      <c r="AF52" s="51"/>
    </row>
    <row r="53" spans="1:32" x14ac:dyDescent="0.25">
      <c r="A53" t="s">
        <v>103</v>
      </c>
      <c r="B53" s="34">
        <v>35611</v>
      </c>
      <c r="C53" s="51">
        <v>75.44</v>
      </c>
      <c r="D53" s="51">
        <v>72.65666666666668</v>
      </c>
      <c r="E53" s="48">
        <v>2038829.2</v>
      </c>
      <c r="F53" s="48">
        <v>109756.9</v>
      </c>
      <c r="G53" s="48">
        <v>501971.4</v>
      </c>
      <c r="H53" s="48">
        <v>538729.19999999995</v>
      </c>
      <c r="I53" s="48" t="e">
        <v>#N/A</v>
      </c>
      <c r="J53" s="48">
        <v>-11.333333333333334</v>
      </c>
      <c r="K53" s="48">
        <v>81.400000000000006</v>
      </c>
      <c r="L53" s="49">
        <v>84.617000000000004</v>
      </c>
      <c r="M53" s="48">
        <v>74.7</v>
      </c>
      <c r="N53" s="49">
        <v>101.54300000000001</v>
      </c>
      <c r="O53" s="49">
        <v>101.465</v>
      </c>
      <c r="P53" s="49">
        <v>1479.4939999999999</v>
      </c>
      <c r="Q53" s="49">
        <v>317.91699999999997</v>
      </c>
      <c r="R53" s="49">
        <v>417.923</v>
      </c>
      <c r="S53" s="49">
        <v>452.935</v>
      </c>
      <c r="T53" s="48" t="e">
        <v>#N/A</v>
      </c>
      <c r="U53" s="48" t="e">
        <v>#N/A</v>
      </c>
      <c r="V53" s="48" t="e">
        <v>#N/A</v>
      </c>
      <c r="W53" s="48" t="e">
        <v>#N/A</v>
      </c>
      <c r="Y53" s="46" t="s">
        <v>103</v>
      </c>
      <c r="Z53" s="48">
        <f t="shared" si="9"/>
        <v>49.862039965206129</v>
      </c>
      <c r="AA53" s="48">
        <f t="shared" si="11"/>
        <v>0.2902937281994511</v>
      </c>
      <c r="AB53" s="52">
        <v>0.73167256392642765</v>
      </c>
      <c r="AE53" s="51"/>
      <c r="AF53" s="51"/>
    </row>
    <row r="54" spans="1:32" x14ac:dyDescent="0.25">
      <c r="A54" t="s">
        <v>104</v>
      </c>
      <c r="B54" s="34">
        <v>35703</v>
      </c>
      <c r="C54" s="51">
        <v>75.7</v>
      </c>
      <c r="D54" s="51">
        <v>72.976666666666674</v>
      </c>
      <c r="E54" s="48">
        <v>2055776.9</v>
      </c>
      <c r="F54" s="48">
        <v>110865</v>
      </c>
      <c r="G54" s="48">
        <v>517458.7</v>
      </c>
      <c r="H54" s="48">
        <v>558159.80000000005</v>
      </c>
      <c r="I54" s="48" t="e">
        <v>#N/A</v>
      </c>
      <c r="J54" s="48">
        <v>-8.9</v>
      </c>
      <c r="K54" s="48">
        <v>81.900000000000006</v>
      </c>
      <c r="L54" s="49">
        <v>84.938999999999993</v>
      </c>
      <c r="M54" s="48">
        <v>74.900000000000006</v>
      </c>
      <c r="N54" s="49">
        <v>101.875</v>
      </c>
      <c r="O54" s="49">
        <v>101.745</v>
      </c>
      <c r="P54" s="49">
        <v>1490.655</v>
      </c>
      <c r="Q54" s="49">
        <v>319.17200000000003</v>
      </c>
      <c r="R54" s="49">
        <v>430.005</v>
      </c>
      <c r="S54" s="49">
        <v>469.4</v>
      </c>
      <c r="T54" s="48" t="e">
        <v>#N/A</v>
      </c>
      <c r="U54" s="48" t="e">
        <v>#N/A</v>
      </c>
      <c r="V54" s="48" t="e">
        <v>#N/A</v>
      </c>
      <c r="W54" s="48" t="e">
        <v>#N/A</v>
      </c>
      <c r="Y54" s="46" t="s">
        <v>104</v>
      </c>
      <c r="Z54" s="48">
        <f t="shared" si="9"/>
        <v>50.31178451056072</v>
      </c>
      <c r="AA54" s="48">
        <f t="shared" si="11"/>
        <v>0.44974454535459074</v>
      </c>
      <c r="AB54" s="52">
        <v>0.57243697473403077</v>
      </c>
      <c r="AE54" s="51"/>
      <c r="AF54" s="51"/>
    </row>
    <row r="55" spans="1:32" x14ac:dyDescent="0.25">
      <c r="A55" t="s">
        <v>105</v>
      </c>
      <c r="B55" s="34">
        <v>35795</v>
      </c>
      <c r="C55" s="51">
        <v>75.966666666666669</v>
      </c>
      <c r="D55" s="51">
        <v>73.266666666666666</v>
      </c>
      <c r="E55" s="48">
        <v>2078708</v>
      </c>
      <c r="F55" s="48">
        <v>114812</v>
      </c>
      <c r="G55" s="48">
        <v>530302.5</v>
      </c>
      <c r="H55" s="48">
        <v>567595.9</v>
      </c>
      <c r="I55" s="48" t="e">
        <v>#N/A</v>
      </c>
      <c r="J55" s="48">
        <v>-8.1</v>
      </c>
      <c r="K55" s="48">
        <v>82.2</v>
      </c>
      <c r="L55" s="49">
        <v>84.647999999999996</v>
      </c>
      <c r="M55" s="48">
        <v>75.099999999999994</v>
      </c>
      <c r="N55" s="49">
        <v>102.193</v>
      </c>
      <c r="O55" s="49">
        <v>102.04</v>
      </c>
      <c r="P55" s="49">
        <v>1506.9549999999999</v>
      </c>
      <c r="Q55" s="49">
        <v>326.255</v>
      </c>
      <c r="R55" s="49">
        <v>439.93900000000002</v>
      </c>
      <c r="S55" s="49">
        <v>476.101</v>
      </c>
      <c r="T55" s="48" t="e">
        <v>#N/A</v>
      </c>
      <c r="U55" s="48" t="e">
        <v>#N/A</v>
      </c>
      <c r="V55" s="48" t="e">
        <v>#N/A</v>
      </c>
      <c r="W55" s="48" t="e">
        <v>#N/A</v>
      </c>
      <c r="Y55" s="46" t="s">
        <v>105</v>
      </c>
      <c r="Z55" s="48">
        <f t="shared" si="9"/>
        <v>47.872369132708585</v>
      </c>
      <c r="AA55" s="48">
        <f t="shared" si="11"/>
        <v>-2.4394153778521357</v>
      </c>
      <c r="AB55" s="52">
        <v>-2.919110372023126</v>
      </c>
      <c r="AE55" s="51"/>
      <c r="AF55" s="51"/>
    </row>
    <row r="56" spans="1:32" x14ac:dyDescent="0.25">
      <c r="A56" t="s">
        <v>106</v>
      </c>
      <c r="B56" s="34">
        <v>35885</v>
      </c>
      <c r="C56" s="51">
        <v>76.23</v>
      </c>
      <c r="D56" s="51">
        <v>73.403333333333336</v>
      </c>
      <c r="E56" s="48">
        <v>2092018</v>
      </c>
      <c r="F56" s="48">
        <v>118935.1</v>
      </c>
      <c r="G56" s="48">
        <v>548867.69999999995</v>
      </c>
      <c r="H56" s="48">
        <v>579019</v>
      </c>
      <c r="I56" s="48">
        <v>10.666666666666666</v>
      </c>
      <c r="J56" s="48">
        <v>-7.5666666666666673</v>
      </c>
      <c r="K56" s="48">
        <v>82.4</v>
      </c>
      <c r="L56" s="49">
        <v>83.97</v>
      </c>
      <c r="M56" s="48">
        <v>75</v>
      </c>
      <c r="N56" s="49">
        <v>102.45399999999999</v>
      </c>
      <c r="O56" s="49">
        <v>102.483</v>
      </c>
      <c r="P56" s="49">
        <v>1516.42</v>
      </c>
      <c r="Q56" s="49">
        <v>332.87900000000002</v>
      </c>
      <c r="R56" s="49">
        <v>456.09300000000002</v>
      </c>
      <c r="S56" s="49">
        <v>486.39800000000002</v>
      </c>
      <c r="T56" s="48" t="e">
        <v>#N/A</v>
      </c>
      <c r="U56" s="48" t="e">
        <v>#N/A</v>
      </c>
      <c r="V56" s="48" t="e">
        <v>#N/A</v>
      </c>
      <c r="W56" s="48" t="e">
        <v>#N/A</v>
      </c>
      <c r="Y56" s="46" t="s">
        <v>106</v>
      </c>
      <c r="Z56" s="48">
        <f t="shared" si="9"/>
        <v>45.188591463664537</v>
      </c>
      <c r="AA56" s="48">
        <f t="shared" si="11"/>
        <v>-2.6837776690440478</v>
      </c>
      <c r="AB56" s="52">
        <v>-2.5924405866409037</v>
      </c>
      <c r="AE56" s="51"/>
      <c r="AF56" s="51"/>
    </row>
    <row r="57" spans="1:32" x14ac:dyDescent="0.25">
      <c r="A57" t="s">
        <v>107</v>
      </c>
      <c r="B57" s="34">
        <v>35976</v>
      </c>
      <c r="C57" s="51">
        <v>76.516666666666666</v>
      </c>
      <c r="D57" s="51">
        <v>73.596666666666664</v>
      </c>
      <c r="E57" s="48">
        <v>2101320</v>
      </c>
      <c r="F57" s="48">
        <v>121868.7</v>
      </c>
      <c r="G57" s="48">
        <v>557044.6</v>
      </c>
      <c r="H57" s="48">
        <v>587825.80000000005</v>
      </c>
      <c r="I57" s="48">
        <v>10.566666666666666</v>
      </c>
      <c r="J57" s="48">
        <v>-6.4333333333333336</v>
      </c>
      <c r="K57" s="48">
        <v>83.2</v>
      </c>
      <c r="L57" s="49">
        <v>83.094999999999999</v>
      </c>
      <c r="M57" s="48">
        <v>75.400000000000006</v>
      </c>
      <c r="N57" s="49">
        <v>103.048</v>
      </c>
      <c r="O57" s="49">
        <v>103.212</v>
      </c>
      <c r="P57" s="49">
        <v>1522.6179999999999</v>
      </c>
      <c r="Q57" s="49">
        <v>333.577</v>
      </c>
      <c r="R57" s="49">
        <v>462.09399999999999</v>
      </c>
      <c r="S57" s="49">
        <v>492.54399999999998</v>
      </c>
      <c r="T57" s="48" t="e">
        <v>#N/A</v>
      </c>
      <c r="U57" s="48" t="e">
        <v>#N/A</v>
      </c>
      <c r="V57" s="48" t="e">
        <v>#N/A</v>
      </c>
      <c r="W57" s="48" t="e">
        <v>#N/A</v>
      </c>
      <c r="Y57" s="46" t="s">
        <v>107</v>
      </c>
      <c r="Z57" s="48">
        <f t="shared" si="9"/>
        <v>38.870902626230439</v>
      </c>
      <c r="AA57" s="48">
        <f t="shared" si="11"/>
        <v>-6.3176888374340976</v>
      </c>
      <c r="AB57" s="52">
        <v>-6.4815333135349871</v>
      </c>
      <c r="AE57" s="51"/>
      <c r="AF57" s="51"/>
    </row>
    <row r="58" spans="1:32" x14ac:dyDescent="0.25">
      <c r="A58" t="s">
        <v>108</v>
      </c>
      <c r="B58" s="34">
        <v>36068</v>
      </c>
      <c r="C58" s="51">
        <v>76.776666666666671</v>
      </c>
      <c r="D58" s="51">
        <v>73.803333333333342</v>
      </c>
      <c r="E58" s="48">
        <v>2114111.2000000002</v>
      </c>
      <c r="F58" s="48">
        <v>124319.4</v>
      </c>
      <c r="G58" s="48">
        <v>564869.9</v>
      </c>
      <c r="H58" s="48">
        <v>589733</v>
      </c>
      <c r="I58" s="48">
        <v>10.433333333333332</v>
      </c>
      <c r="J58" s="48">
        <v>-4.7</v>
      </c>
      <c r="K58" s="48">
        <v>82.9</v>
      </c>
      <c r="L58" s="49">
        <v>82.078000000000003</v>
      </c>
      <c r="M58" s="48">
        <v>75.8</v>
      </c>
      <c r="N58" s="49">
        <v>103.16</v>
      </c>
      <c r="O58" s="49">
        <v>103.41500000000001</v>
      </c>
      <c r="P58" s="49">
        <v>1531.2070000000001</v>
      </c>
      <c r="Q58" s="49">
        <v>339.62900000000002</v>
      </c>
      <c r="R58" s="49">
        <v>469.47699999999998</v>
      </c>
      <c r="S58" s="49">
        <v>494.54899999999998</v>
      </c>
      <c r="T58" s="48" t="e">
        <v>#N/A</v>
      </c>
      <c r="U58" s="48" t="e">
        <v>#N/A</v>
      </c>
      <c r="V58" s="48" t="e">
        <v>#N/A</v>
      </c>
      <c r="W58" s="48" t="e">
        <v>#N/A</v>
      </c>
      <c r="Y58" s="46" t="s">
        <v>108</v>
      </c>
      <c r="Z58" s="48">
        <f t="shared" si="9"/>
        <v>31.828688802212486</v>
      </c>
      <c r="AA58" s="48">
        <f t="shared" si="11"/>
        <v>-7.0422138240179528</v>
      </c>
      <c r="AB58" s="52">
        <v>-6.5955937606445136</v>
      </c>
      <c r="AE58" s="51"/>
      <c r="AF58" s="51"/>
    </row>
    <row r="59" spans="1:32" x14ac:dyDescent="0.25">
      <c r="A59" t="s">
        <v>109</v>
      </c>
      <c r="B59" s="34">
        <v>36160</v>
      </c>
      <c r="C59" s="51">
        <v>76.986666666666665</v>
      </c>
      <c r="D59" s="51">
        <v>73.86666666666666</v>
      </c>
      <c r="E59" s="48">
        <v>2116616.9</v>
      </c>
      <c r="F59" s="48">
        <v>126228.8</v>
      </c>
      <c r="G59" s="48">
        <v>572976.4</v>
      </c>
      <c r="H59" s="48">
        <v>585996.4</v>
      </c>
      <c r="I59" s="48">
        <v>10.266666666666667</v>
      </c>
      <c r="J59" s="48">
        <v>-3.7666666666666671</v>
      </c>
      <c r="K59" s="48">
        <v>81.8</v>
      </c>
      <c r="L59" s="49">
        <v>81.087999999999994</v>
      </c>
      <c r="M59" s="48">
        <v>76.5</v>
      </c>
      <c r="N59" s="49">
        <v>103.146</v>
      </c>
      <c r="O59" s="49">
        <v>103.51900000000001</v>
      </c>
      <c r="P59" s="49">
        <v>1535.37</v>
      </c>
      <c r="Q59" s="49">
        <v>342.90199999999999</v>
      </c>
      <c r="R59" s="49">
        <v>475.49799999999999</v>
      </c>
      <c r="S59" s="49">
        <v>491.47399999999999</v>
      </c>
      <c r="T59" s="48" t="e">
        <v>#N/A</v>
      </c>
      <c r="U59" s="48" t="e">
        <v>#N/A</v>
      </c>
      <c r="V59" s="48" t="e">
        <v>#N/A</v>
      </c>
      <c r="W59" s="48" t="e">
        <v>#N/A</v>
      </c>
      <c r="Y59" s="46" t="s">
        <v>109</v>
      </c>
      <c r="Z59" s="48">
        <f t="shared" si="9"/>
        <v>23.297697546473469</v>
      </c>
      <c r="AA59" s="48">
        <f t="shared" si="11"/>
        <v>-8.5309912557390177</v>
      </c>
      <c r="AB59" s="52">
        <v>-8.7322149196773395</v>
      </c>
      <c r="AE59" s="51"/>
      <c r="AF59" s="51"/>
    </row>
    <row r="60" spans="1:32" x14ac:dyDescent="0.25">
      <c r="A60" t="s">
        <v>110</v>
      </c>
      <c r="B60" s="34">
        <v>36250</v>
      </c>
      <c r="C60" s="51">
        <v>77.166666666666671</v>
      </c>
      <c r="D60" s="51">
        <v>74.026666666666657</v>
      </c>
      <c r="E60" s="48">
        <v>2140072.5</v>
      </c>
      <c r="F60" s="48">
        <v>129837.5</v>
      </c>
      <c r="G60" s="48">
        <v>581288.69999999995</v>
      </c>
      <c r="H60" s="48">
        <v>591427.30000000005</v>
      </c>
      <c r="I60" s="48">
        <v>10</v>
      </c>
      <c r="J60" s="48">
        <v>-4.2333333333333334</v>
      </c>
      <c r="K60" s="48">
        <v>81</v>
      </c>
      <c r="L60" s="49">
        <v>80.965000000000003</v>
      </c>
      <c r="M60" s="48">
        <v>76.599999999999994</v>
      </c>
      <c r="N60" s="49">
        <v>103.379</v>
      </c>
      <c r="O60" s="49">
        <v>103.85</v>
      </c>
      <c r="P60" s="49">
        <v>1548.7260000000001</v>
      </c>
      <c r="Q60" s="49">
        <v>349.38400000000001</v>
      </c>
      <c r="R60" s="49">
        <v>483.28</v>
      </c>
      <c r="S60" s="49">
        <v>495.86399999999998</v>
      </c>
      <c r="T60" s="48">
        <v>1.2</v>
      </c>
      <c r="U60" s="48">
        <v>1.5</v>
      </c>
      <c r="V60" s="48" t="e">
        <v>#N/A</v>
      </c>
      <c r="W60" s="48">
        <v>1.9</v>
      </c>
      <c r="Y60" s="46" t="s">
        <v>110</v>
      </c>
      <c r="Z60" s="48">
        <f t="shared" si="9"/>
        <v>22.16795431155548</v>
      </c>
      <c r="AA60" s="48">
        <f t="shared" si="11"/>
        <v>-1.1297432349179886</v>
      </c>
      <c r="AB60" s="52">
        <v>-1.3721174985239393</v>
      </c>
      <c r="AE60" s="51"/>
      <c r="AF60" s="51"/>
    </row>
    <row r="61" spans="1:32" x14ac:dyDescent="0.25">
      <c r="A61" t="s">
        <v>111</v>
      </c>
      <c r="B61" s="34">
        <v>36341</v>
      </c>
      <c r="C61" s="51">
        <v>77.353333333333339</v>
      </c>
      <c r="D61" s="51">
        <v>74.28</v>
      </c>
      <c r="E61" s="48">
        <v>2149658.7999999998</v>
      </c>
      <c r="F61" s="48">
        <v>131499.20000000001</v>
      </c>
      <c r="G61" s="48">
        <v>595546.9</v>
      </c>
      <c r="H61" s="48">
        <v>608981.9</v>
      </c>
      <c r="I61" s="48">
        <v>9.8666666666666671</v>
      </c>
      <c r="J61" s="48">
        <v>-6.2</v>
      </c>
      <c r="K61" s="48">
        <v>81.2</v>
      </c>
      <c r="L61" s="49">
        <v>81.665999999999997</v>
      </c>
      <c r="M61" s="48">
        <v>76.8</v>
      </c>
      <c r="N61" s="49">
        <v>104.09399999999999</v>
      </c>
      <c r="O61" s="49">
        <v>104.26600000000001</v>
      </c>
      <c r="P61" s="49">
        <v>1559.0530000000001</v>
      </c>
      <c r="Q61" s="49">
        <v>354.34399999999999</v>
      </c>
      <c r="R61" s="49">
        <v>494.27100000000002</v>
      </c>
      <c r="S61" s="49">
        <v>510.93</v>
      </c>
      <c r="T61" s="48">
        <v>1.5</v>
      </c>
      <c r="U61" s="48">
        <v>1.7</v>
      </c>
      <c r="V61" s="48" t="e">
        <v>#N/A</v>
      </c>
      <c r="W61" s="48" t="e">
        <v>#N/A</v>
      </c>
      <c r="Y61" s="46" t="s">
        <v>111</v>
      </c>
      <c r="Z61" s="48">
        <f t="shared" si="9"/>
        <v>24.573247369746063</v>
      </c>
      <c r="AA61" s="48">
        <f t="shared" si="11"/>
        <v>2.4052930581905834</v>
      </c>
      <c r="AB61" s="52">
        <v>2.7074913629705906</v>
      </c>
      <c r="AE61" s="51"/>
      <c r="AF61" s="51"/>
    </row>
    <row r="62" spans="1:32" x14ac:dyDescent="0.25">
      <c r="A62" t="s">
        <v>112</v>
      </c>
      <c r="B62" s="34">
        <v>36433</v>
      </c>
      <c r="C62" s="51">
        <v>77.55</v>
      </c>
      <c r="D62" s="51">
        <v>74.63</v>
      </c>
      <c r="E62" s="48">
        <v>2174084.7000000002</v>
      </c>
      <c r="F62" s="48">
        <v>134608.6</v>
      </c>
      <c r="G62" s="48">
        <v>610537.1</v>
      </c>
      <c r="H62" s="48">
        <v>626191.5</v>
      </c>
      <c r="I62" s="48">
        <v>9.7333333333333325</v>
      </c>
      <c r="J62" s="48">
        <v>-4.9333333333333336</v>
      </c>
      <c r="K62" s="48">
        <v>81.8</v>
      </c>
      <c r="L62" s="49">
        <v>83.007999999999996</v>
      </c>
      <c r="M62" s="48">
        <v>77</v>
      </c>
      <c r="N62" s="49">
        <v>104.384</v>
      </c>
      <c r="O62" s="49">
        <v>104.239</v>
      </c>
      <c r="P62" s="49">
        <v>1576.2639999999999</v>
      </c>
      <c r="Q62" s="49">
        <v>360.39</v>
      </c>
      <c r="R62" s="49">
        <v>507.38600000000002</v>
      </c>
      <c r="S62" s="49">
        <v>525.59799999999996</v>
      </c>
      <c r="T62" s="48">
        <v>1.5</v>
      </c>
      <c r="U62" s="48">
        <v>1.7</v>
      </c>
      <c r="V62" s="48" t="e">
        <v>#N/A</v>
      </c>
      <c r="W62" s="48" t="e">
        <v>#N/A</v>
      </c>
      <c r="Y62" s="46" t="s">
        <v>112</v>
      </c>
      <c r="Z62" s="48">
        <f t="shared" si="9"/>
        <v>30.052626736117883</v>
      </c>
      <c r="AA62" s="48">
        <f t="shared" si="11"/>
        <v>5.4793793663718198</v>
      </c>
      <c r="AB62" s="52">
        <v>5.9241986656951378</v>
      </c>
      <c r="AE62" s="51"/>
      <c r="AF62" s="51"/>
    </row>
    <row r="63" spans="1:32" x14ac:dyDescent="0.25">
      <c r="A63" t="s">
        <v>113</v>
      </c>
      <c r="B63" s="34">
        <v>36525</v>
      </c>
      <c r="C63" s="51">
        <v>77.72</v>
      </c>
      <c r="D63" s="51">
        <v>74.976666666666659</v>
      </c>
      <c r="E63" s="48">
        <v>2199408.2000000002</v>
      </c>
      <c r="F63" s="48">
        <v>136063.20000000001</v>
      </c>
      <c r="G63" s="48">
        <v>628209.19999999995</v>
      </c>
      <c r="H63" s="48">
        <v>645362.6</v>
      </c>
      <c r="I63" s="48">
        <v>9.5666666666666664</v>
      </c>
      <c r="J63" s="48">
        <v>-2.7666666666666671</v>
      </c>
      <c r="K63" s="48">
        <v>82.2</v>
      </c>
      <c r="L63" s="49">
        <v>84.266999999999996</v>
      </c>
      <c r="M63" s="48">
        <v>77.2</v>
      </c>
      <c r="N63" s="49">
        <v>104.767</v>
      </c>
      <c r="O63" s="49">
        <v>104.46</v>
      </c>
      <c r="P63" s="49">
        <v>1596.3720000000001</v>
      </c>
      <c r="Q63" s="49">
        <v>363.87900000000002</v>
      </c>
      <c r="R63" s="49">
        <v>520.73</v>
      </c>
      <c r="S63" s="49">
        <v>541.86900000000003</v>
      </c>
      <c r="T63" s="48">
        <v>1.5</v>
      </c>
      <c r="U63" s="48">
        <v>1.7</v>
      </c>
      <c r="V63" s="48" t="e">
        <v>#N/A</v>
      </c>
      <c r="W63" s="48" t="e">
        <v>#N/A</v>
      </c>
      <c r="Y63" s="46" t="s">
        <v>113</v>
      </c>
      <c r="Z63" s="48">
        <f t="shared" si="9"/>
        <v>35.036348904896315</v>
      </c>
      <c r="AA63" s="48">
        <f t="shared" si="11"/>
        <v>4.9837221687784314</v>
      </c>
      <c r="AB63" s="52">
        <v>4.8247187547263479</v>
      </c>
      <c r="AE63" s="51"/>
      <c r="AF63" s="51"/>
    </row>
    <row r="64" spans="1:32" x14ac:dyDescent="0.25">
      <c r="A64" t="s">
        <v>114</v>
      </c>
      <c r="B64" s="34">
        <v>36616</v>
      </c>
      <c r="C64" s="51">
        <v>77.92</v>
      </c>
      <c r="D64" s="51">
        <v>75.466666666666654</v>
      </c>
      <c r="E64" s="48">
        <v>2226464.5</v>
      </c>
      <c r="F64" s="48">
        <v>140044.29999999999</v>
      </c>
      <c r="G64" s="48">
        <v>647203.5</v>
      </c>
      <c r="H64" s="48">
        <v>672388.1</v>
      </c>
      <c r="I64" s="48">
        <v>9.3000000000000007</v>
      </c>
      <c r="J64" s="48">
        <v>-1.9000000000000001</v>
      </c>
      <c r="K64" s="48">
        <v>82.7</v>
      </c>
      <c r="L64" s="49">
        <v>86.507000000000005</v>
      </c>
      <c r="M64" s="48">
        <v>77.5</v>
      </c>
      <c r="N64" s="49">
        <v>105.45399999999999</v>
      </c>
      <c r="O64" s="49">
        <v>104.745</v>
      </c>
      <c r="P64" s="49">
        <v>1614.269</v>
      </c>
      <c r="Q64" s="49">
        <v>370.44900000000001</v>
      </c>
      <c r="R64" s="49">
        <v>537.41700000000003</v>
      </c>
      <c r="S64" s="49">
        <v>563.59400000000005</v>
      </c>
      <c r="T64" s="48">
        <v>1.6</v>
      </c>
      <c r="U64" s="48">
        <v>1.7</v>
      </c>
      <c r="V64" s="48" t="e">
        <v>#N/A</v>
      </c>
      <c r="W64" s="48">
        <v>1.8</v>
      </c>
      <c r="Y64" s="46" t="s">
        <v>114</v>
      </c>
      <c r="Z64" s="48">
        <f t="shared" si="9"/>
        <v>43.978959663913727</v>
      </c>
      <c r="AA64" s="48">
        <f t="shared" si="11"/>
        <v>8.9426107590174126</v>
      </c>
      <c r="AB64" s="52">
        <v>9.1413669640181432</v>
      </c>
      <c r="AE64" s="51"/>
      <c r="AF64" s="51"/>
    </row>
    <row r="65" spans="1:32" x14ac:dyDescent="0.25">
      <c r="A65" t="s">
        <v>115</v>
      </c>
      <c r="B65" s="34">
        <v>36707</v>
      </c>
      <c r="C65" s="51">
        <v>78.036666666666676</v>
      </c>
      <c r="D65" s="51">
        <v>75.64</v>
      </c>
      <c r="E65" s="48">
        <v>2246992.5</v>
      </c>
      <c r="F65" s="48">
        <v>142891</v>
      </c>
      <c r="G65" s="48">
        <v>670714.5</v>
      </c>
      <c r="H65" s="48">
        <v>692788.1</v>
      </c>
      <c r="I65" s="48">
        <v>9.0333333333333332</v>
      </c>
      <c r="J65" s="48">
        <v>-2.4</v>
      </c>
      <c r="K65" s="48">
        <v>83.7</v>
      </c>
      <c r="L65" s="49">
        <v>87.742999999999995</v>
      </c>
      <c r="M65" s="48">
        <v>77.8</v>
      </c>
      <c r="N65" s="49">
        <v>106.136</v>
      </c>
      <c r="O65" s="49">
        <v>105.23399999999999</v>
      </c>
      <c r="P65" s="49">
        <v>1628.951</v>
      </c>
      <c r="Q65" s="49">
        <v>373.072</v>
      </c>
      <c r="R65" s="49">
        <v>555.37800000000004</v>
      </c>
      <c r="S65" s="49">
        <v>580.03300000000002</v>
      </c>
      <c r="T65" s="48">
        <v>1.7</v>
      </c>
      <c r="U65" s="48">
        <v>1.8</v>
      </c>
      <c r="V65" s="48" t="e">
        <v>#N/A</v>
      </c>
      <c r="W65" s="48" t="e">
        <v>#N/A</v>
      </c>
      <c r="Y65" s="46" t="s">
        <v>115</v>
      </c>
      <c r="Z65" s="48">
        <f t="shared" si="9"/>
        <v>48.108262359958267</v>
      </c>
      <c r="AA65" s="48">
        <f t="shared" si="11"/>
        <v>4.1293026960445403</v>
      </c>
      <c r="AB65" s="52">
        <v>3.6818377918303891</v>
      </c>
      <c r="AE65" s="51"/>
      <c r="AF65" s="51"/>
    </row>
    <row r="66" spans="1:32" x14ac:dyDescent="0.25">
      <c r="A66" t="s">
        <v>116</v>
      </c>
      <c r="B66" s="34">
        <v>36799</v>
      </c>
      <c r="C66" s="51">
        <v>78.333333333333329</v>
      </c>
      <c r="D66" s="51">
        <v>76.27</v>
      </c>
      <c r="E66" s="48">
        <v>2259497.4</v>
      </c>
      <c r="F66" s="48">
        <v>146424.5</v>
      </c>
      <c r="G66" s="48">
        <v>689936.5</v>
      </c>
      <c r="H66" s="48">
        <v>708902</v>
      </c>
      <c r="I66" s="48">
        <v>8.8666666666666671</v>
      </c>
      <c r="J66" s="48">
        <v>-3.0333333333333332</v>
      </c>
      <c r="K66" s="48">
        <v>84</v>
      </c>
      <c r="L66" s="49">
        <v>89.2</v>
      </c>
      <c r="M66" s="48">
        <v>78.099999999999994</v>
      </c>
      <c r="N66" s="49">
        <v>106.73</v>
      </c>
      <c r="O66" s="49">
        <v>105.474</v>
      </c>
      <c r="P66" s="49">
        <v>1637.433</v>
      </c>
      <c r="Q66" s="49">
        <v>377.39</v>
      </c>
      <c r="R66" s="49">
        <v>571.57500000000005</v>
      </c>
      <c r="S66" s="49">
        <v>594.84299999999996</v>
      </c>
      <c r="T66" s="48">
        <v>1.8</v>
      </c>
      <c r="U66" s="48">
        <v>1.8</v>
      </c>
      <c r="V66" s="48">
        <v>1.8</v>
      </c>
      <c r="W66" s="48" t="e">
        <v>#N/A</v>
      </c>
      <c r="Y66" s="46" t="s">
        <v>116</v>
      </c>
      <c r="Z66" s="48">
        <f t="shared" si="9"/>
        <v>53.156393096129428</v>
      </c>
      <c r="AA66" s="48">
        <f t="shared" si="11"/>
        <v>5.04813073617116</v>
      </c>
      <c r="AB66" s="52">
        <v>4.9293498753075538</v>
      </c>
      <c r="AE66" s="51"/>
      <c r="AF66" s="51"/>
    </row>
    <row r="67" spans="1:32" x14ac:dyDescent="0.25">
      <c r="A67" t="s">
        <v>117</v>
      </c>
      <c r="B67" s="34">
        <v>36891</v>
      </c>
      <c r="C67" s="51">
        <v>78.67</v>
      </c>
      <c r="D67" s="51">
        <v>76.806666666666658</v>
      </c>
      <c r="E67" s="48">
        <v>2274853.6</v>
      </c>
      <c r="F67" s="48">
        <v>146601.79999999999</v>
      </c>
      <c r="G67" s="48">
        <v>714379.9</v>
      </c>
      <c r="H67" s="48">
        <v>736154.3</v>
      </c>
      <c r="I67" s="48">
        <v>8.6666666666666661</v>
      </c>
      <c r="J67" s="48">
        <v>-3.2666666666666671</v>
      </c>
      <c r="K67" s="48">
        <v>84.2</v>
      </c>
      <c r="L67" s="49">
        <v>90.474000000000004</v>
      </c>
      <c r="M67" s="48">
        <v>78.5</v>
      </c>
      <c r="N67" s="49">
        <v>107.407</v>
      </c>
      <c r="O67" s="49">
        <v>106.003</v>
      </c>
      <c r="P67" s="49">
        <v>1650.662</v>
      </c>
      <c r="Q67" s="49">
        <v>378.36700000000002</v>
      </c>
      <c r="R67" s="49">
        <v>590.40800000000002</v>
      </c>
      <c r="S67" s="49">
        <v>617.16200000000003</v>
      </c>
      <c r="T67" s="48">
        <v>1.8</v>
      </c>
      <c r="U67" s="48">
        <v>1.8</v>
      </c>
      <c r="V67" s="48">
        <v>1.8</v>
      </c>
      <c r="W67" s="48" t="e">
        <v>#N/A</v>
      </c>
      <c r="Y67" s="46" t="s">
        <v>117</v>
      </c>
      <c r="Z67" s="48">
        <f t="shared" si="9"/>
        <v>56.785556729340357</v>
      </c>
      <c r="AA67" s="48">
        <f t="shared" si="11"/>
        <v>3.6291636332109292</v>
      </c>
      <c r="AB67" s="52">
        <v>4.1926926722871238</v>
      </c>
      <c r="AE67" s="51"/>
      <c r="AF67" s="51"/>
    </row>
    <row r="68" spans="1:32" x14ac:dyDescent="0.25">
      <c r="A68" t="s">
        <v>118</v>
      </c>
      <c r="B68" s="34">
        <v>36981</v>
      </c>
      <c r="C68" s="51">
        <v>78.983333333333334</v>
      </c>
      <c r="D68" s="51">
        <v>77.043333333333337</v>
      </c>
      <c r="E68" s="48">
        <v>2297657.2999999998</v>
      </c>
      <c r="F68" s="48">
        <v>147325</v>
      </c>
      <c r="G68" s="48">
        <v>703281.2</v>
      </c>
      <c r="H68" s="48">
        <v>736397.1</v>
      </c>
      <c r="I68" s="48">
        <v>8.4333333333333318</v>
      </c>
      <c r="J68" s="48">
        <v>-3.3666666666666667</v>
      </c>
      <c r="K68" s="48">
        <v>84</v>
      </c>
      <c r="L68" s="49">
        <v>88.930999999999997</v>
      </c>
      <c r="M68" s="48">
        <v>79.099999999999994</v>
      </c>
      <c r="N68" s="49">
        <v>107.711</v>
      </c>
      <c r="O68" s="49">
        <v>106.542</v>
      </c>
      <c r="P68" s="49">
        <v>1664.279</v>
      </c>
      <c r="Q68" s="49">
        <v>380.79599999999999</v>
      </c>
      <c r="R68" s="49">
        <v>582.71900000000005</v>
      </c>
      <c r="S68" s="49">
        <v>617.79300000000001</v>
      </c>
      <c r="T68" s="48">
        <v>1.7</v>
      </c>
      <c r="U68" s="48">
        <v>1.7</v>
      </c>
      <c r="V68" s="48" t="e">
        <v>#N/A</v>
      </c>
      <c r="W68" s="48">
        <v>1.8</v>
      </c>
      <c r="Y68" s="46" t="s">
        <v>118</v>
      </c>
      <c r="Z68" s="48">
        <f t="shared" si="9"/>
        <v>46.859165349599444</v>
      </c>
      <c r="AA68" s="48">
        <f t="shared" si="11"/>
        <v>-9.9263913797409131</v>
      </c>
      <c r="AB68" s="52">
        <v>-10.256464192427833</v>
      </c>
      <c r="AE68" s="51"/>
      <c r="AF68" s="51"/>
    </row>
    <row r="69" spans="1:32" x14ac:dyDescent="0.25">
      <c r="A69" t="s">
        <v>119</v>
      </c>
      <c r="B69" s="34">
        <v>37072</v>
      </c>
      <c r="C69" s="51">
        <v>79.506666666666675</v>
      </c>
      <c r="D69" s="51">
        <v>77.796666666666667</v>
      </c>
      <c r="E69" s="48">
        <v>2299333.1</v>
      </c>
      <c r="F69" s="48">
        <v>144332.4</v>
      </c>
      <c r="G69" s="48">
        <v>702694.8</v>
      </c>
      <c r="H69" s="48">
        <v>731617.4</v>
      </c>
      <c r="I69" s="48">
        <v>8.4</v>
      </c>
      <c r="J69" s="48">
        <v>-5.4666666666666659</v>
      </c>
      <c r="K69" s="48">
        <v>83.1</v>
      </c>
      <c r="L69" s="49">
        <v>89.427000000000007</v>
      </c>
      <c r="M69" s="48">
        <v>79.599999999999994</v>
      </c>
      <c r="N69" s="49">
        <v>109.25700000000001</v>
      </c>
      <c r="O69" s="49">
        <v>107.944</v>
      </c>
      <c r="P69" s="49">
        <v>1666.84</v>
      </c>
      <c r="Q69" s="49">
        <v>380.58</v>
      </c>
      <c r="R69" s="49">
        <v>580.84</v>
      </c>
      <c r="S69" s="49">
        <v>612.14599999999996</v>
      </c>
      <c r="T69" s="48">
        <v>1.8</v>
      </c>
      <c r="U69" s="48">
        <v>1.8</v>
      </c>
      <c r="V69" s="48" t="e">
        <v>#N/A</v>
      </c>
      <c r="W69" s="48">
        <v>1.8</v>
      </c>
      <c r="Y69" s="46" t="s">
        <v>119</v>
      </c>
      <c r="Z69" s="48">
        <f t="shared" si="9"/>
        <v>46.563422862030691</v>
      </c>
      <c r="AA69" s="48">
        <f t="shared" si="11"/>
        <v>-0.29574248756875221</v>
      </c>
      <c r="AB69" s="52">
        <v>-7.5860408444167193E-2</v>
      </c>
      <c r="AE69" s="51"/>
      <c r="AF69" s="51"/>
    </row>
    <row r="70" spans="1:32" x14ac:dyDescent="0.25">
      <c r="A70" t="s">
        <v>120</v>
      </c>
      <c r="B70" s="34">
        <v>37164</v>
      </c>
      <c r="C70" s="51">
        <v>79.959999999999994</v>
      </c>
      <c r="D70" s="51">
        <v>78.073333333333338</v>
      </c>
      <c r="E70" s="48">
        <v>2301659.7000000002</v>
      </c>
      <c r="F70" s="48">
        <v>141737.70000000001</v>
      </c>
      <c r="G70" s="48">
        <v>694981.8</v>
      </c>
      <c r="H70" s="48">
        <v>728503.3</v>
      </c>
      <c r="I70" s="48">
        <v>8.4</v>
      </c>
      <c r="J70" s="48">
        <v>-7.1333333333333329</v>
      </c>
      <c r="K70" s="48">
        <v>82</v>
      </c>
      <c r="L70" s="49">
        <v>88.772999999999996</v>
      </c>
      <c r="M70" s="48">
        <v>80.099999999999994</v>
      </c>
      <c r="N70" s="49">
        <v>109.328</v>
      </c>
      <c r="O70" s="49">
        <v>108.22</v>
      </c>
      <c r="P70" s="49">
        <v>1668.134</v>
      </c>
      <c r="Q70" s="49">
        <v>378.78899999999999</v>
      </c>
      <c r="R70" s="49">
        <v>575.86599999999999</v>
      </c>
      <c r="S70" s="49">
        <v>609.93700000000001</v>
      </c>
      <c r="T70" s="48">
        <v>1.8</v>
      </c>
      <c r="U70" s="48">
        <v>1.8</v>
      </c>
      <c r="V70" s="48">
        <v>1.8</v>
      </c>
      <c r="W70" s="48">
        <v>1.8</v>
      </c>
      <c r="Y70" s="46" t="s">
        <v>120</v>
      </c>
      <c r="Z70" s="48">
        <f t="shared" si="9"/>
        <v>41.122678254380382</v>
      </c>
      <c r="AA70" s="48">
        <f t="shared" si="11"/>
        <v>-5.4407446076503092</v>
      </c>
      <c r="AB70" s="52">
        <v>-5.6176761976223846</v>
      </c>
      <c r="AE70" s="51"/>
      <c r="AF70" s="51"/>
    </row>
    <row r="71" spans="1:32" x14ac:dyDescent="0.25">
      <c r="A71" t="s">
        <v>121</v>
      </c>
      <c r="B71" s="34">
        <v>37256</v>
      </c>
      <c r="C71" s="51">
        <v>80.52</v>
      </c>
      <c r="D71" s="51">
        <v>78.399999999999991</v>
      </c>
      <c r="E71" s="48">
        <v>2304043.7999999998</v>
      </c>
      <c r="F71" s="48">
        <v>139106.6</v>
      </c>
      <c r="G71" s="48">
        <v>688389.9</v>
      </c>
      <c r="H71" s="48">
        <v>728164.3</v>
      </c>
      <c r="I71" s="48">
        <v>8.4666666666666668</v>
      </c>
      <c r="J71" s="48">
        <v>-8</v>
      </c>
      <c r="K71" s="48">
        <v>80.599999999999994</v>
      </c>
      <c r="L71" s="49">
        <v>87.402000000000001</v>
      </c>
      <c r="M71" s="48">
        <v>80.8</v>
      </c>
      <c r="N71" s="49">
        <v>109.706</v>
      </c>
      <c r="O71" s="49">
        <v>108.96299999999999</v>
      </c>
      <c r="P71" s="49">
        <v>1671.836</v>
      </c>
      <c r="Q71" s="49">
        <v>377.58600000000001</v>
      </c>
      <c r="R71" s="49">
        <v>569.72</v>
      </c>
      <c r="S71" s="49">
        <v>610.46900000000005</v>
      </c>
      <c r="T71" s="48">
        <v>1.6</v>
      </c>
      <c r="U71" s="48">
        <v>1.8</v>
      </c>
      <c r="V71" s="48">
        <v>1.8</v>
      </c>
      <c r="W71" s="48">
        <v>1.8</v>
      </c>
      <c r="Y71" s="46" t="s">
        <v>121</v>
      </c>
      <c r="Z71" s="48">
        <f t="shared" si="9"/>
        <v>31.4164800671264</v>
      </c>
      <c r="AA71" s="48">
        <f t="shared" si="11"/>
        <v>-9.7061981872539818</v>
      </c>
      <c r="AB71" s="52">
        <v>-9.6576080876639985</v>
      </c>
      <c r="AE71" s="51"/>
      <c r="AF71" s="51"/>
    </row>
    <row r="72" spans="1:32" x14ac:dyDescent="0.25">
      <c r="A72" t="s">
        <v>122</v>
      </c>
      <c r="B72" s="34">
        <v>37346</v>
      </c>
      <c r="C72" s="51">
        <v>81.036666666666676</v>
      </c>
      <c r="D72" s="51">
        <v>78.983333333333334</v>
      </c>
      <c r="E72" s="48">
        <v>2306893.5</v>
      </c>
      <c r="F72" s="48">
        <v>138378.4</v>
      </c>
      <c r="G72" s="48">
        <v>691443.6</v>
      </c>
      <c r="H72" s="48">
        <v>734408.3</v>
      </c>
      <c r="I72" s="48">
        <v>8.5</v>
      </c>
      <c r="J72" s="48">
        <v>-7.0666666666666664</v>
      </c>
      <c r="K72" s="48">
        <v>80.3</v>
      </c>
      <c r="L72" s="49">
        <v>86.915999999999997</v>
      </c>
      <c r="M72" s="48">
        <v>81.3</v>
      </c>
      <c r="N72" s="49">
        <v>110.47199999999999</v>
      </c>
      <c r="O72" s="49">
        <v>109.754</v>
      </c>
      <c r="P72" s="49">
        <v>1673.672</v>
      </c>
      <c r="Q72" s="49">
        <v>376.46800000000002</v>
      </c>
      <c r="R72" s="49">
        <v>571.10299999999995</v>
      </c>
      <c r="S72" s="49">
        <v>615.44799999999998</v>
      </c>
      <c r="T72" s="48">
        <v>1.7</v>
      </c>
      <c r="U72" s="48">
        <v>1.8</v>
      </c>
      <c r="V72" s="48" t="e">
        <v>#N/A</v>
      </c>
      <c r="W72" s="48">
        <v>1.9</v>
      </c>
      <c r="Y72" s="46" t="s">
        <v>122</v>
      </c>
      <c r="Z72" s="48">
        <f t="shared" si="9"/>
        <v>26.718447378969728</v>
      </c>
      <c r="AA72" s="48">
        <f t="shared" si="11"/>
        <v>-4.6980326881566725</v>
      </c>
      <c r="AB72" s="52">
        <v>-4.5544510788573467</v>
      </c>
      <c r="AE72" s="51"/>
      <c r="AF72" s="51"/>
    </row>
    <row r="73" spans="1:32" x14ac:dyDescent="0.25">
      <c r="A73" t="s">
        <v>123</v>
      </c>
      <c r="B73" s="34">
        <v>37437</v>
      </c>
      <c r="C73" s="51">
        <v>81.513333333333335</v>
      </c>
      <c r="D73" s="51">
        <v>79.429999999999993</v>
      </c>
      <c r="E73" s="48">
        <v>2319026.1</v>
      </c>
      <c r="F73" s="48">
        <v>137226</v>
      </c>
      <c r="G73" s="48">
        <v>697946</v>
      </c>
      <c r="H73" s="48">
        <v>745380.8</v>
      </c>
      <c r="I73" s="48">
        <v>8.6</v>
      </c>
      <c r="J73" s="48">
        <v>-8.9333333333333336</v>
      </c>
      <c r="K73" s="48">
        <v>80.8</v>
      </c>
      <c r="L73" s="49">
        <v>87.322999999999993</v>
      </c>
      <c r="M73" s="48">
        <v>81.5</v>
      </c>
      <c r="N73" s="49">
        <v>111.566</v>
      </c>
      <c r="O73" s="49">
        <v>110.705</v>
      </c>
      <c r="P73" s="49">
        <v>1682.21</v>
      </c>
      <c r="Q73" s="49">
        <v>372.72199999999998</v>
      </c>
      <c r="R73" s="49">
        <v>579.06899999999996</v>
      </c>
      <c r="S73" s="49">
        <v>625.33199999999999</v>
      </c>
      <c r="T73" s="48">
        <v>1.9</v>
      </c>
      <c r="U73" s="48">
        <v>1.9</v>
      </c>
      <c r="V73" s="48" t="e">
        <v>#N/A</v>
      </c>
      <c r="W73" s="48">
        <v>1.9</v>
      </c>
      <c r="Y73" s="46" t="s">
        <v>123</v>
      </c>
      <c r="Z73" s="48">
        <f t="shared" si="9"/>
        <v>27.604346894018931</v>
      </c>
      <c r="AA73" s="48">
        <f t="shared" si="11"/>
        <v>0.8858995150492035</v>
      </c>
      <c r="AB73" s="52">
        <v>0.61401778453931688</v>
      </c>
      <c r="AE73" s="51"/>
      <c r="AF73" s="51"/>
    </row>
    <row r="74" spans="1:32" x14ac:dyDescent="0.25">
      <c r="A74" t="s">
        <v>124</v>
      </c>
      <c r="B74" s="34">
        <v>37529</v>
      </c>
      <c r="C74" s="51">
        <v>81.96</v>
      </c>
      <c r="D74" s="51">
        <v>79.72</v>
      </c>
      <c r="E74" s="48">
        <v>2327779.4</v>
      </c>
      <c r="F74" s="48">
        <v>137004.4</v>
      </c>
      <c r="G74" s="48">
        <v>702627.1</v>
      </c>
      <c r="H74" s="48">
        <v>751479</v>
      </c>
      <c r="I74" s="48">
        <v>8.7333333333333325</v>
      </c>
      <c r="J74" s="48">
        <v>-10.3</v>
      </c>
      <c r="K74" s="48">
        <v>81.3</v>
      </c>
      <c r="L74" s="49">
        <v>86.412999999999997</v>
      </c>
      <c r="M74" s="48">
        <v>82.2</v>
      </c>
      <c r="N74" s="49">
        <v>111.631</v>
      </c>
      <c r="O74" s="49">
        <v>110.795</v>
      </c>
      <c r="P74" s="49">
        <v>1688.883</v>
      </c>
      <c r="Q74" s="49">
        <v>374.57499999999999</v>
      </c>
      <c r="R74" s="49">
        <v>582.10900000000004</v>
      </c>
      <c r="S74" s="49">
        <v>630.005</v>
      </c>
      <c r="T74" s="48">
        <v>1.8</v>
      </c>
      <c r="U74" s="48">
        <v>1.9</v>
      </c>
      <c r="V74" s="48">
        <v>1.9</v>
      </c>
      <c r="W74" s="48">
        <v>1.9</v>
      </c>
      <c r="Y74" s="46" t="s">
        <v>124</v>
      </c>
      <c r="Z74" s="48">
        <f t="shared" ref="Z74:Z137" si="12">LN(L74/M74)*400</f>
        <v>19.993130156968903</v>
      </c>
      <c r="AA74" s="48">
        <f t="shared" si="11"/>
        <v>-7.6112167370500288</v>
      </c>
      <c r="AB74" s="52">
        <v>-7.119058684894858</v>
      </c>
      <c r="AE74" s="51"/>
      <c r="AF74" s="51"/>
    </row>
    <row r="75" spans="1:32" x14ac:dyDescent="0.25">
      <c r="A75" t="s">
        <v>125</v>
      </c>
      <c r="B75" s="34">
        <v>37621</v>
      </c>
      <c r="C75" s="51">
        <v>82.36</v>
      </c>
      <c r="D75" s="51">
        <v>80.180000000000007</v>
      </c>
      <c r="E75" s="48">
        <v>2333071.9</v>
      </c>
      <c r="F75" s="48">
        <v>137604.70000000001</v>
      </c>
      <c r="G75" s="48">
        <v>711805.1</v>
      </c>
      <c r="H75" s="48">
        <v>757184</v>
      </c>
      <c r="I75" s="48">
        <v>8.9</v>
      </c>
      <c r="J75" s="48">
        <v>-12.966666666666667</v>
      </c>
      <c r="K75" s="48">
        <v>81.2</v>
      </c>
      <c r="L75" s="49">
        <v>86.7</v>
      </c>
      <c r="M75" s="48">
        <v>82.4</v>
      </c>
      <c r="N75" s="49">
        <v>112.23399999999999</v>
      </c>
      <c r="O75" s="49">
        <v>111.42</v>
      </c>
      <c r="P75" s="49">
        <v>1691.7329999999999</v>
      </c>
      <c r="Q75" s="49">
        <v>376.24299999999999</v>
      </c>
      <c r="R75" s="49">
        <v>589.40800000000002</v>
      </c>
      <c r="S75" s="49">
        <v>634.25699999999995</v>
      </c>
      <c r="T75" s="48">
        <v>1.8</v>
      </c>
      <c r="U75" s="48">
        <v>1.9</v>
      </c>
      <c r="V75" s="48">
        <v>1.9</v>
      </c>
      <c r="W75" s="48">
        <v>1.9</v>
      </c>
      <c r="Y75" s="46" t="s">
        <v>125</v>
      </c>
      <c r="Z75" s="48">
        <f t="shared" si="12"/>
        <v>20.347378748428074</v>
      </c>
      <c r="AA75" s="48">
        <f t="shared" si="11"/>
        <v>0.35424859145917154</v>
      </c>
      <c r="AB75" s="52">
        <v>-0.44079319192650845</v>
      </c>
      <c r="AE75" s="51"/>
      <c r="AF75" s="51"/>
    </row>
    <row r="76" spans="1:32" x14ac:dyDescent="0.25">
      <c r="A76" t="s">
        <v>126</v>
      </c>
      <c r="B76" s="34">
        <v>37711</v>
      </c>
      <c r="C76" s="51">
        <v>82.743333333333325</v>
      </c>
      <c r="D76" s="51">
        <v>80.84333333333332</v>
      </c>
      <c r="E76" s="48">
        <v>2325649</v>
      </c>
      <c r="F76" s="48">
        <v>137057.79999999999</v>
      </c>
      <c r="G76" s="48">
        <v>716574</v>
      </c>
      <c r="H76" s="48">
        <v>746420.5</v>
      </c>
      <c r="I76" s="48">
        <v>9.0666666666666682</v>
      </c>
      <c r="J76" s="48">
        <v>-15.466666666666669</v>
      </c>
      <c r="K76" s="48">
        <v>80.5</v>
      </c>
      <c r="L76" s="49">
        <v>86.730999999999995</v>
      </c>
      <c r="M76" s="48">
        <v>83</v>
      </c>
      <c r="N76" s="49">
        <v>113.023</v>
      </c>
      <c r="O76" s="49">
        <v>111.813</v>
      </c>
      <c r="P76" s="49">
        <v>1687.211</v>
      </c>
      <c r="Q76" s="49">
        <v>377.50599999999997</v>
      </c>
      <c r="R76" s="49">
        <v>594.52499999999998</v>
      </c>
      <c r="S76" s="49">
        <v>624.92200000000003</v>
      </c>
      <c r="T76" s="48">
        <v>1.8</v>
      </c>
      <c r="U76" s="48">
        <v>1.8</v>
      </c>
      <c r="V76" s="48" t="e">
        <v>#N/A</v>
      </c>
      <c r="W76" s="48">
        <v>1.9</v>
      </c>
      <c r="Y76" s="46" t="s">
        <v>126</v>
      </c>
      <c r="Z76" s="48">
        <f t="shared" si="12"/>
        <v>17.588306747615693</v>
      </c>
      <c r="AA76" s="48">
        <f t="shared" si="11"/>
        <v>-2.759072000812381</v>
      </c>
      <c r="AB76" s="52">
        <v>-1.917735767625353</v>
      </c>
      <c r="AE76" s="51"/>
      <c r="AF76" s="51"/>
    </row>
    <row r="77" spans="1:32" x14ac:dyDescent="0.25">
      <c r="A77" t="s">
        <v>127</v>
      </c>
      <c r="B77" s="34">
        <v>37802</v>
      </c>
      <c r="C77" s="51">
        <v>83.133333333333326</v>
      </c>
      <c r="D77" s="51">
        <v>80.933333333333323</v>
      </c>
      <c r="E77" s="48">
        <v>2327532.9</v>
      </c>
      <c r="F77" s="48">
        <v>136042.1</v>
      </c>
      <c r="G77" s="48">
        <v>714213.1</v>
      </c>
      <c r="H77" s="48">
        <v>743259.6</v>
      </c>
      <c r="I77" s="48">
        <v>9.1333333333333329</v>
      </c>
      <c r="J77" s="48">
        <v>-14.366666666666667</v>
      </c>
      <c r="K77" s="48">
        <v>80.599999999999994</v>
      </c>
      <c r="L77" s="49">
        <v>85.322000000000003</v>
      </c>
      <c r="M77" s="48">
        <v>83.5</v>
      </c>
      <c r="N77" s="49">
        <v>113.794</v>
      </c>
      <c r="O77" s="49">
        <v>112.94</v>
      </c>
      <c r="P77" s="49">
        <v>1688.155</v>
      </c>
      <c r="Q77" s="49">
        <v>377.608</v>
      </c>
      <c r="R77" s="49">
        <v>592.01800000000003</v>
      </c>
      <c r="S77" s="49">
        <v>622.23299999999995</v>
      </c>
      <c r="T77" s="48">
        <v>1.6</v>
      </c>
      <c r="U77" s="48">
        <v>1.7</v>
      </c>
      <c r="V77" s="48" t="e">
        <v>#N/A</v>
      </c>
      <c r="W77" s="48">
        <v>1.9</v>
      </c>
      <c r="Y77" s="46" t="s">
        <v>127</v>
      </c>
      <c r="Z77" s="48">
        <f t="shared" si="12"/>
        <v>8.6342810537128081</v>
      </c>
      <c r="AA77" s="48">
        <f t="shared" si="11"/>
        <v>-8.9540256939028851</v>
      </c>
      <c r="AB77" s="52">
        <v>-9.5084675990930769</v>
      </c>
      <c r="AE77" s="51"/>
      <c r="AF77" s="51"/>
    </row>
    <row r="78" spans="1:32" x14ac:dyDescent="0.25">
      <c r="A78" t="s">
        <v>128</v>
      </c>
      <c r="B78" s="34">
        <v>37894</v>
      </c>
      <c r="C78" s="51">
        <v>83.526666666666657</v>
      </c>
      <c r="D78" s="51">
        <v>81.346666666666678</v>
      </c>
      <c r="E78" s="48">
        <v>2339723.4</v>
      </c>
      <c r="F78" s="48">
        <v>137640.1</v>
      </c>
      <c r="G78" s="48">
        <v>720884</v>
      </c>
      <c r="H78" s="48">
        <v>756359.9</v>
      </c>
      <c r="I78" s="48">
        <v>9.1</v>
      </c>
      <c r="J78" s="48">
        <v>-13.366666666666667</v>
      </c>
      <c r="K78" s="48">
        <v>81</v>
      </c>
      <c r="L78" s="49">
        <v>85.022999999999996</v>
      </c>
      <c r="M78" s="48">
        <v>84.1</v>
      </c>
      <c r="N78" s="49">
        <v>113.944</v>
      </c>
      <c r="O78" s="49">
        <v>113.053</v>
      </c>
      <c r="P78" s="49">
        <v>1696.6610000000001</v>
      </c>
      <c r="Q78" s="49">
        <v>380.59899999999999</v>
      </c>
      <c r="R78" s="49">
        <v>595.94100000000003</v>
      </c>
      <c r="S78" s="49">
        <v>632.41899999999998</v>
      </c>
      <c r="T78" s="48">
        <v>1.5</v>
      </c>
      <c r="U78" s="48">
        <v>1.7</v>
      </c>
      <c r="V78" s="48">
        <v>1.7</v>
      </c>
      <c r="W78" s="48">
        <v>1.9</v>
      </c>
      <c r="Y78" s="46" t="s">
        <v>128</v>
      </c>
      <c r="Z78" s="48">
        <f t="shared" si="12"/>
        <v>4.3660964577257362</v>
      </c>
      <c r="AA78" s="48">
        <f t="shared" si="11"/>
        <v>-4.2681845959870719</v>
      </c>
      <c r="AB78" s="52">
        <v>-4.0349085505070343</v>
      </c>
      <c r="AE78" s="51"/>
      <c r="AF78" s="51"/>
    </row>
    <row r="79" spans="1:32" x14ac:dyDescent="0.25">
      <c r="A79" t="s">
        <v>129</v>
      </c>
      <c r="B79" s="34">
        <v>37986</v>
      </c>
      <c r="C79" s="51">
        <v>83.96</v>
      </c>
      <c r="D79" s="51">
        <v>81.81</v>
      </c>
      <c r="E79" s="48">
        <v>2357149.1</v>
      </c>
      <c r="F79" s="48">
        <v>139886.1</v>
      </c>
      <c r="G79" s="48">
        <v>738157.8</v>
      </c>
      <c r="H79" s="48">
        <v>773952.1</v>
      </c>
      <c r="I79" s="48">
        <v>9.1666666666666661</v>
      </c>
      <c r="J79" s="48">
        <v>-12.666666666666666</v>
      </c>
      <c r="K79" s="48">
        <v>81.099999999999994</v>
      </c>
      <c r="L79" s="49">
        <v>85.13</v>
      </c>
      <c r="M79" s="48">
        <v>84.2</v>
      </c>
      <c r="N79" s="49">
        <v>114.584</v>
      </c>
      <c r="O79" s="49">
        <v>113.786</v>
      </c>
      <c r="P79" s="49">
        <v>1709.82</v>
      </c>
      <c r="Q79" s="49">
        <v>384.10599999999999</v>
      </c>
      <c r="R79" s="49">
        <v>611.404</v>
      </c>
      <c r="S79" s="49">
        <v>647.84299999999996</v>
      </c>
      <c r="T79" s="48">
        <v>1.6</v>
      </c>
      <c r="U79" s="48">
        <v>1.8</v>
      </c>
      <c r="V79" s="48">
        <v>1.8</v>
      </c>
      <c r="W79" s="48">
        <v>1.9</v>
      </c>
      <c r="Y79" s="46" t="s">
        <v>129</v>
      </c>
      <c r="Z79" s="48">
        <f t="shared" si="12"/>
        <v>4.3938314590738559</v>
      </c>
      <c r="AA79" s="48">
        <f t="shared" si="11"/>
        <v>2.7735001348119681E-2</v>
      </c>
      <c r="AB79" s="52">
        <v>-0.28850060900490887</v>
      </c>
      <c r="AE79" s="51"/>
      <c r="AF79" s="51"/>
    </row>
    <row r="80" spans="1:32" x14ac:dyDescent="0.25">
      <c r="A80" t="s">
        <v>130</v>
      </c>
      <c r="B80" s="34">
        <v>38077</v>
      </c>
      <c r="C80" s="51">
        <v>84.446666666666673</v>
      </c>
      <c r="D80" s="51">
        <v>82.263333333333335</v>
      </c>
      <c r="E80" s="48">
        <v>2368881.6</v>
      </c>
      <c r="F80" s="48">
        <v>138785.70000000001</v>
      </c>
      <c r="G80" s="48">
        <v>747021.4</v>
      </c>
      <c r="H80" s="48">
        <v>790400.4</v>
      </c>
      <c r="I80" s="48">
        <v>9.3666666666666671</v>
      </c>
      <c r="J80" s="48">
        <v>-12.166666666666666</v>
      </c>
      <c r="K80" s="48">
        <v>80.900000000000006</v>
      </c>
      <c r="L80" s="49">
        <v>85.19</v>
      </c>
      <c r="M80" s="48">
        <v>84.7</v>
      </c>
      <c r="N80" s="49">
        <v>115</v>
      </c>
      <c r="O80" s="49">
        <v>114.10299999999999</v>
      </c>
      <c r="P80" s="49">
        <v>1719.6289999999999</v>
      </c>
      <c r="Q80" s="49">
        <v>386.54899999999998</v>
      </c>
      <c r="R80" s="49">
        <v>619.56299999999999</v>
      </c>
      <c r="S80" s="49">
        <v>662.44799999999998</v>
      </c>
      <c r="T80" s="48">
        <v>1.7</v>
      </c>
      <c r="U80" s="48">
        <v>1.8</v>
      </c>
      <c r="V80" s="48" t="e">
        <v>#N/A</v>
      </c>
      <c r="W80" s="48">
        <v>1.9</v>
      </c>
      <c r="Y80" s="46" t="s">
        <v>130</v>
      </c>
      <c r="Z80" s="48">
        <f t="shared" si="12"/>
        <v>2.3073817586961791</v>
      </c>
      <c r="AA80" s="48">
        <f t="shared" si="11"/>
        <v>-2.0864497003776767</v>
      </c>
      <c r="AB80" s="52">
        <v>-1.8957665446011396</v>
      </c>
      <c r="AE80" s="51"/>
      <c r="AF80" s="51"/>
    </row>
    <row r="81" spans="1:32" x14ac:dyDescent="0.25">
      <c r="A81" t="s">
        <v>131</v>
      </c>
      <c r="B81" s="34">
        <v>38168</v>
      </c>
      <c r="C81" s="51">
        <v>84.88000000000001</v>
      </c>
      <c r="D81" s="51">
        <v>82.77</v>
      </c>
      <c r="E81" s="48">
        <v>2383400.1</v>
      </c>
      <c r="F81" s="48">
        <v>141631.29999999999</v>
      </c>
      <c r="G81" s="48">
        <v>765548.4</v>
      </c>
      <c r="H81" s="48">
        <v>814438.8</v>
      </c>
      <c r="I81" s="48">
        <v>9.3333333333333339</v>
      </c>
      <c r="J81" s="48">
        <v>-12.566666666666668</v>
      </c>
      <c r="K81" s="48">
        <v>81.2</v>
      </c>
      <c r="L81" s="49">
        <v>86.745000000000005</v>
      </c>
      <c r="M81" s="48">
        <v>85.2</v>
      </c>
      <c r="N81" s="49">
        <v>116.43899999999999</v>
      </c>
      <c r="O81" s="49">
        <v>115.315</v>
      </c>
      <c r="P81" s="49">
        <v>1728.739</v>
      </c>
      <c r="Q81" s="49">
        <v>387.63</v>
      </c>
      <c r="R81" s="49">
        <v>635.50599999999997</v>
      </c>
      <c r="S81" s="49">
        <v>681.55399999999997</v>
      </c>
      <c r="T81" s="48">
        <v>1.7</v>
      </c>
      <c r="U81" s="48">
        <v>1.8</v>
      </c>
      <c r="V81" s="48" t="e">
        <v>#N/A</v>
      </c>
      <c r="W81" s="48">
        <v>1.9</v>
      </c>
      <c r="Y81" s="46" t="s">
        <v>131</v>
      </c>
      <c r="Z81" s="48">
        <f t="shared" si="12"/>
        <v>7.1885385772084698</v>
      </c>
      <c r="AA81" s="48">
        <f t="shared" si="11"/>
        <v>4.8811568185122907</v>
      </c>
      <c r="AB81" s="52">
        <v>4.5779104713917897</v>
      </c>
      <c r="AE81" s="51"/>
      <c r="AF81" s="51"/>
    </row>
    <row r="82" spans="1:32" x14ac:dyDescent="0.25">
      <c r="A82" t="s">
        <v>132</v>
      </c>
      <c r="B82" s="34">
        <v>38260</v>
      </c>
      <c r="C82" s="51">
        <v>85.273333333333326</v>
      </c>
      <c r="D82" s="51">
        <v>83.183333333333323</v>
      </c>
      <c r="E82" s="48">
        <v>2389106.4</v>
      </c>
      <c r="F82" s="48">
        <v>142272.9</v>
      </c>
      <c r="G82" s="48">
        <v>777812.1</v>
      </c>
      <c r="H82" s="48">
        <v>816975.3</v>
      </c>
      <c r="I82" s="48">
        <v>9.3333333333333339</v>
      </c>
      <c r="J82" s="48">
        <v>-12.066666666666668</v>
      </c>
      <c r="K82" s="48">
        <v>82</v>
      </c>
      <c r="L82" s="49">
        <v>87.47</v>
      </c>
      <c r="M82" s="48">
        <v>85.5</v>
      </c>
      <c r="N82" s="49">
        <v>116.556</v>
      </c>
      <c r="O82" s="49">
        <v>115.24299999999999</v>
      </c>
      <c r="P82" s="49">
        <v>1733.809</v>
      </c>
      <c r="Q82" s="49">
        <v>389.27699999999999</v>
      </c>
      <c r="R82" s="49">
        <v>644.56100000000004</v>
      </c>
      <c r="S82" s="49">
        <v>683.33500000000004</v>
      </c>
      <c r="T82" s="48">
        <v>1.8</v>
      </c>
      <c r="U82" s="48">
        <v>1.9</v>
      </c>
      <c r="V82" s="48">
        <v>1.9</v>
      </c>
      <c r="W82" s="48">
        <v>1.9</v>
      </c>
      <c r="Y82" s="46" t="s">
        <v>132</v>
      </c>
      <c r="Z82" s="48">
        <f t="shared" si="12"/>
        <v>9.1118005956195667</v>
      </c>
      <c r="AA82" s="48">
        <f t="shared" si="11"/>
        <v>1.9232620184110969</v>
      </c>
      <c r="AB82" s="52">
        <v>2.6384415807027479</v>
      </c>
      <c r="AE82" s="51"/>
      <c r="AF82" s="51"/>
    </row>
    <row r="83" spans="1:32" x14ac:dyDescent="0.25">
      <c r="A83" t="s">
        <v>133</v>
      </c>
      <c r="B83" s="34">
        <v>38352</v>
      </c>
      <c r="C83" s="51">
        <v>85.586666666666659</v>
      </c>
      <c r="D83" s="51">
        <v>83.679999999999993</v>
      </c>
      <c r="E83" s="48">
        <v>2398251.7000000002</v>
      </c>
      <c r="F83" s="48">
        <v>142628.5</v>
      </c>
      <c r="G83" s="48">
        <v>788656.1</v>
      </c>
      <c r="H83" s="48">
        <v>825958.5</v>
      </c>
      <c r="I83" s="48">
        <v>9.3666666666666671</v>
      </c>
      <c r="J83" s="48">
        <v>-11.733333333333334</v>
      </c>
      <c r="K83" s="48">
        <v>81.7</v>
      </c>
      <c r="L83" s="49">
        <v>87.983999999999995</v>
      </c>
      <c r="M83" s="48">
        <v>85.9</v>
      </c>
      <c r="N83" s="49">
        <v>117.26600000000001</v>
      </c>
      <c r="O83" s="49">
        <v>115.822</v>
      </c>
      <c r="P83" s="49">
        <v>1740.4469999999999</v>
      </c>
      <c r="Q83" s="49">
        <v>390.46899999999999</v>
      </c>
      <c r="R83" s="49">
        <v>654.44000000000005</v>
      </c>
      <c r="S83" s="49">
        <v>691.822</v>
      </c>
      <c r="T83" s="48">
        <v>1.8</v>
      </c>
      <c r="U83" s="48">
        <v>1.8</v>
      </c>
      <c r="V83" s="48">
        <v>1.9</v>
      </c>
      <c r="W83" s="48">
        <v>1.9</v>
      </c>
      <c r="Y83" s="46" t="s">
        <v>133</v>
      </c>
      <c r="Z83" s="48">
        <f t="shared" si="12"/>
        <v>9.5884603100995953</v>
      </c>
      <c r="AA83" s="48">
        <f t="shared" si="11"/>
        <v>0.47665971448002864</v>
      </c>
      <c r="AB83" s="52">
        <v>0.17838392311598644</v>
      </c>
      <c r="AE83" s="51"/>
      <c r="AF83" s="51"/>
    </row>
    <row r="84" spans="1:32" x14ac:dyDescent="0.25">
      <c r="A84" t="s">
        <v>134</v>
      </c>
      <c r="B84" s="34">
        <v>38442</v>
      </c>
      <c r="C84" s="51">
        <v>85.863333333333344</v>
      </c>
      <c r="D84" s="51">
        <v>83.956666666666663</v>
      </c>
      <c r="E84" s="48">
        <v>2403552.7999999998</v>
      </c>
      <c r="F84" s="48">
        <v>144127.1</v>
      </c>
      <c r="G84" s="48">
        <v>788199</v>
      </c>
      <c r="H84" s="48">
        <v>831407.6</v>
      </c>
      <c r="I84" s="48">
        <v>9.2333333333333325</v>
      </c>
      <c r="J84" s="48">
        <v>-10.833333333333334</v>
      </c>
      <c r="K84" s="48">
        <v>81</v>
      </c>
      <c r="L84" s="49">
        <v>88.224000000000004</v>
      </c>
      <c r="M84" s="48">
        <v>86.3</v>
      </c>
      <c r="N84" s="49">
        <v>117.383</v>
      </c>
      <c r="O84" s="49">
        <v>115.89</v>
      </c>
      <c r="P84" s="49">
        <v>1743.37</v>
      </c>
      <c r="Q84" s="49">
        <v>392.20299999999997</v>
      </c>
      <c r="R84" s="49">
        <v>653.95600000000002</v>
      </c>
      <c r="S84" s="49">
        <v>695.86099999999999</v>
      </c>
      <c r="T84" s="48">
        <v>1.7</v>
      </c>
      <c r="U84" s="48">
        <v>1.8</v>
      </c>
      <c r="V84" s="48" t="e">
        <v>#N/A</v>
      </c>
      <c r="W84" s="48">
        <v>1.9</v>
      </c>
      <c r="Y84" s="46" t="s">
        <v>134</v>
      </c>
      <c r="Z84" s="48">
        <f t="shared" si="12"/>
        <v>8.8197747008016449</v>
      </c>
      <c r="AA84" s="48">
        <f t="shared" si="11"/>
        <v>-0.76868560929795038</v>
      </c>
      <c r="AB84" s="52">
        <v>-0.90094021140556257</v>
      </c>
      <c r="AE84" s="51"/>
      <c r="AF84" s="51"/>
    </row>
    <row r="85" spans="1:32" x14ac:dyDescent="0.25">
      <c r="A85" t="s">
        <v>135</v>
      </c>
      <c r="B85" s="34">
        <v>38533</v>
      </c>
      <c r="C85" s="51">
        <v>86.160000000000011</v>
      </c>
      <c r="D85" s="51">
        <v>84.463333333333338</v>
      </c>
      <c r="E85" s="48">
        <v>2417859.7999999998</v>
      </c>
      <c r="F85" s="48">
        <v>147447.1</v>
      </c>
      <c r="G85" s="48">
        <v>810726.6</v>
      </c>
      <c r="H85" s="48">
        <v>845833</v>
      </c>
      <c r="I85" s="48">
        <v>9.3000000000000007</v>
      </c>
      <c r="J85" s="48">
        <v>-12.366666666666667</v>
      </c>
      <c r="K85" s="48">
        <v>80.8</v>
      </c>
      <c r="L85" s="49">
        <v>88.93</v>
      </c>
      <c r="M85" s="48">
        <v>86.7</v>
      </c>
      <c r="N85" s="49">
        <v>118.81699999999999</v>
      </c>
      <c r="O85" s="49">
        <v>116.94</v>
      </c>
      <c r="P85" s="49">
        <v>1755.2739999999999</v>
      </c>
      <c r="Q85" s="49">
        <v>399.07100000000003</v>
      </c>
      <c r="R85" s="49">
        <v>672.54399999999998</v>
      </c>
      <c r="S85" s="49">
        <v>708.25400000000002</v>
      </c>
      <c r="T85" s="48">
        <v>1.8</v>
      </c>
      <c r="U85" s="48">
        <v>1.8</v>
      </c>
      <c r="V85" s="48" t="e">
        <v>#N/A</v>
      </c>
      <c r="W85" s="48">
        <v>1.9</v>
      </c>
      <c r="Y85" s="46" t="s">
        <v>135</v>
      </c>
      <c r="Z85" s="48">
        <f t="shared" si="12"/>
        <v>10.158263850021005</v>
      </c>
      <c r="AA85" s="48">
        <f t="shared" si="11"/>
        <v>1.3384891492193596</v>
      </c>
      <c r="AB85" s="52">
        <v>1.2655347729807129</v>
      </c>
      <c r="AE85" s="51"/>
      <c r="AF85" s="51"/>
    </row>
    <row r="86" spans="1:32" x14ac:dyDescent="0.25">
      <c r="A86" t="s">
        <v>136</v>
      </c>
      <c r="B86" s="34">
        <v>38625</v>
      </c>
      <c r="C86" s="51">
        <v>86.466666666666654</v>
      </c>
      <c r="D86" s="51">
        <v>85.096666666666678</v>
      </c>
      <c r="E86" s="48">
        <v>2435605.6</v>
      </c>
      <c r="F86" s="48">
        <v>149201.4</v>
      </c>
      <c r="G86" s="48">
        <v>827053.1</v>
      </c>
      <c r="H86" s="48">
        <v>866373</v>
      </c>
      <c r="I86" s="48">
        <v>9.1333333333333329</v>
      </c>
      <c r="J86" s="48">
        <v>-12.833333333333334</v>
      </c>
      <c r="K86" s="48">
        <v>81.5</v>
      </c>
      <c r="L86" s="49">
        <v>90.453999999999994</v>
      </c>
      <c r="M86" s="48">
        <v>87</v>
      </c>
      <c r="N86" s="49">
        <v>119.252</v>
      </c>
      <c r="O86" s="49">
        <v>116.759</v>
      </c>
      <c r="P86" s="49">
        <v>1768.145</v>
      </c>
      <c r="Q86" s="49">
        <v>403.07400000000001</v>
      </c>
      <c r="R86" s="49">
        <v>684.173</v>
      </c>
      <c r="S86" s="49">
        <v>724.98500000000001</v>
      </c>
      <c r="T86" s="48">
        <v>1.7</v>
      </c>
      <c r="U86" s="48">
        <v>1.8</v>
      </c>
      <c r="V86" s="48">
        <v>1.8</v>
      </c>
      <c r="W86" s="48">
        <v>1.9</v>
      </c>
      <c r="Y86" s="46" t="s">
        <v>136</v>
      </c>
      <c r="Z86" s="48">
        <f t="shared" si="12"/>
        <v>15.573326214681279</v>
      </c>
      <c r="AA86" s="48">
        <f t="shared" si="11"/>
        <v>5.4150623646602742</v>
      </c>
      <c r="AB86" s="52">
        <v>5.7892147293511398</v>
      </c>
      <c r="AE86" s="51"/>
      <c r="AF86" s="51"/>
    </row>
    <row r="87" spans="1:32" x14ac:dyDescent="0.25">
      <c r="A87" t="s">
        <v>137</v>
      </c>
      <c r="B87" s="34">
        <v>38717</v>
      </c>
      <c r="C87" s="51">
        <v>86.8</v>
      </c>
      <c r="D87" s="51">
        <v>85.616666666666674</v>
      </c>
      <c r="E87" s="48">
        <v>2451256</v>
      </c>
      <c r="F87" s="48">
        <v>151726</v>
      </c>
      <c r="G87" s="48">
        <v>847156.2</v>
      </c>
      <c r="H87" s="48">
        <v>882626.6</v>
      </c>
      <c r="I87" s="48">
        <v>9.0666666666666664</v>
      </c>
      <c r="J87" s="48">
        <v>-11.9</v>
      </c>
      <c r="K87" s="48">
        <v>81.599999999999994</v>
      </c>
      <c r="L87" s="49">
        <v>91.405000000000001</v>
      </c>
      <c r="M87" s="48">
        <v>87.7</v>
      </c>
      <c r="N87" s="49">
        <v>120.032</v>
      </c>
      <c r="O87" s="49">
        <v>117.53700000000001</v>
      </c>
      <c r="P87" s="49">
        <v>1778.991</v>
      </c>
      <c r="Q87" s="49">
        <v>407.13</v>
      </c>
      <c r="R87" s="49">
        <v>701.64599999999996</v>
      </c>
      <c r="S87" s="49">
        <v>737.98199999999997</v>
      </c>
      <c r="T87" s="48">
        <v>1.8</v>
      </c>
      <c r="U87" s="48">
        <v>1.8</v>
      </c>
      <c r="V87" s="48">
        <v>1.8</v>
      </c>
      <c r="W87" s="48">
        <v>1.9</v>
      </c>
      <c r="Y87" s="46" t="s">
        <v>137</v>
      </c>
      <c r="Z87" s="48">
        <f t="shared" si="12"/>
        <v>16.551312872364445</v>
      </c>
      <c r="AA87" s="48">
        <f t="shared" si="11"/>
        <v>0.97798665768316617</v>
      </c>
      <c r="AB87" s="52">
        <v>0.84882300611718864</v>
      </c>
      <c r="AE87" s="51"/>
      <c r="AF87" s="51"/>
    </row>
    <row r="88" spans="1:32" x14ac:dyDescent="0.25">
      <c r="A88" t="s">
        <v>138</v>
      </c>
      <c r="B88" s="34">
        <v>38807</v>
      </c>
      <c r="C88" s="51">
        <v>87.076666666666668</v>
      </c>
      <c r="D88" s="51">
        <v>85.976666666666645</v>
      </c>
      <c r="E88" s="48">
        <v>2472949.7999999998</v>
      </c>
      <c r="F88" s="48">
        <v>154937.4</v>
      </c>
      <c r="G88" s="48">
        <v>867097.9</v>
      </c>
      <c r="H88" s="48">
        <v>905506.1</v>
      </c>
      <c r="I88" s="48">
        <v>8.8666666666666671</v>
      </c>
      <c r="J88" s="48">
        <v>-9.7333333333333343</v>
      </c>
      <c r="K88" s="48">
        <v>81.5</v>
      </c>
      <c r="L88" s="49">
        <v>92.51</v>
      </c>
      <c r="M88" s="48">
        <v>87.9</v>
      </c>
      <c r="N88" s="49">
        <v>120.13500000000001</v>
      </c>
      <c r="O88" s="49">
        <v>117.48699999999999</v>
      </c>
      <c r="P88" s="49">
        <v>1794.9190000000001</v>
      </c>
      <c r="Q88" s="49">
        <v>411.67700000000002</v>
      </c>
      <c r="R88" s="49">
        <v>719.87199999999996</v>
      </c>
      <c r="S88" s="49">
        <v>758.399</v>
      </c>
      <c r="T88" s="48">
        <v>1.9</v>
      </c>
      <c r="U88" s="48">
        <v>1.9</v>
      </c>
      <c r="V88" s="48" t="e">
        <v>#N/A</v>
      </c>
      <c r="W88" s="48">
        <v>1.9</v>
      </c>
      <c r="Y88" s="46" t="s">
        <v>138</v>
      </c>
      <c r="Z88" s="48">
        <f t="shared" si="12"/>
        <v>20.446776836838378</v>
      </c>
      <c r="AA88" s="48">
        <f t="shared" si="11"/>
        <v>3.8954639644739331</v>
      </c>
      <c r="AB88" s="52">
        <v>3.5985783661493409</v>
      </c>
      <c r="AE88" s="51"/>
      <c r="AF88" s="51"/>
    </row>
    <row r="89" spans="1:32" x14ac:dyDescent="0.25">
      <c r="A89" t="s">
        <v>139</v>
      </c>
      <c r="B89" s="34">
        <v>38898</v>
      </c>
      <c r="C89" s="51">
        <v>87.446666666666658</v>
      </c>
      <c r="D89" s="51">
        <v>86.49</v>
      </c>
      <c r="E89" s="48">
        <v>2500197.7999999998</v>
      </c>
      <c r="F89" s="48">
        <v>160665</v>
      </c>
      <c r="G89" s="48">
        <v>883292.7</v>
      </c>
      <c r="H89" s="48">
        <v>925110.9</v>
      </c>
      <c r="I89" s="48">
        <v>8.6</v>
      </c>
      <c r="J89" s="48">
        <v>-9.4666666666666668</v>
      </c>
      <c r="K89" s="48">
        <v>82.8</v>
      </c>
      <c r="L89" s="49">
        <v>93.031000000000006</v>
      </c>
      <c r="M89" s="48">
        <v>88.4</v>
      </c>
      <c r="N89" s="49">
        <v>121.77</v>
      </c>
      <c r="O89" s="49">
        <v>118.76300000000001</v>
      </c>
      <c r="P89" s="49">
        <v>1814.1179999999999</v>
      </c>
      <c r="Q89" s="49">
        <v>421.42500000000001</v>
      </c>
      <c r="R89" s="49">
        <v>731.33199999999999</v>
      </c>
      <c r="S89" s="49">
        <v>774</v>
      </c>
      <c r="T89" s="48">
        <v>2.1</v>
      </c>
      <c r="U89" s="48">
        <v>1.9</v>
      </c>
      <c r="V89" s="48" t="e">
        <v>#N/A</v>
      </c>
      <c r="W89" s="48">
        <v>1.9</v>
      </c>
      <c r="Y89" s="46" t="s">
        <v>139</v>
      </c>
      <c r="Z89" s="48">
        <f t="shared" si="12"/>
        <v>20.424320519911422</v>
      </c>
      <c r="AA89" s="48">
        <f t="shared" si="11"/>
        <v>-2.2456316926955822E-2</v>
      </c>
      <c r="AB89" s="52">
        <v>-0.24691984546799384</v>
      </c>
      <c r="AE89" s="51"/>
      <c r="AF89" s="51"/>
    </row>
    <row r="90" spans="1:32" x14ac:dyDescent="0.25">
      <c r="A90" t="s">
        <v>140</v>
      </c>
      <c r="B90" s="34">
        <v>38990</v>
      </c>
      <c r="C90" s="51">
        <v>87.823333333333323</v>
      </c>
      <c r="D90" s="51">
        <v>86.933333333333337</v>
      </c>
      <c r="E90" s="48">
        <v>2514632.2000000002</v>
      </c>
      <c r="F90" s="48">
        <v>159234.9</v>
      </c>
      <c r="G90" s="48">
        <v>891159.6</v>
      </c>
      <c r="H90" s="48">
        <v>936883.6</v>
      </c>
      <c r="I90" s="48">
        <v>8.3333333333333339</v>
      </c>
      <c r="J90" s="48">
        <v>-8.9666666666666668</v>
      </c>
      <c r="K90" s="48">
        <v>84</v>
      </c>
      <c r="L90" s="49">
        <v>93.528000000000006</v>
      </c>
      <c r="M90" s="48">
        <v>88.9</v>
      </c>
      <c r="N90" s="49">
        <v>121.873</v>
      </c>
      <c r="O90" s="49">
        <v>118.791</v>
      </c>
      <c r="P90" s="49">
        <v>1825.8119999999999</v>
      </c>
      <c r="Q90" s="49">
        <v>425.37900000000002</v>
      </c>
      <c r="R90" s="49">
        <v>737.00900000000001</v>
      </c>
      <c r="S90" s="49">
        <v>783.19299999999998</v>
      </c>
      <c r="T90" s="48">
        <v>2.1</v>
      </c>
      <c r="U90" s="48">
        <v>1.9</v>
      </c>
      <c r="V90" s="48">
        <v>1.9</v>
      </c>
      <c r="W90" s="48">
        <v>1.9</v>
      </c>
      <c r="Y90" s="46" t="s">
        <v>140</v>
      </c>
      <c r="Z90" s="48">
        <f t="shared" si="12"/>
        <v>20.299485673863582</v>
      </c>
      <c r="AA90" s="48">
        <f t="shared" si="11"/>
        <v>-0.12483484604783968</v>
      </c>
      <c r="AB90" s="52">
        <v>7.0387621465176076E-2</v>
      </c>
      <c r="AE90" s="51"/>
      <c r="AF90" s="51"/>
    </row>
    <row r="91" spans="1:32" x14ac:dyDescent="0.25">
      <c r="A91" t="s">
        <v>141</v>
      </c>
      <c r="B91" s="34">
        <v>39082</v>
      </c>
      <c r="C91" s="51">
        <v>88.206666666666663</v>
      </c>
      <c r="D91" s="51">
        <v>87.126666666666665</v>
      </c>
      <c r="E91" s="48">
        <v>2544207</v>
      </c>
      <c r="F91" s="48">
        <v>164211.79999999999</v>
      </c>
      <c r="G91" s="48">
        <v>917256.3</v>
      </c>
      <c r="H91" s="48">
        <v>966229.5</v>
      </c>
      <c r="I91" s="48">
        <v>8.1</v>
      </c>
      <c r="J91" s="48">
        <v>-8</v>
      </c>
      <c r="K91" s="48">
        <v>84</v>
      </c>
      <c r="L91" s="49">
        <v>93.102000000000004</v>
      </c>
      <c r="M91" s="48">
        <v>89.4</v>
      </c>
      <c r="N91" s="49">
        <v>122.196</v>
      </c>
      <c r="O91" s="49">
        <v>119.7</v>
      </c>
      <c r="P91" s="49">
        <v>1846.248</v>
      </c>
      <c r="Q91" s="49">
        <v>436.286</v>
      </c>
      <c r="R91" s="49">
        <v>759.38900000000001</v>
      </c>
      <c r="S91" s="49">
        <v>807.08</v>
      </c>
      <c r="T91" s="48">
        <v>2.1</v>
      </c>
      <c r="U91" s="48">
        <v>1.9</v>
      </c>
      <c r="V91" s="48">
        <v>1.9</v>
      </c>
      <c r="W91" s="48">
        <v>1.9</v>
      </c>
      <c r="Y91" s="46" t="s">
        <v>141</v>
      </c>
      <c r="Z91" s="48">
        <f t="shared" si="12"/>
        <v>16.229993659973371</v>
      </c>
      <c r="AA91" s="48">
        <f t="shared" si="11"/>
        <v>-4.069492013890212</v>
      </c>
      <c r="AB91" s="52">
        <v>-3.7385411110364113</v>
      </c>
      <c r="AE91" s="51"/>
      <c r="AF91" s="51"/>
    </row>
    <row r="92" spans="1:32" x14ac:dyDescent="0.25">
      <c r="A92" t="s">
        <v>142</v>
      </c>
      <c r="B92" s="34">
        <v>39172</v>
      </c>
      <c r="C92" s="51">
        <v>88.660000000000011</v>
      </c>
      <c r="D92" s="51">
        <v>87.62</v>
      </c>
      <c r="E92" s="48">
        <v>2559965.7000000002</v>
      </c>
      <c r="F92" s="48">
        <v>169657.9</v>
      </c>
      <c r="G92" s="48">
        <v>930948.8</v>
      </c>
      <c r="H92" s="48">
        <v>976865.2</v>
      </c>
      <c r="I92" s="48">
        <v>7.8999999999999995</v>
      </c>
      <c r="J92" s="48">
        <v>-7.166666666666667</v>
      </c>
      <c r="K92" s="48">
        <v>83.7</v>
      </c>
      <c r="L92" s="49">
        <v>92.864000000000004</v>
      </c>
      <c r="M92" s="48">
        <v>90.1</v>
      </c>
      <c r="N92" s="49">
        <v>122.41500000000001</v>
      </c>
      <c r="O92" s="49">
        <v>119.818</v>
      </c>
      <c r="P92" s="49">
        <v>1860.0630000000001</v>
      </c>
      <c r="Q92" s="49">
        <v>439.73500000000001</v>
      </c>
      <c r="R92" s="49">
        <v>772.30899999999997</v>
      </c>
      <c r="S92" s="49">
        <v>818.44</v>
      </c>
      <c r="T92" s="48">
        <v>2</v>
      </c>
      <c r="U92" s="48">
        <v>1.9</v>
      </c>
      <c r="V92" s="48" t="e">
        <v>#N/A</v>
      </c>
      <c r="W92" s="48">
        <v>1.9</v>
      </c>
      <c r="Y92" s="46" t="s">
        <v>142</v>
      </c>
      <c r="Z92" s="48">
        <f t="shared" si="12"/>
        <v>12.086357058972244</v>
      </c>
      <c r="AA92" s="48">
        <f t="shared" si="11"/>
        <v>-4.143636601001127</v>
      </c>
      <c r="AB92" s="52">
        <v>-4.4561709676774335</v>
      </c>
      <c r="AE92" s="51"/>
      <c r="AF92" s="51"/>
    </row>
    <row r="93" spans="1:32" x14ac:dyDescent="0.25">
      <c r="A93" t="s">
        <v>143</v>
      </c>
      <c r="B93" s="34">
        <v>39263</v>
      </c>
      <c r="C93" s="51">
        <v>89.11666666666666</v>
      </c>
      <c r="D93" s="51">
        <v>88.103333333333339</v>
      </c>
      <c r="E93" s="48">
        <v>2578012.1</v>
      </c>
      <c r="F93" s="48">
        <v>172863.4</v>
      </c>
      <c r="G93" s="48">
        <v>940905.7</v>
      </c>
      <c r="H93" s="48">
        <v>992315.4</v>
      </c>
      <c r="I93" s="48">
        <v>7.6333333333333329</v>
      </c>
      <c r="J93" s="48">
        <v>-5.9666666666666659</v>
      </c>
      <c r="K93" s="48">
        <v>84.5</v>
      </c>
      <c r="L93" s="49">
        <v>93.933999999999997</v>
      </c>
      <c r="M93" s="48">
        <v>90.6</v>
      </c>
      <c r="N93" s="49">
        <v>124.09699999999999</v>
      </c>
      <c r="O93" s="49">
        <v>121.20699999999999</v>
      </c>
      <c r="P93" s="49">
        <v>1872.241</v>
      </c>
      <c r="Q93" s="49">
        <v>443.27600000000001</v>
      </c>
      <c r="R93" s="49">
        <v>779.59100000000001</v>
      </c>
      <c r="S93" s="49">
        <v>832.08</v>
      </c>
      <c r="T93" s="48">
        <v>2</v>
      </c>
      <c r="U93" s="48">
        <v>1.9</v>
      </c>
      <c r="V93" s="48" t="e">
        <v>#N/A</v>
      </c>
      <c r="W93" s="48">
        <v>1.9</v>
      </c>
      <c r="Y93" s="46" t="s">
        <v>143</v>
      </c>
      <c r="Z93" s="48">
        <f t="shared" si="12"/>
        <v>14.45527798177234</v>
      </c>
      <c r="AA93" s="48">
        <f t="shared" si="11"/>
        <v>2.3689209228000969</v>
      </c>
      <c r="AB93" s="52">
        <v>2.6833942022234187</v>
      </c>
      <c r="AE93" s="51"/>
      <c r="AF93" s="51"/>
    </row>
    <row r="94" spans="1:32" x14ac:dyDescent="0.25">
      <c r="A94" t="s">
        <v>144</v>
      </c>
      <c r="B94" s="34">
        <v>39355</v>
      </c>
      <c r="C94" s="51">
        <v>89.596666666666678</v>
      </c>
      <c r="D94" s="51">
        <v>88.576666666666668</v>
      </c>
      <c r="E94" s="48">
        <v>2589733</v>
      </c>
      <c r="F94" s="48">
        <v>173553.4</v>
      </c>
      <c r="G94" s="48">
        <v>958159.3</v>
      </c>
      <c r="H94" s="48">
        <v>1007286.8</v>
      </c>
      <c r="I94" s="48">
        <v>7.5333333333333341</v>
      </c>
      <c r="J94" s="48">
        <v>-7.4333333333333327</v>
      </c>
      <c r="K94" s="48">
        <v>84.7</v>
      </c>
      <c r="L94" s="49">
        <v>94.369</v>
      </c>
      <c r="M94" s="48">
        <v>91</v>
      </c>
      <c r="N94" s="49">
        <v>124.2</v>
      </c>
      <c r="O94" s="49">
        <v>121.21599999999999</v>
      </c>
      <c r="P94" s="49">
        <v>1881.2349999999999</v>
      </c>
      <c r="Q94" s="49">
        <v>446.33600000000001</v>
      </c>
      <c r="R94" s="49">
        <v>794.08799999999997</v>
      </c>
      <c r="S94" s="49">
        <v>844.54200000000003</v>
      </c>
      <c r="T94" s="48">
        <v>2</v>
      </c>
      <c r="U94" s="48">
        <v>2</v>
      </c>
      <c r="V94" s="48">
        <v>2</v>
      </c>
      <c r="W94" s="48">
        <v>2</v>
      </c>
      <c r="Y94" s="46" t="s">
        <v>144</v>
      </c>
      <c r="Z94" s="48">
        <f t="shared" si="12"/>
        <v>14.54124914893948</v>
      </c>
      <c r="AA94" s="48">
        <f t="shared" si="11"/>
        <v>8.5971167167139484E-2</v>
      </c>
      <c r="AB94" s="52">
        <v>-0.12059913077488438</v>
      </c>
      <c r="AE94" s="51"/>
      <c r="AF94" s="51"/>
    </row>
    <row r="95" spans="1:32" x14ac:dyDescent="0.25">
      <c r="A95" t="s">
        <v>145</v>
      </c>
      <c r="B95" s="34">
        <v>39447</v>
      </c>
      <c r="C95" s="51">
        <v>90.196666666666673</v>
      </c>
      <c r="D95" s="51">
        <v>89.639999999999986</v>
      </c>
      <c r="E95" s="48">
        <v>2603146.5</v>
      </c>
      <c r="F95" s="48">
        <v>173632.4</v>
      </c>
      <c r="G95" s="48">
        <v>969432.5</v>
      </c>
      <c r="H95" s="48">
        <v>1013497.8</v>
      </c>
      <c r="I95" s="48">
        <v>7.4000000000000012</v>
      </c>
      <c r="J95" s="48">
        <v>-11</v>
      </c>
      <c r="K95" s="48">
        <v>84.5</v>
      </c>
      <c r="L95" s="49">
        <v>95.674000000000007</v>
      </c>
      <c r="M95" s="48">
        <v>91.8</v>
      </c>
      <c r="N95" s="49">
        <v>125.779</v>
      </c>
      <c r="O95" s="49">
        <v>122.542</v>
      </c>
      <c r="P95" s="49">
        <v>1890.9169999999999</v>
      </c>
      <c r="Q95" s="49">
        <v>454.65199999999999</v>
      </c>
      <c r="R95" s="49">
        <v>804.52499999999998</v>
      </c>
      <c r="S95" s="49">
        <v>849.52499999999998</v>
      </c>
      <c r="T95" s="48">
        <v>2</v>
      </c>
      <c r="U95" s="48">
        <v>1.9</v>
      </c>
      <c r="V95" s="48">
        <v>2</v>
      </c>
      <c r="W95" s="48">
        <v>1.9</v>
      </c>
      <c r="Y95" s="46" t="s">
        <v>145</v>
      </c>
      <c r="Z95" s="48">
        <f t="shared" si="12"/>
        <v>16.533712631793247</v>
      </c>
      <c r="AA95" s="48">
        <f t="shared" si="11"/>
        <v>1.9924634828537666</v>
      </c>
      <c r="AB95" s="52">
        <v>1.768898616053713</v>
      </c>
      <c r="AE95" s="51"/>
      <c r="AF95" s="51"/>
    </row>
    <row r="96" spans="1:32" x14ac:dyDescent="0.25">
      <c r="A96" t="s">
        <v>146</v>
      </c>
      <c r="B96" s="34">
        <v>39538</v>
      </c>
      <c r="C96" s="51">
        <v>90.833333333333329</v>
      </c>
      <c r="D96" s="51">
        <v>90.54</v>
      </c>
      <c r="E96" s="48">
        <v>2616140</v>
      </c>
      <c r="F96" s="48">
        <v>176812.79999999999</v>
      </c>
      <c r="G96" s="48">
        <v>968170.2</v>
      </c>
      <c r="H96" s="48">
        <v>1025612.6</v>
      </c>
      <c r="I96" s="48">
        <v>7.3666666666666671</v>
      </c>
      <c r="J96" s="48">
        <v>-13.966666666666667</v>
      </c>
      <c r="K96" s="48">
        <v>83.8</v>
      </c>
      <c r="L96" s="49">
        <v>97.248000000000005</v>
      </c>
      <c r="M96" s="48">
        <v>92.2</v>
      </c>
      <c r="N96" s="49">
        <v>126.602</v>
      </c>
      <c r="O96" s="49">
        <v>122.967</v>
      </c>
      <c r="P96" s="49">
        <v>1901.404</v>
      </c>
      <c r="Q96" s="49">
        <v>451.041</v>
      </c>
      <c r="R96" s="49">
        <v>803.05100000000004</v>
      </c>
      <c r="S96" s="49">
        <v>859.68</v>
      </c>
      <c r="T96" s="48">
        <v>2</v>
      </c>
      <c r="U96" s="48">
        <v>2</v>
      </c>
      <c r="V96" s="48" t="e">
        <v>#N/A</v>
      </c>
      <c r="W96" s="48">
        <v>2</v>
      </c>
      <c r="Y96" s="46" t="s">
        <v>146</v>
      </c>
      <c r="Z96" s="48">
        <f t="shared" si="12"/>
        <v>21.321714468733784</v>
      </c>
      <c r="AA96" s="48">
        <f t="shared" si="11"/>
        <v>4.7880018369405377</v>
      </c>
      <c r="AB96" s="52">
        <v>5.3556228113573852</v>
      </c>
      <c r="AE96" s="51"/>
      <c r="AF96" s="51"/>
    </row>
    <row r="97" spans="1:32" x14ac:dyDescent="0.25">
      <c r="A97" t="s">
        <v>147</v>
      </c>
      <c r="B97" s="34">
        <v>39629</v>
      </c>
      <c r="C97" s="51">
        <v>91.336666666666659</v>
      </c>
      <c r="D97" s="51">
        <v>91.31</v>
      </c>
      <c r="E97" s="48">
        <v>2607433</v>
      </c>
      <c r="F97" s="48">
        <v>177220</v>
      </c>
      <c r="G97" s="48">
        <v>964374.6</v>
      </c>
      <c r="H97" s="48">
        <v>1022047.5</v>
      </c>
      <c r="I97" s="48">
        <v>7.5</v>
      </c>
      <c r="J97" s="48">
        <v>-16.833333333333332</v>
      </c>
      <c r="K97" s="48">
        <v>83.6</v>
      </c>
      <c r="L97" s="49">
        <v>98.438999999999993</v>
      </c>
      <c r="M97" s="48">
        <v>92.7</v>
      </c>
      <c r="N97" s="49">
        <v>128.69</v>
      </c>
      <c r="O97" s="49">
        <v>124.40600000000001</v>
      </c>
      <c r="P97" s="49">
        <v>1894.3340000000001</v>
      </c>
      <c r="Q97" s="49">
        <v>445.23200000000003</v>
      </c>
      <c r="R97" s="49">
        <v>801.69799999999998</v>
      </c>
      <c r="S97" s="49">
        <v>859.04100000000005</v>
      </c>
      <c r="T97" s="48">
        <v>2.1</v>
      </c>
      <c r="U97" s="48">
        <v>2</v>
      </c>
      <c r="V97" s="48" t="e">
        <v>#N/A</v>
      </c>
      <c r="W97" s="48">
        <v>1.9</v>
      </c>
      <c r="Y97" s="46" t="s">
        <v>147</v>
      </c>
      <c r="Z97" s="48">
        <f t="shared" si="12"/>
        <v>24.02743777091289</v>
      </c>
      <c r="AA97" s="48">
        <f t="shared" si="11"/>
        <v>2.7057233021791056</v>
      </c>
      <c r="AB97" s="52">
        <v>2.3247734620113922</v>
      </c>
      <c r="AE97" s="51"/>
      <c r="AF97" s="51"/>
    </row>
    <row r="98" spans="1:32" x14ac:dyDescent="0.25">
      <c r="A98" t="s">
        <v>148</v>
      </c>
      <c r="B98" s="34">
        <v>39721</v>
      </c>
      <c r="C98" s="51">
        <v>91.816666666666663</v>
      </c>
      <c r="D98" s="51">
        <v>91.99666666666667</v>
      </c>
      <c r="E98" s="48">
        <v>2593758.7000000002</v>
      </c>
      <c r="F98" s="48">
        <v>173480</v>
      </c>
      <c r="G98" s="48">
        <v>958757.3</v>
      </c>
      <c r="H98" s="48">
        <v>1011558.9</v>
      </c>
      <c r="I98" s="48">
        <v>7.666666666666667</v>
      </c>
      <c r="J98" s="48">
        <v>-19.866666666666667</v>
      </c>
      <c r="K98" s="48">
        <v>82.9</v>
      </c>
      <c r="L98" s="49">
        <v>100.194</v>
      </c>
      <c r="M98" s="48">
        <v>92.9</v>
      </c>
      <c r="N98" s="49">
        <v>129.06399999999999</v>
      </c>
      <c r="O98" s="49">
        <v>124.501</v>
      </c>
      <c r="P98" s="49">
        <v>1883.4949999999999</v>
      </c>
      <c r="Q98" s="49">
        <v>437.96600000000001</v>
      </c>
      <c r="R98" s="49">
        <v>794.99199999999996</v>
      </c>
      <c r="S98" s="49">
        <v>848.726</v>
      </c>
      <c r="T98" s="48">
        <v>2.4</v>
      </c>
      <c r="U98" s="48">
        <v>2.1</v>
      </c>
      <c r="V98" s="48">
        <v>2.1</v>
      </c>
      <c r="W98" s="48">
        <v>2</v>
      </c>
      <c r="Y98" s="46" t="s">
        <v>148</v>
      </c>
      <c r="Z98" s="48">
        <f t="shared" si="12"/>
        <v>30.233864319422999</v>
      </c>
      <c r="AA98" s="48">
        <f t="shared" si="11"/>
        <v>6.2064265485101089</v>
      </c>
      <c r="AB98" s="52">
        <v>6.0614564110124309</v>
      </c>
      <c r="AE98" s="51"/>
      <c r="AF98" s="51"/>
    </row>
    <row r="99" spans="1:32" x14ac:dyDescent="0.25">
      <c r="A99" t="s">
        <v>149</v>
      </c>
      <c r="B99" s="34">
        <v>39813</v>
      </c>
      <c r="C99" s="51">
        <v>92.176666666666662</v>
      </c>
      <c r="D99" s="51">
        <v>91.676666666666662</v>
      </c>
      <c r="E99" s="48">
        <v>2547071.2999999998</v>
      </c>
      <c r="F99" s="48">
        <v>165166.29999999999</v>
      </c>
      <c r="G99" s="48">
        <v>914894.5</v>
      </c>
      <c r="H99" s="48">
        <v>951111.4</v>
      </c>
      <c r="I99" s="48">
        <v>8.1333333333333329</v>
      </c>
      <c r="J99" s="48">
        <v>-21.099999999999998</v>
      </c>
      <c r="K99" s="48">
        <v>81.099999999999994</v>
      </c>
      <c r="L99" s="49">
        <v>96.361000000000004</v>
      </c>
      <c r="M99" s="48">
        <v>93.3</v>
      </c>
      <c r="N99" s="49">
        <v>128.732</v>
      </c>
      <c r="O99" s="49">
        <v>125.428</v>
      </c>
      <c r="P99" s="49">
        <v>1851.6020000000001</v>
      </c>
      <c r="Q99" s="49">
        <v>426.03199999999998</v>
      </c>
      <c r="R99" s="49">
        <v>757.54600000000005</v>
      </c>
      <c r="S99" s="49">
        <v>796.49</v>
      </c>
      <c r="T99" s="48">
        <v>1.9</v>
      </c>
      <c r="U99" s="48">
        <v>2</v>
      </c>
      <c r="V99" s="48">
        <v>2</v>
      </c>
      <c r="W99" s="48">
        <v>2</v>
      </c>
      <c r="Y99" s="46" t="s">
        <v>149</v>
      </c>
      <c r="Z99" s="48">
        <f t="shared" si="12"/>
        <v>12.912579035851127</v>
      </c>
      <c r="AA99" s="48">
        <f t="shared" si="11"/>
        <v>-17.321285283571871</v>
      </c>
      <c r="AB99" s="52">
        <v>-17.29798693290757</v>
      </c>
      <c r="AE99" s="51"/>
      <c r="AF99" s="51"/>
    </row>
    <row r="100" spans="1:32" x14ac:dyDescent="0.25">
      <c r="A100" t="s">
        <v>150</v>
      </c>
      <c r="B100" s="34">
        <v>39903</v>
      </c>
      <c r="C100" s="51">
        <v>92.443333333333328</v>
      </c>
      <c r="D100" s="51">
        <v>91.44</v>
      </c>
      <c r="E100" s="48">
        <v>2467466</v>
      </c>
      <c r="F100" s="48">
        <v>143979.9</v>
      </c>
      <c r="G100" s="48">
        <v>845058.5</v>
      </c>
      <c r="H100" s="48">
        <v>865869.8</v>
      </c>
      <c r="I100" s="48">
        <v>9.1</v>
      </c>
      <c r="J100" s="48">
        <v>-22.033333333333331</v>
      </c>
      <c r="K100" s="48">
        <v>73.7</v>
      </c>
      <c r="L100" s="49">
        <v>92.385999999999996</v>
      </c>
      <c r="M100" s="48">
        <v>93.7</v>
      </c>
      <c r="N100" s="49">
        <v>127.88200000000001</v>
      </c>
      <c r="O100" s="49">
        <v>125.157</v>
      </c>
      <c r="P100" s="49">
        <v>1796.5889999999999</v>
      </c>
      <c r="Q100" s="49">
        <v>400.024</v>
      </c>
      <c r="R100" s="49">
        <v>700.99099999999999</v>
      </c>
      <c r="S100" s="49">
        <v>727.74400000000003</v>
      </c>
      <c r="T100" s="48">
        <v>1.4</v>
      </c>
      <c r="U100" s="48">
        <v>1.7</v>
      </c>
      <c r="V100" s="48" t="e">
        <v>#N/A</v>
      </c>
      <c r="W100" s="48">
        <v>1.9</v>
      </c>
      <c r="Y100" s="46" t="s">
        <v>150</v>
      </c>
      <c r="Z100" s="48">
        <f t="shared" si="12"/>
        <v>-5.6490948911333438</v>
      </c>
      <c r="AA100" s="48">
        <f t="shared" si="11"/>
        <v>-18.561673926984472</v>
      </c>
      <c r="AB100" s="52">
        <v>-18.542913598697051</v>
      </c>
      <c r="AE100" s="51"/>
      <c r="AF100" s="51"/>
    </row>
    <row r="101" spans="1:32" x14ac:dyDescent="0.25">
      <c r="A101" t="s">
        <v>151</v>
      </c>
      <c r="B101" s="34">
        <v>39994</v>
      </c>
      <c r="C101" s="51">
        <v>92.673333333333332</v>
      </c>
      <c r="D101" s="51">
        <v>91.426666666666662</v>
      </c>
      <c r="E101" s="48">
        <v>2467597.7999999998</v>
      </c>
      <c r="F101" s="48">
        <v>139148.70000000001</v>
      </c>
      <c r="G101" s="48">
        <v>825548.1</v>
      </c>
      <c r="H101" s="48">
        <v>861979.3</v>
      </c>
      <c r="I101" s="48">
        <v>9.6</v>
      </c>
      <c r="J101" s="48">
        <v>-18.599999999999998</v>
      </c>
      <c r="K101" s="48">
        <v>69.8</v>
      </c>
      <c r="L101" s="49">
        <v>91.155000000000001</v>
      </c>
      <c r="M101" s="48">
        <v>93.5</v>
      </c>
      <c r="N101" s="49">
        <v>128.95699999999999</v>
      </c>
      <c r="O101" s="49">
        <v>126.22</v>
      </c>
      <c r="P101" s="49">
        <v>1792.0730000000001</v>
      </c>
      <c r="Q101" s="49">
        <v>389.87799999999999</v>
      </c>
      <c r="R101" s="49">
        <v>684.66800000000001</v>
      </c>
      <c r="S101" s="49">
        <v>723.71600000000001</v>
      </c>
      <c r="T101" s="48">
        <v>1.2</v>
      </c>
      <c r="U101" s="48">
        <v>1.6</v>
      </c>
      <c r="V101" s="48" t="e">
        <v>#N/A</v>
      </c>
      <c r="W101" s="48">
        <v>1.9</v>
      </c>
      <c r="Y101" s="46" t="s">
        <v>151</v>
      </c>
      <c r="Z101" s="48">
        <f t="shared" si="12"/>
        <v>-10.160032815685211</v>
      </c>
      <c r="AA101" s="48">
        <f t="shared" si="11"/>
        <v>-4.5109379245518673</v>
      </c>
      <c r="AB101" s="52">
        <v>-4.4619531615579424</v>
      </c>
      <c r="AE101" s="51"/>
      <c r="AF101" s="51"/>
    </row>
    <row r="102" spans="1:32" x14ac:dyDescent="0.25">
      <c r="A102" t="s">
        <v>152</v>
      </c>
      <c r="B102" s="34">
        <v>40086</v>
      </c>
      <c r="C102" s="51">
        <v>92.883333333333326</v>
      </c>
      <c r="D102" s="51">
        <v>91.67</v>
      </c>
      <c r="E102" s="48">
        <v>2477357.4</v>
      </c>
      <c r="F102" s="48">
        <v>140302.70000000001</v>
      </c>
      <c r="G102" s="48">
        <v>846275.9</v>
      </c>
      <c r="H102" s="48">
        <v>886117.5</v>
      </c>
      <c r="I102" s="48">
        <v>9.8666666666666671</v>
      </c>
      <c r="J102" s="48">
        <v>-14.233333333333334</v>
      </c>
      <c r="K102" s="48">
        <v>70.400000000000006</v>
      </c>
      <c r="L102" s="49">
        <v>91.513000000000005</v>
      </c>
      <c r="M102" s="48">
        <v>93.6</v>
      </c>
      <c r="N102" s="49">
        <v>128.59700000000001</v>
      </c>
      <c r="O102" s="49">
        <v>125.732</v>
      </c>
      <c r="P102" s="49">
        <v>1797.6890000000001</v>
      </c>
      <c r="Q102" s="49">
        <v>386.74299999999999</v>
      </c>
      <c r="R102" s="49">
        <v>702.94500000000005</v>
      </c>
      <c r="S102" s="49">
        <v>741.90200000000004</v>
      </c>
      <c r="T102" s="48">
        <v>1.2</v>
      </c>
      <c r="U102" s="48">
        <v>1.6</v>
      </c>
      <c r="V102" s="48">
        <v>1.6</v>
      </c>
      <c r="W102" s="48">
        <v>2</v>
      </c>
      <c r="Y102" s="46" t="s">
        <v>152</v>
      </c>
      <c r="Z102" s="48">
        <f t="shared" si="12"/>
        <v>-9.0197379164995333</v>
      </c>
      <c r="AA102" s="48">
        <f t="shared" si="11"/>
        <v>1.1402948991856778</v>
      </c>
      <c r="AB102" s="52">
        <v>1.4916665558564579</v>
      </c>
      <c r="AE102" s="51"/>
      <c r="AF102" s="51"/>
    </row>
    <row r="103" spans="1:32" x14ac:dyDescent="0.25">
      <c r="A103" t="s">
        <v>153</v>
      </c>
      <c r="B103" s="34">
        <v>40178</v>
      </c>
      <c r="C103" s="51">
        <v>93.089999999999989</v>
      </c>
      <c r="D103" s="51">
        <v>92.053333333333327</v>
      </c>
      <c r="E103" s="48">
        <v>2487734.5</v>
      </c>
      <c r="F103" s="48">
        <v>140940.6</v>
      </c>
      <c r="G103" s="48">
        <v>860193.4</v>
      </c>
      <c r="H103" s="48">
        <v>905669.2</v>
      </c>
      <c r="I103" s="48">
        <v>10.133333333333333</v>
      </c>
      <c r="J103" s="48">
        <v>-11.466666666666667</v>
      </c>
      <c r="K103" s="48">
        <v>72.2</v>
      </c>
      <c r="L103" s="49">
        <v>92.156000000000006</v>
      </c>
      <c r="M103" s="48">
        <v>93.8</v>
      </c>
      <c r="N103" s="49">
        <v>129.28399999999999</v>
      </c>
      <c r="O103" s="49">
        <v>126.437</v>
      </c>
      <c r="P103" s="49">
        <v>1807.7080000000001</v>
      </c>
      <c r="Q103" s="49">
        <v>387.62799999999999</v>
      </c>
      <c r="R103" s="49">
        <v>715.37300000000005</v>
      </c>
      <c r="S103" s="49">
        <v>759.85</v>
      </c>
      <c r="T103" s="48">
        <v>1.3</v>
      </c>
      <c r="U103" s="48">
        <v>1.7</v>
      </c>
      <c r="V103" s="48">
        <v>1.6</v>
      </c>
      <c r="W103" s="48">
        <v>1.9</v>
      </c>
      <c r="Y103" s="46" t="s">
        <v>153</v>
      </c>
      <c r="Z103" s="48">
        <f t="shared" si="12"/>
        <v>-7.0728251137213327</v>
      </c>
      <c r="AA103" s="48">
        <f t="shared" si="11"/>
        <v>1.9469128027782006</v>
      </c>
      <c r="AB103" s="52">
        <v>1.9769903655486434</v>
      </c>
      <c r="AE103" s="51"/>
      <c r="AF103" s="51"/>
    </row>
    <row r="104" spans="1:32" x14ac:dyDescent="0.25">
      <c r="A104" t="s">
        <v>154</v>
      </c>
      <c r="B104" s="34">
        <v>40268</v>
      </c>
      <c r="C104" s="51">
        <v>93.283333333333346</v>
      </c>
      <c r="D104" s="51">
        <v>92.463333333333324</v>
      </c>
      <c r="E104" s="48">
        <v>2498283.9</v>
      </c>
      <c r="F104" s="48">
        <v>143744.1</v>
      </c>
      <c r="G104" s="48">
        <v>885236.8</v>
      </c>
      <c r="H104" s="48">
        <v>927695.5</v>
      </c>
      <c r="I104" s="48">
        <v>10.266666666666667</v>
      </c>
      <c r="J104" s="48">
        <v>-13.233333333333334</v>
      </c>
      <c r="K104" s="48">
        <v>72.8</v>
      </c>
      <c r="L104" s="49">
        <v>94.188000000000002</v>
      </c>
      <c r="M104" s="48">
        <v>93.9</v>
      </c>
      <c r="N104" s="49">
        <v>129.298</v>
      </c>
      <c r="O104" s="49">
        <v>126.044</v>
      </c>
      <c r="P104" s="49">
        <v>1815.278</v>
      </c>
      <c r="Q104" s="49">
        <v>383.64</v>
      </c>
      <c r="R104" s="49">
        <v>735.66600000000005</v>
      </c>
      <c r="S104" s="49">
        <v>778.39800000000002</v>
      </c>
      <c r="T104" s="48">
        <v>1.4</v>
      </c>
      <c r="U104" s="48">
        <v>1.6</v>
      </c>
      <c r="V104" s="48" t="e">
        <v>#N/A</v>
      </c>
      <c r="W104" s="48">
        <v>1.9</v>
      </c>
      <c r="Y104" s="46" t="s">
        <v>154</v>
      </c>
      <c r="Z104" s="48">
        <f t="shared" si="12"/>
        <v>1.2249594873838505</v>
      </c>
      <c r="AA104" s="48">
        <f t="shared" si="11"/>
        <v>8.2977846011051835</v>
      </c>
      <c r="AB104" s="52">
        <v>7.2215488252472912</v>
      </c>
      <c r="AE104" s="51"/>
      <c r="AF104" s="51"/>
    </row>
    <row r="105" spans="1:32" x14ac:dyDescent="0.25">
      <c r="A105" t="s">
        <v>155</v>
      </c>
      <c r="B105" s="34">
        <v>40359</v>
      </c>
      <c r="C105" s="51">
        <v>93.49666666666667</v>
      </c>
      <c r="D105" s="51">
        <v>92.899999999999991</v>
      </c>
      <c r="E105" s="48">
        <v>2522640.9</v>
      </c>
      <c r="F105" s="48">
        <v>148810.20000000001</v>
      </c>
      <c r="G105" s="48">
        <v>926928.8</v>
      </c>
      <c r="H105" s="48">
        <v>972812</v>
      </c>
      <c r="I105" s="48">
        <v>10.3</v>
      </c>
      <c r="J105" s="48">
        <v>-15.200000000000001</v>
      </c>
      <c r="K105" s="48">
        <v>76.099999999999994</v>
      </c>
      <c r="L105" s="49">
        <v>96.62</v>
      </c>
      <c r="M105" s="48">
        <v>94</v>
      </c>
      <c r="N105" s="49">
        <v>131.01300000000001</v>
      </c>
      <c r="O105" s="49">
        <v>127.361</v>
      </c>
      <c r="P105" s="49">
        <v>1832.008</v>
      </c>
      <c r="Q105" s="49">
        <v>391.34699999999998</v>
      </c>
      <c r="R105" s="49">
        <v>769.16499999999996</v>
      </c>
      <c r="S105" s="49">
        <v>816.40700000000004</v>
      </c>
      <c r="T105" s="48">
        <v>1.4</v>
      </c>
      <c r="U105" s="48">
        <v>1.7</v>
      </c>
      <c r="V105" s="48" t="e">
        <v>#N/A</v>
      </c>
      <c r="W105" s="48">
        <v>1.9</v>
      </c>
      <c r="Y105" s="46" t="s">
        <v>155</v>
      </c>
      <c r="Z105" s="48">
        <f t="shared" si="12"/>
        <v>10.996390742502674</v>
      </c>
      <c r="AA105" s="48">
        <f t="shared" si="11"/>
        <v>9.7714312551188236</v>
      </c>
      <c r="AB105" s="52">
        <v>10.44339155820099</v>
      </c>
      <c r="AE105" s="51"/>
      <c r="AF105" s="51"/>
    </row>
    <row r="106" spans="1:32" x14ac:dyDescent="0.25">
      <c r="A106" t="s">
        <v>156</v>
      </c>
      <c r="B106" s="34">
        <v>40451</v>
      </c>
      <c r="C106" s="51">
        <v>93.846666666666678</v>
      </c>
      <c r="D106" s="51">
        <v>93.27</v>
      </c>
      <c r="E106" s="48">
        <v>2533465</v>
      </c>
      <c r="F106" s="48">
        <v>149273.4</v>
      </c>
      <c r="G106" s="48">
        <v>936132.6</v>
      </c>
      <c r="H106" s="48">
        <v>991419.7</v>
      </c>
      <c r="I106" s="48">
        <v>10.199999999999999</v>
      </c>
      <c r="J106" s="48">
        <v>-13.066666666666668</v>
      </c>
      <c r="K106" s="48">
        <v>78.400000000000006</v>
      </c>
      <c r="L106" s="49">
        <v>97.522999999999996</v>
      </c>
      <c r="M106" s="48">
        <v>94.4</v>
      </c>
      <c r="N106" s="49">
        <v>130.80699999999999</v>
      </c>
      <c r="O106" s="49">
        <v>127.139</v>
      </c>
      <c r="P106" s="49">
        <v>1840.3030000000001</v>
      </c>
      <c r="Q106" s="49">
        <v>390.46100000000001</v>
      </c>
      <c r="R106" s="49">
        <v>777.05799999999999</v>
      </c>
      <c r="S106" s="49">
        <v>831.48</v>
      </c>
      <c r="T106" s="48">
        <v>1.5</v>
      </c>
      <c r="U106" s="48">
        <v>1.7</v>
      </c>
      <c r="V106" s="48">
        <v>1.7</v>
      </c>
      <c r="W106" s="48">
        <v>2</v>
      </c>
      <c r="Y106" s="46" t="s">
        <v>156</v>
      </c>
      <c r="Z106" s="48">
        <f t="shared" si="12"/>
        <v>13.018869787527448</v>
      </c>
      <c r="AA106" s="48">
        <f t="shared" ref="AA106:AA150" si="13">Z106-Z105</f>
        <v>2.0224790450247738</v>
      </c>
      <c r="AB106" s="52">
        <v>1.7624697034159518</v>
      </c>
      <c r="AE106" s="51"/>
      <c r="AF106" s="51"/>
    </row>
    <row r="107" spans="1:32" x14ac:dyDescent="0.25">
      <c r="A107" t="s">
        <v>157</v>
      </c>
      <c r="B107" s="34">
        <v>40543</v>
      </c>
      <c r="C107" s="51">
        <v>94.14</v>
      </c>
      <c r="D107" s="51">
        <v>93.889999999999986</v>
      </c>
      <c r="E107" s="48">
        <v>2548592.7000000002</v>
      </c>
      <c r="F107" s="48">
        <v>151246.20000000001</v>
      </c>
      <c r="G107" s="48">
        <v>953632.9</v>
      </c>
      <c r="H107" s="48">
        <v>1011477.5</v>
      </c>
      <c r="I107" s="48">
        <v>10.199999999999999</v>
      </c>
      <c r="J107" s="48">
        <v>-12.166666666666666</v>
      </c>
      <c r="K107" s="48">
        <v>79.2</v>
      </c>
      <c r="L107" s="49">
        <v>98.448999999999998</v>
      </c>
      <c r="M107" s="48">
        <v>94.7</v>
      </c>
      <c r="N107" s="49">
        <v>131.905</v>
      </c>
      <c r="O107" s="49">
        <v>128.035</v>
      </c>
      <c r="P107" s="49">
        <v>1851.422</v>
      </c>
      <c r="Q107" s="49">
        <v>391.01299999999998</v>
      </c>
      <c r="R107" s="49">
        <v>792.15200000000004</v>
      </c>
      <c r="S107" s="49">
        <v>850.04</v>
      </c>
      <c r="T107" s="48">
        <v>1.5</v>
      </c>
      <c r="U107" s="48">
        <v>1.7</v>
      </c>
      <c r="V107" s="48">
        <v>1.6</v>
      </c>
      <c r="W107" s="48">
        <v>1.9</v>
      </c>
      <c r="Y107" s="46" t="s">
        <v>157</v>
      </c>
      <c r="Z107" s="48">
        <f t="shared" si="12"/>
        <v>15.529858960475885</v>
      </c>
      <c r="AA107" s="48">
        <f t="shared" si="13"/>
        <v>2.5109891729484364</v>
      </c>
      <c r="AB107" s="52">
        <v>3.3974461884304197</v>
      </c>
      <c r="AE107" s="51"/>
      <c r="AF107" s="51"/>
    </row>
    <row r="108" spans="1:32" x14ac:dyDescent="0.25">
      <c r="A108" t="s">
        <v>158</v>
      </c>
      <c r="B108" s="34">
        <v>40633</v>
      </c>
      <c r="C108" s="51">
        <v>94.546666666666681</v>
      </c>
      <c r="D108" s="51">
        <v>94.743333333333339</v>
      </c>
      <c r="E108" s="48">
        <v>2571511.7999999998</v>
      </c>
      <c r="F108" s="48">
        <v>154391.4</v>
      </c>
      <c r="G108" s="48">
        <v>969206.2</v>
      </c>
      <c r="H108" s="48">
        <v>1032315.4</v>
      </c>
      <c r="I108" s="48">
        <v>10.1</v>
      </c>
      <c r="J108" s="48">
        <v>-13.299999999999999</v>
      </c>
      <c r="K108" s="48">
        <v>79.7</v>
      </c>
      <c r="L108" s="49">
        <v>101.333</v>
      </c>
      <c r="M108" s="48">
        <v>94.8</v>
      </c>
      <c r="N108" s="49">
        <v>132.50299999999999</v>
      </c>
      <c r="O108" s="49">
        <v>127.759</v>
      </c>
      <c r="P108" s="49">
        <v>1866.87</v>
      </c>
      <c r="Q108" s="49">
        <v>396.65300000000002</v>
      </c>
      <c r="R108" s="49">
        <v>804.51700000000005</v>
      </c>
      <c r="S108" s="49">
        <v>866.57</v>
      </c>
      <c r="T108" s="48">
        <v>1.8</v>
      </c>
      <c r="U108" s="48">
        <v>1.8</v>
      </c>
      <c r="V108" s="48" t="e">
        <v>#N/A</v>
      </c>
      <c r="W108" s="48">
        <v>2</v>
      </c>
      <c r="Y108" s="46" t="s">
        <v>158</v>
      </c>
      <c r="Z108" s="48">
        <f t="shared" si="12"/>
        <v>26.657085599216561</v>
      </c>
      <c r="AA108" s="48">
        <f t="shared" si="13"/>
        <v>11.127226638740677</v>
      </c>
      <c r="AB108" s="52">
        <v>10.48570612384767</v>
      </c>
      <c r="AE108" s="51"/>
      <c r="AF108" s="51"/>
    </row>
    <row r="109" spans="1:32" x14ac:dyDescent="0.25">
      <c r="A109" t="s">
        <v>159</v>
      </c>
      <c r="B109" s="34">
        <v>40724</v>
      </c>
      <c r="C109" s="51">
        <v>95.053333333333342</v>
      </c>
      <c r="D109" s="51">
        <v>95.473333333333343</v>
      </c>
      <c r="E109" s="48">
        <v>2570718.2999999998</v>
      </c>
      <c r="F109" s="48">
        <v>154930.6</v>
      </c>
      <c r="G109" s="48">
        <v>969759.3</v>
      </c>
      <c r="H109" s="48">
        <v>1039787.1</v>
      </c>
      <c r="I109" s="48">
        <v>10.033333333333333</v>
      </c>
      <c r="J109" s="48">
        <v>-14.466666666666667</v>
      </c>
      <c r="K109" s="48">
        <v>81.3</v>
      </c>
      <c r="L109" s="49">
        <v>102.294</v>
      </c>
      <c r="M109" s="48">
        <v>95.1</v>
      </c>
      <c r="N109" s="49">
        <v>134.62899999999999</v>
      </c>
      <c r="O109" s="49">
        <v>129.62299999999999</v>
      </c>
      <c r="P109" s="49">
        <v>1866.9480000000001</v>
      </c>
      <c r="Q109" s="49">
        <v>396.07799999999997</v>
      </c>
      <c r="R109" s="49">
        <v>805.572</v>
      </c>
      <c r="S109" s="49">
        <v>871.84</v>
      </c>
      <c r="T109" s="48">
        <v>1.9</v>
      </c>
      <c r="U109" s="48">
        <v>1.9</v>
      </c>
      <c r="V109" s="48" t="e">
        <v>#N/A</v>
      </c>
      <c r="W109" s="48">
        <v>2</v>
      </c>
      <c r="Y109" s="46" t="s">
        <v>159</v>
      </c>
      <c r="Z109" s="48">
        <f t="shared" si="12"/>
        <v>29.168820263921802</v>
      </c>
      <c r="AA109" s="48">
        <f t="shared" si="13"/>
        <v>2.5117346647052408</v>
      </c>
      <c r="AB109" s="52">
        <v>2.5590887081026468</v>
      </c>
      <c r="AE109" s="51"/>
      <c r="AF109" s="51"/>
    </row>
    <row r="110" spans="1:32" x14ac:dyDescent="0.25">
      <c r="A110" t="s">
        <v>160</v>
      </c>
      <c r="B110" s="34">
        <v>40816</v>
      </c>
      <c r="C110" s="51">
        <v>95.456666666666663</v>
      </c>
      <c r="D110" s="51">
        <v>95.783333333333346</v>
      </c>
      <c r="E110" s="48">
        <v>2574630</v>
      </c>
      <c r="F110" s="48">
        <v>156259</v>
      </c>
      <c r="G110" s="48">
        <v>971574.2</v>
      </c>
      <c r="H110" s="48">
        <v>1047750.3</v>
      </c>
      <c r="I110" s="48">
        <v>10.299999999999999</v>
      </c>
      <c r="J110" s="48">
        <v>-16.066666666666666</v>
      </c>
      <c r="K110" s="48">
        <v>80.8</v>
      </c>
      <c r="L110" s="49">
        <v>102.41800000000001</v>
      </c>
      <c r="M110" s="48">
        <v>95.4</v>
      </c>
      <c r="N110" s="49">
        <v>134.34899999999999</v>
      </c>
      <c r="O110" s="49">
        <v>129.24700000000001</v>
      </c>
      <c r="P110" s="49">
        <v>1867.0909999999999</v>
      </c>
      <c r="Q110" s="49">
        <v>394.52499999999998</v>
      </c>
      <c r="R110" s="49">
        <v>807.27499999999998</v>
      </c>
      <c r="S110" s="49">
        <v>879.35</v>
      </c>
      <c r="T110" s="48">
        <v>1.9</v>
      </c>
      <c r="U110" s="48">
        <v>1.9</v>
      </c>
      <c r="V110" s="48">
        <v>1.9</v>
      </c>
      <c r="W110" s="48">
        <v>2</v>
      </c>
      <c r="Y110" s="46" t="s">
        <v>160</v>
      </c>
      <c r="Z110" s="48">
        <f t="shared" si="12"/>
        <v>28.393559981381166</v>
      </c>
      <c r="AA110" s="48">
        <f t="shared" si="13"/>
        <v>-0.77526028254063561</v>
      </c>
      <c r="AB110" s="52">
        <v>-0.94940346357104688</v>
      </c>
      <c r="AE110" s="51"/>
      <c r="AF110" s="51"/>
    </row>
    <row r="111" spans="1:32" x14ac:dyDescent="0.25">
      <c r="A111" t="s">
        <v>161</v>
      </c>
      <c r="B111" s="34">
        <v>40908</v>
      </c>
      <c r="C111" s="51">
        <v>95.963333333333324</v>
      </c>
      <c r="D111" s="51">
        <v>96.63</v>
      </c>
      <c r="E111" s="48">
        <v>2563947.4</v>
      </c>
      <c r="F111" s="48">
        <v>154999.70000000001</v>
      </c>
      <c r="G111" s="48">
        <v>958736.6</v>
      </c>
      <c r="H111" s="48">
        <v>1046024.6</v>
      </c>
      <c r="I111" s="48">
        <v>10.666666666666666</v>
      </c>
      <c r="J111" s="48">
        <v>-18.3</v>
      </c>
      <c r="K111" s="48">
        <v>80.2</v>
      </c>
      <c r="L111" s="49">
        <v>103.111</v>
      </c>
      <c r="M111" s="48">
        <v>95.7</v>
      </c>
      <c r="N111" s="49">
        <v>135.78800000000001</v>
      </c>
      <c r="O111" s="49">
        <v>130.55500000000001</v>
      </c>
      <c r="P111" s="49">
        <v>1861.6479999999999</v>
      </c>
      <c r="Q111" s="49">
        <v>393.803</v>
      </c>
      <c r="R111" s="49">
        <v>796.34400000000005</v>
      </c>
      <c r="S111" s="49">
        <v>880.24</v>
      </c>
      <c r="T111" s="48">
        <v>1.6</v>
      </c>
      <c r="U111" s="48">
        <v>1.8</v>
      </c>
      <c r="V111" s="48">
        <v>1.8</v>
      </c>
      <c r="W111" s="48">
        <v>2</v>
      </c>
      <c r="Y111" s="46" t="s">
        <v>161</v>
      </c>
      <c r="Z111" s="48">
        <f t="shared" si="12"/>
        <v>29.835111761714021</v>
      </c>
      <c r="AA111" s="48">
        <f t="shared" si="13"/>
        <v>1.4415517803328548</v>
      </c>
      <c r="AB111" s="52">
        <v>1.7302358647122928</v>
      </c>
      <c r="AE111" s="51"/>
      <c r="AF111" s="51"/>
    </row>
    <row r="112" spans="1:32" x14ac:dyDescent="0.25">
      <c r="A112" t="s">
        <v>162</v>
      </c>
      <c r="B112" s="34">
        <v>40999</v>
      </c>
      <c r="C112" s="51">
        <v>96.366666666666674</v>
      </c>
      <c r="D112" s="51">
        <v>97.306666666666658</v>
      </c>
      <c r="E112" s="48">
        <v>2558641.4</v>
      </c>
      <c r="F112" s="48">
        <v>154013.29999999999</v>
      </c>
      <c r="G112" s="48">
        <v>959699.9</v>
      </c>
      <c r="H112" s="48">
        <v>1056550.3999999999</v>
      </c>
      <c r="I112" s="48">
        <v>11</v>
      </c>
      <c r="J112" s="48">
        <v>-17.933333333333334</v>
      </c>
      <c r="K112" s="48">
        <v>79.2</v>
      </c>
      <c r="L112" s="49">
        <v>104.631</v>
      </c>
      <c r="M112" s="48">
        <v>96.1</v>
      </c>
      <c r="N112" s="49">
        <v>136.06399999999999</v>
      </c>
      <c r="O112" s="49">
        <v>130.202</v>
      </c>
      <c r="P112" s="49">
        <v>1858.8240000000001</v>
      </c>
      <c r="Q112" s="49">
        <v>387.15100000000001</v>
      </c>
      <c r="R112" s="49">
        <v>796.91200000000003</v>
      </c>
      <c r="S112" s="49">
        <v>888.89599999999996</v>
      </c>
      <c r="T112" s="48">
        <v>1.7</v>
      </c>
      <c r="U112" s="48">
        <v>1.7</v>
      </c>
      <c r="V112" s="48" t="e">
        <v>#N/A</v>
      </c>
      <c r="W112" s="48">
        <v>2</v>
      </c>
      <c r="Y112" s="46" t="s">
        <v>162</v>
      </c>
      <c r="Z112" s="48">
        <f t="shared" si="12"/>
        <v>34.020223543731532</v>
      </c>
      <c r="AA112" s="48">
        <f t="shared" si="13"/>
        <v>4.1851117820175112</v>
      </c>
      <c r="AB112" s="52">
        <v>4.3245358540448979</v>
      </c>
      <c r="AE112" s="51"/>
      <c r="AF112" s="51"/>
    </row>
    <row r="113" spans="1:32" x14ac:dyDescent="0.25">
      <c r="A113" t="s">
        <v>163</v>
      </c>
      <c r="B113" s="34">
        <v>41090</v>
      </c>
      <c r="C113" s="51">
        <v>96.79</v>
      </c>
      <c r="D113" s="51">
        <v>97.833333333333329</v>
      </c>
      <c r="E113" s="48">
        <v>2551451.1</v>
      </c>
      <c r="F113" s="48">
        <v>150600</v>
      </c>
      <c r="G113" s="48">
        <v>957950.3</v>
      </c>
      <c r="H113" s="48">
        <v>1065910.3999999999</v>
      </c>
      <c r="I113" s="48">
        <v>11.333333333333334</v>
      </c>
      <c r="J113" s="48">
        <v>-18.266666666666666</v>
      </c>
      <c r="K113" s="48">
        <v>79.7</v>
      </c>
      <c r="L113" s="49">
        <v>104.82</v>
      </c>
      <c r="M113" s="48">
        <v>96.3</v>
      </c>
      <c r="N113" s="49">
        <v>137.94200000000001</v>
      </c>
      <c r="O113" s="49">
        <v>132.05699999999999</v>
      </c>
      <c r="P113" s="49">
        <v>1852.3969999999999</v>
      </c>
      <c r="Q113" s="49">
        <v>385.053</v>
      </c>
      <c r="R113" s="49">
        <v>795.32</v>
      </c>
      <c r="S113" s="49">
        <v>895.69399999999996</v>
      </c>
      <c r="T113" s="48">
        <v>1.8</v>
      </c>
      <c r="U113" s="48">
        <v>1.8</v>
      </c>
      <c r="V113" s="48" t="e">
        <v>#N/A</v>
      </c>
      <c r="W113" s="48">
        <v>2</v>
      </c>
      <c r="Y113" s="46" t="s">
        <v>163</v>
      </c>
      <c r="Z113" s="48">
        <f t="shared" si="12"/>
        <v>33.910509827976085</v>
      </c>
      <c r="AA113" s="48">
        <f t="shared" si="13"/>
        <v>-0.10971371575544708</v>
      </c>
      <c r="AB113" s="52">
        <v>-0.46285097213629167</v>
      </c>
      <c r="AE113" s="51"/>
      <c r="AF113" s="51"/>
    </row>
    <row r="114" spans="1:32" x14ac:dyDescent="0.25">
      <c r="A114" t="s">
        <v>164</v>
      </c>
      <c r="B114" s="34">
        <v>41182</v>
      </c>
      <c r="C114" s="51">
        <v>97.12</v>
      </c>
      <c r="D114" s="51">
        <v>98.206666666666663</v>
      </c>
      <c r="E114" s="48">
        <v>2549174.6</v>
      </c>
      <c r="F114" s="48">
        <v>147427.5</v>
      </c>
      <c r="G114" s="48">
        <v>957207.8</v>
      </c>
      <c r="H114" s="48">
        <v>1075977.5</v>
      </c>
      <c r="I114" s="48">
        <v>11.566666666666668</v>
      </c>
      <c r="J114" s="48">
        <v>-19.7</v>
      </c>
      <c r="K114" s="48">
        <v>79.3</v>
      </c>
      <c r="L114" s="49">
        <v>105.111</v>
      </c>
      <c r="M114" s="48">
        <v>96.6</v>
      </c>
      <c r="N114" s="49">
        <v>137.76900000000001</v>
      </c>
      <c r="O114" s="49">
        <v>131.66800000000001</v>
      </c>
      <c r="P114" s="49">
        <v>1849.7750000000001</v>
      </c>
      <c r="Q114" s="49">
        <v>380.73899999999998</v>
      </c>
      <c r="R114" s="49">
        <v>795.78200000000004</v>
      </c>
      <c r="S114" s="49">
        <v>903.39700000000005</v>
      </c>
      <c r="T114" s="48">
        <v>1.8</v>
      </c>
      <c r="U114" s="48">
        <v>1.9</v>
      </c>
      <c r="V114" s="48">
        <v>1.9</v>
      </c>
      <c r="W114" s="48">
        <v>2</v>
      </c>
      <c r="Y114" s="46" t="s">
        <v>164</v>
      </c>
      <c r="Z114" s="48">
        <f t="shared" si="12"/>
        <v>33.775277365670227</v>
      </c>
      <c r="AA114" s="48">
        <f t="shared" si="13"/>
        <v>-0.13523246230585784</v>
      </c>
      <c r="AB114" s="52">
        <v>-0.3449561073538332</v>
      </c>
      <c r="AE114" s="51"/>
      <c r="AF114" s="51"/>
    </row>
    <row r="115" spans="1:32" x14ac:dyDescent="0.25">
      <c r="A115" t="s">
        <v>165</v>
      </c>
      <c r="B115" s="34">
        <v>41274</v>
      </c>
      <c r="C115" s="51">
        <v>97.50333333333333</v>
      </c>
      <c r="D115" s="51">
        <v>98.833333333333329</v>
      </c>
      <c r="E115" s="48">
        <v>2537661.9</v>
      </c>
      <c r="F115" s="48">
        <v>145334.5</v>
      </c>
      <c r="G115" s="48">
        <v>951549.6</v>
      </c>
      <c r="H115" s="48">
        <v>1071324</v>
      </c>
      <c r="I115" s="48">
        <v>11.9</v>
      </c>
      <c r="J115" s="48">
        <v>-20.900000000000002</v>
      </c>
      <c r="K115" s="48">
        <v>78.3</v>
      </c>
      <c r="L115" s="49">
        <v>105.093</v>
      </c>
      <c r="M115" s="48">
        <v>96.9</v>
      </c>
      <c r="N115" s="49">
        <v>138.91900000000001</v>
      </c>
      <c r="O115" s="49">
        <v>132.922</v>
      </c>
      <c r="P115" s="49">
        <v>1842.0070000000001</v>
      </c>
      <c r="Q115" s="49">
        <v>376.39400000000001</v>
      </c>
      <c r="R115" s="49">
        <v>790.04700000000003</v>
      </c>
      <c r="S115" s="49">
        <v>900.71400000000006</v>
      </c>
      <c r="T115" s="48">
        <v>1.9</v>
      </c>
      <c r="U115" s="48">
        <v>1.9</v>
      </c>
      <c r="V115" s="48">
        <v>1.9</v>
      </c>
      <c r="W115" s="48">
        <v>2</v>
      </c>
      <c r="Y115" s="46" t="s">
        <v>165</v>
      </c>
      <c r="Z115" s="48">
        <f t="shared" si="12"/>
        <v>32.466461413230654</v>
      </c>
      <c r="AA115" s="48">
        <f t="shared" si="13"/>
        <v>-1.3088159524395735</v>
      </c>
      <c r="AB115" s="52">
        <v>-1.2041401793509321</v>
      </c>
      <c r="AE115" s="51"/>
      <c r="AF115" s="51"/>
    </row>
    <row r="116" spans="1:32" x14ac:dyDescent="0.25">
      <c r="A116" t="s">
        <v>166</v>
      </c>
      <c r="B116" s="34">
        <v>41364</v>
      </c>
      <c r="C116" s="51">
        <v>97.783333333333346</v>
      </c>
      <c r="D116" s="51">
        <v>99.123333333333335</v>
      </c>
      <c r="E116" s="48">
        <v>2529182.7999999998</v>
      </c>
      <c r="F116" s="48">
        <v>143373.4</v>
      </c>
      <c r="G116" s="48">
        <v>950996.6</v>
      </c>
      <c r="H116" s="48">
        <v>1071221</v>
      </c>
      <c r="I116" s="48">
        <v>12.199999999999998</v>
      </c>
      <c r="J116" s="48">
        <v>-19.5</v>
      </c>
      <c r="K116" s="48">
        <v>77.599999999999994</v>
      </c>
      <c r="L116" s="49">
        <v>104.53400000000001</v>
      </c>
      <c r="M116" s="48">
        <v>97.4</v>
      </c>
      <c r="N116" s="49">
        <v>138.58699999999999</v>
      </c>
      <c r="O116" s="49">
        <v>132.41900000000001</v>
      </c>
      <c r="P116" s="49">
        <v>1835.848</v>
      </c>
      <c r="Q116" s="49">
        <v>368.767</v>
      </c>
      <c r="R116" s="49">
        <v>792.72</v>
      </c>
      <c r="S116" s="49">
        <v>902.02800000000002</v>
      </c>
      <c r="T116" s="48">
        <v>1.7</v>
      </c>
      <c r="U116" s="48">
        <v>1.8</v>
      </c>
      <c r="V116" s="48">
        <v>1.9</v>
      </c>
      <c r="W116" s="48">
        <v>2</v>
      </c>
      <c r="Y116" s="46" t="s">
        <v>166</v>
      </c>
      <c r="Z116" s="48">
        <f t="shared" si="12"/>
        <v>28.274466676135052</v>
      </c>
      <c r="AA116" s="48">
        <f t="shared" si="13"/>
        <v>-4.1919947370956017</v>
      </c>
      <c r="AB116" s="52">
        <v>-4.3327045289993311</v>
      </c>
      <c r="AE116" s="51"/>
      <c r="AF116" s="51"/>
    </row>
    <row r="117" spans="1:32" x14ac:dyDescent="0.25">
      <c r="A117" t="s">
        <v>167</v>
      </c>
      <c r="B117" s="34">
        <v>41455</v>
      </c>
      <c r="C117" s="51">
        <v>98.05</v>
      </c>
      <c r="D117" s="51">
        <v>99.24</v>
      </c>
      <c r="E117" s="48">
        <v>2542261.7999999998</v>
      </c>
      <c r="F117" s="48">
        <v>144099.4</v>
      </c>
      <c r="G117" s="48">
        <v>964504.9</v>
      </c>
      <c r="H117" s="48">
        <v>1083215.1000000001</v>
      </c>
      <c r="I117" s="48">
        <v>12.166666666666666</v>
      </c>
      <c r="J117" s="48">
        <v>-18.8</v>
      </c>
      <c r="K117" s="48">
        <v>78.400000000000006</v>
      </c>
      <c r="L117" s="49">
        <v>103.264</v>
      </c>
      <c r="M117" s="48">
        <v>97.7</v>
      </c>
      <c r="N117" s="49">
        <v>139.87200000000001</v>
      </c>
      <c r="O117" s="49">
        <v>134.09399999999999</v>
      </c>
      <c r="P117" s="49">
        <v>1844.8140000000001</v>
      </c>
      <c r="Q117" s="49">
        <v>372.48500000000001</v>
      </c>
      <c r="R117" s="49">
        <v>802.19799999999998</v>
      </c>
      <c r="S117" s="49">
        <v>912.80200000000002</v>
      </c>
      <c r="T117" s="48">
        <v>1.6</v>
      </c>
      <c r="U117" s="48">
        <v>1.8</v>
      </c>
      <c r="V117" s="48">
        <v>1.8</v>
      </c>
      <c r="W117" s="48">
        <v>2</v>
      </c>
      <c r="Y117" s="46" t="s">
        <v>167</v>
      </c>
      <c r="Z117" s="48">
        <f t="shared" si="12"/>
        <v>22.154902728325663</v>
      </c>
      <c r="AA117" s="48">
        <f t="shared" si="13"/>
        <v>-6.1195639478093895</v>
      </c>
      <c r="AB117" s="52">
        <v>-5.4963392306420582</v>
      </c>
      <c r="AE117" s="51"/>
      <c r="AF117" s="51"/>
    </row>
    <row r="118" spans="1:32" x14ac:dyDescent="0.25">
      <c r="A118" t="s">
        <v>168</v>
      </c>
      <c r="B118" s="34">
        <v>41547</v>
      </c>
      <c r="C118" s="51">
        <v>98.313333333333333</v>
      </c>
      <c r="D118" s="51">
        <v>99.493333333333339</v>
      </c>
      <c r="E118" s="48">
        <v>2550134.1</v>
      </c>
      <c r="F118" s="48">
        <v>144480.6</v>
      </c>
      <c r="G118" s="48">
        <v>978700.5</v>
      </c>
      <c r="H118" s="48">
        <v>1095616</v>
      </c>
      <c r="I118" s="48">
        <v>12.033333333333333</v>
      </c>
      <c r="J118" s="48">
        <v>-16.066666666666666</v>
      </c>
      <c r="K118" s="48">
        <v>79.599999999999994</v>
      </c>
      <c r="L118" s="49">
        <v>103.25700000000001</v>
      </c>
      <c r="M118" s="48">
        <v>97.8</v>
      </c>
      <c r="N118" s="49">
        <v>139.61500000000001</v>
      </c>
      <c r="O118" s="49">
        <v>133.65</v>
      </c>
      <c r="P118" s="49">
        <v>1851.08</v>
      </c>
      <c r="Q118" s="49">
        <v>375.38299999999998</v>
      </c>
      <c r="R118" s="49">
        <v>813.779</v>
      </c>
      <c r="S118" s="49">
        <v>921.46900000000005</v>
      </c>
      <c r="T118" s="48">
        <v>1.5</v>
      </c>
      <c r="U118" s="48">
        <v>1.7</v>
      </c>
      <c r="V118" s="48">
        <v>1.8</v>
      </c>
      <c r="W118" s="48">
        <v>2</v>
      </c>
      <c r="Y118" s="46" t="s">
        <v>168</v>
      </c>
      <c r="Z118" s="48">
        <f t="shared" si="12"/>
        <v>21.718579644981467</v>
      </c>
      <c r="AA118" s="48">
        <f t="shared" si="13"/>
        <v>-0.43632308334419534</v>
      </c>
      <c r="AB118" s="52">
        <v>-0.72322580462106378</v>
      </c>
      <c r="AE118" s="51"/>
      <c r="AF118" s="51"/>
    </row>
    <row r="119" spans="1:32" x14ac:dyDescent="0.25">
      <c r="A119" t="s">
        <v>169</v>
      </c>
      <c r="B119" s="34">
        <v>41639</v>
      </c>
      <c r="C119" s="51">
        <v>98.543333333333337</v>
      </c>
      <c r="D119" s="51">
        <v>99.626666666666665</v>
      </c>
      <c r="E119" s="48">
        <v>2557407.2999999998</v>
      </c>
      <c r="F119" s="48">
        <v>147960.29999999999</v>
      </c>
      <c r="G119" s="48">
        <v>986498</v>
      </c>
      <c r="H119" s="48">
        <v>1104620.6000000001</v>
      </c>
      <c r="I119" s="48">
        <v>11.966666666666667</v>
      </c>
      <c r="J119" s="48">
        <v>-14.366666666666667</v>
      </c>
      <c r="K119" s="48">
        <v>79.7</v>
      </c>
      <c r="L119" s="49">
        <v>102.96299999999999</v>
      </c>
      <c r="M119" s="48">
        <v>97.8</v>
      </c>
      <c r="N119" s="49">
        <v>140.04</v>
      </c>
      <c r="O119" s="49">
        <v>134.29300000000001</v>
      </c>
      <c r="P119" s="49">
        <v>1855.8309999999999</v>
      </c>
      <c r="Q119" s="49">
        <v>377.53199999999998</v>
      </c>
      <c r="R119" s="49">
        <v>819.84799999999996</v>
      </c>
      <c r="S119" s="49">
        <v>932.14400000000001</v>
      </c>
      <c r="T119" s="48">
        <v>1.5</v>
      </c>
      <c r="U119" s="48">
        <v>1.7</v>
      </c>
      <c r="V119" s="48">
        <v>1.6</v>
      </c>
      <c r="W119" s="48">
        <v>1.9</v>
      </c>
      <c r="Y119" s="46" t="s">
        <v>169</v>
      </c>
      <c r="Z119" s="48">
        <f t="shared" si="12"/>
        <v>20.578049340699035</v>
      </c>
      <c r="AA119" s="48">
        <f t="shared" si="13"/>
        <v>-1.1405303042824322</v>
      </c>
      <c r="AB119" s="52">
        <v>-1.1720164538742446</v>
      </c>
      <c r="AE119" s="51"/>
      <c r="AF119" s="51"/>
    </row>
    <row r="120" spans="1:32" x14ac:dyDescent="0.25">
      <c r="A120" t="s">
        <v>170</v>
      </c>
      <c r="B120" s="34">
        <v>41729</v>
      </c>
      <c r="C120" s="51">
        <v>98.806666666666658</v>
      </c>
      <c r="D120" s="51">
        <v>99.860000000000014</v>
      </c>
      <c r="E120" s="48">
        <v>2567699.7999999998</v>
      </c>
      <c r="F120" s="48">
        <v>149479.1</v>
      </c>
      <c r="G120" s="48">
        <v>993444.6</v>
      </c>
      <c r="H120" s="48">
        <v>1113442.2</v>
      </c>
      <c r="I120" s="48">
        <v>11.966666666666667</v>
      </c>
      <c r="J120" s="48">
        <v>-12.299999999999999</v>
      </c>
      <c r="K120" s="48">
        <v>79.8</v>
      </c>
      <c r="L120" s="49">
        <v>102.449</v>
      </c>
      <c r="M120" s="48">
        <v>98.4</v>
      </c>
      <c r="N120" s="49">
        <v>139.489</v>
      </c>
      <c r="O120" s="49">
        <v>133.69499999999999</v>
      </c>
      <c r="P120" s="49">
        <v>1863.829</v>
      </c>
      <c r="Q120" s="49">
        <v>379.31700000000001</v>
      </c>
      <c r="R120" s="49">
        <v>827.99300000000005</v>
      </c>
      <c r="S120" s="49">
        <v>940.49800000000005</v>
      </c>
      <c r="T120" s="48">
        <v>1.3</v>
      </c>
      <c r="U120" s="48">
        <v>1.5</v>
      </c>
      <c r="V120" s="48">
        <v>1.7</v>
      </c>
      <c r="W120" s="48">
        <v>1.9</v>
      </c>
      <c r="Y120" s="46" t="s">
        <v>170</v>
      </c>
      <c r="Z120" s="48">
        <f t="shared" si="12"/>
        <v>16.129723888043131</v>
      </c>
      <c r="AA120" s="48">
        <f t="shared" si="13"/>
        <v>-4.4483254526559044</v>
      </c>
      <c r="AB120" s="52">
        <v>-4.2236215164589197</v>
      </c>
      <c r="AE120" s="51"/>
      <c r="AF120" s="51"/>
    </row>
    <row r="121" spans="1:32" x14ac:dyDescent="0.25">
      <c r="A121" t="s">
        <v>171</v>
      </c>
      <c r="B121" s="34">
        <v>41820</v>
      </c>
      <c r="C121" s="51">
        <v>98.88666666666667</v>
      </c>
      <c r="D121" s="51">
        <v>99.756666666666661</v>
      </c>
      <c r="E121" s="48">
        <v>2572814.1</v>
      </c>
      <c r="F121" s="48">
        <v>149701.70000000001</v>
      </c>
      <c r="G121" s="48">
        <v>1008976.5</v>
      </c>
      <c r="H121" s="48">
        <v>1126693</v>
      </c>
      <c r="I121" s="48">
        <v>11.700000000000001</v>
      </c>
      <c r="J121" s="48">
        <v>-11.033333333333333</v>
      </c>
      <c r="K121" s="48">
        <v>80.3</v>
      </c>
      <c r="L121" s="49">
        <v>101.905</v>
      </c>
      <c r="M121" s="48">
        <v>98.5</v>
      </c>
      <c r="N121" s="49">
        <v>140.65700000000001</v>
      </c>
      <c r="O121" s="49">
        <v>135.00299999999999</v>
      </c>
      <c r="P121" s="49">
        <v>1866.8820000000001</v>
      </c>
      <c r="Q121" s="49">
        <v>377.19099999999997</v>
      </c>
      <c r="R121" s="49">
        <v>839.45399999999995</v>
      </c>
      <c r="S121" s="49">
        <v>949.94500000000005</v>
      </c>
      <c r="T121" s="48">
        <v>1.2</v>
      </c>
      <c r="U121" s="48">
        <v>1.4</v>
      </c>
      <c r="V121" s="48">
        <v>1.5</v>
      </c>
      <c r="W121" s="48">
        <v>1.8</v>
      </c>
      <c r="Y121" s="46" t="s">
        <v>171</v>
      </c>
      <c r="Z121" s="48">
        <f t="shared" si="12"/>
        <v>13.593783424119849</v>
      </c>
      <c r="AA121" s="48">
        <f t="shared" si="13"/>
        <v>-2.5359404639232821</v>
      </c>
      <c r="AB121" s="52">
        <v>-2.3616047681390722</v>
      </c>
      <c r="AE121" s="51"/>
      <c r="AF121" s="51"/>
    </row>
    <row r="122" spans="1:32" x14ac:dyDescent="0.25">
      <c r="A122" t="s">
        <v>172</v>
      </c>
      <c r="B122" s="34">
        <v>41912</v>
      </c>
      <c r="C122" s="51">
        <v>99.063333333333333</v>
      </c>
      <c r="D122" s="51">
        <v>99.8</v>
      </c>
      <c r="E122" s="48">
        <v>2585522.7000000002</v>
      </c>
      <c r="F122" s="48">
        <v>151809.1</v>
      </c>
      <c r="G122" s="48">
        <v>1025486.4</v>
      </c>
      <c r="H122" s="48">
        <v>1148619.3</v>
      </c>
      <c r="I122" s="48">
        <v>11.533333333333333</v>
      </c>
      <c r="J122" s="48">
        <v>-12</v>
      </c>
      <c r="K122" s="48">
        <v>80.599999999999994</v>
      </c>
      <c r="L122" s="49">
        <v>101.976</v>
      </c>
      <c r="M122" s="48">
        <v>98.6</v>
      </c>
      <c r="N122" s="49">
        <v>140.10499999999999</v>
      </c>
      <c r="O122" s="49">
        <v>134.483</v>
      </c>
      <c r="P122" s="49">
        <v>1874.509</v>
      </c>
      <c r="Q122" s="49">
        <v>379.42099999999999</v>
      </c>
      <c r="R122" s="49">
        <v>852.96600000000001</v>
      </c>
      <c r="S122" s="49">
        <v>967.29700000000003</v>
      </c>
      <c r="T122" s="48">
        <v>1.2</v>
      </c>
      <c r="U122" s="48">
        <v>1.5</v>
      </c>
      <c r="V122" s="48">
        <v>1.5</v>
      </c>
      <c r="W122" s="48">
        <v>1.9</v>
      </c>
      <c r="Y122" s="46" t="s">
        <v>172</v>
      </c>
      <c r="Z122" s="48">
        <f t="shared" si="12"/>
        <v>13.466491948812184</v>
      </c>
      <c r="AA122" s="48">
        <f t="shared" si="13"/>
        <v>-0.12729147530766483</v>
      </c>
      <c r="AB122" s="52">
        <v>-0.6138433319542419</v>
      </c>
      <c r="AE122" s="51"/>
      <c r="AF122" s="51"/>
    </row>
    <row r="123" spans="1:32" x14ac:dyDescent="0.25">
      <c r="A123" t="s">
        <v>173</v>
      </c>
      <c r="B123" s="34">
        <v>42004</v>
      </c>
      <c r="C123" s="51">
        <v>99.303333333333327</v>
      </c>
      <c r="D123" s="51">
        <v>99.79</v>
      </c>
      <c r="E123" s="48">
        <v>2595047.7000000002</v>
      </c>
      <c r="F123" s="48">
        <v>154059</v>
      </c>
      <c r="G123" s="48">
        <v>1035185.2</v>
      </c>
      <c r="H123" s="48">
        <v>1162308</v>
      </c>
      <c r="I123" s="48">
        <v>11.533333333333333</v>
      </c>
      <c r="J123" s="48">
        <v>-12.200000000000001</v>
      </c>
      <c r="K123" s="48">
        <v>80.400000000000006</v>
      </c>
      <c r="L123" s="49">
        <v>101.31</v>
      </c>
      <c r="M123" s="48">
        <v>98.9</v>
      </c>
      <c r="N123" s="49">
        <v>140.26900000000001</v>
      </c>
      <c r="O123" s="49">
        <v>135.13</v>
      </c>
      <c r="P123" s="49">
        <v>1883.1669999999999</v>
      </c>
      <c r="Q123" s="49">
        <v>381.54500000000002</v>
      </c>
      <c r="R123" s="49">
        <v>860.86599999999999</v>
      </c>
      <c r="S123" s="49">
        <v>980.04899999999998</v>
      </c>
      <c r="T123" s="48">
        <v>1.1000000000000001</v>
      </c>
      <c r="U123" s="48">
        <v>1.4</v>
      </c>
      <c r="V123" s="48">
        <v>1.4</v>
      </c>
      <c r="W123" s="48">
        <v>1.8</v>
      </c>
      <c r="Y123" s="46" t="s">
        <v>173</v>
      </c>
      <c r="Z123" s="48">
        <f t="shared" si="12"/>
        <v>9.6303537747678547</v>
      </c>
      <c r="AA123" s="48">
        <f t="shared" si="13"/>
        <v>-3.8361381740443292</v>
      </c>
      <c r="AB123" s="52">
        <v>-4.0055562979768018</v>
      </c>
      <c r="AE123" s="51"/>
      <c r="AF123" s="51"/>
    </row>
    <row r="124" spans="1:32" x14ac:dyDescent="0.25">
      <c r="A124" t="s">
        <v>174</v>
      </c>
      <c r="B124" s="34">
        <v>42094</v>
      </c>
      <c r="C124" s="51">
        <v>99.543333333333337</v>
      </c>
      <c r="D124" s="51">
        <v>99.600000000000009</v>
      </c>
      <c r="E124" s="48">
        <v>2611199.4</v>
      </c>
      <c r="F124" s="48">
        <v>155280.5</v>
      </c>
      <c r="G124" s="48">
        <v>1065844.5</v>
      </c>
      <c r="H124" s="48">
        <v>1198665.7</v>
      </c>
      <c r="I124" s="48">
        <v>11.300000000000002</v>
      </c>
      <c r="J124" s="48">
        <v>-8.1333333333333346</v>
      </c>
      <c r="K124" s="48">
        <v>80.2</v>
      </c>
      <c r="L124" s="49">
        <v>100.029</v>
      </c>
      <c r="M124" s="48">
        <v>99.5</v>
      </c>
      <c r="N124" s="49">
        <v>139.04499999999999</v>
      </c>
      <c r="O124" s="49">
        <v>134.483</v>
      </c>
      <c r="P124" s="49">
        <v>1897.82</v>
      </c>
      <c r="Q124" s="49">
        <v>381.548</v>
      </c>
      <c r="R124" s="49">
        <v>887.39700000000005</v>
      </c>
      <c r="S124" s="49">
        <v>1011.171</v>
      </c>
      <c r="T124" s="48">
        <v>0.8</v>
      </c>
      <c r="U124" s="48">
        <v>1.2</v>
      </c>
      <c r="V124" s="48">
        <v>1.5</v>
      </c>
      <c r="W124" s="48">
        <v>1.8</v>
      </c>
      <c r="Y124" s="46" t="s">
        <v>174</v>
      </c>
      <c r="Z124" s="48">
        <f t="shared" si="12"/>
        <v>2.120999912668899</v>
      </c>
      <c r="AA124" s="48">
        <f t="shared" si="13"/>
        <v>-7.5093538620989557</v>
      </c>
      <c r="AB124" s="52">
        <v>-7.1451610775570593</v>
      </c>
      <c r="AE124" s="51"/>
      <c r="AF124" s="51"/>
    </row>
    <row r="125" spans="1:32" x14ac:dyDescent="0.25">
      <c r="A125" t="s">
        <v>175</v>
      </c>
      <c r="B125" s="34">
        <v>42185</v>
      </c>
      <c r="C125" s="51">
        <v>99.899999999999991</v>
      </c>
      <c r="D125" s="51">
        <v>100.18</v>
      </c>
      <c r="E125" s="48">
        <v>2623103.6</v>
      </c>
      <c r="F125" s="48">
        <v>156572.5</v>
      </c>
      <c r="G125" s="48">
        <v>1106688.8999999999</v>
      </c>
      <c r="H125" s="48">
        <v>1207987.5</v>
      </c>
      <c r="I125" s="48">
        <v>11.066666666666668</v>
      </c>
      <c r="J125" s="48">
        <v>-7.3666666666666671</v>
      </c>
      <c r="K125" s="48">
        <v>81.2</v>
      </c>
      <c r="L125" s="49">
        <v>101.17700000000001</v>
      </c>
      <c r="M125" s="48">
        <v>99.9</v>
      </c>
      <c r="N125" s="49">
        <v>140.923</v>
      </c>
      <c r="O125" s="49">
        <v>136.143</v>
      </c>
      <c r="P125" s="49">
        <v>1904.626</v>
      </c>
      <c r="Q125" s="49">
        <v>409.959</v>
      </c>
      <c r="R125" s="49">
        <v>918.40300000000002</v>
      </c>
      <c r="S125" s="49">
        <v>1017.956</v>
      </c>
      <c r="T125" s="48">
        <v>1</v>
      </c>
      <c r="U125" s="48">
        <v>1.4</v>
      </c>
      <c r="V125" s="48">
        <v>1.6</v>
      </c>
      <c r="W125" s="48">
        <v>1.8</v>
      </c>
      <c r="Y125" s="46" t="s">
        <v>175</v>
      </c>
      <c r="Z125" s="48">
        <f t="shared" si="12"/>
        <v>5.0807090564898658</v>
      </c>
      <c r="AA125" s="48">
        <f t="shared" si="13"/>
        <v>2.9597091438209668</v>
      </c>
      <c r="AB125" s="52">
        <v>3.2459404648583212</v>
      </c>
      <c r="AE125" s="51"/>
      <c r="AF125" s="51"/>
    </row>
    <row r="126" spans="1:32" x14ac:dyDescent="0.25">
      <c r="A126" t="s">
        <v>176</v>
      </c>
      <c r="B126" s="34">
        <v>42277</v>
      </c>
      <c r="C126" s="51">
        <v>100.16666666666667</v>
      </c>
      <c r="D126" s="51">
        <v>100.14666666666666</v>
      </c>
      <c r="E126" s="48">
        <v>2634630.9</v>
      </c>
      <c r="F126" s="48">
        <v>158928.5</v>
      </c>
      <c r="G126" s="48">
        <v>1089727.2</v>
      </c>
      <c r="H126" s="48">
        <v>1213405.3999999999</v>
      </c>
      <c r="I126" s="48">
        <v>10.733333333333334</v>
      </c>
      <c r="J126" s="48">
        <v>-8.4</v>
      </c>
      <c r="K126" s="48">
        <v>81.400000000000006</v>
      </c>
      <c r="L126" s="49">
        <v>99.903000000000006</v>
      </c>
      <c r="M126" s="48">
        <v>100.2</v>
      </c>
      <c r="N126" s="49">
        <v>140.232</v>
      </c>
      <c r="O126" s="49">
        <v>135.79499999999999</v>
      </c>
      <c r="P126" s="49">
        <v>1911.5509999999999</v>
      </c>
      <c r="Q126" s="49">
        <v>392.19900000000001</v>
      </c>
      <c r="R126" s="49">
        <v>905.14200000000005</v>
      </c>
      <c r="S126" s="49">
        <v>1020.425</v>
      </c>
      <c r="T126" s="48">
        <v>1.2</v>
      </c>
      <c r="U126" s="48">
        <v>1.5</v>
      </c>
      <c r="V126" s="48">
        <v>1.6</v>
      </c>
      <c r="W126" s="48">
        <v>1.9</v>
      </c>
      <c r="Y126" s="46" t="s">
        <v>176</v>
      </c>
      <c r="Z126" s="48">
        <f t="shared" si="12"/>
        <v>-1.1873893668475606</v>
      </c>
      <c r="AA126" s="48">
        <f t="shared" si="13"/>
        <v>-6.2680984233374266</v>
      </c>
      <c r="AB126" s="52">
        <v>-6.3701678668071651</v>
      </c>
      <c r="AE126" s="51"/>
      <c r="AF126" s="51"/>
    </row>
    <row r="127" spans="1:32" x14ac:dyDescent="0.25">
      <c r="A127" t="s">
        <v>177</v>
      </c>
      <c r="B127" s="34">
        <v>42369</v>
      </c>
      <c r="C127" s="51">
        <v>100.34333333333332</v>
      </c>
      <c r="D127" s="51">
        <v>100.05666666666667</v>
      </c>
      <c r="E127" s="48">
        <v>2646726</v>
      </c>
      <c r="F127" s="48">
        <v>163388.20000000001</v>
      </c>
      <c r="G127" s="48">
        <v>1111995.5</v>
      </c>
      <c r="H127" s="48">
        <v>1221211.8</v>
      </c>
      <c r="I127" s="48">
        <v>10.6</v>
      </c>
      <c r="J127" s="48">
        <v>-7.1333333333333329</v>
      </c>
      <c r="K127" s="48">
        <v>81.2</v>
      </c>
      <c r="L127" s="49">
        <v>98.896000000000001</v>
      </c>
      <c r="M127" s="48">
        <v>100.4</v>
      </c>
      <c r="N127" s="49">
        <v>140.50299999999999</v>
      </c>
      <c r="O127" s="49">
        <v>136.55500000000001</v>
      </c>
      <c r="P127" s="49">
        <v>1919.63</v>
      </c>
      <c r="Q127" s="49">
        <v>402.91399999999999</v>
      </c>
      <c r="R127" s="49">
        <v>923.68799999999999</v>
      </c>
      <c r="S127" s="49">
        <v>1029.855</v>
      </c>
      <c r="T127" s="48">
        <v>1.1000000000000001</v>
      </c>
      <c r="U127" s="48">
        <v>1.5</v>
      </c>
      <c r="V127" s="48">
        <v>1.5</v>
      </c>
      <c r="W127" s="48">
        <v>1.9</v>
      </c>
      <c r="Y127" s="46" t="s">
        <v>177</v>
      </c>
      <c r="Z127" s="48">
        <f t="shared" si="12"/>
        <v>-6.0373657362845288</v>
      </c>
      <c r="AA127" s="48">
        <f t="shared" si="13"/>
        <v>-4.849976369436968</v>
      </c>
      <c r="AB127" s="52">
        <v>-4.8639851183805458</v>
      </c>
      <c r="AE127" s="51"/>
      <c r="AF127" s="51"/>
    </row>
    <row r="128" spans="1:32" x14ac:dyDescent="0.25">
      <c r="A128" t="s">
        <v>178</v>
      </c>
      <c r="B128" s="34">
        <v>42460</v>
      </c>
      <c r="C128" s="51">
        <v>100.50333333333333</v>
      </c>
      <c r="D128" s="51">
        <v>99.666666666666671</v>
      </c>
      <c r="E128" s="48">
        <v>2661051.2999999998</v>
      </c>
      <c r="F128" s="48">
        <v>166322.29999999999</v>
      </c>
      <c r="G128" s="48">
        <v>1123175.6000000001</v>
      </c>
      <c r="H128" s="48">
        <v>1227039.8</v>
      </c>
      <c r="I128" s="48">
        <v>10.366666666666667</v>
      </c>
      <c r="J128" s="48">
        <v>-7.6333333333333329</v>
      </c>
      <c r="K128" s="48">
        <v>80.900000000000006</v>
      </c>
      <c r="L128" s="49">
        <v>96.415999999999997</v>
      </c>
      <c r="M128" s="48">
        <v>100.6</v>
      </c>
      <c r="N128" s="49">
        <v>139.10499999999999</v>
      </c>
      <c r="O128" s="49">
        <v>135.71299999999999</v>
      </c>
      <c r="P128" s="49">
        <v>1931.0029999999999</v>
      </c>
      <c r="Q128" s="49">
        <v>404.85199999999998</v>
      </c>
      <c r="R128" s="49">
        <v>929.72299999999996</v>
      </c>
      <c r="S128" s="49">
        <v>1035.269</v>
      </c>
      <c r="T128" s="48">
        <v>1.2</v>
      </c>
      <c r="U128" s="48">
        <v>1.5</v>
      </c>
      <c r="V128" s="48">
        <v>1.6</v>
      </c>
      <c r="W128" s="48">
        <v>1.8</v>
      </c>
      <c r="Y128" s="46" t="s">
        <v>178</v>
      </c>
      <c r="Z128" s="48">
        <f t="shared" si="12"/>
        <v>-16.992037887099208</v>
      </c>
      <c r="AA128" s="48">
        <f t="shared" si="13"/>
        <v>-10.95467215081468</v>
      </c>
      <c r="AB128" s="52">
        <v>-10.295852853191095</v>
      </c>
      <c r="AE128" s="51"/>
      <c r="AF128" s="51"/>
    </row>
    <row r="129" spans="1:32" x14ac:dyDescent="0.25">
      <c r="A129" t="s">
        <v>179</v>
      </c>
      <c r="B129" s="34">
        <v>42551</v>
      </c>
      <c r="C129" s="51">
        <v>100.65999999999998</v>
      </c>
      <c r="D129" s="51">
        <v>100.08666666666666</v>
      </c>
      <c r="E129" s="48">
        <v>2666913.7000000002</v>
      </c>
      <c r="F129" s="48">
        <v>166474.70000000001</v>
      </c>
      <c r="G129" s="48">
        <v>1135923.8</v>
      </c>
      <c r="H129" s="48">
        <v>1242586.3999999999</v>
      </c>
      <c r="I129" s="48">
        <v>10.200000000000001</v>
      </c>
      <c r="J129" s="48">
        <v>-8.2000000000000011</v>
      </c>
      <c r="K129" s="48">
        <v>81.2</v>
      </c>
      <c r="L129" s="49">
        <v>96.944000000000003</v>
      </c>
      <c r="M129" s="48">
        <v>100.8</v>
      </c>
      <c r="N129" s="49">
        <v>140.80199999999999</v>
      </c>
      <c r="O129" s="49">
        <v>137.261</v>
      </c>
      <c r="P129" s="49">
        <v>1936.4459999999999</v>
      </c>
      <c r="Q129" s="49">
        <v>409.21100000000001</v>
      </c>
      <c r="R129" s="49">
        <v>941.57799999999997</v>
      </c>
      <c r="S129" s="49">
        <v>1047.6669999999999</v>
      </c>
      <c r="T129" s="48">
        <v>1.1000000000000001</v>
      </c>
      <c r="U129" s="48">
        <v>1.5</v>
      </c>
      <c r="V129" s="48">
        <v>1.6</v>
      </c>
      <c r="W129" s="48">
        <v>1.8</v>
      </c>
      <c r="Y129" s="46" t="s">
        <v>179</v>
      </c>
      <c r="Z129" s="48">
        <f t="shared" si="12"/>
        <v>-15.601945373853981</v>
      </c>
      <c r="AA129" s="48">
        <f t="shared" si="13"/>
        <v>1.3900925132452269</v>
      </c>
      <c r="AB129" s="52">
        <v>1.3540106169222965</v>
      </c>
      <c r="AE129" s="51"/>
      <c r="AF129" s="51"/>
    </row>
    <row r="130" spans="1:32" x14ac:dyDescent="0.25">
      <c r="A130" t="s">
        <v>180</v>
      </c>
      <c r="B130" s="34">
        <v>42643</v>
      </c>
      <c r="C130" s="51">
        <v>100.87333333333333</v>
      </c>
      <c r="D130" s="51">
        <v>100.38</v>
      </c>
      <c r="E130" s="48">
        <v>2680567.2000000002</v>
      </c>
      <c r="F130" s="48">
        <v>168377.2</v>
      </c>
      <c r="G130" s="48">
        <v>1141836.8</v>
      </c>
      <c r="H130" s="48">
        <v>1252101.2</v>
      </c>
      <c r="I130" s="48">
        <v>9.9333333333333318</v>
      </c>
      <c r="J130" s="48">
        <v>-8.5333333333333332</v>
      </c>
      <c r="K130" s="48">
        <v>81.7</v>
      </c>
      <c r="L130" s="49">
        <v>97.724999999999994</v>
      </c>
      <c r="M130" s="48">
        <v>101</v>
      </c>
      <c r="N130" s="49">
        <v>140.61000000000001</v>
      </c>
      <c r="O130" s="49">
        <v>137.00700000000001</v>
      </c>
      <c r="P130" s="49">
        <v>1943.5239999999999</v>
      </c>
      <c r="Q130" s="49">
        <v>412.97</v>
      </c>
      <c r="R130" s="49">
        <v>948.01199999999994</v>
      </c>
      <c r="S130" s="49">
        <v>1051.299</v>
      </c>
      <c r="T130" s="48">
        <v>1.1000000000000001</v>
      </c>
      <c r="U130" s="48">
        <v>1.5</v>
      </c>
      <c r="V130" s="48">
        <v>1.5</v>
      </c>
      <c r="W130" s="48">
        <v>1.8</v>
      </c>
      <c r="Y130" s="46" t="s">
        <v>180</v>
      </c>
      <c r="Z130" s="48">
        <f t="shared" si="12"/>
        <v>-13.185242064896391</v>
      </c>
      <c r="AA130" s="48">
        <f t="shared" si="13"/>
        <v>2.4167033089575902</v>
      </c>
      <c r="AB130" s="52">
        <v>1.8819158126220148</v>
      </c>
      <c r="AE130" s="51"/>
      <c r="AF130" s="51"/>
    </row>
    <row r="131" spans="1:32" x14ac:dyDescent="0.25">
      <c r="A131" t="s">
        <v>181</v>
      </c>
      <c r="B131" s="34">
        <v>42735</v>
      </c>
      <c r="C131" s="51">
        <v>101.17333333333333</v>
      </c>
      <c r="D131" s="51">
        <v>100.8</v>
      </c>
      <c r="E131" s="48">
        <v>2700174.4</v>
      </c>
      <c r="F131" s="48">
        <v>168727</v>
      </c>
      <c r="G131" s="48">
        <v>1164361.6000000001</v>
      </c>
      <c r="H131" s="48">
        <v>1265365.7</v>
      </c>
      <c r="I131" s="48">
        <v>9.8000000000000007</v>
      </c>
      <c r="J131" s="48">
        <v>-6.9666666666666659</v>
      </c>
      <c r="K131" s="48">
        <v>82.1</v>
      </c>
      <c r="L131" s="49">
        <v>99.045000000000002</v>
      </c>
      <c r="M131" s="48">
        <v>101.2</v>
      </c>
      <c r="N131" s="49">
        <v>141.54</v>
      </c>
      <c r="O131" s="49">
        <v>137.655</v>
      </c>
      <c r="P131" s="49">
        <v>1958.5920000000001</v>
      </c>
      <c r="Q131" s="49">
        <v>418.05700000000002</v>
      </c>
      <c r="R131" s="49">
        <v>962.41700000000003</v>
      </c>
      <c r="S131" s="49">
        <v>1067.338</v>
      </c>
      <c r="T131" s="48">
        <v>1.2</v>
      </c>
      <c r="U131" s="48">
        <v>1.4</v>
      </c>
      <c r="V131" s="48">
        <v>1.4</v>
      </c>
      <c r="W131" s="48">
        <v>1.8</v>
      </c>
      <c r="Y131" s="46" t="s">
        <v>181</v>
      </c>
      <c r="Z131" s="48">
        <f t="shared" si="12"/>
        <v>-8.6097858154883014</v>
      </c>
      <c r="AA131" s="48">
        <f t="shared" si="13"/>
        <v>4.5754562494080897</v>
      </c>
      <c r="AB131" s="52">
        <v>4.6438799893782257</v>
      </c>
      <c r="AE131" s="51"/>
      <c r="AF131" s="51"/>
    </row>
    <row r="132" spans="1:32" x14ac:dyDescent="0.25">
      <c r="A132" t="s">
        <v>182</v>
      </c>
      <c r="B132" s="34">
        <v>42825</v>
      </c>
      <c r="C132" s="51">
        <v>101.43666666666667</v>
      </c>
      <c r="D132" s="51">
        <v>101.45333333333333</v>
      </c>
      <c r="E132" s="48">
        <v>2719087.2</v>
      </c>
      <c r="F132" s="48">
        <v>172551</v>
      </c>
      <c r="G132" s="48">
        <v>1169903.8999999999</v>
      </c>
      <c r="H132" s="48">
        <v>1289755.6000000001</v>
      </c>
      <c r="I132" s="48">
        <v>9.5333333333333332</v>
      </c>
      <c r="J132" s="48">
        <v>-6.7</v>
      </c>
      <c r="K132" s="48">
        <v>81.900000000000006</v>
      </c>
      <c r="L132" s="49">
        <v>100.753</v>
      </c>
      <c r="M132" s="48">
        <v>101.5</v>
      </c>
      <c r="N132" s="49">
        <v>141.554</v>
      </c>
      <c r="O132" s="49">
        <v>137.19800000000001</v>
      </c>
      <c r="P132" s="49">
        <v>1970.4690000000001</v>
      </c>
      <c r="Q132" s="49">
        <v>415.99099999999999</v>
      </c>
      <c r="R132" s="49">
        <v>968.63499999999999</v>
      </c>
      <c r="S132" s="49">
        <v>1084.624</v>
      </c>
      <c r="T132" s="48">
        <v>1.4</v>
      </c>
      <c r="U132" s="48">
        <v>1.5</v>
      </c>
      <c r="V132" s="48">
        <v>1.6</v>
      </c>
      <c r="W132" s="48">
        <v>1.8</v>
      </c>
      <c r="Y132" s="46" t="s">
        <v>182</v>
      </c>
      <c r="Z132" s="48">
        <f t="shared" si="12"/>
        <v>-2.9547285693712131</v>
      </c>
      <c r="AA132" s="48">
        <f t="shared" si="13"/>
        <v>5.6550572461170887</v>
      </c>
      <c r="AB132" s="52">
        <v>6.9348395895979023</v>
      </c>
      <c r="AE132" s="51"/>
      <c r="AF132" s="51"/>
    </row>
    <row r="133" spans="1:32" x14ac:dyDescent="0.25">
      <c r="A133" t="s">
        <v>183</v>
      </c>
      <c r="B133" s="34">
        <v>42916</v>
      </c>
      <c r="C133" s="51">
        <v>101.77</v>
      </c>
      <c r="D133" s="51">
        <v>101.56333333333333</v>
      </c>
      <c r="E133" s="48">
        <v>2739825</v>
      </c>
      <c r="F133" s="48">
        <v>175297.7</v>
      </c>
      <c r="G133" s="48">
        <v>1224604.1000000001</v>
      </c>
      <c r="H133" s="48">
        <v>1308853.7</v>
      </c>
      <c r="I133" s="48">
        <v>9.2000000000000011</v>
      </c>
      <c r="J133" s="48">
        <v>-5.4666666666666659</v>
      </c>
      <c r="K133" s="48">
        <v>82.4</v>
      </c>
      <c r="L133" s="49">
        <v>100.077</v>
      </c>
      <c r="M133" s="48">
        <v>102</v>
      </c>
      <c r="N133" s="49">
        <v>142.93700000000001</v>
      </c>
      <c r="O133" s="49">
        <v>138.88499999999999</v>
      </c>
      <c r="P133" s="49">
        <v>1984.528</v>
      </c>
      <c r="Q133" s="49">
        <v>424.22199999999998</v>
      </c>
      <c r="R133" s="49">
        <v>983.19299999999998</v>
      </c>
      <c r="S133" s="49">
        <v>1096.74</v>
      </c>
      <c r="T133" s="48">
        <v>1.5</v>
      </c>
      <c r="U133" s="48">
        <v>1.6</v>
      </c>
      <c r="V133" s="48">
        <v>1.7</v>
      </c>
      <c r="W133" s="48">
        <v>1.8</v>
      </c>
      <c r="Y133" s="46" t="s">
        <v>183</v>
      </c>
      <c r="Z133" s="48">
        <f t="shared" si="12"/>
        <v>-7.6131694376359667</v>
      </c>
      <c r="AA133" s="48">
        <f t="shared" si="13"/>
        <v>-4.6584408682647531</v>
      </c>
      <c r="AB133" s="52">
        <v>-4.594920455488495</v>
      </c>
      <c r="AE133" s="51"/>
      <c r="AF133" s="51"/>
    </row>
    <row r="134" spans="1:32" x14ac:dyDescent="0.25">
      <c r="A134" t="s">
        <v>184</v>
      </c>
      <c r="B134" s="34">
        <v>43008</v>
      </c>
      <c r="C134" s="51">
        <v>102.10333333333334</v>
      </c>
      <c r="D134" s="51">
        <v>101.85666666666667</v>
      </c>
      <c r="E134" s="48">
        <v>2761991.7</v>
      </c>
      <c r="F134" s="48">
        <v>178683.8</v>
      </c>
      <c r="G134" s="48">
        <v>1197296</v>
      </c>
      <c r="H134" s="48">
        <v>1328680.5</v>
      </c>
      <c r="I134" s="48">
        <v>9</v>
      </c>
      <c r="J134" s="48">
        <v>-4.5</v>
      </c>
      <c r="K134" s="48">
        <v>83.7</v>
      </c>
      <c r="L134" s="49">
        <v>99.816999999999993</v>
      </c>
      <c r="M134" s="48">
        <v>102.2</v>
      </c>
      <c r="N134" s="49">
        <v>142.64699999999999</v>
      </c>
      <c r="O134" s="49">
        <v>138.71299999999999</v>
      </c>
      <c r="P134" s="49">
        <v>1998.8579999999999</v>
      </c>
      <c r="Q134" s="49">
        <v>423.64299999999997</v>
      </c>
      <c r="R134" s="49">
        <v>988.09799999999996</v>
      </c>
      <c r="S134" s="49">
        <v>1112.9939999999999</v>
      </c>
      <c r="T134" s="48">
        <v>1.5</v>
      </c>
      <c r="U134" s="48">
        <v>1.6</v>
      </c>
      <c r="V134" s="48">
        <v>1.6</v>
      </c>
      <c r="W134" s="48">
        <v>1.8</v>
      </c>
      <c r="Y134" s="46" t="s">
        <v>184</v>
      </c>
      <c r="Z134" s="48">
        <f t="shared" si="12"/>
        <v>-9.4372673108598786</v>
      </c>
      <c r="AA134" s="48">
        <f t="shared" si="13"/>
        <v>-1.8240978732239119</v>
      </c>
      <c r="AB134" s="52">
        <v>-3.2206808287731299</v>
      </c>
      <c r="AE134" s="51"/>
      <c r="AF134" s="51"/>
    </row>
    <row r="135" spans="1:32" x14ac:dyDescent="0.25">
      <c r="A135" t="s">
        <v>185</v>
      </c>
      <c r="B135" s="34">
        <v>43100</v>
      </c>
      <c r="C135" s="51">
        <v>102.33999999999999</v>
      </c>
      <c r="D135" s="51">
        <v>102.24333333333334</v>
      </c>
      <c r="E135" s="48">
        <v>2783739.4</v>
      </c>
      <c r="F135" s="48">
        <v>181835.2</v>
      </c>
      <c r="G135" s="48">
        <v>1221100.3</v>
      </c>
      <c r="H135" s="48">
        <v>1358092.8</v>
      </c>
      <c r="I135" s="48">
        <v>8.7333333333333325</v>
      </c>
      <c r="J135" s="48">
        <v>-3.1666666666666665</v>
      </c>
      <c r="K135" s="48">
        <v>83.8</v>
      </c>
      <c r="L135" s="49">
        <v>100.404</v>
      </c>
      <c r="M135" s="48">
        <v>102.6</v>
      </c>
      <c r="N135" s="49">
        <v>143.554</v>
      </c>
      <c r="O135" s="49">
        <v>139.31100000000001</v>
      </c>
      <c r="P135" s="49">
        <v>2012.519</v>
      </c>
      <c r="Q135" s="49">
        <v>429.63600000000002</v>
      </c>
      <c r="R135" s="49">
        <v>1001.591</v>
      </c>
      <c r="S135" s="49">
        <v>1139.1769999999999</v>
      </c>
      <c r="T135" s="48">
        <v>1.5</v>
      </c>
      <c r="U135" s="48">
        <v>1.7</v>
      </c>
      <c r="V135" s="48">
        <v>1.6</v>
      </c>
      <c r="W135" s="48">
        <v>1.9</v>
      </c>
      <c r="Y135" s="46" t="s">
        <v>185</v>
      </c>
      <c r="Z135" s="48">
        <f t="shared" si="12"/>
        <v>-8.6543542540828753</v>
      </c>
      <c r="AA135" s="48">
        <f t="shared" si="13"/>
        <v>0.78291305677700329</v>
      </c>
      <c r="AB135" s="52">
        <v>2.4173056138044839</v>
      </c>
      <c r="AE135" s="51"/>
      <c r="AF135" s="51"/>
    </row>
    <row r="136" spans="1:32" x14ac:dyDescent="0.25">
      <c r="A136" t="s">
        <v>186</v>
      </c>
      <c r="B136" s="34">
        <v>43190</v>
      </c>
      <c r="C136" s="51">
        <v>102.68333333333334</v>
      </c>
      <c r="D136" s="51">
        <v>102.68333333333334</v>
      </c>
      <c r="E136" s="48">
        <v>2785225.6</v>
      </c>
      <c r="F136" s="48">
        <v>181190.8</v>
      </c>
      <c r="G136" s="48">
        <v>1220758.8</v>
      </c>
      <c r="H136" s="48">
        <v>1353321.2</v>
      </c>
      <c r="I136" s="48">
        <v>8.6</v>
      </c>
      <c r="J136" s="48">
        <v>-3.5333333333333332</v>
      </c>
      <c r="K136" s="48">
        <v>83.7</v>
      </c>
      <c r="L136" s="49">
        <v>101.301</v>
      </c>
      <c r="M136" s="48">
        <v>103</v>
      </c>
      <c r="N136" s="28"/>
      <c r="O136" s="28"/>
      <c r="P136" s="28"/>
      <c r="Q136" s="35">
        <f t="shared" ref="Q136:Q150" si="14">LN(L136/M136)*100</f>
        <v>-1.6632705355410675</v>
      </c>
      <c r="R136" s="35"/>
      <c r="S136" s="35"/>
      <c r="T136" s="48">
        <v>1.6</v>
      </c>
      <c r="U136" s="48">
        <v>1.7</v>
      </c>
      <c r="V136" s="48">
        <v>1.8</v>
      </c>
      <c r="W136" s="48">
        <v>1.9</v>
      </c>
      <c r="Y136" s="46" t="s">
        <v>186</v>
      </c>
      <c r="Z136" s="48">
        <f t="shared" si="12"/>
        <v>-6.6530821421642701</v>
      </c>
      <c r="AA136" s="48">
        <f t="shared" si="13"/>
        <v>2.0012721119186052</v>
      </c>
      <c r="AB136" s="52">
        <v>2.4713026296332568</v>
      </c>
      <c r="AF136" s="75"/>
    </row>
    <row r="137" spans="1:32" x14ac:dyDescent="0.25">
      <c r="A137" t="s">
        <v>187</v>
      </c>
      <c r="B137" s="34">
        <v>43281</v>
      </c>
      <c r="C137" s="51">
        <v>103.01666666666667</v>
      </c>
      <c r="D137" s="51">
        <v>103.34000000000002</v>
      </c>
      <c r="E137" s="48">
        <v>2799089</v>
      </c>
      <c r="F137" s="48">
        <v>184306.5</v>
      </c>
      <c r="G137" s="48">
        <v>1238153.3999999999</v>
      </c>
      <c r="H137" s="48">
        <v>1365005.6</v>
      </c>
      <c r="I137" s="48">
        <v>8.3000000000000007</v>
      </c>
      <c r="J137" s="48">
        <v>-4.7333333333333334</v>
      </c>
      <c r="K137" s="48">
        <v>83.7</v>
      </c>
      <c r="L137" s="49">
        <v>102.008</v>
      </c>
      <c r="M137" s="48">
        <v>103.3</v>
      </c>
      <c r="N137" s="28"/>
      <c r="O137" s="28"/>
      <c r="P137" s="28"/>
      <c r="Q137" s="35">
        <f t="shared" si="14"/>
        <v>-1.2586134544352068</v>
      </c>
      <c r="R137" s="35"/>
      <c r="S137" s="35"/>
      <c r="T137" s="48">
        <v>1.6</v>
      </c>
      <c r="U137" s="48">
        <v>1.7</v>
      </c>
      <c r="V137" s="48">
        <v>1.7</v>
      </c>
      <c r="W137" s="48">
        <v>1.9</v>
      </c>
      <c r="Y137" s="46" t="s">
        <v>187</v>
      </c>
      <c r="Z137" s="48">
        <f t="shared" si="12"/>
        <v>-5.0344538177408271</v>
      </c>
      <c r="AA137" s="48">
        <f t="shared" si="13"/>
        <v>1.618628324423443</v>
      </c>
      <c r="AB137" s="52">
        <v>0.76180827602654388</v>
      </c>
      <c r="AF137" s="75"/>
    </row>
    <row r="138" spans="1:32" x14ac:dyDescent="0.25">
      <c r="A138" t="s">
        <v>188</v>
      </c>
      <c r="B138" s="34">
        <v>43373</v>
      </c>
      <c r="C138" s="51">
        <v>103.32333333333332</v>
      </c>
      <c r="D138" s="51">
        <v>104.02999999999999</v>
      </c>
      <c r="E138" s="48">
        <v>2802113.7</v>
      </c>
      <c r="F138" s="48">
        <v>184033.3</v>
      </c>
      <c r="G138" s="48">
        <v>1248756.8999999999</v>
      </c>
      <c r="H138" s="48">
        <v>1369075.5</v>
      </c>
      <c r="I138" s="48">
        <v>8.0333333333333332</v>
      </c>
      <c r="J138" s="48">
        <v>-5.6000000000000005</v>
      </c>
      <c r="K138" s="48">
        <v>83.9</v>
      </c>
      <c r="L138" s="49">
        <v>103.51300000000001</v>
      </c>
      <c r="M138" s="48">
        <v>103.8</v>
      </c>
      <c r="N138" s="28"/>
      <c r="O138" s="28"/>
      <c r="P138" s="28"/>
      <c r="Q138" s="35">
        <f t="shared" si="14"/>
        <v>-0.27687620491350701</v>
      </c>
      <c r="R138" s="35"/>
      <c r="S138" s="35"/>
      <c r="T138" s="48">
        <v>1.6</v>
      </c>
      <c r="U138" s="48">
        <v>1.7</v>
      </c>
      <c r="V138" s="48">
        <v>1.7</v>
      </c>
      <c r="W138" s="48">
        <v>1.9</v>
      </c>
      <c r="Y138" s="46" t="s">
        <v>188</v>
      </c>
      <c r="Z138" s="48">
        <f t="shared" ref="Z138:Z150" si="15">LN(L138/M138)*400</f>
        <v>-1.107504819654028</v>
      </c>
      <c r="AA138" s="48">
        <f t="shared" si="13"/>
        <v>3.9269489980867993</v>
      </c>
      <c r="AB138" s="52">
        <v>4.4432366879114591</v>
      </c>
      <c r="AF138" s="75"/>
    </row>
    <row r="139" spans="1:32" x14ac:dyDescent="0.25">
      <c r="A139" t="s">
        <v>189</v>
      </c>
      <c r="B139" s="34">
        <v>43465</v>
      </c>
      <c r="C139" s="51">
        <v>103.54</v>
      </c>
      <c r="D139" s="51">
        <v>104.21</v>
      </c>
      <c r="E139" s="48">
        <v>2816631</v>
      </c>
      <c r="F139" s="48">
        <v>185775.2</v>
      </c>
      <c r="G139" s="48">
        <v>1282439</v>
      </c>
      <c r="H139" s="48">
        <v>1383834.9</v>
      </c>
      <c r="I139" s="48">
        <v>7.9666666666666659</v>
      </c>
      <c r="J139" s="48">
        <v>-6.3666666666666671</v>
      </c>
      <c r="K139" s="48">
        <v>83.5</v>
      </c>
      <c r="L139" s="49">
        <v>103.357</v>
      </c>
      <c r="M139" s="48">
        <v>104.3</v>
      </c>
      <c r="N139" s="28"/>
      <c r="O139" s="28"/>
      <c r="P139" s="28"/>
      <c r="Q139" s="35">
        <f t="shared" si="14"/>
        <v>-0.90823471614636175</v>
      </c>
      <c r="R139" s="35"/>
      <c r="S139" s="35"/>
      <c r="T139" s="48">
        <v>1.7</v>
      </c>
      <c r="U139" s="48">
        <v>1.8</v>
      </c>
      <c r="V139" s="48">
        <v>1.7</v>
      </c>
      <c r="W139" s="48">
        <v>1.9</v>
      </c>
      <c r="Y139" s="46" t="s">
        <v>189</v>
      </c>
      <c r="Z139" s="48">
        <f t="shared" si="15"/>
        <v>-3.632938864585447</v>
      </c>
      <c r="AA139" s="48">
        <f t="shared" si="13"/>
        <v>-2.5254340449314192</v>
      </c>
      <c r="AB139" s="52">
        <v>-2.1251317317290379</v>
      </c>
      <c r="AF139" s="75"/>
    </row>
    <row r="140" spans="1:32" x14ac:dyDescent="0.25">
      <c r="A140" t="s">
        <v>190</v>
      </c>
      <c r="B140" s="34">
        <v>43555</v>
      </c>
      <c r="C140" s="51">
        <v>103.84999999999998</v>
      </c>
      <c r="D140" s="51">
        <v>104.14333333333333</v>
      </c>
      <c r="E140" s="48">
        <v>2837616.9</v>
      </c>
      <c r="F140" s="48">
        <v>187100.3</v>
      </c>
      <c r="G140" s="48">
        <v>1273669</v>
      </c>
      <c r="H140" s="48">
        <v>1399801.7</v>
      </c>
      <c r="I140" s="48">
        <v>7.8</v>
      </c>
      <c r="J140" s="48">
        <v>-6.5333333333333341</v>
      </c>
      <c r="K140" s="48">
        <v>83.1</v>
      </c>
      <c r="L140" s="49">
        <v>102.929</v>
      </c>
      <c r="M140" s="48">
        <v>104.6</v>
      </c>
      <c r="N140" s="28"/>
      <c r="O140" s="28"/>
      <c r="P140" s="28"/>
      <c r="Q140" s="35">
        <f t="shared" si="14"/>
        <v>-1.6104121480071354</v>
      </c>
      <c r="R140" s="35"/>
      <c r="S140" s="35"/>
      <c r="T140" s="48">
        <v>1.6</v>
      </c>
      <c r="U140" s="48">
        <v>1.7</v>
      </c>
      <c r="V140" s="48">
        <v>1.7</v>
      </c>
      <c r="W140" s="48">
        <v>1.8</v>
      </c>
      <c r="Y140" s="46" t="s">
        <v>190</v>
      </c>
      <c r="Z140" s="48">
        <f t="shared" si="15"/>
        <v>-6.4416485920285416</v>
      </c>
      <c r="AA140" s="48">
        <f t="shared" si="13"/>
        <v>-2.8087097274430946</v>
      </c>
      <c r="AB140" s="52">
        <v>-3.5903833841480428</v>
      </c>
      <c r="AF140" s="75"/>
    </row>
    <row r="141" spans="1:32" x14ac:dyDescent="0.25">
      <c r="A141" t="s">
        <v>191</v>
      </c>
      <c r="B141" s="34">
        <v>43646</v>
      </c>
      <c r="C141" s="51">
        <v>104.28666666666668</v>
      </c>
      <c r="D141" s="51">
        <v>104.76333333333334</v>
      </c>
      <c r="E141" s="48">
        <v>2844165</v>
      </c>
      <c r="F141" s="48">
        <v>187913.4</v>
      </c>
      <c r="G141" s="48">
        <v>1321868.2</v>
      </c>
      <c r="H141" s="48">
        <v>1401689.7</v>
      </c>
      <c r="I141" s="48">
        <v>7.666666666666667</v>
      </c>
      <c r="J141" s="48">
        <v>-6.5333333333333341</v>
      </c>
      <c r="K141" s="48">
        <v>82.5</v>
      </c>
      <c r="L141" s="49">
        <v>102.944</v>
      </c>
      <c r="M141" s="48">
        <v>105.1</v>
      </c>
      <c r="N141" s="28"/>
      <c r="O141" s="28"/>
      <c r="P141" s="28"/>
      <c r="Q141" s="35">
        <f t="shared" si="14"/>
        <v>-2.0727126826289548</v>
      </c>
      <c r="R141" s="35"/>
      <c r="S141" s="35"/>
      <c r="T141" s="48">
        <v>1.5</v>
      </c>
      <c r="U141" s="48">
        <v>1.6</v>
      </c>
      <c r="V141" s="48">
        <v>1.6</v>
      </c>
      <c r="W141" s="48">
        <v>1.8</v>
      </c>
      <c r="Y141" s="46" t="s">
        <v>191</v>
      </c>
      <c r="Z141" s="48">
        <f t="shared" si="15"/>
        <v>-8.2908507305158192</v>
      </c>
      <c r="AA141" s="48">
        <f t="shared" si="13"/>
        <v>-1.8492021384872777</v>
      </c>
      <c r="AB141" s="52">
        <v>-1.6038597940186299</v>
      </c>
      <c r="AF141" s="75"/>
    </row>
    <row r="142" spans="1:32" x14ac:dyDescent="0.25">
      <c r="A142" t="s">
        <v>192</v>
      </c>
      <c r="B142" s="34">
        <v>43738</v>
      </c>
      <c r="C142" s="51">
        <v>104.48666666666668</v>
      </c>
      <c r="D142" s="51">
        <v>105.05333333333333</v>
      </c>
      <c r="E142" s="48">
        <v>2852147.6</v>
      </c>
      <c r="F142" s="48">
        <v>188478.9</v>
      </c>
      <c r="G142" s="48">
        <v>1289385.2</v>
      </c>
      <c r="H142" s="48">
        <v>1412674</v>
      </c>
      <c r="I142" s="48">
        <v>7.4666666666666659</v>
      </c>
      <c r="J142" s="48">
        <v>-6.8</v>
      </c>
      <c r="K142" s="48">
        <v>82.1</v>
      </c>
      <c r="L142" s="49">
        <v>102.477</v>
      </c>
      <c r="M142" s="48">
        <v>105.5</v>
      </c>
      <c r="N142" s="28"/>
      <c r="O142" s="28"/>
      <c r="P142" s="28"/>
      <c r="Q142" s="35">
        <f t="shared" si="14"/>
        <v>-2.9072569760818241</v>
      </c>
      <c r="R142" s="35"/>
      <c r="S142" s="35"/>
      <c r="T142" s="48">
        <v>1.3</v>
      </c>
      <c r="U142" s="48">
        <v>1.5</v>
      </c>
      <c r="V142" s="48">
        <v>1.5</v>
      </c>
      <c r="W142" s="48">
        <v>1.7</v>
      </c>
      <c r="Y142" s="46" t="s">
        <v>192</v>
      </c>
      <c r="Z142" s="48">
        <f t="shared" si="15"/>
        <v>-11.629027904327296</v>
      </c>
      <c r="AA142" s="48">
        <f t="shared" si="13"/>
        <v>-3.3381771738114772</v>
      </c>
      <c r="AB142" s="52">
        <v>-3.8687110955717641</v>
      </c>
      <c r="AF142" s="75"/>
    </row>
    <row r="143" spans="1:32" x14ac:dyDescent="0.25">
      <c r="A143" t="s">
        <v>193</v>
      </c>
      <c r="B143" s="34">
        <v>43830</v>
      </c>
      <c r="C143" s="51">
        <v>104.87666666666667</v>
      </c>
      <c r="D143" s="51">
        <v>105.26333333333334</v>
      </c>
      <c r="E143" s="48">
        <v>2849855.8</v>
      </c>
      <c r="F143" s="48">
        <v>185161.1</v>
      </c>
      <c r="G143" s="48">
        <v>1349473.2</v>
      </c>
      <c r="H143" s="48">
        <v>1412551.7</v>
      </c>
      <c r="I143" s="48">
        <v>7.5</v>
      </c>
      <c r="J143" s="48">
        <v>-7.3000000000000007</v>
      </c>
      <c r="K143" s="48">
        <v>81.2</v>
      </c>
      <c r="L143" s="49">
        <v>102.819</v>
      </c>
      <c r="M143" s="48">
        <v>106.1</v>
      </c>
      <c r="N143" s="28"/>
      <c r="O143" s="28"/>
      <c r="P143" s="28"/>
      <c r="Q143" s="35">
        <f t="shared" si="14"/>
        <v>-3.1411884774167032</v>
      </c>
      <c r="R143" s="35"/>
      <c r="S143" s="35"/>
      <c r="T143" s="48">
        <v>1.2</v>
      </c>
      <c r="U143" s="48">
        <v>1.4</v>
      </c>
      <c r="V143" s="48">
        <v>1.4</v>
      </c>
      <c r="W143" s="48">
        <v>1.7</v>
      </c>
      <c r="Y143" s="46" t="s">
        <v>193</v>
      </c>
      <c r="Z143" s="48">
        <f t="shared" si="15"/>
        <v>-12.564753909666813</v>
      </c>
      <c r="AA143" s="48">
        <f t="shared" si="13"/>
        <v>-0.93572600533951622</v>
      </c>
      <c r="AB143" s="52">
        <v>-1.2665422004887918</v>
      </c>
      <c r="AF143" s="75"/>
    </row>
    <row r="144" spans="1:32" x14ac:dyDescent="0.25">
      <c r="A144" t="s">
        <v>194</v>
      </c>
      <c r="B144" s="34">
        <v>43921</v>
      </c>
      <c r="C144" s="51">
        <v>105.18</v>
      </c>
      <c r="D144" s="51">
        <v>105.24666666666667</v>
      </c>
      <c r="E144" s="48">
        <v>2749734.2</v>
      </c>
      <c r="F144" s="48">
        <v>167691.5</v>
      </c>
      <c r="G144" s="48">
        <v>1307775.2</v>
      </c>
      <c r="H144" s="48">
        <v>1358302.4</v>
      </c>
      <c r="I144" s="48">
        <v>7.3666666666666671</v>
      </c>
      <c r="J144" s="48">
        <v>-8.6333333333333329</v>
      </c>
      <c r="K144" s="48">
        <v>80.7</v>
      </c>
      <c r="L144" s="49">
        <v>101.90900000000001</v>
      </c>
      <c r="M144" s="48">
        <v>106.5</v>
      </c>
      <c r="N144" s="28"/>
      <c r="O144" s="28"/>
      <c r="P144" s="28"/>
      <c r="Q144" s="35">
        <f t="shared" si="14"/>
        <v>-4.406472693674834</v>
      </c>
      <c r="R144" s="35"/>
      <c r="S144" s="35"/>
      <c r="T144" s="48">
        <v>1.3</v>
      </c>
      <c r="U144" s="48">
        <v>1.4</v>
      </c>
      <c r="V144" s="48">
        <v>1.5</v>
      </c>
      <c r="W144" s="48">
        <v>1.7</v>
      </c>
      <c r="Y144" s="46" t="s">
        <v>194</v>
      </c>
      <c r="Z144" s="48">
        <f t="shared" si="15"/>
        <v>-17.625890774699336</v>
      </c>
      <c r="AA144" s="48">
        <f t="shared" si="13"/>
        <v>-5.0611368650325232</v>
      </c>
      <c r="AB144" s="52"/>
      <c r="AF144" s="75"/>
    </row>
    <row r="145" spans="1:32" x14ac:dyDescent="0.25">
      <c r="A145" t="s">
        <v>195</v>
      </c>
      <c r="B145" s="34">
        <v>44012</v>
      </c>
      <c r="C145" s="51">
        <v>105.44333333333333</v>
      </c>
      <c r="D145" s="51">
        <v>105.00666666666667</v>
      </c>
      <c r="E145" s="48">
        <v>2427615.7000000002</v>
      </c>
      <c r="F145" s="48">
        <v>138207.79999999999</v>
      </c>
      <c r="G145" s="48">
        <v>1044736.5</v>
      </c>
      <c r="H145" s="48">
        <v>1103727.3999999999</v>
      </c>
      <c r="I145" s="48">
        <v>7.7333333333333343</v>
      </c>
      <c r="J145" s="48">
        <v>-19.7</v>
      </c>
      <c r="K145" s="48">
        <v>66.5</v>
      </c>
      <c r="L145" s="49">
        <v>98.691000000000003</v>
      </c>
      <c r="M145" s="48">
        <v>107.8</v>
      </c>
      <c r="N145" s="28"/>
      <c r="O145" s="28"/>
      <c r="P145" s="28"/>
      <c r="Q145" s="35">
        <f t="shared" si="14"/>
        <v>-8.8283901603437389</v>
      </c>
      <c r="R145" s="35"/>
      <c r="S145" s="35"/>
      <c r="T145" s="48">
        <v>1</v>
      </c>
      <c r="U145" s="48">
        <v>1.4</v>
      </c>
      <c r="V145" s="48">
        <v>1.4</v>
      </c>
      <c r="W145" s="48">
        <v>1.7</v>
      </c>
      <c r="Y145" s="46" t="s">
        <v>195</v>
      </c>
      <c r="Z145" s="48">
        <f t="shared" si="15"/>
        <v>-35.313560641374956</v>
      </c>
      <c r="AA145" s="48">
        <f t="shared" si="13"/>
        <v>-17.68766986667562</v>
      </c>
      <c r="AB145" s="52"/>
      <c r="AF145" s="75"/>
    </row>
    <row r="146" spans="1:32" x14ac:dyDescent="0.25">
      <c r="A146" t="s">
        <v>196</v>
      </c>
      <c r="B146" s="34">
        <v>44104</v>
      </c>
      <c r="C146" s="51">
        <v>105.26333333333334</v>
      </c>
      <c r="D146" s="51">
        <v>105.05666666666667</v>
      </c>
      <c r="E146" s="48">
        <v>2738571.6</v>
      </c>
      <c r="F146" s="48">
        <v>174499.5</v>
      </c>
      <c r="G146" s="48">
        <v>1176502.3999999999</v>
      </c>
      <c r="H146" s="48">
        <v>1290847.6000000001</v>
      </c>
      <c r="I146" s="48">
        <v>8.5333333333333332</v>
      </c>
      <c r="J146" s="48">
        <v>-13.799999999999999</v>
      </c>
      <c r="K146" s="48">
        <v>72.900000000000006</v>
      </c>
      <c r="L146" s="49">
        <v>99.432000000000002</v>
      </c>
      <c r="M146" s="48">
        <v>106.7</v>
      </c>
      <c r="N146" s="28"/>
      <c r="O146" s="28"/>
      <c r="P146" s="28"/>
      <c r="Q146" s="35">
        <f t="shared" si="14"/>
        <v>-7.0547164864497276</v>
      </c>
      <c r="R146" s="35"/>
      <c r="S146" s="35"/>
      <c r="T146" s="48">
        <v>1.1000000000000001</v>
      </c>
      <c r="U146" s="48">
        <v>1.3</v>
      </c>
      <c r="V146" s="48">
        <v>1.3</v>
      </c>
      <c r="W146" s="48">
        <v>1.6</v>
      </c>
      <c r="Y146" s="46" t="s">
        <v>196</v>
      </c>
      <c r="Z146" s="48">
        <f t="shared" si="15"/>
        <v>-28.21886594579891</v>
      </c>
      <c r="AA146" s="48">
        <f t="shared" si="13"/>
        <v>7.0946946955760453</v>
      </c>
      <c r="AB146" s="52"/>
      <c r="AF146" s="75"/>
    </row>
    <row r="147" spans="1:32" x14ac:dyDescent="0.25">
      <c r="A147" t="s">
        <v>197</v>
      </c>
      <c r="B147" s="34">
        <v>44196</v>
      </c>
      <c r="C147" s="51">
        <v>105.27</v>
      </c>
      <c r="D147" s="51">
        <v>104.97333333333334</v>
      </c>
      <c r="E147" s="48">
        <v>2727290.7</v>
      </c>
      <c r="F147" s="48">
        <v>176791.8</v>
      </c>
      <c r="G147" s="48">
        <v>1243398.5</v>
      </c>
      <c r="H147" s="48">
        <v>1351252.1</v>
      </c>
      <c r="I147" s="48">
        <v>8.2666666666666675</v>
      </c>
      <c r="J147" s="48">
        <v>-14.566666666666668</v>
      </c>
      <c r="K147" s="48">
        <v>78</v>
      </c>
      <c r="L147" s="49">
        <v>99.855999999999995</v>
      </c>
      <c r="M147" s="48">
        <v>107.4</v>
      </c>
      <c r="N147" s="28"/>
      <c r="O147" s="28"/>
      <c r="P147" s="28"/>
      <c r="Q147" s="35">
        <f t="shared" si="14"/>
        <v>-7.2831033883077207</v>
      </c>
      <c r="R147" s="35"/>
      <c r="S147" s="35"/>
      <c r="T147" s="48">
        <v>1.1000000000000001</v>
      </c>
      <c r="U147" s="48">
        <v>1.3</v>
      </c>
      <c r="V147" s="48">
        <v>1.3</v>
      </c>
      <c r="W147" s="48">
        <v>1.7</v>
      </c>
      <c r="Y147" s="46" t="s">
        <v>197</v>
      </c>
      <c r="Z147" s="48">
        <f t="shared" si="15"/>
        <v>-29.132413553230883</v>
      </c>
      <c r="AA147" s="48">
        <f t="shared" si="13"/>
        <v>-0.91354760743197261</v>
      </c>
      <c r="AB147" s="52"/>
    </row>
    <row r="148" spans="1:32" x14ac:dyDescent="0.25">
      <c r="A148" t="s">
        <v>198</v>
      </c>
      <c r="B148" s="34">
        <v>44286</v>
      </c>
      <c r="C148" s="51">
        <v>106.42333333333333</v>
      </c>
      <c r="D148" s="51">
        <v>106.31333333333333</v>
      </c>
      <c r="E148" s="48">
        <v>2724651.8</v>
      </c>
      <c r="F148" s="48">
        <v>180388.4</v>
      </c>
      <c r="G148" s="48">
        <v>1233387.7</v>
      </c>
      <c r="H148" s="48">
        <v>1354702.4</v>
      </c>
      <c r="I148" s="48">
        <v>8.1999999999999993</v>
      </c>
      <c r="J148" s="48">
        <v>-12.299999999999999</v>
      </c>
      <c r="K148" s="48">
        <v>79.2</v>
      </c>
      <c r="L148" s="49">
        <v>102.929</v>
      </c>
      <c r="M148" s="48">
        <v>108.1</v>
      </c>
      <c r="N148" s="28"/>
      <c r="O148" s="28"/>
      <c r="P148" s="28"/>
      <c r="Q148" s="35">
        <f t="shared" si="14"/>
        <v>-4.9017294494411345</v>
      </c>
      <c r="R148" s="35"/>
      <c r="S148" s="35"/>
      <c r="T148" s="48">
        <v>1.3</v>
      </c>
      <c r="U148" s="48">
        <v>1.4</v>
      </c>
      <c r="V148" s="48">
        <v>1.5</v>
      </c>
      <c r="W148" s="48">
        <v>1.7</v>
      </c>
      <c r="Y148" s="46" t="s">
        <v>198</v>
      </c>
      <c r="Z148" s="48">
        <f t="shared" si="15"/>
        <v>-19.606917797764538</v>
      </c>
      <c r="AA148" s="48">
        <f t="shared" si="13"/>
        <v>9.5254957554663449</v>
      </c>
      <c r="AB148" s="52"/>
    </row>
    <row r="149" spans="1:32" x14ac:dyDescent="0.25">
      <c r="A149" t="s">
        <v>199</v>
      </c>
      <c r="B149" s="34">
        <v>44377</v>
      </c>
      <c r="C149" s="51">
        <v>106.40666666666668</v>
      </c>
      <c r="D149" s="51">
        <v>106.94666666666667</v>
      </c>
      <c r="E149" s="48">
        <v>2780843.8</v>
      </c>
      <c r="F149" s="48">
        <v>181639.1</v>
      </c>
      <c r="G149" s="48">
        <v>1275761</v>
      </c>
      <c r="H149" s="48">
        <v>1394774.6</v>
      </c>
      <c r="I149" s="48">
        <v>8.0666666666666647</v>
      </c>
      <c r="J149" s="48">
        <v>-5.666666666666667</v>
      </c>
      <c r="K149" s="48">
        <v>80.8</v>
      </c>
      <c r="L149" s="49">
        <v>105.676</v>
      </c>
      <c r="M149" s="48">
        <v>108.6</v>
      </c>
      <c r="N149" s="28"/>
      <c r="O149" s="28"/>
      <c r="P149" s="28"/>
      <c r="Q149" s="35">
        <f t="shared" si="14"/>
        <v>-2.7293598115649025</v>
      </c>
      <c r="R149" s="35"/>
      <c r="S149" s="35"/>
      <c r="T149" s="48">
        <v>1.3</v>
      </c>
      <c r="U149" s="48">
        <v>1.4</v>
      </c>
      <c r="V149" s="48">
        <v>1.5</v>
      </c>
      <c r="W149" s="48">
        <v>1.7</v>
      </c>
      <c r="Y149" s="46" t="s">
        <v>199</v>
      </c>
      <c r="Z149" s="48">
        <f t="shared" si="15"/>
        <v>-10.91743924625961</v>
      </c>
      <c r="AA149" s="48">
        <f t="shared" si="13"/>
        <v>8.6894785515049282</v>
      </c>
      <c r="AB149" s="52"/>
    </row>
    <row r="150" spans="1:32" x14ac:dyDescent="0.25">
      <c r="A150" t="s">
        <v>200</v>
      </c>
      <c r="B150" s="34">
        <v>44469</v>
      </c>
      <c r="C150" s="51">
        <v>106.81</v>
      </c>
      <c r="D150" s="51">
        <v>108.05666666666666</v>
      </c>
      <c r="E150" s="48">
        <v>2846150.6</v>
      </c>
      <c r="F150" s="48">
        <v>178891.8</v>
      </c>
      <c r="G150" s="48">
        <v>1294838.8999999999</v>
      </c>
      <c r="H150" s="48">
        <v>1424309.9</v>
      </c>
      <c r="I150" s="48">
        <v>7.4666666666666659</v>
      </c>
      <c r="J150" s="48">
        <v>-4.166666666666667</v>
      </c>
      <c r="K150" s="48">
        <v>83</v>
      </c>
      <c r="L150" s="49">
        <v>109.3</v>
      </c>
      <c r="M150" s="48">
        <v>109.8</v>
      </c>
      <c r="N150" s="28"/>
      <c r="O150" s="28"/>
      <c r="P150" s="28"/>
      <c r="Q150" s="35">
        <f t="shared" si="14"/>
        <v>-0.45641338929374226</v>
      </c>
      <c r="R150" s="35"/>
      <c r="S150" s="35"/>
      <c r="T150" s="48">
        <v>1.4</v>
      </c>
      <c r="U150" s="48">
        <v>1.5</v>
      </c>
      <c r="V150" s="48">
        <v>1.5</v>
      </c>
      <c r="W150" s="48">
        <v>1.8</v>
      </c>
      <c r="Y150" s="46" t="s">
        <v>200</v>
      </c>
      <c r="Z150" s="48">
        <f t="shared" si="15"/>
        <v>-1.825653557174969</v>
      </c>
      <c r="AA150" s="48">
        <f t="shared" si="13"/>
        <v>9.0917856890846416</v>
      </c>
      <c r="AB150" s="52"/>
    </row>
    <row r="151" spans="1:32" x14ac:dyDescent="0.25">
      <c r="A151" t="s">
        <v>242</v>
      </c>
      <c r="B151" s="34">
        <v>44561</v>
      </c>
      <c r="C151" s="51">
        <v>107.76666666666667</v>
      </c>
      <c r="D151" s="51">
        <v>109.82333333333332</v>
      </c>
      <c r="E151" s="48">
        <v>2857268.1</v>
      </c>
      <c r="F151" s="48">
        <v>181727.5</v>
      </c>
      <c r="G151" s="48">
        <v>1356623.8</v>
      </c>
      <c r="H151" s="48">
        <v>1463474.5</v>
      </c>
      <c r="I151" s="48">
        <v>7.1333333333333329</v>
      </c>
      <c r="J151" s="48">
        <v>-7.5666666666666664</v>
      </c>
      <c r="K151" s="48">
        <v>82.7</v>
      </c>
      <c r="L151" s="49">
        <v>113.801</v>
      </c>
      <c r="M151" s="48">
        <v>110.7</v>
      </c>
      <c r="Q151" s="35"/>
      <c r="R151" s="35"/>
      <c r="S151" s="35"/>
      <c r="T151" s="48">
        <v>1.7</v>
      </c>
      <c r="U151" s="48">
        <v>1.7</v>
      </c>
      <c r="V151" s="48">
        <v>1.7</v>
      </c>
      <c r="W151" s="48">
        <v>1.9</v>
      </c>
      <c r="Y151" s="46" t="s">
        <v>242</v>
      </c>
      <c r="Z151" s="48">
        <f t="shared" ref="Z151" si="16">LN(L151/M151)*400</f>
        <v>11.050987714100891</v>
      </c>
      <c r="AA151" s="48">
        <f t="shared" ref="AA151" si="17">Z151-Z150</f>
        <v>12.87664127127586</v>
      </c>
    </row>
    <row r="152" spans="1:32" x14ac:dyDescent="0.25">
      <c r="A152" t="s">
        <v>255</v>
      </c>
      <c r="B152" s="34">
        <v>44651</v>
      </c>
      <c r="C152" s="51">
        <v>109.41333333333334</v>
      </c>
      <c r="D152" s="51">
        <v>112.81333333333333</v>
      </c>
      <c r="E152" s="48">
        <v>2871498.7</v>
      </c>
      <c r="F152" s="48">
        <v>185186.7</v>
      </c>
      <c r="G152" s="48">
        <v>1349620.9</v>
      </c>
      <c r="H152" s="48">
        <v>1469050.4</v>
      </c>
      <c r="I152" s="48">
        <v>6.8</v>
      </c>
      <c r="J152" s="48">
        <v>-13.666666666666666</v>
      </c>
      <c r="K152" s="48">
        <v>82.4</v>
      </c>
      <c r="L152" s="49">
        <v>119.633</v>
      </c>
      <c r="M152" s="48">
        <v>111.7</v>
      </c>
      <c r="Q152" s="35"/>
      <c r="R152" s="35"/>
      <c r="S152" s="35"/>
      <c r="T152" s="48">
        <v>1.8</v>
      </c>
      <c r="U152" s="48">
        <v>1.8</v>
      </c>
      <c r="V152" s="48">
        <v>1.9</v>
      </c>
      <c r="W152" s="48">
        <v>2</v>
      </c>
      <c r="Y152" s="46"/>
    </row>
    <row r="153" spans="1:32" x14ac:dyDescent="0.25">
      <c r="A153" t="s">
        <v>522</v>
      </c>
      <c r="B153" s="34">
        <v>44742</v>
      </c>
      <c r="C153" s="51">
        <v>110.93666666666667</v>
      </c>
      <c r="D153" s="51">
        <v>115.55666666666667</v>
      </c>
      <c r="E153" s="48">
        <v>2889530.5</v>
      </c>
      <c r="I153" s="48">
        <v>6.5999999999999988</v>
      </c>
      <c r="J153" s="48">
        <v>-22.333333333333332</v>
      </c>
      <c r="K153" s="48">
        <v>82.5</v>
      </c>
      <c r="T153" s="48">
        <v>2.8</v>
      </c>
      <c r="U153" s="48">
        <v>1.9</v>
      </c>
      <c r="V153" s="48">
        <v>1.9</v>
      </c>
      <c r="W153" s="48">
        <v>2.1</v>
      </c>
    </row>
    <row r="154" spans="1:32" x14ac:dyDescent="0.25">
      <c r="A154" t="s">
        <v>1020</v>
      </c>
      <c r="B154" s="34">
        <v>44834</v>
      </c>
      <c r="C154" s="51">
        <v>112.345</v>
      </c>
      <c r="D154" s="51">
        <v>117.55500000000001</v>
      </c>
      <c r="J154" s="48">
        <v>-25.95</v>
      </c>
      <c r="K154" s="48">
        <v>82.4</v>
      </c>
      <c r="T154" s="48">
        <v>3.6</v>
      </c>
      <c r="U154" s="48">
        <v>2.2000000000000002</v>
      </c>
      <c r="V154" s="48">
        <v>2.1</v>
      </c>
      <c r="W154" s="48">
        <v>2.2000000000000002</v>
      </c>
    </row>
  </sheetData>
  <mergeCells count="1">
    <mergeCell ref="AB1:AB3"/>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Z156"/>
  <sheetViews>
    <sheetView workbookViewId="0">
      <pane xSplit="1" ySplit="3" topLeftCell="B124" activePane="bottomRight" state="frozen"/>
      <selection pane="topRight" activeCell="B1" sqref="B1"/>
      <selection pane="bottomLeft" activeCell="A4" sqref="A4"/>
      <selection pane="bottomRight" activeCell="C144" sqref="C144"/>
    </sheetView>
  </sheetViews>
  <sheetFormatPr baseColWidth="10" defaultRowHeight="15" x14ac:dyDescent="0.25"/>
  <cols>
    <col min="1" max="1" width="11.42578125" style="46"/>
    <col min="3" max="3" width="11.42578125" style="46"/>
    <col min="12" max="14" width="11.42578125" style="46"/>
    <col min="20" max="20" width="12.28515625" bestFit="1" customWidth="1"/>
  </cols>
  <sheetData>
    <row r="1" spans="1:26" x14ac:dyDescent="0.25">
      <c r="A1" s="50" t="s">
        <v>512</v>
      </c>
      <c r="B1" s="50" t="s">
        <v>511</v>
      </c>
      <c r="C1" s="50" t="s">
        <v>540</v>
      </c>
      <c r="D1" t="s">
        <v>337</v>
      </c>
      <c r="E1" t="s">
        <v>338</v>
      </c>
      <c r="F1" t="s">
        <v>339</v>
      </c>
      <c r="G1" t="s">
        <v>340</v>
      </c>
      <c r="H1" t="s">
        <v>555</v>
      </c>
      <c r="I1" t="s">
        <v>556</v>
      </c>
      <c r="J1" t="s">
        <v>341</v>
      </c>
      <c r="K1" t="s">
        <v>541</v>
      </c>
      <c r="L1" s="46" t="s">
        <v>560</v>
      </c>
      <c r="M1" s="46" t="s">
        <v>561</v>
      </c>
      <c r="P1" t="s">
        <v>483</v>
      </c>
      <c r="Q1" t="s">
        <v>505</v>
      </c>
      <c r="R1" t="s">
        <v>507</v>
      </c>
      <c r="T1" s="65" t="s">
        <v>509</v>
      </c>
      <c r="U1" s="38" t="s">
        <v>510</v>
      </c>
      <c r="V1" t="s">
        <v>4</v>
      </c>
      <c r="W1" t="s">
        <v>2</v>
      </c>
      <c r="Y1" t="s">
        <v>564</v>
      </c>
    </row>
    <row r="2" spans="1:26" x14ac:dyDescent="0.25">
      <c r="A2" s="46" t="s">
        <v>92</v>
      </c>
      <c r="B2" t="s">
        <v>471</v>
      </c>
      <c r="C2" s="46" t="s">
        <v>536</v>
      </c>
      <c r="D2" t="s">
        <v>473</v>
      </c>
      <c r="E2" t="s">
        <v>475</v>
      </c>
      <c r="F2" t="s">
        <v>476</v>
      </c>
      <c r="G2" t="s">
        <v>477</v>
      </c>
      <c r="H2" t="s">
        <v>479</v>
      </c>
      <c r="I2" t="s">
        <v>480</v>
      </c>
      <c r="J2" t="s">
        <v>482</v>
      </c>
      <c r="K2" t="s">
        <v>539</v>
      </c>
      <c r="L2" s="46" t="s">
        <v>562</v>
      </c>
      <c r="M2" s="46" t="s">
        <v>563</v>
      </c>
      <c r="P2" t="s">
        <v>504</v>
      </c>
      <c r="Q2" t="s">
        <v>506</v>
      </c>
      <c r="R2" t="s">
        <v>508</v>
      </c>
    </row>
    <row r="3" spans="1:26" x14ac:dyDescent="0.25">
      <c r="A3" s="46" t="s">
        <v>91</v>
      </c>
      <c r="B3" t="s">
        <v>470</v>
      </c>
      <c r="C3" s="46" t="s">
        <v>470</v>
      </c>
      <c r="D3" t="s">
        <v>472</v>
      </c>
      <c r="E3" t="s">
        <v>474</v>
      </c>
      <c r="F3" t="s">
        <v>472</v>
      </c>
      <c r="G3" t="s">
        <v>472</v>
      </c>
      <c r="H3" t="s">
        <v>478</v>
      </c>
      <c r="I3" t="s">
        <v>251</v>
      </c>
      <c r="J3" t="s">
        <v>481</v>
      </c>
      <c r="K3" t="s">
        <v>538</v>
      </c>
      <c r="L3" s="46" t="s">
        <v>470</v>
      </c>
      <c r="M3" s="46" t="s">
        <v>472</v>
      </c>
      <c r="P3" t="s">
        <v>470</v>
      </c>
      <c r="Q3" t="s">
        <v>472</v>
      </c>
      <c r="R3" t="s">
        <v>474</v>
      </c>
      <c r="U3" s="51"/>
      <c r="V3" s="51"/>
      <c r="W3" s="51"/>
    </row>
    <row r="4" spans="1:26" x14ac:dyDescent="0.25">
      <c r="A4" s="46" t="s">
        <v>484</v>
      </c>
      <c r="B4" s="48" t="e">
        <v>#N/A</v>
      </c>
      <c r="C4" s="48">
        <v>58.766666666666673</v>
      </c>
      <c r="D4" s="51">
        <v>441.11</v>
      </c>
      <c r="E4" s="51" t="e">
        <v>#N/A</v>
      </c>
      <c r="F4" s="51">
        <v>66.040000000000006</v>
      </c>
      <c r="G4" s="51" t="e">
        <v>#N/A</v>
      </c>
      <c r="H4" s="48">
        <v>8.1999999999999993</v>
      </c>
      <c r="I4" s="51">
        <v>103.13</v>
      </c>
      <c r="J4" s="48">
        <v>83</v>
      </c>
      <c r="K4" s="51">
        <v>27.776666666666667</v>
      </c>
      <c r="L4" s="51">
        <v>56.97</v>
      </c>
      <c r="M4" s="48">
        <v>105.2</v>
      </c>
      <c r="N4" s="48"/>
      <c r="P4" s="48">
        <v>64.633333333333326</v>
      </c>
      <c r="Q4" s="51">
        <v>23.82</v>
      </c>
      <c r="R4" s="51">
        <v>30.52</v>
      </c>
      <c r="S4" s="51">
        <v>61.150877898405071</v>
      </c>
      <c r="U4" s="74">
        <f t="shared" ref="U4:U41" si="0">P4/P5-1</f>
        <v>-5.6410256410257542E-3</v>
      </c>
      <c r="V4" s="74">
        <f t="shared" ref="V4:V41" si="1">Q4/Q5-1</f>
        <v>-3.3472803347279756E-3</v>
      </c>
      <c r="W4" s="74">
        <f t="shared" ref="W4:W41" si="2">R4/R5-1</f>
        <v>4.2777229351760315E-3</v>
      </c>
      <c r="Y4" s="48">
        <f>LN(M4/L4)*400</f>
        <v>245.33539472452213</v>
      </c>
    </row>
    <row r="5" spans="1:26" x14ac:dyDescent="0.25">
      <c r="A5" s="46" t="s">
        <v>485</v>
      </c>
      <c r="B5" s="48" t="e">
        <v>#N/A</v>
      </c>
      <c r="C5" s="48">
        <v>58.866666666666667</v>
      </c>
      <c r="D5" s="51">
        <v>445.53</v>
      </c>
      <c r="E5" s="51" t="e">
        <v>#N/A</v>
      </c>
      <c r="F5" s="51">
        <v>64.62</v>
      </c>
      <c r="G5" s="51" t="e">
        <v>#N/A</v>
      </c>
      <c r="H5" s="48">
        <v>8.2666666666666675</v>
      </c>
      <c r="I5" s="51">
        <v>102.95</v>
      </c>
      <c r="J5" s="48">
        <v>83.8</v>
      </c>
      <c r="K5" s="51">
        <v>27.02333333333333</v>
      </c>
      <c r="L5" s="51">
        <v>56.89</v>
      </c>
      <c r="M5" s="48">
        <v>105.9</v>
      </c>
      <c r="N5" s="48"/>
      <c r="P5" s="48">
        <v>65</v>
      </c>
      <c r="Q5" s="51">
        <v>23.9</v>
      </c>
      <c r="R5" s="51">
        <v>30.39</v>
      </c>
      <c r="S5" s="51">
        <v>61.150877898405071</v>
      </c>
      <c r="U5" s="74">
        <f t="shared" si="0"/>
        <v>0</v>
      </c>
      <c r="V5" s="74">
        <f t="shared" si="1"/>
        <v>-1.2396694214876103E-2</v>
      </c>
      <c r="W5" s="74">
        <f t="shared" si="2"/>
        <v>-1.5867875647668339E-2</v>
      </c>
      <c r="Y5" s="48">
        <f t="shared" ref="Y5:Y68" si="3">LN(M5/L5)*400</f>
        <v>248.55026953792193</v>
      </c>
      <c r="Z5" s="48">
        <f>Y5-Y4</f>
        <v>3.2148748133998026</v>
      </c>
    </row>
    <row r="6" spans="1:26" x14ac:dyDescent="0.25">
      <c r="A6" s="46" t="s">
        <v>486</v>
      </c>
      <c r="B6" s="48" t="e">
        <v>#N/A</v>
      </c>
      <c r="C6" s="48">
        <v>59</v>
      </c>
      <c r="D6" s="51">
        <v>451.27</v>
      </c>
      <c r="E6" s="51" t="e">
        <v>#N/A</v>
      </c>
      <c r="F6" s="51">
        <v>65.86</v>
      </c>
      <c r="G6" s="51" t="e">
        <v>#N/A</v>
      </c>
      <c r="H6" s="48">
        <v>8.1666666666666661</v>
      </c>
      <c r="I6" s="51">
        <v>103.68666666666667</v>
      </c>
      <c r="J6" s="48">
        <v>83.6</v>
      </c>
      <c r="K6" s="51">
        <v>27.26</v>
      </c>
      <c r="L6" s="51">
        <v>57.32</v>
      </c>
      <c r="M6" s="48">
        <v>103.5</v>
      </c>
      <c r="N6" s="48"/>
      <c r="P6" s="48">
        <v>65</v>
      </c>
      <c r="Q6" s="51">
        <v>24.2</v>
      </c>
      <c r="R6" s="51">
        <v>30.88</v>
      </c>
      <c r="S6" s="51">
        <v>61.497788500201082</v>
      </c>
      <c r="U6" s="74">
        <f t="shared" si="0"/>
        <v>-2.5575447570332921E-3</v>
      </c>
      <c r="V6" s="74">
        <f t="shared" si="1"/>
        <v>-5.2095573834704312E-2</v>
      </c>
      <c r="W6" s="74">
        <f t="shared" si="2"/>
        <v>1.5455442288720755E-2</v>
      </c>
      <c r="Y6" s="48">
        <f t="shared" si="3"/>
        <v>236.36880389818108</v>
      </c>
      <c r="Z6" s="48">
        <f t="shared" ref="Z6:Z69" si="4">Y6-Y5</f>
        <v>-12.18146563974085</v>
      </c>
    </row>
    <row r="7" spans="1:26" x14ac:dyDescent="0.25">
      <c r="A7" s="46" t="s">
        <v>487</v>
      </c>
      <c r="B7" s="48" t="e">
        <v>#N/A</v>
      </c>
      <c r="C7" s="48">
        <v>59.233333333333327</v>
      </c>
      <c r="D7" s="51">
        <v>453.94</v>
      </c>
      <c r="E7" s="51" t="e">
        <v>#N/A</v>
      </c>
      <c r="F7" s="51">
        <v>65</v>
      </c>
      <c r="G7" s="51" t="e">
        <v>#N/A</v>
      </c>
      <c r="H7" s="48">
        <v>8.1666666666666661</v>
      </c>
      <c r="I7" s="51">
        <v>104.55</v>
      </c>
      <c r="J7" s="48">
        <v>84.2</v>
      </c>
      <c r="K7" s="51">
        <v>28.416666666666668</v>
      </c>
      <c r="L7" s="51">
        <v>57.93</v>
      </c>
      <c r="M7" s="48">
        <v>101</v>
      </c>
      <c r="N7" s="48"/>
      <c r="P7" s="48">
        <v>65.166666666666671</v>
      </c>
      <c r="Q7" s="51">
        <v>25.53</v>
      </c>
      <c r="R7" s="51">
        <v>30.41</v>
      </c>
      <c r="S7" s="51">
        <v>61.497788500201082</v>
      </c>
      <c r="U7" s="74">
        <f t="shared" si="0"/>
        <v>-8.1177067478437337E-3</v>
      </c>
      <c r="V7" s="74">
        <f t="shared" si="1"/>
        <v>5.1181102362205522E-3</v>
      </c>
      <c r="W7" s="74">
        <f t="shared" si="2"/>
        <v>-3.6041939711664028E-3</v>
      </c>
      <c r="Y7" s="48">
        <f t="shared" si="3"/>
        <v>222.35405269309067</v>
      </c>
      <c r="Z7" s="48">
        <f t="shared" si="4"/>
        <v>-14.01475120509042</v>
      </c>
    </row>
    <row r="8" spans="1:26" x14ac:dyDescent="0.25">
      <c r="A8" s="46" t="s">
        <v>488</v>
      </c>
      <c r="B8" s="48" t="e">
        <v>#N/A</v>
      </c>
      <c r="C8" s="48">
        <v>59.1</v>
      </c>
      <c r="D8" s="51">
        <v>451.49</v>
      </c>
      <c r="E8" s="51" t="e">
        <v>#N/A</v>
      </c>
      <c r="F8" s="51">
        <v>66.37</v>
      </c>
      <c r="G8" s="51" t="e">
        <v>#N/A</v>
      </c>
      <c r="H8" s="48">
        <v>8.1</v>
      </c>
      <c r="I8" s="51">
        <v>106.12666666666667</v>
      </c>
      <c r="J8" s="48">
        <v>84</v>
      </c>
      <c r="K8" s="51">
        <v>17.536666666666665</v>
      </c>
      <c r="L8" s="51">
        <v>58.46</v>
      </c>
      <c r="M8" s="48">
        <v>97.7</v>
      </c>
      <c r="N8" s="48"/>
      <c r="P8" s="48">
        <v>65.7</v>
      </c>
      <c r="Q8" s="51">
        <v>25.4</v>
      </c>
      <c r="R8" s="51">
        <v>30.52</v>
      </c>
      <c r="S8" s="51">
        <v>61.655475137381089</v>
      </c>
      <c r="U8" s="74">
        <f t="shared" si="0"/>
        <v>-3.0349013657056112E-3</v>
      </c>
      <c r="V8" s="74">
        <f t="shared" si="1"/>
        <v>2.1721641190667773E-2</v>
      </c>
      <c r="W8" s="74">
        <f t="shared" si="2"/>
        <v>1.5978695073235683E-2</v>
      </c>
      <c r="Y8" s="48">
        <f t="shared" si="3"/>
        <v>205.42351974625484</v>
      </c>
      <c r="Z8" s="48">
        <f t="shared" si="4"/>
        <v>-16.930532946835825</v>
      </c>
    </row>
    <row r="9" spans="1:26" x14ac:dyDescent="0.25">
      <c r="A9" s="46" t="s">
        <v>489</v>
      </c>
      <c r="B9" s="48" t="e">
        <v>#N/A</v>
      </c>
      <c r="C9" s="48">
        <v>58.866666666666667</v>
      </c>
      <c r="D9" s="51">
        <v>456.61</v>
      </c>
      <c r="E9" s="51" t="e">
        <v>#N/A</v>
      </c>
      <c r="F9" s="51">
        <v>67.760000000000005</v>
      </c>
      <c r="G9" s="51" t="e">
        <v>#N/A</v>
      </c>
      <c r="H9" s="48">
        <v>7.9666666666666659</v>
      </c>
      <c r="I9" s="51">
        <v>106.95</v>
      </c>
      <c r="J9" s="48">
        <v>84.2</v>
      </c>
      <c r="K9" s="51">
        <v>12.776666666666666</v>
      </c>
      <c r="L9" s="51">
        <v>58.72</v>
      </c>
      <c r="M9" s="48">
        <v>92.6</v>
      </c>
      <c r="N9" s="48"/>
      <c r="P9" s="48">
        <v>65.900000000000006</v>
      </c>
      <c r="Q9" s="51">
        <v>24.86</v>
      </c>
      <c r="R9" s="51">
        <v>30.04</v>
      </c>
      <c r="S9" s="51">
        <v>62.1600723763571</v>
      </c>
      <c r="U9" s="74">
        <f t="shared" si="0"/>
        <v>-2.5227043390513293E-3</v>
      </c>
      <c r="V9" s="74">
        <f t="shared" si="1"/>
        <v>1.2214983713355165E-2</v>
      </c>
      <c r="W9" s="74">
        <f t="shared" si="2"/>
        <v>-1.6616816218012476E-3</v>
      </c>
      <c r="Y9" s="48">
        <f t="shared" si="3"/>
        <v>182.2035029383494</v>
      </c>
      <c r="Z9" s="48">
        <f t="shared" si="4"/>
        <v>-23.220016807905438</v>
      </c>
    </row>
    <row r="10" spans="1:26" x14ac:dyDescent="0.25">
      <c r="A10" s="46" t="s">
        <v>490</v>
      </c>
      <c r="B10" s="48" t="e">
        <v>#N/A</v>
      </c>
      <c r="C10" s="48">
        <v>58.833333333333336</v>
      </c>
      <c r="D10" s="51">
        <v>460.04</v>
      </c>
      <c r="E10" s="51" t="e">
        <v>#N/A</v>
      </c>
      <c r="F10" s="51">
        <v>67.38</v>
      </c>
      <c r="G10" s="51" t="e">
        <v>#N/A</v>
      </c>
      <c r="H10" s="48">
        <v>7.7666666666666666</v>
      </c>
      <c r="I10" s="51">
        <v>107.88666666666667</v>
      </c>
      <c r="J10" s="48">
        <v>84.2</v>
      </c>
      <c r="K10" s="51">
        <v>12.566666666666668</v>
      </c>
      <c r="L10" s="51">
        <v>59.25</v>
      </c>
      <c r="M10" s="48">
        <v>89.2</v>
      </c>
      <c r="N10" s="48"/>
      <c r="P10" s="48">
        <v>66.066666666666663</v>
      </c>
      <c r="Q10" s="51">
        <v>24.56</v>
      </c>
      <c r="R10" s="51">
        <v>30.09</v>
      </c>
      <c r="S10" s="51">
        <v>62.349296340973105</v>
      </c>
      <c r="U10" s="74">
        <f t="shared" si="0"/>
        <v>-5.020080321285314E-3</v>
      </c>
      <c r="V10" s="74">
        <f t="shared" si="1"/>
        <v>-2.9632556301857016E-2</v>
      </c>
      <c r="W10" s="74">
        <f t="shared" si="2"/>
        <v>9.0543259557342992E-3</v>
      </c>
      <c r="Y10" s="48">
        <f t="shared" si="3"/>
        <v>163.64610382828923</v>
      </c>
      <c r="Z10" s="48">
        <f t="shared" si="4"/>
        <v>-18.557399110060175</v>
      </c>
    </row>
    <row r="11" spans="1:26" x14ac:dyDescent="0.25">
      <c r="A11" s="46" t="s">
        <v>491</v>
      </c>
      <c r="B11" s="48" t="e">
        <v>#N/A</v>
      </c>
      <c r="C11" s="48">
        <v>58.79999999999999</v>
      </c>
      <c r="D11" s="51">
        <v>464.53</v>
      </c>
      <c r="E11" s="51" t="e">
        <v>#N/A</v>
      </c>
      <c r="F11" s="51">
        <v>67.819999999999993</v>
      </c>
      <c r="G11" s="51" t="e">
        <v>#N/A</v>
      </c>
      <c r="H11" s="48">
        <v>7.7</v>
      </c>
      <c r="I11" s="51">
        <v>107.87</v>
      </c>
      <c r="J11" s="48">
        <v>83.6</v>
      </c>
      <c r="K11" s="51">
        <v>14.83</v>
      </c>
      <c r="L11" s="51">
        <v>59.51</v>
      </c>
      <c r="M11" s="48">
        <v>88.5</v>
      </c>
      <c r="N11" s="48"/>
      <c r="P11" s="48">
        <v>66.400000000000006</v>
      </c>
      <c r="Q11" s="51">
        <v>25.31</v>
      </c>
      <c r="R11" s="51">
        <v>29.82</v>
      </c>
      <c r="S11" s="51">
        <v>62.506982978153097</v>
      </c>
      <c r="U11" s="74">
        <f t="shared" si="0"/>
        <v>0</v>
      </c>
      <c r="V11" s="74">
        <f t="shared" si="1"/>
        <v>-8.2288401253919341E-3</v>
      </c>
      <c r="W11" s="74">
        <f t="shared" si="2"/>
        <v>1.8094912939569774E-2</v>
      </c>
      <c r="Y11" s="48">
        <f t="shared" si="3"/>
        <v>158.74327454284926</v>
      </c>
      <c r="Z11" s="48">
        <f t="shared" si="4"/>
        <v>-4.9028292854399638</v>
      </c>
    </row>
    <row r="12" spans="1:26" x14ac:dyDescent="0.25">
      <c r="A12" s="46" t="s">
        <v>492</v>
      </c>
      <c r="B12" s="48" t="e">
        <v>#N/A</v>
      </c>
      <c r="C12" s="48">
        <v>58.79999999999999</v>
      </c>
      <c r="D12" s="51">
        <v>452.88</v>
      </c>
      <c r="E12" s="51" t="e">
        <v>#N/A</v>
      </c>
      <c r="F12" s="51">
        <v>68.72</v>
      </c>
      <c r="G12" s="51" t="e">
        <v>#N/A</v>
      </c>
      <c r="H12" s="48">
        <v>7.833333333333333</v>
      </c>
      <c r="I12" s="51">
        <v>106.89999999999999</v>
      </c>
      <c r="J12" s="48">
        <v>83.5</v>
      </c>
      <c r="K12" s="51">
        <v>17.940000000000001</v>
      </c>
      <c r="L12" s="51">
        <v>59.51</v>
      </c>
      <c r="M12" s="48">
        <v>86.4</v>
      </c>
      <c r="N12" s="48"/>
      <c r="P12" s="48">
        <v>66.400000000000006</v>
      </c>
      <c r="Q12" s="51">
        <v>25.52</v>
      </c>
      <c r="R12" s="51">
        <v>29.29</v>
      </c>
      <c r="S12" s="51">
        <v>62.82235625251311</v>
      </c>
      <c r="U12" s="74">
        <f t="shared" si="0"/>
        <v>-1.0030090270811698E-3</v>
      </c>
      <c r="V12" s="74">
        <f t="shared" si="1"/>
        <v>-1.6191210485736351E-2</v>
      </c>
      <c r="W12" s="74">
        <f t="shared" si="2"/>
        <v>-3.4607778510217568E-2</v>
      </c>
      <c r="Y12" s="48">
        <f t="shared" si="3"/>
        <v>149.13732406129972</v>
      </c>
      <c r="Z12" s="48">
        <f t="shared" si="4"/>
        <v>-9.6059504815495416</v>
      </c>
    </row>
    <row r="13" spans="1:26" x14ac:dyDescent="0.25">
      <c r="A13" s="46" t="s">
        <v>493</v>
      </c>
      <c r="B13" s="48" t="e">
        <v>#N/A</v>
      </c>
      <c r="C13" s="48">
        <v>58.9</v>
      </c>
      <c r="D13" s="51">
        <v>463.12</v>
      </c>
      <c r="E13" s="51" t="e">
        <v>#N/A</v>
      </c>
      <c r="F13" s="51">
        <v>70.2</v>
      </c>
      <c r="G13" s="51" t="e">
        <v>#N/A</v>
      </c>
      <c r="H13" s="48">
        <v>7.8666666666666671</v>
      </c>
      <c r="I13" s="51">
        <v>106.32333333333334</v>
      </c>
      <c r="J13" s="48">
        <v>83.6</v>
      </c>
      <c r="K13" s="51">
        <v>18.560000000000002</v>
      </c>
      <c r="L13" s="51">
        <v>59.51</v>
      </c>
      <c r="M13" s="48">
        <v>87.2</v>
      </c>
      <c r="N13" s="48"/>
      <c r="P13" s="48">
        <v>66.466666666666669</v>
      </c>
      <c r="Q13" s="51">
        <v>25.94</v>
      </c>
      <c r="R13" s="51">
        <v>30.34</v>
      </c>
      <c r="S13" s="51">
        <v>62.82235625251311</v>
      </c>
      <c r="U13" s="74">
        <f t="shared" si="0"/>
        <v>-2.5012506253124789E-3</v>
      </c>
      <c r="V13" s="74">
        <f t="shared" si="1"/>
        <v>-1.9238168526355404E-3</v>
      </c>
      <c r="W13" s="74">
        <f t="shared" si="2"/>
        <v>-3.6124794745484579E-3</v>
      </c>
      <c r="Y13" s="48">
        <f t="shared" si="3"/>
        <v>152.82398610326933</v>
      </c>
      <c r="Z13" s="48">
        <f t="shared" si="4"/>
        <v>3.6866620419696119</v>
      </c>
    </row>
    <row r="14" spans="1:26" x14ac:dyDescent="0.25">
      <c r="A14" s="46" t="s">
        <v>494</v>
      </c>
      <c r="B14" s="48" t="e">
        <v>#N/A</v>
      </c>
      <c r="C14" s="48">
        <v>59.1</v>
      </c>
      <c r="D14" s="51">
        <v>466.2</v>
      </c>
      <c r="E14" s="51" t="e">
        <v>#N/A</v>
      </c>
      <c r="F14" s="51">
        <v>70.41</v>
      </c>
      <c r="G14" s="51" t="e">
        <v>#N/A</v>
      </c>
      <c r="H14" s="48">
        <v>7.9000000000000012</v>
      </c>
      <c r="I14" s="51">
        <v>105.76666666666667</v>
      </c>
      <c r="J14" s="48">
        <v>83.7</v>
      </c>
      <c r="K14" s="51">
        <v>19.126666666666669</v>
      </c>
      <c r="L14" s="51">
        <v>59.68</v>
      </c>
      <c r="M14" s="48">
        <v>88.3</v>
      </c>
      <c r="N14" s="48"/>
      <c r="P14" s="48">
        <v>66.633333333333326</v>
      </c>
      <c r="Q14" s="51">
        <v>25.99</v>
      </c>
      <c r="R14" s="51">
        <v>30.45</v>
      </c>
      <c r="S14" s="51">
        <v>62.885430907385107</v>
      </c>
      <c r="U14" s="74">
        <f t="shared" si="0"/>
        <v>-3.9860488290981433E-3</v>
      </c>
      <c r="V14" s="74">
        <f t="shared" si="1"/>
        <v>-3.0686612965095117E-3</v>
      </c>
      <c r="W14" s="74">
        <f t="shared" si="2"/>
        <v>-1.20051914341337E-2</v>
      </c>
      <c r="Y14" s="48">
        <f t="shared" si="3"/>
        <v>156.69726068576358</v>
      </c>
      <c r="Z14" s="48">
        <f t="shared" si="4"/>
        <v>3.8732745824942469</v>
      </c>
    </row>
    <row r="15" spans="1:26" x14ac:dyDescent="0.25">
      <c r="A15" s="46" t="s">
        <v>495</v>
      </c>
      <c r="B15" s="48" t="e">
        <v>#N/A</v>
      </c>
      <c r="C15" s="48">
        <v>59.233333333333327</v>
      </c>
      <c r="D15" s="51">
        <v>473.71</v>
      </c>
      <c r="E15" s="51" t="e">
        <v>#N/A</v>
      </c>
      <c r="F15" s="51">
        <v>71.63</v>
      </c>
      <c r="G15" s="51" t="e">
        <v>#N/A</v>
      </c>
      <c r="H15" s="48">
        <v>7.9333333333333336</v>
      </c>
      <c r="I15" s="51">
        <v>104.85666666666667</v>
      </c>
      <c r="J15" s="48">
        <v>84</v>
      </c>
      <c r="K15" s="51">
        <v>17.973333333333333</v>
      </c>
      <c r="L15" s="51">
        <v>60.21</v>
      </c>
      <c r="M15" s="48">
        <v>88.3</v>
      </c>
      <c r="N15" s="48"/>
      <c r="P15" s="48">
        <v>66.899999999999991</v>
      </c>
      <c r="Q15" s="51">
        <v>26.07</v>
      </c>
      <c r="R15" s="51">
        <v>30.82</v>
      </c>
      <c r="S15" s="51">
        <v>63.043117544565099</v>
      </c>
      <c r="U15" s="74">
        <f t="shared" si="0"/>
        <v>-5.4509415262636862E-3</v>
      </c>
      <c r="V15" s="74">
        <f t="shared" si="1"/>
        <v>-1.0626185958254264E-2</v>
      </c>
      <c r="W15" s="74">
        <f t="shared" si="2"/>
        <v>5.8015791280466855E-2</v>
      </c>
      <c r="Y15" s="48">
        <f t="shared" si="3"/>
        <v>153.16066245342316</v>
      </c>
      <c r="Z15" s="48">
        <f t="shared" si="4"/>
        <v>-3.5365982323404239</v>
      </c>
    </row>
    <row r="16" spans="1:26" x14ac:dyDescent="0.25">
      <c r="A16" s="46" t="s">
        <v>496</v>
      </c>
      <c r="B16" s="48" t="e">
        <v>#N/A</v>
      </c>
      <c r="C16" s="48">
        <v>59.466666666666669</v>
      </c>
      <c r="D16" s="51">
        <v>469.36</v>
      </c>
      <c r="E16" s="51" t="e">
        <v>#N/A</v>
      </c>
      <c r="F16" s="51">
        <v>69.84</v>
      </c>
      <c r="G16" s="51" t="e">
        <v>#N/A</v>
      </c>
      <c r="H16" s="48">
        <v>7.9333333333333336</v>
      </c>
      <c r="I16" s="51">
        <v>103.81666666666666</v>
      </c>
      <c r="J16" s="48">
        <v>84.5</v>
      </c>
      <c r="K16" s="51">
        <v>15.833333333333334</v>
      </c>
      <c r="L16" s="51">
        <v>60.03</v>
      </c>
      <c r="M16" s="48">
        <v>87.9</v>
      </c>
      <c r="N16" s="48"/>
      <c r="P16" s="48">
        <v>67.266666666666666</v>
      </c>
      <c r="Q16" s="51">
        <v>26.35</v>
      </c>
      <c r="R16" s="51">
        <v>29.13</v>
      </c>
      <c r="S16" s="51">
        <v>63.295416164053101</v>
      </c>
      <c r="U16" s="74">
        <f t="shared" si="0"/>
        <v>-5.4213898472152966E-3</v>
      </c>
      <c r="V16" s="74">
        <f t="shared" si="1"/>
        <v>-2.0810107766629504E-2</v>
      </c>
      <c r="W16" s="74">
        <f t="shared" si="2"/>
        <v>-8.5113065326633208E-2</v>
      </c>
      <c r="Y16" s="48">
        <f t="shared" si="3"/>
        <v>152.54214697095185</v>
      </c>
      <c r="Z16" s="48">
        <f t="shared" si="4"/>
        <v>-0.6185154824713095</v>
      </c>
    </row>
    <row r="17" spans="1:26" x14ac:dyDescent="0.25">
      <c r="A17" s="46" t="s">
        <v>497</v>
      </c>
      <c r="B17" s="48" t="e">
        <v>#N/A</v>
      </c>
      <c r="C17" s="48">
        <v>59.733333333333327</v>
      </c>
      <c r="D17" s="51">
        <v>477.91</v>
      </c>
      <c r="E17" s="51" t="e">
        <v>#N/A</v>
      </c>
      <c r="F17" s="51">
        <v>73.08</v>
      </c>
      <c r="G17" s="51" t="e">
        <v>#N/A</v>
      </c>
      <c r="H17" s="48">
        <v>7.9000000000000012</v>
      </c>
      <c r="I17" s="51">
        <v>104.60000000000001</v>
      </c>
      <c r="J17" s="48">
        <v>85.3</v>
      </c>
      <c r="K17" s="51">
        <v>15.786666666666667</v>
      </c>
      <c r="L17" s="51">
        <v>60.48</v>
      </c>
      <c r="M17" s="48">
        <v>88.4</v>
      </c>
      <c r="N17" s="48"/>
      <c r="P17" s="48">
        <v>67.633333333333326</v>
      </c>
      <c r="Q17" s="51">
        <v>26.91</v>
      </c>
      <c r="R17" s="51">
        <v>31.84</v>
      </c>
      <c r="S17" s="51">
        <v>63.642326765849113</v>
      </c>
      <c r="U17" s="74">
        <f t="shared" si="0"/>
        <v>-2.4582104228122459E-3</v>
      </c>
      <c r="V17" s="74">
        <f t="shared" si="1"/>
        <v>-3.9614561027837225E-2</v>
      </c>
      <c r="W17" s="74">
        <f t="shared" si="2"/>
        <v>-1.9100431300061671E-2</v>
      </c>
      <c r="Y17" s="48">
        <f t="shared" si="3"/>
        <v>151.82369510892812</v>
      </c>
      <c r="Z17" s="48">
        <f t="shared" si="4"/>
        <v>-0.71845186202372702</v>
      </c>
    </row>
    <row r="18" spans="1:26" x14ac:dyDescent="0.25">
      <c r="A18" s="46" t="s">
        <v>498</v>
      </c>
      <c r="B18" s="48" t="e">
        <v>#N/A</v>
      </c>
      <c r="C18" s="48">
        <v>59.866666666666667</v>
      </c>
      <c r="D18" s="51">
        <v>483.38</v>
      </c>
      <c r="E18" s="51" t="e">
        <v>#N/A</v>
      </c>
      <c r="F18" s="51">
        <v>74.8</v>
      </c>
      <c r="G18" s="51" t="e">
        <v>#N/A</v>
      </c>
      <c r="H18" s="48">
        <v>7.7666666666666666</v>
      </c>
      <c r="I18" s="51">
        <v>104.78333333333332</v>
      </c>
      <c r="J18" s="48">
        <v>86.5</v>
      </c>
      <c r="K18" s="51">
        <v>14.166666666666666</v>
      </c>
      <c r="L18" s="51">
        <v>60.91</v>
      </c>
      <c r="M18" s="48">
        <v>90.2</v>
      </c>
      <c r="N18" s="48"/>
      <c r="P18" s="48">
        <v>67.8</v>
      </c>
      <c r="Q18" s="51">
        <v>28.02</v>
      </c>
      <c r="R18" s="51">
        <v>32.46</v>
      </c>
      <c r="S18" s="51">
        <v>63.989237367645117</v>
      </c>
      <c r="U18" s="74">
        <f t="shared" si="0"/>
        <v>-7.8048780487807168E-3</v>
      </c>
      <c r="V18" s="74">
        <f t="shared" si="1"/>
        <v>-9.5440084835630712E-3</v>
      </c>
      <c r="W18" s="74">
        <f t="shared" si="2"/>
        <v>-3.1044776119402928E-2</v>
      </c>
      <c r="Y18" s="48">
        <f t="shared" si="3"/>
        <v>157.05282488807393</v>
      </c>
      <c r="Z18" s="48">
        <f t="shared" si="4"/>
        <v>5.2291297791458078</v>
      </c>
    </row>
    <row r="19" spans="1:26" x14ac:dyDescent="0.25">
      <c r="A19" s="46" t="s">
        <v>499</v>
      </c>
      <c r="B19" s="48" t="e">
        <v>#N/A</v>
      </c>
      <c r="C19" s="48">
        <v>60.300000000000004</v>
      </c>
      <c r="D19" s="51">
        <v>488.99</v>
      </c>
      <c r="E19" s="51" t="e">
        <v>#N/A</v>
      </c>
      <c r="F19" s="51">
        <v>76.73</v>
      </c>
      <c r="G19" s="51" t="e">
        <v>#N/A</v>
      </c>
      <c r="H19" s="48">
        <v>7.5</v>
      </c>
      <c r="I19" s="51">
        <v>106.14666666666666</v>
      </c>
      <c r="J19" s="48">
        <v>87.6</v>
      </c>
      <c r="K19" s="51">
        <v>14.316666666666668</v>
      </c>
      <c r="L19" s="51">
        <v>61.61</v>
      </c>
      <c r="M19" s="48">
        <v>90.7</v>
      </c>
      <c r="N19" s="48"/>
      <c r="P19" s="48">
        <v>68.333333333333343</v>
      </c>
      <c r="Q19" s="51">
        <v>28.29</v>
      </c>
      <c r="R19" s="51">
        <v>33.5</v>
      </c>
      <c r="S19" s="51">
        <v>64.146924004825124</v>
      </c>
      <c r="U19" s="74">
        <f t="shared" si="0"/>
        <v>-6.3015026660202533E-3</v>
      </c>
      <c r="V19" s="74">
        <f t="shared" si="1"/>
        <v>-1.0146955913226008E-2</v>
      </c>
      <c r="W19" s="74">
        <f t="shared" si="2"/>
        <v>-3.3746755119700045E-2</v>
      </c>
      <c r="Y19" s="48">
        <f t="shared" si="3"/>
        <v>154.69326483784462</v>
      </c>
      <c r="Z19" s="48">
        <f t="shared" si="4"/>
        <v>-2.3595600502293053</v>
      </c>
    </row>
    <row r="20" spans="1:26" x14ac:dyDescent="0.25">
      <c r="A20" s="46" t="s">
        <v>500</v>
      </c>
      <c r="B20" s="48" t="e">
        <v>#N/A</v>
      </c>
      <c r="C20" s="48">
        <v>60.933333333333337</v>
      </c>
      <c r="D20" s="51">
        <v>494.17</v>
      </c>
      <c r="E20" s="51" t="e">
        <v>#N/A</v>
      </c>
      <c r="F20" s="51">
        <v>77.680000000000007</v>
      </c>
      <c r="G20" s="51" t="e">
        <v>#N/A</v>
      </c>
      <c r="H20" s="48">
        <v>7.2</v>
      </c>
      <c r="I20" s="51">
        <v>105.39</v>
      </c>
      <c r="J20" s="48">
        <v>87.4</v>
      </c>
      <c r="K20" s="51">
        <v>18.083333333333332</v>
      </c>
      <c r="L20" s="51">
        <v>62.06</v>
      </c>
      <c r="M20" s="48">
        <v>93</v>
      </c>
      <c r="N20" s="48"/>
      <c r="P20" s="48">
        <v>68.766666666666666</v>
      </c>
      <c r="Q20" s="51">
        <v>28.58</v>
      </c>
      <c r="R20" s="51">
        <v>34.67</v>
      </c>
      <c r="S20" s="51">
        <v>64.651521243801142</v>
      </c>
      <c r="U20" s="74">
        <f t="shared" si="0"/>
        <v>-5.7831325301205272E-3</v>
      </c>
      <c r="V20" s="74">
        <f t="shared" si="1"/>
        <v>-1.4822475008617775E-2</v>
      </c>
      <c r="W20" s="74">
        <f t="shared" si="2"/>
        <v>-1.3936291240045362E-2</v>
      </c>
      <c r="Y20" s="48">
        <f t="shared" si="3"/>
        <v>161.79913365320871</v>
      </c>
      <c r="Z20" s="48">
        <f t="shared" si="4"/>
        <v>7.1058688153640901</v>
      </c>
    </row>
    <row r="21" spans="1:26" x14ac:dyDescent="0.25">
      <c r="A21" s="46" t="s">
        <v>501</v>
      </c>
      <c r="B21" s="48" t="e">
        <v>#N/A</v>
      </c>
      <c r="C21" s="48">
        <v>61.366666666666667</v>
      </c>
      <c r="D21" s="51">
        <v>496.15</v>
      </c>
      <c r="E21" s="51" t="e">
        <v>#N/A</v>
      </c>
      <c r="F21" s="51">
        <v>79.489999999999995</v>
      </c>
      <c r="G21" s="51" t="e">
        <v>#N/A</v>
      </c>
      <c r="H21" s="48">
        <v>7.166666666666667</v>
      </c>
      <c r="I21" s="51">
        <v>106.28666666666668</v>
      </c>
      <c r="J21" s="48">
        <v>88</v>
      </c>
      <c r="K21" s="51">
        <v>18.986666666666665</v>
      </c>
      <c r="L21" s="51">
        <v>62.23</v>
      </c>
      <c r="M21" s="48">
        <v>95.4</v>
      </c>
      <c r="N21" s="48"/>
      <c r="P21" s="48">
        <v>69.166666666666671</v>
      </c>
      <c r="Q21" s="51">
        <v>29.01</v>
      </c>
      <c r="R21" s="51">
        <v>35.159999999999997</v>
      </c>
      <c r="S21" s="51">
        <v>65.061506500469136</v>
      </c>
      <c r="U21" s="74">
        <f t="shared" si="0"/>
        <v>-3.3621517771373899E-3</v>
      </c>
      <c r="V21" s="74">
        <f t="shared" si="1"/>
        <v>-5.1030421982335539E-2</v>
      </c>
      <c r="W21" s="74">
        <f t="shared" si="2"/>
        <v>-1.6778523489932917E-2</v>
      </c>
      <c r="Y21" s="48">
        <f t="shared" si="3"/>
        <v>170.8965519492458</v>
      </c>
      <c r="Z21" s="48">
        <f t="shared" si="4"/>
        <v>9.0974182960370911</v>
      </c>
    </row>
    <row r="22" spans="1:26" x14ac:dyDescent="0.25">
      <c r="A22" s="46" t="s">
        <v>502</v>
      </c>
      <c r="B22" s="48" t="e">
        <v>#N/A</v>
      </c>
      <c r="C22" s="48">
        <v>61.633333333333333</v>
      </c>
      <c r="D22" s="51">
        <v>500.76</v>
      </c>
      <c r="E22" s="51" t="e">
        <v>#N/A</v>
      </c>
      <c r="F22" s="51">
        <v>80.650000000000006</v>
      </c>
      <c r="G22" s="51" t="e">
        <v>#N/A</v>
      </c>
      <c r="H22" s="48">
        <v>7</v>
      </c>
      <c r="I22" s="51">
        <v>107.22000000000001</v>
      </c>
      <c r="J22" s="48">
        <v>88.6</v>
      </c>
      <c r="K22" s="51">
        <v>17.556666666666668</v>
      </c>
      <c r="L22" s="51">
        <v>62.67</v>
      </c>
      <c r="M22" s="48">
        <v>94.1</v>
      </c>
      <c r="N22" s="48"/>
      <c r="P22" s="48">
        <v>69.400000000000006</v>
      </c>
      <c r="Q22" s="51">
        <v>30.57</v>
      </c>
      <c r="R22" s="51">
        <v>35.76</v>
      </c>
      <c r="S22" s="51">
        <v>65.439954429701146</v>
      </c>
      <c r="U22" s="74">
        <f t="shared" si="0"/>
        <v>-8.5714285714284522E-3</v>
      </c>
      <c r="V22" s="74">
        <f t="shared" si="1"/>
        <v>-3.1061806656101476E-2</v>
      </c>
      <c r="W22" s="74">
        <f t="shared" si="2"/>
        <v>2.3175965665235942E-2</v>
      </c>
      <c r="Y22" s="48">
        <f t="shared" si="3"/>
        <v>162.5900729418999</v>
      </c>
      <c r="Z22" s="48">
        <f t="shared" si="4"/>
        <v>-8.3064790073458994</v>
      </c>
    </row>
    <row r="23" spans="1:26" x14ac:dyDescent="0.25">
      <c r="A23" s="46" t="s">
        <v>503</v>
      </c>
      <c r="B23" s="48" t="e">
        <v>#N/A</v>
      </c>
      <c r="C23" s="48">
        <v>62.166666666666664</v>
      </c>
      <c r="D23" s="51">
        <v>506.51</v>
      </c>
      <c r="E23" s="51" t="e">
        <v>#N/A</v>
      </c>
      <c r="F23" s="51">
        <v>83.24</v>
      </c>
      <c r="G23" s="51" t="e">
        <v>#N/A</v>
      </c>
      <c r="H23" s="48">
        <v>7</v>
      </c>
      <c r="I23" s="51">
        <v>107.29333333333334</v>
      </c>
      <c r="J23" s="48">
        <v>88.7</v>
      </c>
      <c r="K23" s="51">
        <v>19.383333333333329</v>
      </c>
      <c r="L23" s="51">
        <v>63.11</v>
      </c>
      <c r="M23" s="48">
        <v>93.5</v>
      </c>
      <c r="N23" s="48"/>
      <c r="P23" s="48">
        <v>70</v>
      </c>
      <c r="Q23" s="51">
        <v>31.55</v>
      </c>
      <c r="R23" s="51">
        <v>34.950000000000003</v>
      </c>
      <c r="S23" s="51">
        <v>65.660715721753149</v>
      </c>
      <c r="U23" s="74">
        <f t="shared" si="0"/>
        <v>-7.561436672967603E-3</v>
      </c>
      <c r="V23" s="74">
        <f t="shared" si="1"/>
        <v>-2.4729520865533261E-2</v>
      </c>
      <c r="W23" s="74">
        <f t="shared" si="2"/>
        <v>-6.7999999999999949E-2</v>
      </c>
      <c r="Y23" s="48">
        <f t="shared" si="3"/>
        <v>157.23288027939731</v>
      </c>
      <c r="Z23" s="48">
        <f t="shared" si="4"/>
        <v>-5.3571926625025981</v>
      </c>
    </row>
    <row r="24" spans="1:26" x14ac:dyDescent="0.25">
      <c r="A24" s="46" t="s">
        <v>342</v>
      </c>
      <c r="B24" s="48" t="e">
        <v>#N/A</v>
      </c>
      <c r="C24" s="48">
        <v>62.5</v>
      </c>
      <c r="D24" s="51">
        <v>516.96</v>
      </c>
      <c r="E24" s="51" t="e">
        <v>#N/A</v>
      </c>
      <c r="F24" s="51">
        <v>84.57</v>
      </c>
      <c r="G24" s="51" t="e">
        <v>#N/A</v>
      </c>
      <c r="H24" s="48">
        <v>6.7</v>
      </c>
      <c r="I24" s="51">
        <v>107.20666666666666</v>
      </c>
      <c r="J24" s="48">
        <v>88.9</v>
      </c>
      <c r="K24" s="51">
        <v>19.883333333333333</v>
      </c>
      <c r="L24" s="51">
        <v>64.069999999999993</v>
      </c>
      <c r="M24" s="48">
        <v>93</v>
      </c>
      <c r="N24" s="48"/>
      <c r="P24" s="48">
        <v>70.533333333333317</v>
      </c>
      <c r="Q24" s="51">
        <v>32.35</v>
      </c>
      <c r="R24" s="51">
        <v>37.5</v>
      </c>
      <c r="S24" s="51">
        <v>66.22838761560115</v>
      </c>
      <c r="U24" s="74">
        <f t="shared" si="0"/>
        <v>-4.7036688617122513E-3</v>
      </c>
      <c r="V24" s="74">
        <f t="shared" si="1"/>
        <v>-2.6774969915764113E-2</v>
      </c>
      <c r="W24" s="74">
        <f t="shared" si="2"/>
        <v>3.2488986784140916E-2</v>
      </c>
      <c r="Y24" s="48">
        <f t="shared" si="3"/>
        <v>149.04930300093037</v>
      </c>
      <c r="Z24" s="48">
        <f t="shared" si="4"/>
        <v>-8.1835772784669416</v>
      </c>
    </row>
    <row r="25" spans="1:26" x14ac:dyDescent="0.25">
      <c r="A25" s="46" t="s">
        <v>343</v>
      </c>
      <c r="B25" s="48" t="e">
        <v>#N/A</v>
      </c>
      <c r="C25" s="48">
        <v>62.866666666666667</v>
      </c>
      <c r="D25" s="51">
        <v>519.54999999999995</v>
      </c>
      <c r="E25" s="51" t="e">
        <v>#N/A</v>
      </c>
      <c r="F25" s="51">
        <v>85.46</v>
      </c>
      <c r="G25" s="51" t="e">
        <v>#N/A</v>
      </c>
      <c r="H25" s="48">
        <v>6.5333333333333341</v>
      </c>
      <c r="I25" s="51">
        <v>107.34666666666665</v>
      </c>
      <c r="J25" s="48">
        <v>88.8</v>
      </c>
      <c r="K25" s="51">
        <v>16.446666666666665</v>
      </c>
      <c r="L25" s="51">
        <v>64.59</v>
      </c>
      <c r="M25" s="48">
        <v>93.3</v>
      </c>
      <c r="N25" s="48"/>
      <c r="P25" s="48">
        <v>70.86666666666666</v>
      </c>
      <c r="Q25" s="51">
        <v>33.24</v>
      </c>
      <c r="R25" s="51">
        <v>36.32</v>
      </c>
      <c r="S25" s="51">
        <v>66.73298485457714</v>
      </c>
      <c r="U25" s="74">
        <f t="shared" si="0"/>
        <v>-2.8142589118200778E-3</v>
      </c>
      <c r="V25" s="74">
        <f t="shared" si="1"/>
        <v>-2.4933998239953126E-2</v>
      </c>
      <c r="W25" s="74">
        <f t="shared" si="2"/>
        <v>-0.11436235064618383</v>
      </c>
      <c r="Y25" s="48">
        <f t="shared" si="3"/>
        <v>147.10420312356666</v>
      </c>
      <c r="Z25" s="48">
        <f t="shared" si="4"/>
        <v>-1.9450998773637025</v>
      </c>
    </row>
    <row r="26" spans="1:26" x14ac:dyDescent="0.25">
      <c r="A26" s="46" t="s">
        <v>344</v>
      </c>
      <c r="B26" s="48" t="e">
        <v>#N/A</v>
      </c>
      <c r="C26" s="48">
        <v>63.199999999999996</v>
      </c>
      <c r="D26" s="51">
        <v>530.49</v>
      </c>
      <c r="E26" s="51" t="e">
        <v>#N/A</v>
      </c>
      <c r="F26" s="51">
        <v>92.03</v>
      </c>
      <c r="G26" s="51" t="e">
        <v>#N/A</v>
      </c>
      <c r="H26" s="48">
        <v>6.3</v>
      </c>
      <c r="I26" s="51">
        <v>107.14999999999999</v>
      </c>
      <c r="J26" s="48">
        <v>89.6</v>
      </c>
      <c r="K26" s="51">
        <v>26.02333333333333</v>
      </c>
      <c r="L26" s="51">
        <v>64.86</v>
      </c>
      <c r="M26" s="48">
        <v>90.8</v>
      </c>
      <c r="N26" s="48"/>
      <c r="P26" s="48">
        <v>71.066666666666677</v>
      </c>
      <c r="Q26" s="51">
        <v>34.090000000000003</v>
      </c>
      <c r="R26" s="51">
        <v>41.01</v>
      </c>
      <c r="S26" s="51">
        <v>67.048358128937153</v>
      </c>
      <c r="U26" s="74">
        <f t="shared" si="0"/>
        <v>-9.7538318625172149E-3</v>
      </c>
      <c r="V26" s="74">
        <f t="shared" si="1"/>
        <v>-3.9988735567445644E-2</v>
      </c>
      <c r="W26" s="74">
        <f t="shared" si="2"/>
        <v>-4.9153721307674592E-2</v>
      </c>
      <c r="Y26" s="48">
        <f t="shared" si="3"/>
        <v>134.57127389123025</v>
      </c>
      <c r="Z26" s="48">
        <f t="shared" si="4"/>
        <v>-12.532929232336414</v>
      </c>
    </row>
    <row r="27" spans="1:26" x14ac:dyDescent="0.25">
      <c r="A27" s="46" t="s">
        <v>345</v>
      </c>
      <c r="B27" s="48" t="e">
        <v>#N/A</v>
      </c>
      <c r="C27" s="48">
        <v>64</v>
      </c>
      <c r="D27" s="51">
        <v>539.75</v>
      </c>
      <c r="E27" s="51" t="e">
        <v>#N/A</v>
      </c>
      <c r="F27" s="51">
        <v>96.87</v>
      </c>
      <c r="G27" s="51" t="e">
        <v>#N/A</v>
      </c>
      <c r="H27" s="48">
        <v>6</v>
      </c>
      <c r="I27" s="51">
        <v>105.66000000000001</v>
      </c>
      <c r="J27" s="48">
        <v>89.7</v>
      </c>
      <c r="K27" s="51">
        <v>32.533333333333331</v>
      </c>
      <c r="L27" s="51">
        <v>65.040000000000006</v>
      </c>
      <c r="M27" s="48">
        <v>94.1</v>
      </c>
      <c r="N27" s="48"/>
      <c r="P27" s="48">
        <v>71.766666666666666</v>
      </c>
      <c r="Q27" s="51">
        <v>35.51</v>
      </c>
      <c r="R27" s="51">
        <v>43.13</v>
      </c>
      <c r="S27" s="51">
        <v>67.237582093553172</v>
      </c>
      <c r="U27" s="74">
        <f t="shared" si="0"/>
        <v>5.604857543204167E-3</v>
      </c>
      <c r="V27" s="74">
        <f t="shared" si="1"/>
        <v>-1.552536734128096E-2</v>
      </c>
      <c r="W27" s="74">
        <f t="shared" si="2"/>
        <v>-7.2273607227360759E-2</v>
      </c>
      <c r="Y27" s="48">
        <f t="shared" si="3"/>
        <v>147.74223254071146</v>
      </c>
      <c r="Z27" s="48">
        <f t="shared" si="4"/>
        <v>13.170958649481207</v>
      </c>
    </row>
    <row r="28" spans="1:26" x14ac:dyDescent="0.25">
      <c r="A28" s="46" t="s">
        <v>346</v>
      </c>
      <c r="B28" s="48" t="e">
        <v>#N/A</v>
      </c>
      <c r="C28" s="48">
        <v>64.36666666666666</v>
      </c>
      <c r="D28" s="51">
        <v>556.99</v>
      </c>
      <c r="E28" s="51">
        <v>105.48</v>
      </c>
      <c r="F28" s="51">
        <v>100.04</v>
      </c>
      <c r="G28" s="51">
        <v>108.3</v>
      </c>
      <c r="H28" s="48">
        <v>5.666666666666667</v>
      </c>
      <c r="I28" s="51">
        <v>103.18333333333334</v>
      </c>
      <c r="J28" s="48">
        <v>88.7</v>
      </c>
      <c r="K28" s="51">
        <v>21.099999999999998</v>
      </c>
      <c r="L28" s="51">
        <v>69.67</v>
      </c>
      <c r="M28" s="48">
        <v>94.5</v>
      </c>
      <c r="N28" s="48"/>
      <c r="P28" s="48">
        <v>71.36666666666666</v>
      </c>
      <c r="Q28" s="51">
        <v>36.07</v>
      </c>
      <c r="R28" s="51">
        <v>46.49</v>
      </c>
      <c r="S28" s="51">
        <v>67.899865969709168</v>
      </c>
      <c r="U28" s="74">
        <f t="shared" si="0"/>
        <v>-1.0171058714748216E-2</v>
      </c>
      <c r="V28" s="74">
        <f t="shared" si="1"/>
        <v>-2.7762803234501421E-2</v>
      </c>
      <c r="W28" s="74">
        <f t="shared" si="2"/>
        <v>6.6039899105709843E-2</v>
      </c>
      <c r="Y28" s="48">
        <f t="shared" si="3"/>
        <v>121.93201018306779</v>
      </c>
      <c r="Z28" s="48">
        <f t="shared" si="4"/>
        <v>-25.810222357643667</v>
      </c>
    </row>
    <row r="29" spans="1:26" x14ac:dyDescent="0.25">
      <c r="A29" s="46" t="s">
        <v>347</v>
      </c>
      <c r="B29" s="48" t="e">
        <v>#N/A</v>
      </c>
      <c r="C29" s="48">
        <v>65.033333333333331</v>
      </c>
      <c r="D29" s="51">
        <v>554.04</v>
      </c>
      <c r="E29" s="51">
        <v>106.53</v>
      </c>
      <c r="F29" s="51">
        <v>100.61</v>
      </c>
      <c r="G29" s="51">
        <v>101.99</v>
      </c>
      <c r="H29" s="48">
        <v>5.5999999999999988</v>
      </c>
      <c r="I29" s="51">
        <v>103.64999999999999</v>
      </c>
      <c r="J29" s="48">
        <v>88</v>
      </c>
      <c r="K29" s="51">
        <v>18.819999999999997</v>
      </c>
      <c r="L29" s="51">
        <v>71.209999999999994</v>
      </c>
      <c r="M29" s="48">
        <v>95.4</v>
      </c>
      <c r="N29" s="48"/>
      <c r="P29" s="48">
        <v>72.100000000000009</v>
      </c>
      <c r="Q29" s="51">
        <v>37.1</v>
      </c>
      <c r="R29" s="51">
        <v>43.61</v>
      </c>
      <c r="S29" s="51">
        <v>67.521418040477158</v>
      </c>
      <c r="U29" s="74">
        <f t="shared" si="0"/>
        <v>-1.1425959780621553E-2</v>
      </c>
      <c r="V29" s="74">
        <f t="shared" si="1"/>
        <v>1.2278308321964637E-2</v>
      </c>
      <c r="W29" s="74">
        <f t="shared" si="2"/>
        <v>-3.6668875635078479E-2</v>
      </c>
      <c r="Y29" s="48">
        <f t="shared" si="3"/>
        <v>116.97812818408306</v>
      </c>
      <c r="Z29" s="48">
        <f t="shared" si="4"/>
        <v>-4.9538819989847269</v>
      </c>
    </row>
    <row r="30" spans="1:26" x14ac:dyDescent="0.25">
      <c r="A30" s="46" t="s">
        <v>348</v>
      </c>
      <c r="B30" s="48" t="e">
        <v>#N/A</v>
      </c>
      <c r="C30" s="48">
        <v>66.13333333333334</v>
      </c>
      <c r="D30" s="51">
        <v>552.83000000000004</v>
      </c>
      <c r="E30" s="51">
        <v>106.78</v>
      </c>
      <c r="F30" s="51">
        <v>101.68</v>
      </c>
      <c r="G30" s="51">
        <v>106.98</v>
      </c>
      <c r="H30" s="48">
        <v>5.7</v>
      </c>
      <c r="I30" s="51">
        <v>100.26333333333332</v>
      </c>
      <c r="J30" s="48">
        <v>86.5</v>
      </c>
      <c r="K30" s="51">
        <v>19.863333333333333</v>
      </c>
      <c r="L30" s="51">
        <v>71.66</v>
      </c>
      <c r="M30" s="48">
        <v>95.5</v>
      </c>
      <c r="N30" s="48"/>
      <c r="P30" s="48">
        <v>72.933333333333337</v>
      </c>
      <c r="Q30" s="51">
        <v>36.65</v>
      </c>
      <c r="R30" s="51">
        <v>45.27</v>
      </c>
      <c r="S30" s="51">
        <v>68.215239244069181</v>
      </c>
      <c r="U30" s="74">
        <f t="shared" si="0"/>
        <v>-2.1904336164505933E-2</v>
      </c>
      <c r="V30" s="74">
        <f t="shared" si="1"/>
        <v>-7.3131094257855578E-3</v>
      </c>
      <c r="W30" s="74">
        <f t="shared" si="2"/>
        <v>-6.1470911086716207E-3</v>
      </c>
      <c r="Y30" s="48">
        <f t="shared" si="3"/>
        <v>114.87741424395075</v>
      </c>
      <c r="Z30" s="48">
        <f t="shared" si="4"/>
        <v>-2.1007139401323087</v>
      </c>
    </row>
    <row r="31" spans="1:26" x14ac:dyDescent="0.25">
      <c r="A31" s="46" t="s">
        <v>349</v>
      </c>
      <c r="B31" s="48" t="e">
        <v>#N/A</v>
      </c>
      <c r="C31" s="48">
        <v>67.7</v>
      </c>
      <c r="D31" s="51">
        <v>559.92999999999995</v>
      </c>
      <c r="E31" s="51">
        <v>109.56</v>
      </c>
      <c r="F31" s="51">
        <v>101.68</v>
      </c>
      <c r="G31" s="51">
        <v>107.3</v>
      </c>
      <c r="H31" s="48">
        <v>6.2</v>
      </c>
      <c r="I31" s="51">
        <v>101.92666666666666</v>
      </c>
      <c r="J31" s="48">
        <v>86.1</v>
      </c>
      <c r="K31" s="51">
        <v>20.646666666666665</v>
      </c>
      <c r="L31" s="51">
        <v>73.209999999999994</v>
      </c>
      <c r="M31" s="48">
        <v>95.7</v>
      </c>
      <c r="N31" s="48"/>
      <c r="P31" s="48">
        <v>74.566666666666663</v>
      </c>
      <c r="Q31" s="51">
        <v>36.92</v>
      </c>
      <c r="R31" s="51">
        <v>45.55</v>
      </c>
      <c r="S31" s="51">
        <v>69.0036724299692</v>
      </c>
      <c r="U31" s="74">
        <f t="shared" si="0"/>
        <v>-1.1489173663278951E-2</v>
      </c>
      <c r="V31" s="74">
        <f t="shared" si="1"/>
        <v>-8.1190798376185036E-4</v>
      </c>
      <c r="W31" s="74">
        <f t="shared" si="2"/>
        <v>-1.0212950890917116E-2</v>
      </c>
      <c r="Y31" s="48">
        <f t="shared" si="3"/>
        <v>107.15450992014294</v>
      </c>
      <c r="Z31" s="48">
        <f t="shared" si="4"/>
        <v>-7.7229043238078106</v>
      </c>
    </row>
    <row r="32" spans="1:26" x14ac:dyDescent="0.25">
      <c r="A32" s="46" t="s">
        <v>350</v>
      </c>
      <c r="B32" s="48" t="e">
        <v>#N/A</v>
      </c>
      <c r="C32" s="48">
        <v>68.233333333333334</v>
      </c>
      <c r="D32" s="51">
        <v>568.48</v>
      </c>
      <c r="E32" s="51">
        <v>112.5</v>
      </c>
      <c r="F32" s="51">
        <v>105.24</v>
      </c>
      <c r="G32" s="51">
        <v>108.37</v>
      </c>
      <c r="H32" s="48">
        <v>7.5</v>
      </c>
      <c r="I32" s="51">
        <v>101.17666666666668</v>
      </c>
      <c r="J32" s="48">
        <v>85.7</v>
      </c>
      <c r="K32" s="51">
        <v>17.956666666666667</v>
      </c>
      <c r="L32" s="51">
        <v>73.89</v>
      </c>
      <c r="M32" s="48">
        <v>93.3</v>
      </c>
      <c r="N32" s="48"/>
      <c r="P32" s="48">
        <v>75.433333333333337</v>
      </c>
      <c r="Q32" s="51">
        <v>36.950000000000003</v>
      </c>
      <c r="R32" s="51">
        <v>46.02</v>
      </c>
      <c r="S32" s="51">
        <v>70.549001474333224</v>
      </c>
      <c r="U32" s="74">
        <f t="shared" si="0"/>
        <v>-1.0494097070397834E-2</v>
      </c>
      <c r="V32" s="74">
        <f t="shared" si="1"/>
        <v>1.6785910842047391E-2</v>
      </c>
      <c r="W32" s="74">
        <f t="shared" si="2"/>
        <v>4.8530416951469535E-2</v>
      </c>
      <c r="Y32" s="48">
        <f t="shared" si="3"/>
        <v>93.297042821096738</v>
      </c>
      <c r="Z32" s="48">
        <f t="shared" si="4"/>
        <v>-13.857467099046204</v>
      </c>
    </row>
    <row r="33" spans="1:26" x14ac:dyDescent="0.25">
      <c r="A33" s="46" t="s">
        <v>351</v>
      </c>
      <c r="B33" s="48" t="e">
        <v>#N/A</v>
      </c>
      <c r="C33" s="48">
        <v>69</v>
      </c>
      <c r="D33" s="51">
        <v>564.16999999999996</v>
      </c>
      <c r="E33" s="51">
        <v>111.7</v>
      </c>
      <c r="F33" s="51">
        <v>102.39</v>
      </c>
      <c r="G33" s="51">
        <v>103.34</v>
      </c>
      <c r="H33" s="48">
        <v>7.6000000000000005</v>
      </c>
      <c r="I33" s="51">
        <v>98.79</v>
      </c>
      <c r="J33" s="48">
        <v>80.7</v>
      </c>
      <c r="K33" s="51">
        <v>19.936666666666667</v>
      </c>
      <c r="L33" s="51">
        <v>74.94</v>
      </c>
      <c r="M33" s="48">
        <v>94.1</v>
      </c>
      <c r="N33" s="48"/>
      <c r="P33" s="48">
        <v>76.233333333333334</v>
      </c>
      <c r="Q33" s="51">
        <v>36.340000000000003</v>
      </c>
      <c r="R33" s="51">
        <v>43.89</v>
      </c>
      <c r="S33" s="51">
        <v>71.368971987669241</v>
      </c>
      <c r="U33" s="74">
        <f t="shared" si="0"/>
        <v>-6.9474598349977823E-3</v>
      </c>
      <c r="V33" s="74">
        <f t="shared" si="1"/>
        <v>5.9166423783153732E-2</v>
      </c>
      <c r="W33" s="74">
        <f t="shared" si="2"/>
        <v>-2.0531131443874195E-2</v>
      </c>
      <c r="Y33" s="48">
        <f t="shared" si="3"/>
        <v>91.068101290317045</v>
      </c>
      <c r="Z33" s="48">
        <f t="shared" si="4"/>
        <v>-2.2289415307796929</v>
      </c>
    </row>
    <row r="34" spans="1:26" x14ac:dyDescent="0.25">
      <c r="A34" s="46" t="s">
        <v>352</v>
      </c>
      <c r="B34" s="48" t="e">
        <v>#N/A</v>
      </c>
      <c r="C34" s="48">
        <v>69.399999999999991</v>
      </c>
      <c r="D34" s="51">
        <v>563.17999999999995</v>
      </c>
      <c r="E34" s="51">
        <v>108.91</v>
      </c>
      <c r="F34" s="51">
        <v>102.09</v>
      </c>
      <c r="G34" s="51">
        <v>106.21</v>
      </c>
      <c r="H34" s="48">
        <v>7.8666666666666671</v>
      </c>
      <c r="I34" s="51">
        <v>100.19</v>
      </c>
      <c r="J34" s="48">
        <v>79.599999999999994</v>
      </c>
      <c r="K34" s="51">
        <v>20.103333333333335</v>
      </c>
      <c r="L34" s="51">
        <v>75.56</v>
      </c>
      <c r="M34" s="48">
        <v>93.1</v>
      </c>
      <c r="N34" s="48"/>
      <c r="P34" s="48">
        <v>76.766666666666666</v>
      </c>
      <c r="Q34" s="51">
        <v>34.31</v>
      </c>
      <c r="R34" s="51">
        <v>44.81</v>
      </c>
      <c r="S34" s="51">
        <v>72.125867846133247</v>
      </c>
      <c r="U34" s="74">
        <f t="shared" si="0"/>
        <v>-9.0361445783132543E-3</v>
      </c>
      <c r="V34" s="74">
        <f t="shared" si="1"/>
        <v>4.9877600979192138E-2</v>
      </c>
      <c r="W34" s="74">
        <f t="shared" si="2"/>
        <v>4.5496966868875388E-2</v>
      </c>
      <c r="Y34" s="48">
        <f t="shared" si="3"/>
        <v>83.498856659885007</v>
      </c>
      <c r="Z34" s="48">
        <f t="shared" si="4"/>
        <v>-7.5692446304320384</v>
      </c>
    </row>
    <row r="35" spans="1:26" x14ac:dyDescent="0.25">
      <c r="A35" s="46" t="s">
        <v>353</v>
      </c>
      <c r="B35" s="48" t="e">
        <v>#N/A</v>
      </c>
      <c r="C35" s="48">
        <v>69.966666666666669</v>
      </c>
      <c r="D35" s="51">
        <v>561.37</v>
      </c>
      <c r="E35" s="51">
        <v>108.18</v>
      </c>
      <c r="F35" s="51">
        <v>103.46</v>
      </c>
      <c r="G35" s="51">
        <v>101.42</v>
      </c>
      <c r="H35" s="48">
        <v>8.0666666666666682</v>
      </c>
      <c r="I35" s="51">
        <v>97.103333333333339</v>
      </c>
      <c r="J35" s="48">
        <v>77.5</v>
      </c>
      <c r="K35" s="51">
        <v>19.240000000000002</v>
      </c>
      <c r="L35" s="51">
        <v>76.59</v>
      </c>
      <c r="M35" s="48">
        <v>92.7</v>
      </c>
      <c r="N35" s="48"/>
      <c r="P35" s="48">
        <v>77.466666666666669</v>
      </c>
      <c r="Q35" s="51">
        <v>32.68</v>
      </c>
      <c r="R35" s="51">
        <v>42.86</v>
      </c>
      <c r="S35" s="51">
        <v>72.63046508510925</v>
      </c>
      <c r="U35" s="74">
        <f t="shared" si="0"/>
        <v>-1.9822859552931393E-2</v>
      </c>
      <c r="V35" s="74">
        <f t="shared" si="1"/>
        <v>5.4533720555017817E-2</v>
      </c>
      <c r="W35" s="74">
        <f t="shared" si="2"/>
        <v>2.3644614282302356E-2</v>
      </c>
      <c r="Y35" s="48">
        <f t="shared" si="3"/>
        <v>76.360781060122889</v>
      </c>
      <c r="Z35" s="48">
        <f t="shared" si="4"/>
        <v>-7.1380755997621179</v>
      </c>
    </row>
    <row r="36" spans="1:26" x14ac:dyDescent="0.25">
      <c r="A36" s="46" t="s">
        <v>354</v>
      </c>
      <c r="B36" s="48" t="e">
        <v>#N/A</v>
      </c>
      <c r="C36" s="48">
        <v>71.36666666666666</v>
      </c>
      <c r="D36" s="51">
        <v>557.21</v>
      </c>
      <c r="E36" s="51">
        <v>105.86</v>
      </c>
      <c r="F36" s="51">
        <v>95.08</v>
      </c>
      <c r="G36" s="51">
        <v>99.37</v>
      </c>
      <c r="H36" s="48">
        <v>8.2999999999999989</v>
      </c>
      <c r="I36" s="51">
        <v>95.31</v>
      </c>
      <c r="J36" s="48">
        <v>76.099999999999994</v>
      </c>
      <c r="K36" s="51">
        <v>18.273333333333333</v>
      </c>
      <c r="L36" s="51">
        <v>77.239999999999995</v>
      </c>
      <c r="M36" s="48">
        <v>92.1</v>
      </c>
      <c r="N36" s="48"/>
      <c r="P36" s="48">
        <v>79.033333333333346</v>
      </c>
      <c r="Q36" s="51">
        <v>30.99</v>
      </c>
      <c r="R36" s="51">
        <v>41.87</v>
      </c>
      <c r="S36" s="51">
        <v>73.292748961265261</v>
      </c>
      <c r="U36" s="74">
        <f t="shared" si="0"/>
        <v>-1.0434056761268518E-2</v>
      </c>
      <c r="V36" s="74">
        <f t="shared" si="1"/>
        <v>3.4034034034033933E-2</v>
      </c>
      <c r="W36" s="74">
        <f t="shared" si="2"/>
        <v>1.2330754352030793E-2</v>
      </c>
      <c r="Y36" s="48">
        <f t="shared" si="3"/>
        <v>70.382994280378952</v>
      </c>
      <c r="Z36" s="48">
        <f t="shared" si="4"/>
        <v>-5.977786779743937</v>
      </c>
    </row>
    <row r="37" spans="1:26" x14ac:dyDescent="0.25">
      <c r="A37" s="46" t="s">
        <v>355</v>
      </c>
      <c r="B37" s="48" t="e">
        <v>#N/A</v>
      </c>
      <c r="C37" s="48">
        <v>72.033333333333346</v>
      </c>
      <c r="D37" s="51">
        <v>557.05999999999995</v>
      </c>
      <c r="E37" s="51">
        <v>104.98</v>
      </c>
      <c r="F37" s="51">
        <v>95.8</v>
      </c>
      <c r="G37" s="51">
        <v>97.35</v>
      </c>
      <c r="H37" s="48">
        <v>8.6666666666666661</v>
      </c>
      <c r="I37" s="51">
        <v>96.366666666666674</v>
      </c>
      <c r="J37" s="48">
        <v>75.900000000000006</v>
      </c>
      <c r="K37" s="51">
        <v>18.296666666666667</v>
      </c>
      <c r="L37" s="51">
        <v>78.23</v>
      </c>
      <c r="M37" s="48">
        <v>91.8</v>
      </c>
      <c r="N37" s="48"/>
      <c r="P37" s="48">
        <v>79.86666666666666</v>
      </c>
      <c r="Q37" s="51">
        <v>29.97</v>
      </c>
      <c r="R37" s="51">
        <v>41.36</v>
      </c>
      <c r="S37" s="51">
        <v>74.775003350757302</v>
      </c>
      <c r="U37" s="74">
        <f t="shared" si="0"/>
        <v>-8.2781456953641142E-3</v>
      </c>
      <c r="V37" s="74">
        <f t="shared" si="1"/>
        <v>6.7181726570373357E-3</v>
      </c>
      <c r="W37" s="74">
        <f t="shared" si="2"/>
        <v>-5.5301755229623106E-3</v>
      </c>
      <c r="Y37" s="48">
        <f t="shared" si="3"/>
        <v>63.983636771782201</v>
      </c>
      <c r="Z37" s="48">
        <f t="shared" si="4"/>
        <v>-6.3993575085967507</v>
      </c>
    </row>
    <row r="38" spans="1:26" x14ac:dyDescent="0.25">
      <c r="A38" s="46" t="s">
        <v>356</v>
      </c>
      <c r="B38" s="48" t="e">
        <v>#N/A</v>
      </c>
      <c r="C38" s="48">
        <v>72.533333333333331</v>
      </c>
      <c r="D38" s="51">
        <v>560.46</v>
      </c>
      <c r="E38" s="51">
        <v>105.95</v>
      </c>
      <c r="F38" s="51">
        <v>97.19</v>
      </c>
      <c r="G38" s="51">
        <v>97.74</v>
      </c>
      <c r="H38" s="48">
        <v>9.2333333333333325</v>
      </c>
      <c r="I38" s="51">
        <v>96.350000000000009</v>
      </c>
      <c r="J38" s="48">
        <v>76.099999999999994</v>
      </c>
      <c r="K38" s="51">
        <v>16.486666666666668</v>
      </c>
      <c r="L38" s="51">
        <v>78.28</v>
      </c>
      <c r="M38" s="48">
        <v>91.9</v>
      </c>
      <c r="N38" s="48"/>
      <c r="P38" s="48">
        <v>80.533333333333317</v>
      </c>
      <c r="Q38" s="51">
        <v>29.77</v>
      </c>
      <c r="R38" s="51">
        <v>41.59</v>
      </c>
      <c r="S38" s="51">
        <v>75.563436536657292</v>
      </c>
      <c r="U38" s="74">
        <f t="shared" si="0"/>
        <v>-5.3519967064638019E-3</v>
      </c>
      <c r="V38" s="74">
        <f t="shared" si="1"/>
        <v>3.0103806228373831E-2</v>
      </c>
      <c r="W38" s="74">
        <f t="shared" si="2"/>
        <v>-1.7481691471769256E-2</v>
      </c>
      <c r="Y38" s="48">
        <f t="shared" si="3"/>
        <v>64.163554733506388</v>
      </c>
      <c r="Z38" s="48">
        <f t="shared" si="4"/>
        <v>0.17991796172418617</v>
      </c>
    </row>
    <row r="39" spans="1:26" x14ac:dyDescent="0.25">
      <c r="A39" s="46" t="s">
        <v>357</v>
      </c>
      <c r="B39" s="48" t="e">
        <v>#N/A</v>
      </c>
      <c r="C39" s="48">
        <v>72.966666666666669</v>
      </c>
      <c r="D39" s="51">
        <v>560.01</v>
      </c>
      <c r="E39" s="51">
        <v>104.29</v>
      </c>
      <c r="F39" s="51">
        <v>97.37</v>
      </c>
      <c r="G39" s="51">
        <v>99.65</v>
      </c>
      <c r="H39" s="48">
        <v>9.6</v>
      </c>
      <c r="I39" s="51">
        <v>95.486666666666679</v>
      </c>
      <c r="J39" s="48">
        <v>77</v>
      </c>
      <c r="K39" s="51">
        <v>15.196666666666667</v>
      </c>
      <c r="L39" s="51">
        <v>78.91</v>
      </c>
      <c r="M39" s="48">
        <v>91.5</v>
      </c>
      <c r="N39" s="48"/>
      <c r="P39" s="48">
        <v>80.966666666666669</v>
      </c>
      <c r="Q39" s="51">
        <v>28.9</v>
      </c>
      <c r="R39" s="51">
        <v>42.33</v>
      </c>
      <c r="S39" s="51">
        <v>76.19418308537729</v>
      </c>
      <c r="U39" s="74">
        <f t="shared" si="0"/>
        <v>-6.5439672801635984E-3</v>
      </c>
      <c r="V39" s="74">
        <f t="shared" si="1"/>
        <v>-4.1350792556857918E-3</v>
      </c>
      <c r="W39" s="74">
        <f t="shared" si="2"/>
        <v>-3.0462666055886323E-2</v>
      </c>
      <c r="Y39" s="48">
        <f t="shared" si="3"/>
        <v>59.212403899412848</v>
      </c>
      <c r="Z39" s="48">
        <f t="shared" si="4"/>
        <v>-4.9511508340935393</v>
      </c>
    </row>
    <row r="40" spans="1:26" x14ac:dyDescent="0.25">
      <c r="A40" s="46" t="s">
        <v>358</v>
      </c>
      <c r="B40" s="48" t="e">
        <v>#N/A</v>
      </c>
      <c r="C40" s="48">
        <v>73.533333333333346</v>
      </c>
      <c r="D40" s="51">
        <v>567.72</v>
      </c>
      <c r="E40" s="51">
        <v>107.74</v>
      </c>
      <c r="F40" s="51">
        <v>99.33</v>
      </c>
      <c r="G40" s="51">
        <v>102.74</v>
      </c>
      <c r="H40" s="48">
        <v>9.6999999999999993</v>
      </c>
      <c r="I40" s="51">
        <v>96.006666666666661</v>
      </c>
      <c r="J40" s="48">
        <v>78.5</v>
      </c>
      <c r="K40" s="51">
        <v>14.01</v>
      </c>
      <c r="L40" s="51">
        <v>79.349999999999994</v>
      </c>
      <c r="M40" s="48">
        <v>91.5</v>
      </c>
      <c r="N40" s="48"/>
      <c r="P40" s="48">
        <v>81.5</v>
      </c>
      <c r="Q40" s="51">
        <v>29.02</v>
      </c>
      <c r="R40" s="51">
        <v>43.66</v>
      </c>
      <c r="S40" s="51">
        <v>76.604168342045313</v>
      </c>
      <c r="U40" s="74">
        <f t="shared" si="0"/>
        <v>-6.9049553208773151E-3</v>
      </c>
      <c r="V40" s="74">
        <f t="shared" si="1"/>
        <v>-1.7199862401100496E-3</v>
      </c>
      <c r="W40" s="74">
        <f t="shared" si="2"/>
        <v>-4.442985335959726E-2</v>
      </c>
      <c r="Y40" s="48">
        <f t="shared" si="3"/>
        <v>56.988210123623062</v>
      </c>
      <c r="Z40" s="48">
        <f t="shared" si="4"/>
        <v>-2.2241937757897858</v>
      </c>
    </row>
    <row r="41" spans="1:26" x14ac:dyDescent="0.25">
      <c r="A41" s="46" t="s">
        <v>359</v>
      </c>
      <c r="B41" s="48" t="e">
        <v>#N/A</v>
      </c>
      <c r="C41" s="48">
        <v>74.033333333333346</v>
      </c>
      <c r="D41" s="51">
        <v>569.08000000000004</v>
      </c>
      <c r="E41" s="51">
        <v>109.52</v>
      </c>
      <c r="F41" s="51">
        <v>103.79</v>
      </c>
      <c r="G41" s="51">
        <v>107.73</v>
      </c>
      <c r="H41" s="48">
        <v>9.7666666666666675</v>
      </c>
      <c r="I41" s="51">
        <v>101.17333333333333</v>
      </c>
      <c r="J41" s="48">
        <v>80.2</v>
      </c>
      <c r="K41" s="51">
        <v>15.843333333333334</v>
      </c>
      <c r="L41" s="51">
        <v>79.540000000000006</v>
      </c>
      <c r="M41" s="48">
        <v>91.4</v>
      </c>
      <c r="N41" s="48"/>
      <c r="P41" s="48">
        <v>82.066666666666663</v>
      </c>
      <c r="Q41" s="51">
        <v>29.07</v>
      </c>
      <c r="R41" s="51">
        <v>45.69</v>
      </c>
      <c r="S41" s="51">
        <v>77.108765581021316</v>
      </c>
      <c r="U41" s="74">
        <f t="shared" si="0"/>
        <v>-7.2580645161290924E-3</v>
      </c>
      <c r="V41" s="74">
        <f t="shared" si="1"/>
        <v>-1.8568534773801493E-2</v>
      </c>
      <c r="W41" s="74">
        <f t="shared" si="2"/>
        <v>2.8533801580332696E-3</v>
      </c>
      <c r="Y41" s="48">
        <f t="shared" si="3"/>
        <v>55.594175472223874</v>
      </c>
      <c r="Z41" s="48">
        <f t="shared" si="4"/>
        <v>-1.3940346513991884</v>
      </c>
    </row>
    <row r="42" spans="1:26" x14ac:dyDescent="0.25">
      <c r="A42" s="46" t="s">
        <v>360</v>
      </c>
      <c r="B42" s="48" t="e">
        <v>#N/A</v>
      </c>
      <c r="C42" s="48">
        <v>74.533333333333331</v>
      </c>
      <c r="D42" s="51">
        <v>573.09</v>
      </c>
      <c r="E42" s="51">
        <v>110.56</v>
      </c>
      <c r="F42" s="51">
        <v>106.13</v>
      </c>
      <c r="G42" s="51">
        <v>107.27</v>
      </c>
      <c r="H42" s="48">
        <v>9.6</v>
      </c>
      <c r="I42" s="51">
        <v>103.68666666666667</v>
      </c>
      <c r="J42" s="48">
        <v>82.1</v>
      </c>
      <c r="K42" s="51">
        <v>16.846666666666668</v>
      </c>
      <c r="L42" s="51">
        <v>79.91</v>
      </c>
      <c r="M42" s="48">
        <v>91.6</v>
      </c>
      <c r="N42" s="48"/>
      <c r="P42" s="48">
        <v>82.666666666666671</v>
      </c>
      <c r="Q42" s="51">
        <v>29.62</v>
      </c>
      <c r="R42" s="51">
        <v>45.56</v>
      </c>
      <c r="S42" s="51">
        <v>77.644900147433319</v>
      </c>
      <c r="U42" s="74">
        <f>P42/P43-1</f>
        <v>-2.8146361077602267E-3</v>
      </c>
      <c r="V42" s="74">
        <f t="shared" ref="V42:W42" si="5">Q42/Q43-1</f>
        <v>-2.501645819618159E-2</v>
      </c>
      <c r="W42" s="74">
        <f t="shared" si="5"/>
        <v>-8.2716586852414897E-3</v>
      </c>
      <c r="Y42" s="48">
        <f t="shared" si="3"/>
        <v>54.612108117485235</v>
      </c>
      <c r="Z42" s="48">
        <f t="shared" si="4"/>
        <v>-0.98206735473863915</v>
      </c>
    </row>
    <row r="43" spans="1:26" s="60" customFormat="1" x14ac:dyDescent="0.25">
      <c r="A43" s="60" t="s">
        <v>361</v>
      </c>
      <c r="B43" s="61" t="e">
        <v>#N/A</v>
      </c>
      <c r="C43" s="61">
        <v>74.666666666666671</v>
      </c>
      <c r="D43" s="62">
        <v>579.89</v>
      </c>
      <c r="E43" s="62">
        <v>112.59</v>
      </c>
      <c r="F43" s="62">
        <v>108.06</v>
      </c>
      <c r="G43" s="62">
        <v>107.94</v>
      </c>
      <c r="H43" s="61">
        <v>9.3333333333333339</v>
      </c>
      <c r="I43" s="62">
        <v>103.92</v>
      </c>
      <c r="J43" s="61">
        <v>83.5</v>
      </c>
      <c r="K43" s="62">
        <v>16.586666666666666</v>
      </c>
      <c r="L43" s="62">
        <v>80.28</v>
      </c>
      <c r="M43" s="61">
        <v>92</v>
      </c>
      <c r="N43" s="61"/>
      <c r="P43" s="61">
        <v>82.899999999999991</v>
      </c>
      <c r="Q43" s="62">
        <v>30.38</v>
      </c>
      <c r="R43" s="62">
        <v>45.94</v>
      </c>
      <c r="S43" s="62">
        <v>78.212572041281334</v>
      </c>
      <c r="U43" s="62">
        <f>P43/P44-1</f>
        <v>-4.8019207683074328E-3</v>
      </c>
      <c r="V43" s="62">
        <f t="shared" ref="V43" si="6">Q42/Q43-1</f>
        <v>-2.501645819618159E-2</v>
      </c>
      <c r="W43" s="62">
        <f t="shared" ref="W43" si="7">R42/R43-1</f>
        <v>-8.2716586852414897E-3</v>
      </c>
      <c r="Y43" s="48">
        <f t="shared" si="3"/>
        <v>54.507221248361127</v>
      </c>
      <c r="Z43" s="48">
        <f t="shared" si="4"/>
        <v>-0.10488686912410827</v>
      </c>
    </row>
    <row r="44" spans="1:26" x14ac:dyDescent="0.25">
      <c r="A44" s="46" t="s">
        <v>362</v>
      </c>
      <c r="B44" s="48">
        <v>78.433333333333323</v>
      </c>
      <c r="C44" s="48">
        <v>75.033333333333317</v>
      </c>
      <c r="D44" s="51">
        <v>577.91999999999996</v>
      </c>
      <c r="E44" s="51">
        <v>110.58</v>
      </c>
      <c r="F44" s="51">
        <v>108.71</v>
      </c>
      <c r="G44" s="51">
        <v>112.05</v>
      </c>
      <c r="H44" s="48">
        <v>9.1999999999999993</v>
      </c>
      <c r="I44" s="51">
        <v>102.55666666666667</v>
      </c>
      <c r="J44" s="48">
        <v>84.3</v>
      </c>
      <c r="K44" s="51">
        <v>16.88</v>
      </c>
      <c r="L44" s="51">
        <v>80.69</v>
      </c>
      <c r="M44" s="48">
        <v>92.5</v>
      </c>
      <c r="N44" s="48"/>
      <c r="P44" s="48">
        <v>83.3</v>
      </c>
      <c r="Q44" s="51">
        <v>29.89</v>
      </c>
      <c r="R44" s="51">
        <v>47.46</v>
      </c>
      <c r="S44" s="51"/>
      <c r="Y44" s="48">
        <f t="shared" si="3"/>
        <v>54.63759706318573</v>
      </c>
      <c r="Z44" s="48">
        <f t="shared" si="4"/>
        <v>0.13037581482460325</v>
      </c>
    </row>
    <row r="45" spans="1:26" x14ac:dyDescent="0.25">
      <c r="A45" s="46" t="s">
        <v>363</v>
      </c>
      <c r="B45" s="48">
        <v>78.600000000000009</v>
      </c>
      <c r="C45" s="48">
        <v>75.366666666666674</v>
      </c>
      <c r="D45" s="51">
        <v>582.16</v>
      </c>
      <c r="E45" s="51">
        <v>111.78</v>
      </c>
      <c r="F45" s="51">
        <v>111.89</v>
      </c>
      <c r="G45" s="51">
        <v>113.15</v>
      </c>
      <c r="H45" s="48">
        <v>9.3333333333333339</v>
      </c>
      <c r="I45" s="51">
        <v>103.29</v>
      </c>
      <c r="J45" s="48">
        <v>84.5</v>
      </c>
      <c r="K45" s="51">
        <v>18.189999999999998</v>
      </c>
      <c r="L45" s="51">
        <v>81.33</v>
      </c>
      <c r="M45" s="48">
        <v>91.2</v>
      </c>
      <c r="N45" s="48"/>
      <c r="P45" s="48">
        <v>83.63333333333334</v>
      </c>
      <c r="Q45" s="51">
        <v>29.71</v>
      </c>
      <c r="R45" s="51">
        <v>48.18</v>
      </c>
      <c r="S45" s="51"/>
      <c r="Y45" s="48">
        <f t="shared" si="3"/>
        <v>45.815977960640758</v>
      </c>
      <c r="Z45" s="48">
        <f t="shared" si="4"/>
        <v>-8.8216191025449717</v>
      </c>
    </row>
    <row r="46" spans="1:26" x14ac:dyDescent="0.25">
      <c r="A46" s="46" t="s">
        <v>364</v>
      </c>
      <c r="B46" s="48">
        <v>79.033333333333317</v>
      </c>
      <c r="C46" s="48">
        <v>75.666666666666671</v>
      </c>
      <c r="D46" s="51">
        <v>583.14</v>
      </c>
      <c r="E46" s="51">
        <v>111.62</v>
      </c>
      <c r="F46" s="51">
        <v>112.87</v>
      </c>
      <c r="G46" s="51">
        <v>114</v>
      </c>
      <c r="H46" s="48">
        <v>9.5</v>
      </c>
      <c r="I46" s="51">
        <v>103.02333333333335</v>
      </c>
      <c r="J46" s="48">
        <v>84</v>
      </c>
      <c r="K46" s="51">
        <v>16.150000000000002</v>
      </c>
      <c r="L46" s="51">
        <v>81.66</v>
      </c>
      <c r="M46" s="48">
        <v>91.1</v>
      </c>
      <c r="N46" s="48"/>
      <c r="P46" s="48">
        <v>84.066666666666663</v>
      </c>
      <c r="Q46" s="51">
        <v>30.3</v>
      </c>
      <c r="R46" s="51">
        <v>48.33</v>
      </c>
      <c r="S46" s="51"/>
      <c r="Y46" s="48">
        <f t="shared" si="3"/>
        <v>43.757407349793169</v>
      </c>
      <c r="Z46" s="48">
        <f t="shared" si="4"/>
        <v>-2.058570610847589</v>
      </c>
    </row>
    <row r="47" spans="1:26" x14ac:dyDescent="0.25">
      <c r="A47" s="46" t="s">
        <v>365</v>
      </c>
      <c r="B47" s="48">
        <v>79.399999999999991</v>
      </c>
      <c r="C47" s="48">
        <v>75.86666666666666</v>
      </c>
      <c r="D47" s="51">
        <v>583.44000000000005</v>
      </c>
      <c r="E47" s="51">
        <v>111.23</v>
      </c>
      <c r="F47" s="51">
        <v>113.94</v>
      </c>
      <c r="G47" s="51">
        <v>115.84</v>
      </c>
      <c r="H47" s="48">
        <v>9.7666666666666657</v>
      </c>
      <c r="I47" s="51">
        <v>101.42666666666666</v>
      </c>
      <c r="J47" s="48">
        <v>84</v>
      </c>
      <c r="K47" s="51">
        <v>16.833333333333332</v>
      </c>
      <c r="L47" s="51">
        <v>81.77</v>
      </c>
      <c r="M47" s="48">
        <v>90.9</v>
      </c>
      <c r="N47" s="48"/>
      <c r="P47" s="48">
        <v>84.433333333333337</v>
      </c>
      <c r="Q47" s="51">
        <v>30.72</v>
      </c>
      <c r="R47" s="51">
        <v>49.15</v>
      </c>
      <c r="S47" s="51"/>
      <c r="Y47" s="48">
        <f t="shared" si="3"/>
        <v>42.339829203818944</v>
      </c>
      <c r="Z47" s="48">
        <f t="shared" si="4"/>
        <v>-1.4175781459742254</v>
      </c>
    </row>
    <row r="48" spans="1:26" x14ac:dyDescent="0.25">
      <c r="A48" s="46" t="s">
        <v>366</v>
      </c>
      <c r="B48" s="48">
        <v>79.63333333333334</v>
      </c>
      <c r="C48" s="48">
        <v>76.066666666666663</v>
      </c>
      <c r="D48" s="51">
        <v>578.67999999999995</v>
      </c>
      <c r="E48" s="51">
        <v>105.5</v>
      </c>
      <c r="F48" s="51">
        <v>114.36</v>
      </c>
      <c r="G48" s="51">
        <v>117.33</v>
      </c>
      <c r="H48" s="48">
        <v>10.166666666666666</v>
      </c>
      <c r="I48" s="51">
        <v>98.376666666666665</v>
      </c>
      <c r="J48" s="48">
        <v>81.900000000000006</v>
      </c>
      <c r="K48" s="51">
        <v>18.47</v>
      </c>
      <c r="L48" s="51">
        <v>81.8</v>
      </c>
      <c r="M48" s="48">
        <v>91</v>
      </c>
      <c r="N48" s="48"/>
      <c r="P48" s="48">
        <v>84.600000000000009</v>
      </c>
      <c r="Q48" s="51">
        <v>30.23</v>
      </c>
      <c r="R48" s="51">
        <v>50.16</v>
      </c>
      <c r="S48" s="51"/>
      <c r="U48" s="72"/>
      <c r="Y48" s="48">
        <f t="shared" si="3"/>
        <v>42.632905163259451</v>
      </c>
      <c r="Z48" s="48">
        <f t="shared" si="4"/>
        <v>0.29307595944050746</v>
      </c>
    </row>
    <row r="49" spans="1:26" x14ac:dyDescent="0.25">
      <c r="A49" s="46" t="s">
        <v>367</v>
      </c>
      <c r="B49" s="48">
        <v>80.066666666666663</v>
      </c>
      <c r="C49" s="48">
        <v>76.5</v>
      </c>
      <c r="D49" s="51">
        <v>586.46</v>
      </c>
      <c r="E49" s="51">
        <v>113.5</v>
      </c>
      <c r="F49" s="51">
        <v>115.25</v>
      </c>
      <c r="G49" s="51">
        <v>117.93</v>
      </c>
      <c r="H49" s="48">
        <v>10.3</v>
      </c>
      <c r="I49" s="51">
        <v>98.356666666666669</v>
      </c>
      <c r="J49" s="48">
        <v>81.7</v>
      </c>
      <c r="K49" s="51">
        <v>19.55</v>
      </c>
      <c r="L49" s="51">
        <v>81.75</v>
      </c>
      <c r="M49" s="48">
        <v>91.5</v>
      </c>
      <c r="N49" s="48"/>
      <c r="P49" s="48">
        <v>85</v>
      </c>
      <c r="Q49" s="51">
        <v>31.25</v>
      </c>
      <c r="R49" s="51">
        <v>50.31</v>
      </c>
      <c r="S49" s="51"/>
      <c r="U49" s="72"/>
      <c r="V49" s="72"/>
      <c r="Y49" s="48">
        <f t="shared" si="3"/>
        <v>45.069265001645128</v>
      </c>
      <c r="Z49" s="48">
        <f t="shared" si="4"/>
        <v>2.4363598383856768</v>
      </c>
    </row>
    <row r="50" spans="1:26" x14ac:dyDescent="0.25">
      <c r="A50" s="46" t="s">
        <v>368</v>
      </c>
      <c r="B50" s="48">
        <v>80.066666666666663</v>
      </c>
      <c r="C50" s="48">
        <v>76.7</v>
      </c>
      <c r="D50" s="51">
        <v>588.42999999999995</v>
      </c>
      <c r="E50" s="51">
        <v>112.5</v>
      </c>
      <c r="F50" s="51">
        <v>116.23</v>
      </c>
      <c r="G50" s="51">
        <v>120.97</v>
      </c>
      <c r="H50" s="48">
        <v>10.433333333333334</v>
      </c>
      <c r="I50" s="51">
        <v>98.75333333333333</v>
      </c>
      <c r="J50" s="48">
        <v>81.8</v>
      </c>
      <c r="K50" s="51">
        <v>20.593333333333334</v>
      </c>
      <c r="L50" s="51">
        <v>81.900000000000006</v>
      </c>
      <c r="M50" s="48">
        <v>90.9</v>
      </c>
      <c r="N50" s="48"/>
      <c r="P50" s="48">
        <v>85.233333333333334</v>
      </c>
      <c r="Q50" s="51">
        <v>31.26</v>
      </c>
      <c r="R50" s="51">
        <v>51.46</v>
      </c>
      <c r="S50" s="51"/>
      <c r="U50" s="72"/>
      <c r="V50" s="72"/>
      <c r="Y50" s="48">
        <f t="shared" si="3"/>
        <v>41.70440412976378</v>
      </c>
      <c r="Z50" s="48">
        <f t="shared" si="4"/>
        <v>-3.3648608718813477</v>
      </c>
    </row>
    <row r="51" spans="1:26" x14ac:dyDescent="0.25">
      <c r="A51" s="46" t="s">
        <v>369</v>
      </c>
      <c r="B51" s="48">
        <v>80.466666666666669</v>
      </c>
      <c r="C51" s="48">
        <v>77</v>
      </c>
      <c r="D51" s="51">
        <v>592.89</v>
      </c>
      <c r="E51" s="51">
        <v>113.21</v>
      </c>
      <c r="F51" s="51">
        <v>120.59</v>
      </c>
      <c r="G51" s="51">
        <v>126.36</v>
      </c>
      <c r="H51" s="48">
        <v>10.699999999999998</v>
      </c>
      <c r="I51" s="51">
        <v>98.18</v>
      </c>
      <c r="J51" s="48">
        <v>82</v>
      </c>
      <c r="K51" s="51">
        <v>23.58</v>
      </c>
      <c r="L51" s="51">
        <v>81.94</v>
      </c>
      <c r="M51" s="48">
        <v>92</v>
      </c>
      <c r="N51" s="48"/>
      <c r="P51" s="48">
        <v>85.466666666666654</v>
      </c>
      <c r="Q51" s="51">
        <v>31.76</v>
      </c>
      <c r="R51" s="51">
        <v>53.9</v>
      </c>
      <c r="S51" s="51"/>
      <c r="U51" s="72"/>
      <c r="V51" s="72"/>
      <c r="Y51" s="48">
        <f t="shared" si="3"/>
        <v>46.320521972126123</v>
      </c>
      <c r="Z51" s="48">
        <f t="shared" si="4"/>
        <v>4.6161178423623426</v>
      </c>
    </row>
    <row r="52" spans="1:26" x14ac:dyDescent="0.25">
      <c r="A52" s="46" t="s">
        <v>370</v>
      </c>
      <c r="B52" s="48">
        <v>81.033333333333331</v>
      </c>
      <c r="C52" s="48">
        <v>77.533333333333331</v>
      </c>
      <c r="D52" s="51">
        <v>589.79</v>
      </c>
      <c r="E52" s="51">
        <v>110.08</v>
      </c>
      <c r="F52" s="51">
        <v>124.16</v>
      </c>
      <c r="G52" s="51">
        <v>128.55000000000001</v>
      </c>
      <c r="H52" s="48">
        <v>11.233333333333334</v>
      </c>
      <c r="I52" s="51">
        <v>97.693333333333328</v>
      </c>
      <c r="J52" s="48">
        <v>83.5</v>
      </c>
      <c r="K52" s="51">
        <v>21.236666666666665</v>
      </c>
      <c r="L52" s="51">
        <v>82.02</v>
      </c>
      <c r="M52" s="48">
        <v>93</v>
      </c>
      <c r="N52" s="48"/>
      <c r="P52" s="48">
        <v>86</v>
      </c>
      <c r="Q52" s="51">
        <v>31.81</v>
      </c>
      <c r="R52" s="51">
        <v>54.57</v>
      </c>
      <c r="S52" s="51"/>
      <c r="U52" s="72"/>
      <c r="V52" s="72"/>
      <c r="Y52" s="48">
        <f t="shared" si="3"/>
        <v>50.254549275737126</v>
      </c>
      <c r="Z52" s="48">
        <f t="shared" si="4"/>
        <v>3.9340273036110034</v>
      </c>
    </row>
    <row r="53" spans="1:26" x14ac:dyDescent="0.25">
      <c r="A53" s="46" t="s">
        <v>371</v>
      </c>
      <c r="B53" s="48">
        <v>81.333333333333329</v>
      </c>
      <c r="C53" s="48">
        <v>77.666666666666671</v>
      </c>
      <c r="D53" s="51">
        <v>597.41999999999996</v>
      </c>
      <c r="E53" s="51">
        <v>112.27</v>
      </c>
      <c r="F53" s="51">
        <v>125.2</v>
      </c>
      <c r="G53" s="51">
        <v>132.59</v>
      </c>
      <c r="H53" s="48">
        <v>11.366666666666667</v>
      </c>
      <c r="I53" s="51">
        <v>98.61</v>
      </c>
      <c r="J53" s="48">
        <v>84</v>
      </c>
      <c r="K53" s="51">
        <v>18.02</v>
      </c>
      <c r="L53" s="51">
        <v>81.81</v>
      </c>
      <c r="M53" s="48">
        <v>93.3</v>
      </c>
      <c r="N53" s="48"/>
      <c r="P53" s="48">
        <v>86.2</v>
      </c>
      <c r="Q53" s="51">
        <v>32.020000000000003</v>
      </c>
      <c r="R53" s="51">
        <v>56.33</v>
      </c>
      <c r="S53" s="51"/>
      <c r="U53" s="72"/>
      <c r="V53" s="72"/>
      <c r="Y53" s="48">
        <f t="shared" si="3"/>
        <v>52.568248931076496</v>
      </c>
      <c r="Z53" s="48">
        <f t="shared" si="4"/>
        <v>2.3136996553393701</v>
      </c>
    </row>
    <row r="54" spans="1:26" x14ac:dyDescent="0.25">
      <c r="A54" s="46" t="s">
        <v>372</v>
      </c>
      <c r="B54" s="48">
        <v>81.933333333333337</v>
      </c>
      <c r="C54" s="48">
        <v>78.3</v>
      </c>
      <c r="D54" s="51">
        <v>599.24</v>
      </c>
      <c r="E54" s="51">
        <v>112.73</v>
      </c>
      <c r="F54" s="51">
        <v>129.35</v>
      </c>
      <c r="G54" s="51">
        <v>139.63999999999999</v>
      </c>
      <c r="H54" s="48">
        <v>11.6</v>
      </c>
      <c r="I54" s="51">
        <v>99.166666666666671</v>
      </c>
      <c r="J54" s="48">
        <v>84.8</v>
      </c>
      <c r="K54" s="51">
        <v>18.426666666666666</v>
      </c>
      <c r="L54" s="51">
        <v>82.28</v>
      </c>
      <c r="M54" s="48">
        <v>94.1</v>
      </c>
      <c r="N54" s="48"/>
      <c r="P54" s="48">
        <v>87.066666666666663</v>
      </c>
      <c r="Q54" s="51">
        <v>32.29</v>
      </c>
      <c r="R54" s="51">
        <v>58.7</v>
      </c>
      <c r="S54" s="51"/>
      <c r="U54" s="72"/>
      <c r="V54" s="72"/>
      <c r="Y54" s="48">
        <f t="shared" si="3"/>
        <v>53.691992722630964</v>
      </c>
      <c r="Z54" s="48">
        <f t="shared" si="4"/>
        <v>1.1237437915544675</v>
      </c>
    </row>
    <row r="55" spans="1:26" x14ac:dyDescent="0.25">
      <c r="A55" s="46" t="s">
        <v>373</v>
      </c>
      <c r="B55" s="48">
        <v>82.166666666666671</v>
      </c>
      <c r="C55" s="48">
        <v>78.600000000000009</v>
      </c>
      <c r="D55" s="51">
        <v>603.77</v>
      </c>
      <c r="E55" s="51">
        <v>115.14</v>
      </c>
      <c r="F55" s="51">
        <v>131.05000000000001</v>
      </c>
      <c r="G55" s="51">
        <v>141.55000000000001</v>
      </c>
      <c r="H55" s="48">
        <v>11.733333333333334</v>
      </c>
      <c r="I55" s="51">
        <v>100.38333333333333</v>
      </c>
      <c r="J55" s="48">
        <v>85.5</v>
      </c>
      <c r="K55" s="51">
        <v>18.82</v>
      </c>
      <c r="L55" s="51">
        <v>82.21</v>
      </c>
      <c r="M55" s="48">
        <v>94.1</v>
      </c>
      <c r="N55" s="48"/>
      <c r="P55" s="48">
        <v>87.366666666666674</v>
      </c>
      <c r="Q55" s="51">
        <v>33.35</v>
      </c>
      <c r="R55" s="51">
        <v>60.06</v>
      </c>
      <c r="S55" s="51"/>
      <c r="U55" s="72"/>
      <c r="V55" s="72"/>
      <c r="Y55" s="48">
        <f t="shared" si="3"/>
        <v>54.032438970916786</v>
      </c>
      <c r="Z55" s="48">
        <f t="shared" si="4"/>
        <v>0.34044624828582215</v>
      </c>
    </row>
    <row r="56" spans="1:26" x14ac:dyDescent="0.25">
      <c r="A56" s="46" t="s">
        <v>374</v>
      </c>
      <c r="B56" s="48">
        <v>82.166666666666671</v>
      </c>
      <c r="C56" s="48">
        <v>78.36666666666666</v>
      </c>
      <c r="D56" s="51">
        <v>609.44000000000005</v>
      </c>
      <c r="E56" s="51">
        <v>117.46</v>
      </c>
      <c r="F56" s="51">
        <v>136.06</v>
      </c>
      <c r="G56" s="51">
        <v>144.69999999999999</v>
      </c>
      <c r="H56" s="48">
        <v>11.6</v>
      </c>
      <c r="I56" s="51">
        <v>100.49333333333334</v>
      </c>
      <c r="J56" s="48">
        <v>85.7</v>
      </c>
      <c r="K56" s="51">
        <v>14.166666666666666</v>
      </c>
      <c r="L56" s="51">
        <v>82.28</v>
      </c>
      <c r="M56" s="48">
        <v>93.3</v>
      </c>
      <c r="N56" s="48"/>
      <c r="P56" s="48">
        <v>87.366666666666674</v>
      </c>
      <c r="Q56" s="51">
        <v>35.04</v>
      </c>
      <c r="R56" s="51">
        <v>60.94</v>
      </c>
      <c r="S56" s="51"/>
      <c r="U56" s="72"/>
      <c r="V56" s="72"/>
      <c r="Y56" s="48">
        <f t="shared" si="3"/>
        <v>50.2768172274167</v>
      </c>
      <c r="Z56" s="48">
        <f t="shared" si="4"/>
        <v>-3.755621743500086</v>
      </c>
    </row>
    <row r="57" spans="1:26" x14ac:dyDescent="0.25">
      <c r="A57" s="46" t="s">
        <v>375</v>
      </c>
      <c r="B57" s="48">
        <v>82.633333333333326</v>
      </c>
      <c r="C57" s="48">
        <v>78.766666666666666</v>
      </c>
      <c r="D57" s="51">
        <v>606.79999999999995</v>
      </c>
      <c r="E57" s="51">
        <v>115.86</v>
      </c>
      <c r="F57" s="51">
        <v>139.27000000000001</v>
      </c>
      <c r="G57" s="51">
        <v>147.11000000000001</v>
      </c>
      <c r="H57" s="48">
        <v>11.166666666666666</v>
      </c>
      <c r="I57" s="51">
        <v>101.87666666666667</v>
      </c>
      <c r="J57" s="48">
        <v>86.3</v>
      </c>
      <c r="K57" s="51">
        <v>13.329999999999998</v>
      </c>
      <c r="L57" s="51">
        <v>82.62</v>
      </c>
      <c r="M57" s="48">
        <v>92.2</v>
      </c>
      <c r="N57" s="48"/>
      <c r="P57" s="48">
        <v>87.666666666666671</v>
      </c>
      <c r="Q57" s="51">
        <v>35.49</v>
      </c>
      <c r="R57" s="51">
        <v>62.28</v>
      </c>
      <c r="S57" s="51"/>
      <c r="U57" s="72"/>
      <c r="V57" s="72"/>
      <c r="Y57" s="48">
        <f t="shared" si="3"/>
        <v>43.883339437571884</v>
      </c>
      <c r="Z57" s="48">
        <f t="shared" si="4"/>
        <v>-6.3934777898448161</v>
      </c>
    </row>
    <row r="58" spans="1:26" x14ac:dyDescent="0.25">
      <c r="A58" s="46" t="s">
        <v>376</v>
      </c>
      <c r="B58" s="48">
        <v>83</v>
      </c>
      <c r="C58" s="48">
        <v>79</v>
      </c>
      <c r="D58" s="51">
        <v>609.66999999999996</v>
      </c>
      <c r="E58" s="51">
        <v>116.92</v>
      </c>
      <c r="F58" s="51">
        <v>140.16</v>
      </c>
      <c r="G58" s="51">
        <v>145.69</v>
      </c>
      <c r="H58" s="48">
        <v>10.800000000000002</v>
      </c>
      <c r="I58" s="51">
        <v>104.53000000000002</v>
      </c>
      <c r="J58" s="48">
        <v>85.7</v>
      </c>
      <c r="K58" s="51">
        <v>12.413333333333332</v>
      </c>
      <c r="L58" s="51">
        <v>82.71</v>
      </c>
      <c r="M58" s="48">
        <v>90.5</v>
      </c>
      <c r="N58" s="48"/>
      <c r="P58" s="48">
        <v>87.90000000000002</v>
      </c>
      <c r="Q58" s="51">
        <v>36.22</v>
      </c>
      <c r="R58" s="51">
        <v>61.61</v>
      </c>
      <c r="S58" s="51"/>
      <c r="U58" s="72"/>
      <c r="V58" s="72"/>
      <c r="Y58" s="48">
        <f t="shared" si="3"/>
        <v>36.003734800826159</v>
      </c>
      <c r="Z58" s="48">
        <f t="shared" si="4"/>
        <v>-7.8796046367457251</v>
      </c>
    </row>
    <row r="59" spans="1:26" x14ac:dyDescent="0.25">
      <c r="A59" s="46" t="s">
        <v>377</v>
      </c>
      <c r="B59" s="48">
        <v>83.133333333333326</v>
      </c>
      <c r="C59" s="48">
        <v>79.099999999999994</v>
      </c>
      <c r="D59" s="51">
        <v>607.16999999999996</v>
      </c>
      <c r="E59" s="51">
        <v>116.78</v>
      </c>
      <c r="F59" s="51">
        <v>139.75</v>
      </c>
      <c r="G59" s="51">
        <v>143.25</v>
      </c>
      <c r="H59" s="48">
        <v>10.666666666666666</v>
      </c>
      <c r="I59" s="51">
        <v>105.46</v>
      </c>
      <c r="J59" s="48">
        <v>84.5</v>
      </c>
      <c r="K59" s="51">
        <v>11.266666666666666</v>
      </c>
      <c r="L59" s="51">
        <v>82.96</v>
      </c>
      <c r="M59" s="48">
        <v>88.8</v>
      </c>
      <c r="N59" s="48"/>
      <c r="P59" s="48">
        <v>88.100000000000009</v>
      </c>
      <c r="Q59" s="51">
        <v>36.71</v>
      </c>
      <c r="R59" s="51">
        <v>61.1</v>
      </c>
      <c r="S59" s="51"/>
      <c r="U59" s="72"/>
      <c r="V59" s="72"/>
      <c r="Y59" s="48">
        <f t="shared" si="3"/>
        <v>27.211234430741015</v>
      </c>
      <c r="Z59" s="48">
        <f t="shared" si="4"/>
        <v>-8.7925003700851434</v>
      </c>
    </row>
    <row r="60" spans="1:26" x14ac:dyDescent="0.25">
      <c r="A60" s="46" t="s">
        <v>378</v>
      </c>
      <c r="B60" s="48">
        <v>82.766666666666666</v>
      </c>
      <c r="C60" s="48">
        <v>78.600000000000009</v>
      </c>
      <c r="D60" s="51">
        <v>614.20000000000005</v>
      </c>
      <c r="E60" s="51">
        <v>119.28</v>
      </c>
      <c r="F60" s="51">
        <v>145.63</v>
      </c>
      <c r="G60" s="51">
        <v>144.06</v>
      </c>
      <c r="H60" s="48">
        <v>10.666666666666666</v>
      </c>
      <c r="I60" s="51">
        <v>104.66000000000001</v>
      </c>
      <c r="J60" s="48">
        <v>83.8</v>
      </c>
      <c r="K60" s="51">
        <v>11.086666666666666</v>
      </c>
      <c r="L60" s="51">
        <v>82.93</v>
      </c>
      <c r="M60" s="48">
        <v>88.2</v>
      </c>
      <c r="N60" s="48"/>
      <c r="P60" s="48">
        <v>87.733333333333348</v>
      </c>
      <c r="Q60" s="51">
        <v>38.200000000000003</v>
      </c>
      <c r="R60" s="51">
        <v>60.67</v>
      </c>
      <c r="S60" s="51"/>
      <c r="U60" s="72"/>
      <c r="V60" s="72"/>
      <c r="Y60" s="48">
        <f t="shared" si="3"/>
        <v>24.644033819853245</v>
      </c>
      <c r="Z60" s="48">
        <f t="shared" si="4"/>
        <v>-2.5672006108877703</v>
      </c>
    </row>
    <row r="61" spans="1:26" x14ac:dyDescent="0.25">
      <c r="A61" s="46" t="s">
        <v>379</v>
      </c>
      <c r="B61" s="48">
        <v>83.1</v>
      </c>
      <c r="C61" s="48">
        <v>79.13333333333334</v>
      </c>
      <c r="D61" s="51">
        <v>614.20000000000005</v>
      </c>
      <c r="E61" s="51">
        <v>120.39</v>
      </c>
      <c r="F61" s="51">
        <v>149.93</v>
      </c>
      <c r="G61" s="51">
        <v>151.71</v>
      </c>
      <c r="H61" s="48">
        <v>10.533333333333333</v>
      </c>
      <c r="I61" s="51">
        <v>102.95333333333333</v>
      </c>
      <c r="J61" s="48">
        <v>83.7</v>
      </c>
      <c r="K61" s="51">
        <v>15.280000000000001</v>
      </c>
      <c r="L61" s="51">
        <v>83.08</v>
      </c>
      <c r="M61" s="48">
        <v>89</v>
      </c>
      <c r="N61" s="48"/>
      <c r="P61" s="48">
        <v>87.866666666666674</v>
      </c>
      <c r="Q61" s="51">
        <v>38.049999999999997</v>
      </c>
      <c r="R61" s="51">
        <v>64.58</v>
      </c>
      <c r="S61" s="51"/>
      <c r="U61" s="72"/>
      <c r="V61" s="72"/>
      <c r="Y61" s="48">
        <f t="shared" si="3"/>
        <v>27.532948289691305</v>
      </c>
      <c r="Z61" s="48">
        <f t="shared" si="4"/>
        <v>2.8889144698380598</v>
      </c>
    </row>
    <row r="62" spans="1:26" x14ac:dyDescent="0.25">
      <c r="A62" s="46" t="s">
        <v>380</v>
      </c>
      <c r="B62" s="48">
        <v>83.1</v>
      </c>
      <c r="C62" s="48">
        <v>79.266666666666666</v>
      </c>
      <c r="D62" s="51">
        <v>621.08000000000004</v>
      </c>
      <c r="E62" s="51">
        <v>122.79</v>
      </c>
      <c r="F62" s="51">
        <v>153.61000000000001</v>
      </c>
      <c r="G62" s="51">
        <v>155.15</v>
      </c>
      <c r="H62" s="48">
        <v>10.5</v>
      </c>
      <c r="I62" s="51">
        <v>103.23666666666668</v>
      </c>
      <c r="J62" s="48">
        <v>84.1</v>
      </c>
      <c r="K62" s="51">
        <v>20.349999999999998</v>
      </c>
      <c r="L62" s="51">
        <v>82.94</v>
      </c>
      <c r="M62" s="48">
        <v>90</v>
      </c>
      <c r="N62" s="48"/>
      <c r="P62" s="48">
        <v>87.966666666666654</v>
      </c>
      <c r="Q62" s="51">
        <v>38.94</v>
      </c>
      <c r="R62" s="51">
        <v>66.099999999999994</v>
      </c>
      <c r="S62" s="51"/>
      <c r="U62" s="72"/>
      <c r="V62" s="72"/>
      <c r="Y62" s="48">
        <f t="shared" si="3"/>
        <v>32.676886204811957</v>
      </c>
      <c r="Z62" s="48">
        <f t="shared" si="4"/>
        <v>5.1439379151206523</v>
      </c>
    </row>
    <row r="63" spans="1:26" x14ac:dyDescent="0.25">
      <c r="A63" s="46" t="s">
        <v>381</v>
      </c>
      <c r="B63" s="48">
        <v>83.266666666666666</v>
      </c>
      <c r="C63" s="48">
        <v>79.566666666666663</v>
      </c>
      <c r="D63" s="51">
        <v>626.15</v>
      </c>
      <c r="E63" s="51">
        <v>121.97</v>
      </c>
      <c r="F63" s="51">
        <v>153.79</v>
      </c>
      <c r="G63" s="51">
        <v>158.41</v>
      </c>
      <c r="H63" s="48">
        <v>10.4</v>
      </c>
      <c r="I63" s="51">
        <v>104.15333333333335</v>
      </c>
      <c r="J63" s="48">
        <v>84.6</v>
      </c>
      <c r="K63" s="51">
        <v>24.01</v>
      </c>
      <c r="L63" s="51">
        <v>82.78</v>
      </c>
      <c r="M63" s="48">
        <v>91.8</v>
      </c>
      <c r="N63" s="48"/>
      <c r="P63" s="48">
        <v>88.133333333333326</v>
      </c>
      <c r="Q63" s="51">
        <v>39.04</v>
      </c>
      <c r="R63" s="51">
        <v>67.900000000000006</v>
      </c>
      <c r="S63" s="51"/>
      <c r="U63" s="72"/>
      <c r="V63" s="72"/>
      <c r="Y63" s="48">
        <f t="shared" si="3"/>
        <v>41.370324522343353</v>
      </c>
      <c r="Z63" s="48">
        <f t="shared" si="4"/>
        <v>8.6934383175313954</v>
      </c>
    </row>
    <row r="64" spans="1:26" x14ac:dyDescent="0.25">
      <c r="A64" s="46" t="s">
        <v>382</v>
      </c>
      <c r="B64" s="48">
        <v>83.3</v>
      </c>
      <c r="C64" s="48">
        <v>79.933333333333323</v>
      </c>
      <c r="D64" s="51">
        <v>635.07000000000005</v>
      </c>
      <c r="E64" s="51">
        <v>124.53</v>
      </c>
      <c r="F64" s="51">
        <v>159.13999999999999</v>
      </c>
      <c r="G64" s="51">
        <v>165.95</v>
      </c>
      <c r="H64" s="48">
        <v>10.133333333333333</v>
      </c>
      <c r="I64" s="51">
        <v>105.10333333333334</v>
      </c>
      <c r="J64" s="48">
        <v>85.8</v>
      </c>
      <c r="K64" s="51">
        <v>26.83666666666667</v>
      </c>
      <c r="L64" s="51">
        <v>82.54</v>
      </c>
      <c r="M64" s="48">
        <v>93.9</v>
      </c>
      <c r="N64" s="48"/>
      <c r="P64" s="48">
        <v>88.09999999999998</v>
      </c>
      <c r="Q64" s="51">
        <v>41.21</v>
      </c>
      <c r="R64" s="51">
        <v>70.16</v>
      </c>
      <c r="S64" s="51"/>
      <c r="U64" s="72"/>
      <c r="V64" s="72"/>
      <c r="Y64" s="48">
        <f t="shared" si="3"/>
        <v>51.578944755912616</v>
      </c>
      <c r="Z64" s="48">
        <f t="shared" si="4"/>
        <v>10.208620233569263</v>
      </c>
    </row>
    <row r="65" spans="1:26" x14ac:dyDescent="0.25">
      <c r="A65" s="46" t="s">
        <v>383</v>
      </c>
      <c r="B65" s="48">
        <v>83.333333333333329</v>
      </c>
      <c r="C65" s="48">
        <v>80.100000000000009</v>
      </c>
      <c r="D65" s="51">
        <v>640.21</v>
      </c>
      <c r="E65" s="51">
        <v>124.71</v>
      </c>
      <c r="F65" s="51">
        <v>164.1</v>
      </c>
      <c r="G65" s="51">
        <v>172.15</v>
      </c>
      <c r="H65" s="48">
        <v>9.5333333333333332</v>
      </c>
      <c r="I65" s="51">
        <v>105.37</v>
      </c>
      <c r="J65" s="48">
        <v>86.4</v>
      </c>
      <c r="K65" s="51">
        <v>26.596666666666664</v>
      </c>
      <c r="L65" s="51">
        <v>82.37</v>
      </c>
      <c r="M65" s="48">
        <v>95.3</v>
      </c>
      <c r="N65" s="48"/>
      <c r="P65" s="48">
        <v>88.066666666666663</v>
      </c>
      <c r="Q65" s="51">
        <v>42.24</v>
      </c>
      <c r="R65" s="51">
        <v>72.459999999999994</v>
      </c>
      <c r="S65" s="51"/>
      <c r="U65" s="72"/>
      <c r="V65" s="72"/>
      <c r="Y65" s="48">
        <f t="shared" si="3"/>
        <v>58.323407082799619</v>
      </c>
      <c r="Z65" s="48">
        <f t="shared" si="4"/>
        <v>6.7444623268870032</v>
      </c>
    </row>
    <row r="66" spans="1:26" x14ac:dyDescent="0.25">
      <c r="A66" s="46" t="s">
        <v>384</v>
      </c>
      <c r="B66" s="48">
        <v>83.466666666666669</v>
      </c>
      <c r="C66" s="48">
        <v>80.399999999999991</v>
      </c>
      <c r="D66" s="51">
        <v>639.9</v>
      </c>
      <c r="E66" s="51">
        <v>125.84</v>
      </c>
      <c r="F66" s="51">
        <v>169.44</v>
      </c>
      <c r="G66" s="51">
        <v>175.12</v>
      </c>
      <c r="H66" s="48">
        <v>9.4666666666666668</v>
      </c>
      <c r="I66" s="51">
        <v>105.32333333333332</v>
      </c>
      <c r="J66" s="48">
        <v>86.9</v>
      </c>
      <c r="K66" s="51">
        <v>30.319999999999997</v>
      </c>
      <c r="L66" s="51">
        <v>82.61</v>
      </c>
      <c r="M66" s="48">
        <v>97.1</v>
      </c>
      <c r="N66" s="48"/>
      <c r="P66" s="48">
        <v>88.233333333333334</v>
      </c>
      <c r="Q66" s="51">
        <v>44.04</v>
      </c>
      <c r="R66" s="51">
        <v>73.97</v>
      </c>
      <c r="S66" s="51"/>
      <c r="U66" s="72"/>
      <c r="V66" s="72"/>
      <c r="Y66" s="48">
        <f t="shared" si="3"/>
        <v>64.644254689146081</v>
      </c>
      <c r="Z66" s="48">
        <f t="shared" si="4"/>
        <v>6.3208476063464616</v>
      </c>
    </row>
    <row r="67" spans="1:26" x14ac:dyDescent="0.25">
      <c r="A67" s="46" t="s">
        <v>385</v>
      </c>
      <c r="B67" s="48">
        <v>83.833333333333329</v>
      </c>
      <c r="C67" s="48">
        <v>80.933333333333323</v>
      </c>
      <c r="D67" s="51">
        <v>638.01</v>
      </c>
      <c r="E67" s="51">
        <v>124.06</v>
      </c>
      <c r="F67" s="51">
        <v>178.32</v>
      </c>
      <c r="G67" s="51">
        <v>184.43</v>
      </c>
      <c r="H67" s="48">
        <v>9.3333333333333339</v>
      </c>
      <c r="I67" s="51">
        <v>104.31666666666666</v>
      </c>
      <c r="J67" s="48">
        <v>87.3</v>
      </c>
      <c r="K67" s="51">
        <v>29.903333333333336</v>
      </c>
      <c r="L67" s="51">
        <v>82.63</v>
      </c>
      <c r="M67" s="48">
        <v>99.1</v>
      </c>
      <c r="N67" s="48"/>
      <c r="P67" s="48">
        <v>88.666666666666671</v>
      </c>
      <c r="Q67" s="51">
        <v>43.6</v>
      </c>
      <c r="R67" s="51">
        <v>78.64</v>
      </c>
      <c r="S67" s="51"/>
      <c r="U67" s="72"/>
      <c r="V67" s="72"/>
      <c r="Y67" s="48">
        <f t="shared" si="3"/>
        <v>72.702652249139703</v>
      </c>
      <c r="Z67" s="48">
        <f t="shared" si="4"/>
        <v>8.0583975599936224</v>
      </c>
    </row>
    <row r="68" spans="1:26" x14ac:dyDescent="0.25">
      <c r="A68" s="46" t="s">
        <v>386</v>
      </c>
      <c r="B68" s="48">
        <v>84.13333333333334</v>
      </c>
      <c r="C68" s="48">
        <v>81.233333333333334</v>
      </c>
      <c r="D68" s="51">
        <v>650.94000000000005</v>
      </c>
      <c r="E68" s="51">
        <v>124.94</v>
      </c>
      <c r="F68" s="51">
        <v>171.61</v>
      </c>
      <c r="G68" s="51">
        <v>183.97</v>
      </c>
      <c r="H68" s="48">
        <v>9.3000000000000007</v>
      </c>
      <c r="I68" s="51">
        <v>105.01666666666667</v>
      </c>
      <c r="J68" s="48">
        <v>86.6</v>
      </c>
      <c r="K68" s="51">
        <v>25.773333333333337</v>
      </c>
      <c r="L68" s="51">
        <v>83.13</v>
      </c>
      <c r="M68" s="48">
        <v>97.4</v>
      </c>
      <c r="N68" s="48"/>
      <c r="P68" s="48">
        <v>89</v>
      </c>
      <c r="Q68" s="51">
        <v>44.05</v>
      </c>
      <c r="R68" s="51">
        <v>78.099999999999994</v>
      </c>
      <c r="S68" s="51"/>
      <c r="U68" s="72"/>
      <c r="V68" s="72"/>
      <c r="Y68" s="48">
        <f t="shared" si="3"/>
        <v>63.368225242197106</v>
      </c>
      <c r="Z68" s="48">
        <f t="shared" si="4"/>
        <v>-9.3344270069425974</v>
      </c>
    </row>
    <row r="69" spans="1:26" x14ac:dyDescent="0.25">
      <c r="A69" s="46" t="s">
        <v>387</v>
      </c>
      <c r="B69" s="48">
        <v>84.5</v>
      </c>
      <c r="C69" s="48">
        <v>82</v>
      </c>
      <c r="D69" s="51">
        <v>650.64</v>
      </c>
      <c r="E69" s="51">
        <v>122.52</v>
      </c>
      <c r="F69" s="51">
        <v>171.97</v>
      </c>
      <c r="G69" s="51">
        <v>184.79</v>
      </c>
      <c r="H69" s="48">
        <v>9.2666666666666675</v>
      </c>
      <c r="I69" s="51">
        <v>103.50666666666666</v>
      </c>
      <c r="J69" s="48">
        <v>85</v>
      </c>
      <c r="K69" s="51">
        <v>27.22666666666667</v>
      </c>
      <c r="L69" s="51">
        <v>83.14</v>
      </c>
      <c r="M69" s="48">
        <v>97.6</v>
      </c>
      <c r="N69" s="48"/>
      <c r="P69" s="48">
        <v>89.566666666666663</v>
      </c>
      <c r="Q69" s="51">
        <v>42.01</v>
      </c>
      <c r="R69" s="51">
        <v>78.540000000000006</v>
      </c>
      <c r="S69" s="51"/>
      <c r="U69" s="72"/>
      <c r="V69" s="72"/>
      <c r="Y69" s="48">
        <f t="shared" ref="Y69:Y132" si="8">LN(M69/L69)*400</f>
        <v>64.140623837822119</v>
      </c>
      <c r="Z69" s="48">
        <f t="shared" si="4"/>
        <v>0.77239859562501323</v>
      </c>
    </row>
    <row r="70" spans="1:26" x14ac:dyDescent="0.25">
      <c r="A70" s="46" t="s">
        <v>388</v>
      </c>
      <c r="B70" s="48">
        <v>84.7</v>
      </c>
      <c r="C70" s="48">
        <v>82.2</v>
      </c>
      <c r="D70" s="51">
        <v>649.28</v>
      </c>
      <c r="E70" s="51">
        <v>120.34</v>
      </c>
      <c r="F70" s="51">
        <v>168.4</v>
      </c>
      <c r="G70" s="51">
        <v>184.47</v>
      </c>
      <c r="H70" s="48">
        <v>9.3333333333333339</v>
      </c>
      <c r="I70" s="51">
        <v>101.48</v>
      </c>
      <c r="J70" s="48">
        <v>84</v>
      </c>
      <c r="K70" s="51">
        <v>25.426666666666666</v>
      </c>
      <c r="L70" s="51">
        <v>83.72</v>
      </c>
      <c r="M70" s="48">
        <v>97.2</v>
      </c>
      <c r="N70" s="48"/>
      <c r="P70" s="48">
        <v>90.033333333333346</v>
      </c>
      <c r="Q70" s="51">
        <v>40.72</v>
      </c>
      <c r="R70" s="51">
        <v>78.180000000000007</v>
      </c>
      <c r="S70" s="51"/>
      <c r="U70" s="72"/>
      <c r="V70" s="72"/>
      <c r="Y70" s="48">
        <f t="shared" si="8"/>
        <v>59.717125555437754</v>
      </c>
      <c r="Z70" s="48">
        <f t="shared" ref="Z70:Z133" si="9">Y70-Y69</f>
        <v>-4.4234982823843652</v>
      </c>
    </row>
    <row r="71" spans="1:26" x14ac:dyDescent="0.25">
      <c r="A71" s="46" t="s">
        <v>389</v>
      </c>
      <c r="B71" s="48">
        <v>85.233333333333334</v>
      </c>
      <c r="C71" s="48">
        <v>82.3</v>
      </c>
      <c r="D71" s="51">
        <v>648.75</v>
      </c>
      <c r="E71" s="51">
        <v>118.21</v>
      </c>
      <c r="F71" s="51">
        <v>166.8</v>
      </c>
      <c r="G71" s="51">
        <v>186.77</v>
      </c>
      <c r="H71" s="48">
        <v>9.5666666666666682</v>
      </c>
      <c r="I71" s="51">
        <v>100.72666666666665</v>
      </c>
      <c r="J71" s="48">
        <v>81.8</v>
      </c>
      <c r="K71" s="51">
        <v>19.306666666666668</v>
      </c>
      <c r="L71" s="51">
        <v>84.43</v>
      </c>
      <c r="M71" s="48">
        <v>95.9</v>
      </c>
      <c r="N71" s="48"/>
      <c r="P71" s="48">
        <v>90.399999999999991</v>
      </c>
      <c r="Q71" s="51">
        <v>39.76</v>
      </c>
      <c r="R71" s="51">
        <v>80.37</v>
      </c>
      <c r="S71" s="51"/>
      <c r="U71" s="72"/>
      <c r="V71" s="72"/>
      <c r="Y71" s="48">
        <f t="shared" si="8"/>
        <v>50.953277283193607</v>
      </c>
      <c r="Z71" s="48">
        <f t="shared" si="9"/>
        <v>-8.7638482722441466</v>
      </c>
    </row>
    <row r="72" spans="1:26" x14ac:dyDescent="0.25">
      <c r="A72" s="46" t="s">
        <v>390</v>
      </c>
      <c r="B72" s="48">
        <v>85.633333333333326</v>
      </c>
      <c r="C72" s="48">
        <v>82.8</v>
      </c>
      <c r="D72" s="51">
        <v>645.41999999999996</v>
      </c>
      <c r="E72" s="51">
        <v>114.83</v>
      </c>
      <c r="F72" s="51">
        <v>160.97999999999999</v>
      </c>
      <c r="G72" s="51">
        <v>185.99</v>
      </c>
      <c r="H72" s="48">
        <v>9.6</v>
      </c>
      <c r="I72" s="51">
        <v>99.633333333333326</v>
      </c>
      <c r="J72" s="48">
        <v>82</v>
      </c>
      <c r="K72" s="51">
        <v>21.143333333333334</v>
      </c>
      <c r="L72" s="51">
        <v>84.58</v>
      </c>
      <c r="M72" s="48">
        <v>95</v>
      </c>
      <c r="N72" s="48"/>
      <c r="P72" s="48">
        <v>90.8</v>
      </c>
      <c r="Q72" s="51">
        <v>38.26</v>
      </c>
      <c r="R72" s="51">
        <v>79.599999999999994</v>
      </c>
      <c r="S72" s="51"/>
      <c r="U72" s="72"/>
      <c r="V72" s="72"/>
      <c r="Y72" s="48">
        <f t="shared" si="8"/>
        <v>46.471623822479309</v>
      </c>
      <c r="Z72" s="48">
        <f t="shared" si="9"/>
        <v>-4.4816534607142984</v>
      </c>
    </row>
    <row r="73" spans="1:26" x14ac:dyDescent="0.25">
      <c r="A73" s="46" t="s">
        <v>391</v>
      </c>
      <c r="B73" s="48">
        <v>85.866666666666674</v>
      </c>
      <c r="C73" s="48">
        <v>83.033333333333331</v>
      </c>
      <c r="D73" s="51">
        <v>648.22</v>
      </c>
      <c r="E73" s="51">
        <v>114.04</v>
      </c>
      <c r="F73" s="51">
        <v>164.84</v>
      </c>
      <c r="G73" s="51">
        <v>191.84</v>
      </c>
      <c r="H73" s="48">
        <v>9.6666666666666661</v>
      </c>
      <c r="I73" s="51">
        <v>99.09333333333332</v>
      </c>
      <c r="J73" s="48">
        <v>82.2</v>
      </c>
      <c r="K73" s="51">
        <v>25.033333333333331</v>
      </c>
      <c r="L73" s="51">
        <v>84.27</v>
      </c>
      <c r="M73" s="48">
        <v>95.2</v>
      </c>
      <c r="N73" s="48"/>
      <c r="P73" s="48">
        <v>90.90000000000002</v>
      </c>
      <c r="Q73" s="51">
        <v>38.57</v>
      </c>
      <c r="R73" s="51">
        <v>81.77</v>
      </c>
      <c r="S73" s="51"/>
      <c r="U73" s="72"/>
      <c r="V73" s="72"/>
      <c r="Y73" s="48">
        <f t="shared" si="8"/>
        <v>48.78160480522309</v>
      </c>
      <c r="Z73" s="48">
        <f t="shared" si="9"/>
        <v>2.3099809827437809</v>
      </c>
    </row>
    <row r="74" spans="1:26" x14ac:dyDescent="0.25">
      <c r="A74" s="46" t="s">
        <v>392</v>
      </c>
      <c r="B74" s="48">
        <v>86.066666666666663</v>
      </c>
      <c r="C74" s="48">
        <v>83.2</v>
      </c>
      <c r="D74" s="51">
        <v>651.24</v>
      </c>
      <c r="E74" s="51">
        <v>112.94</v>
      </c>
      <c r="F74" s="51">
        <v>165.79</v>
      </c>
      <c r="G74" s="51">
        <v>194.99</v>
      </c>
      <c r="H74" s="48">
        <v>9.8333333333333339</v>
      </c>
      <c r="I74" s="51">
        <v>99.396666666666661</v>
      </c>
      <c r="J74" s="48">
        <v>82.7</v>
      </c>
      <c r="K74" s="51">
        <v>26.916666666666668</v>
      </c>
      <c r="L74" s="51">
        <v>85.04</v>
      </c>
      <c r="M74" s="48">
        <v>93.7</v>
      </c>
      <c r="N74" s="48"/>
      <c r="P74" s="48">
        <v>91.133333333333326</v>
      </c>
      <c r="Q74" s="51">
        <v>37.99</v>
      </c>
      <c r="R74" s="51">
        <v>82.79</v>
      </c>
      <c r="S74" s="51"/>
      <c r="U74" s="72"/>
      <c r="V74" s="72"/>
      <c r="Y74" s="48">
        <f t="shared" si="8"/>
        <v>38.790582084273588</v>
      </c>
      <c r="Z74" s="48">
        <f t="shared" si="9"/>
        <v>-9.9910227209495019</v>
      </c>
    </row>
    <row r="75" spans="1:26" x14ac:dyDescent="0.25">
      <c r="A75" s="46" t="s">
        <v>393</v>
      </c>
      <c r="B75" s="48">
        <v>86.166666666666671</v>
      </c>
      <c r="C75" s="48">
        <v>83.233333333333334</v>
      </c>
      <c r="D75" s="51">
        <v>650.41</v>
      </c>
      <c r="E75" s="51">
        <v>112.42</v>
      </c>
      <c r="F75" s="51">
        <v>169.74</v>
      </c>
      <c r="G75" s="51">
        <v>198.53</v>
      </c>
      <c r="H75" s="48">
        <v>10.1</v>
      </c>
      <c r="I75" s="51">
        <v>95.34666666666665</v>
      </c>
      <c r="J75" s="48">
        <v>83</v>
      </c>
      <c r="K75" s="51">
        <v>26.836666666666662</v>
      </c>
      <c r="L75" s="51">
        <v>85.14</v>
      </c>
      <c r="M75" s="48">
        <v>94.2</v>
      </c>
      <c r="N75" s="48"/>
      <c r="P75" s="48">
        <v>91.166666666666671</v>
      </c>
      <c r="Q75" s="51">
        <v>37.99</v>
      </c>
      <c r="R75" s="51">
        <v>84.58</v>
      </c>
      <c r="S75" s="51"/>
      <c r="U75" s="72"/>
      <c r="V75" s="72"/>
      <c r="Y75" s="48">
        <f t="shared" si="8"/>
        <v>40.449288472924415</v>
      </c>
      <c r="Z75" s="48">
        <f t="shared" si="9"/>
        <v>1.6587063886508275</v>
      </c>
    </row>
    <row r="76" spans="1:26" x14ac:dyDescent="0.25">
      <c r="A76" s="46" t="s">
        <v>394</v>
      </c>
      <c r="B76" s="48">
        <v>86.366666666666674</v>
      </c>
      <c r="C76" s="48">
        <v>83.766666666666666</v>
      </c>
      <c r="D76" s="51">
        <v>640.80999999999995</v>
      </c>
      <c r="E76" s="51">
        <v>112.38</v>
      </c>
      <c r="F76" s="51">
        <v>173.6</v>
      </c>
      <c r="G76" s="51">
        <v>192.62</v>
      </c>
      <c r="H76" s="48">
        <v>10.466666666666667</v>
      </c>
      <c r="I76" s="51">
        <v>94.893333333333331</v>
      </c>
      <c r="J76" s="48">
        <v>82.6</v>
      </c>
      <c r="K76" s="51">
        <v>31.61</v>
      </c>
      <c r="L76" s="51">
        <v>85.63</v>
      </c>
      <c r="M76" s="48">
        <v>93.9</v>
      </c>
      <c r="N76" s="48"/>
      <c r="P76" s="48">
        <v>91.466666666666654</v>
      </c>
      <c r="Q76" s="51">
        <v>38.5</v>
      </c>
      <c r="R76" s="51">
        <v>83.12</v>
      </c>
      <c r="S76" s="51"/>
      <c r="U76" s="72"/>
      <c r="V76" s="72"/>
      <c r="Y76" s="48">
        <f t="shared" si="8"/>
        <v>36.877878870446629</v>
      </c>
      <c r="Z76" s="48">
        <f t="shared" si="9"/>
        <v>-3.5714096024777859</v>
      </c>
    </row>
    <row r="77" spans="1:26" x14ac:dyDescent="0.25">
      <c r="A77" s="46" t="s">
        <v>395</v>
      </c>
      <c r="B77" s="48">
        <v>86.466666666666654</v>
      </c>
      <c r="C77" s="48">
        <v>83.7</v>
      </c>
      <c r="D77" s="51">
        <v>641.49</v>
      </c>
      <c r="E77" s="51">
        <v>111.34</v>
      </c>
      <c r="F77" s="51">
        <v>172.03</v>
      </c>
      <c r="G77" s="51">
        <v>192.05</v>
      </c>
      <c r="H77" s="48">
        <v>10.6</v>
      </c>
      <c r="I77" s="51">
        <v>96.65333333333335</v>
      </c>
      <c r="J77" s="48">
        <v>82.9</v>
      </c>
      <c r="K77" s="51">
        <v>26.099999999999998</v>
      </c>
      <c r="L77" s="51">
        <v>85.69</v>
      </c>
      <c r="M77" s="48">
        <v>92.4</v>
      </c>
      <c r="N77" s="48"/>
      <c r="P77" s="48">
        <v>91.7</v>
      </c>
      <c r="Q77" s="51">
        <v>37.81</v>
      </c>
      <c r="R77" s="51">
        <v>82.32</v>
      </c>
      <c r="S77" s="51"/>
      <c r="U77" s="72"/>
      <c r="V77" s="72"/>
      <c r="Y77" s="48">
        <f t="shared" si="8"/>
        <v>30.156338386644471</v>
      </c>
      <c r="Z77" s="48">
        <f t="shared" si="9"/>
        <v>-6.7215404838021584</v>
      </c>
    </row>
    <row r="78" spans="1:26" x14ac:dyDescent="0.25">
      <c r="A78" s="46" t="s">
        <v>396</v>
      </c>
      <c r="B78" s="48">
        <v>86.766666666666666</v>
      </c>
      <c r="C78" s="48">
        <v>83.933333333333337</v>
      </c>
      <c r="D78" s="51">
        <v>646.4</v>
      </c>
      <c r="E78" s="51">
        <v>111.66</v>
      </c>
      <c r="F78" s="51">
        <v>173.48</v>
      </c>
      <c r="G78" s="51">
        <v>197.89</v>
      </c>
      <c r="H78" s="48">
        <v>10.533333333333333</v>
      </c>
      <c r="I78" s="51">
        <v>98.323333333333338</v>
      </c>
      <c r="J78" s="48">
        <v>82.1</v>
      </c>
      <c r="K78" s="51">
        <v>28.48</v>
      </c>
      <c r="L78" s="51">
        <v>86.12</v>
      </c>
      <c r="M78" s="48">
        <v>91.4</v>
      </c>
      <c r="N78" s="48"/>
      <c r="P78" s="48">
        <v>91.966666666666654</v>
      </c>
      <c r="Q78" s="51">
        <v>37.840000000000003</v>
      </c>
      <c r="R78" s="51">
        <v>84.87</v>
      </c>
      <c r="S78" s="51"/>
      <c r="Y78" s="48">
        <f t="shared" si="8"/>
        <v>23.801522385576828</v>
      </c>
      <c r="Z78" s="48">
        <f t="shared" si="9"/>
        <v>-6.3548160010676433</v>
      </c>
    </row>
    <row r="79" spans="1:26" x14ac:dyDescent="0.25">
      <c r="A79" s="46" t="s">
        <v>397</v>
      </c>
      <c r="B79" s="48">
        <v>87</v>
      </c>
      <c r="C79" s="48">
        <v>84.166666666666657</v>
      </c>
      <c r="D79" s="51">
        <v>648.22</v>
      </c>
      <c r="E79" s="51">
        <v>111.84</v>
      </c>
      <c r="F79" s="51">
        <v>179.18</v>
      </c>
      <c r="G79" s="51">
        <v>202.64</v>
      </c>
      <c r="H79" s="48">
        <v>10.5</v>
      </c>
      <c r="I79" s="51">
        <v>98.356666666666669</v>
      </c>
      <c r="J79" s="48">
        <v>83.3</v>
      </c>
      <c r="K79" s="51">
        <v>29.45</v>
      </c>
      <c r="L79" s="51">
        <v>86.09</v>
      </c>
      <c r="M79" s="48">
        <v>91.3</v>
      </c>
      <c r="N79" s="48"/>
      <c r="P79" s="48">
        <v>92.133333333333326</v>
      </c>
      <c r="Q79" s="51">
        <v>37.86</v>
      </c>
      <c r="R79" s="51">
        <v>86.45</v>
      </c>
      <c r="S79" s="51"/>
      <c r="U79" s="72"/>
      <c r="V79" s="72"/>
      <c r="Y79" s="48">
        <f t="shared" si="8"/>
        <v>23.503010772423814</v>
      </c>
      <c r="Z79" s="48">
        <f t="shared" si="9"/>
        <v>-0.29851161315301411</v>
      </c>
    </row>
    <row r="80" spans="1:26" x14ac:dyDescent="0.25">
      <c r="A80" s="46" t="s">
        <v>398</v>
      </c>
      <c r="B80" s="48">
        <v>87.600000000000009</v>
      </c>
      <c r="C80" s="48">
        <v>84.766666666666666</v>
      </c>
      <c r="D80" s="51">
        <v>647.08000000000004</v>
      </c>
      <c r="E80" s="51">
        <v>109.89</v>
      </c>
      <c r="F80" s="51">
        <v>181.71</v>
      </c>
      <c r="G80" s="51">
        <v>211.35</v>
      </c>
      <c r="H80" s="48">
        <v>10.333333333333334</v>
      </c>
      <c r="I80" s="51">
        <v>98.106666666666669</v>
      </c>
      <c r="J80" s="48">
        <v>83.6</v>
      </c>
      <c r="K80" s="51">
        <v>31.893333333333334</v>
      </c>
      <c r="L80" s="51">
        <v>86.48</v>
      </c>
      <c r="M80" s="48">
        <v>90.7</v>
      </c>
      <c r="N80" s="48">
        <v>18.611174729999998</v>
      </c>
      <c r="P80" s="48">
        <v>92.600000000000009</v>
      </c>
      <c r="Q80" s="51">
        <v>36.94</v>
      </c>
      <c r="R80" s="51">
        <v>89.44</v>
      </c>
      <c r="S80" s="51"/>
      <c r="Y80" s="48">
        <f t="shared" si="8"/>
        <v>19.057673516055193</v>
      </c>
      <c r="Z80" s="48">
        <f t="shared" si="9"/>
        <v>-4.4453372563686209</v>
      </c>
    </row>
    <row r="81" spans="1:26" x14ac:dyDescent="0.25">
      <c r="A81" s="46" t="s">
        <v>399</v>
      </c>
      <c r="B81" s="48">
        <v>88.100000000000009</v>
      </c>
      <c r="C81" s="48">
        <v>85.233333333333334</v>
      </c>
      <c r="D81" s="51">
        <v>650.41</v>
      </c>
      <c r="E81" s="51">
        <v>111.54</v>
      </c>
      <c r="F81" s="51">
        <v>185.42</v>
      </c>
      <c r="G81" s="51">
        <v>220.56</v>
      </c>
      <c r="H81" s="48">
        <v>10.466666666666667</v>
      </c>
      <c r="I81" s="51">
        <v>98.07</v>
      </c>
      <c r="J81" s="48">
        <v>83.9</v>
      </c>
      <c r="K81" s="51">
        <v>35.383333333333333</v>
      </c>
      <c r="L81" s="51">
        <v>86.97</v>
      </c>
      <c r="M81" s="48">
        <v>91.7</v>
      </c>
      <c r="N81" s="48">
        <v>16.309992059999999</v>
      </c>
      <c r="P81" s="48">
        <v>93.133333333333326</v>
      </c>
      <c r="Q81" s="51">
        <v>39.299999999999997</v>
      </c>
      <c r="R81" s="51">
        <v>93.94</v>
      </c>
      <c r="S81" s="51"/>
      <c r="Y81" s="48">
        <f t="shared" si="8"/>
        <v>21.183659064298197</v>
      </c>
      <c r="Z81" s="48">
        <f t="shared" si="9"/>
        <v>2.1259855482430048</v>
      </c>
    </row>
    <row r="82" spans="1:26" x14ac:dyDescent="0.25">
      <c r="A82" s="46" t="s">
        <v>400</v>
      </c>
      <c r="B82" s="48">
        <v>88.266666666666652</v>
      </c>
      <c r="C82" s="48">
        <v>85.600000000000009</v>
      </c>
      <c r="D82" s="51">
        <v>649.04999999999995</v>
      </c>
      <c r="E82" s="51">
        <v>111.23</v>
      </c>
      <c r="F82" s="51">
        <v>189.4</v>
      </c>
      <c r="G82" s="51">
        <v>216.87</v>
      </c>
      <c r="H82" s="48">
        <v>10.633333333333333</v>
      </c>
      <c r="I82" s="51">
        <v>98.396666666666661</v>
      </c>
      <c r="J82" s="48">
        <v>84.2</v>
      </c>
      <c r="K82" s="51">
        <v>41.543333333333329</v>
      </c>
      <c r="L82" s="51">
        <v>86.97</v>
      </c>
      <c r="M82" s="48">
        <v>92.3</v>
      </c>
      <c r="N82" s="48">
        <v>14.23924281</v>
      </c>
      <c r="P82" s="48">
        <v>93.366666666666674</v>
      </c>
      <c r="Q82" s="51">
        <v>39.75</v>
      </c>
      <c r="R82" s="51">
        <v>92.4</v>
      </c>
      <c r="S82" s="51"/>
      <c r="Y82" s="48">
        <f t="shared" si="8"/>
        <v>23.792363962853017</v>
      </c>
      <c r="Z82" s="48">
        <f t="shared" si="9"/>
        <v>2.6087048985548194</v>
      </c>
    </row>
    <row r="83" spans="1:26" x14ac:dyDescent="0.25">
      <c r="A83" s="46" t="s">
        <v>401</v>
      </c>
      <c r="B83" s="48">
        <v>88.433333333333337</v>
      </c>
      <c r="C83" s="48">
        <v>85.866666666666674</v>
      </c>
      <c r="D83" s="51">
        <v>648.44000000000005</v>
      </c>
      <c r="E83" s="51">
        <v>111.11</v>
      </c>
      <c r="F83" s="51">
        <v>190.17</v>
      </c>
      <c r="G83" s="51">
        <v>217.9</v>
      </c>
      <c r="H83" s="48">
        <v>10.799999999999999</v>
      </c>
      <c r="I83" s="51">
        <v>98.36</v>
      </c>
      <c r="J83" s="48">
        <v>84.2</v>
      </c>
      <c r="K83" s="51">
        <v>43.99</v>
      </c>
      <c r="L83" s="51">
        <v>86.91</v>
      </c>
      <c r="M83" s="48">
        <v>92.9</v>
      </c>
      <c r="N83" s="48">
        <v>13.81117339</v>
      </c>
      <c r="P83" s="48">
        <v>93.433333333333337</v>
      </c>
      <c r="Q83" s="51">
        <v>39.36</v>
      </c>
      <c r="R83" s="51">
        <v>93.43</v>
      </c>
      <c r="S83" s="51"/>
      <c r="Y83" s="48">
        <f t="shared" si="8"/>
        <v>26.66021814816968</v>
      </c>
      <c r="Z83" s="48">
        <f t="shared" si="9"/>
        <v>2.8678541853166628</v>
      </c>
    </row>
    <row r="84" spans="1:26" x14ac:dyDescent="0.25">
      <c r="A84" s="46" t="s">
        <v>402</v>
      </c>
      <c r="B84" s="48">
        <v>88.166666666666671</v>
      </c>
      <c r="C84" s="48">
        <v>86.066666666666663</v>
      </c>
      <c r="D84" s="51">
        <v>648.44000000000005</v>
      </c>
      <c r="E84" s="51">
        <v>109.27</v>
      </c>
      <c r="F84" s="51">
        <v>186.78</v>
      </c>
      <c r="G84" s="51">
        <v>223.43</v>
      </c>
      <c r="H84" s="48">
        <v>11.866666666666667</v>
      </c>
      <c r="I84" s="51">
        <v>99.866666666666674</v>
      </c>
      <c r="J84" s="48">
        <v>84</v>
      </c>
      <c r="K84" s="51">
        <v>47.16</v>
      </c>
      <c r="L84" s="51">
        <v>87.1</v>
      </c>
      <c r="M84" s="48">
        <v>93.6</v>
      </c>
      <c r="N84" s="48">
        <v>13.62472998</v>
      </c>
      <c r="P84" s="48">
        <v>93.533333333333346</v>
      </c>
      <c r="Q84" s="51">
        <v>39.659999999999997</v>
      </c>
      <c r="R84" s="51">
        <v>95.43</v>
      </c>
      <c r="S84" s="51"/>
      <c r="Y84" s="48">
        <f t="shared" si="8"/>
        <v>28.789399850035696</v>
      </c>
      <c r="Z84" s="48">
        <f t="shared" si="9"/>
        <v>2.1291817018660169</v>
      </c>
    </row>
    <row r="85" spans="1:26" x14ac:dyDescent="0.25">
      <c r="A85" s="46" t="s">
        <v>403</v>
      </c>
      <c r="B85" s="48">
        <v>88.266666666666666</v>
      </c>
      <c r="C85" s="48">
        <v>86.366666666666674</v>
      </c>
      <c r="D85" s="51">
        <v>651.91999999999996</v>
      </c>
      <c r="E85" s="51">
        <v>111.04</v>
      </c>
      <c r="F85" s="51">
        <v>195.96</v>
      </c>
      <c r="G85" s="51">
        <v>227.21</v>
      </c>
      <c r="H85" s="48">
        <v>11.866666666666667</v>
      </c>
      <c r="I85" s="51">
        <v>99.523333333333326</v>
      </c>
      <c r="J85" s="48">
        <v>83.5</v>
      </c>
      <c r="K85" s="51">
        <v>51.833333333333336</v>
      </c>
      <c r="L85" s="51">
        <v>87.15</v>
      </c>
      <c r="M85" s="48">
        <v>93.7</v>
      </c>
      <c r="N85" s="48">
        <v>11.44867911</v>
      </c>
      <c r="P85" s="48">
        <v>93.533333333333346</v>
      </c>
      <c r="Q85" s="51">
        <v>40.75</v>
      </c>
      <c r="R85" s="51">
        <v>98.08</v>
      </c>
      <c r="S85" s="51"/>
      <c r="Y85" s="48">
        <f t="shared" si="8"/>
        <v>28.98696691133858</v>
      </c>
      <c r="Z85" s="48">
        <f t="shared" si="9"/>
        <v>0.19756706130288393</v>
      </c>
    </row>
    <row r="86" spans="1:26" x14ac:dyDescent="0.25">
      <c r="A86" s="46" t="s">
        <v>404</v>
      </c>
      <c r="B86" s="48">
        <v>88.333333333333329</v>
      </c>
      <c r="C86" s="48">
        <v>86.866666666666674</v>
      </c>
      <c r="D86" s="51">
        <v>657.44</v>
      </c>
      <c r="E86" s="51">
        <v>112.17</v>
      </c>
      <c r="F86" s="51">
        <v>200.98</v>
      </c>
      <c r="G86" s="51">
        <v>236.46</v>
      </c>
      <c r="H86" s="48">
        <v>11.666666666666666</v>
      </c>
      <c r="I86" s="51">
        <v>99.686666666666667</v>
      </c>
      <c r="J86" s="48">
        <v>83.8</v>
      </c>
      <c r="K86" s="51">
        <v>61.426666666666669</v>
      </c>
      <c r="L86" s="51">
        <v>87.18</v>
      </c>
      <c r="M86" s="48">
        <v>95</v>
      </c>
      <c r="N86" s="48">
        <v>11.649853090000001</v>
      </c>
      <c r="P86" s="48">
        <v>93.600000000000009</v>
      </c>
      <c r="Q86" s="51">
        <v>41.86</v>
      </c>
      <c r="R86" s="51">
        <v>101.71</v>
      </c>
      <c r="S86" s="51"/>
      <c r="Y86" s="48">
        <f t="shared" si="8"/>
        <v>34.360777916117705</v>
      </c>
      <c r="Z86" s="48">
        <f t="shared" si="9"/>
        <v>5.3738110047791245</v>
      </c>
    </row>
    <row r="87" spans="1:26" x14ac:dyDescent="0.25">
      <c r="A87" s="46" t="s">
        <v>405</v>
      </c>
      <c r="B87" s="48">
        <v>88.566666666666663</v>
      </c>
      <c r="C87" s="48">
        <v>87.199999999999989</v>
      </c>
      <c r="D87" s="51">
        <v>660.54</v>
      </c>
      <c r="E87" s="51">
        <v>116.91</v>
      </c>
      <c r="F87" s="51">
        <v>209.38</v>
      </c>
      <c r="G87" s="51">
        <v>240.28</v>
      </c>
      <c r="H87" s="48">
        <v>11.433333333333332</v>
      </c>
      <c r="I87" s="51">
        <v>100.92333333333333</v>
      </c>
      <c r="J87" s="48">
        <v>84.2</v>
      </c>
      <c r="K87" s="51">
        <v>57.06</v>
      </c>
      <c r="L87" s="51">
        <v>87.31</v>
      </c>
      <c r="M87" s="48">
        <v>95.7</v>
      </c>
      <c r="N87" s="48">
        <v>11.954186310000001</v>
      </c>
      <c r="P87" s="48">
        <v>93.766666666666666</v>
      </c>
      <c r="Q87" s="51">
        <v>44.44</v>
      </c>
      <c r="R87" s="51">
        <v>103.44</v>
      </c>
      <c r="S87" s="51"/>
      <c r="Y87" s="48">
        <f t="shared" si="8"/>
        <v>36.701317854476962</v>
      </c>
      <c r="Z87" s="48">
        <f t="shared" si="9"/>
        <v>2.3405399383592567</v>
      </c>
    </row>
    <row r="88" spans="1:26" x14ac:dyDescent="0.25">
      <c r="A88" s="46" t="s">
        <v>406</v>
      </c>
      <c r="B88" s="48">
        <v>88.7</v>
      </c>
      <c r="C88" s="48">
        <v>87.5</v>
      </c>
      <c r="D88" s="51">
        <v>666.89</v>
      </c>
      <c r="E88" s="51">
        <v>114.75</v>
      </c>
      <c r="F88" s="51">
        <v>214.52</v>
      </c>
      <c r="G88" s="51">
        <v>248.43</v>
      </c>
      <c r="H88" s="48">
        <v>11.4</v>
      </c>
      <c r="I88" s="51">
        <v>103.31</v>
      </c>
      <c r="J88" s="48">
        <v>85.1</v>
      </c>
      <c r="K88" s="51">
        <v>61.75</v>
      </c>
      <c r="L88" s="51">
        <v>87.16</v>
      </c>
      <c r="M88" s="48">
        <v>96.7</v>
      </c>
      <c r="N88" s="48">
        <v>11.44925538</v>
      </c>
      <c r="P88" s="48">
        <v>93.966666666666654</v>
      </c>
      <c r="Q88" s="51">
        <v>44.27</v>
      </c>
      <c r="R88" s="51">
        <v>107.05</v>
      </c>
      <c r="S88" s="51"/>
      <c r="Y88" s="48">
        <f t="shared" si="8"/>
        <v>41.547156953131811</v>
      </c>
      <c r="Z88" s="48">
        <f t="shared" si="9"/>
        <v>4.8458390986548494</v>
      </c>
    </row>
    <row r="89" spans="1:26" x14ac:dyDescent="0.25">
      <c r="A89" s="46" t="s">
        <v>407</v>
      </c>
      <c r="B89" s="48">
        <v>88.833333333333329</v>
      </c>
      <c r="C89" s="48">
        <v>88</v>
      </c>
      <c r="D89" s="51">
        <v>678.38</v>
      </c>
      <c r="E89" s="51">
        <v>121.77</v>
      </c>
      <c r="F89" s="51">
        <v>217.96</v>
      </c>
      <c r="G89" s="51">
        <v>255.86</v>
      </c>
      <c r="H89" s="48">
        <v>11</v>
      </c>
      <c r="I89" s="51">
        <v>103.79666666666667</v>
      </c>
      <c r="J89" s="48">
        <v>86.4</v>
      </c>
      <c r="K89" s="51">
        <v>69.623333333333335</v>
      </c>
      <c r="L89" s="51">
        <v>87.53</v>
      </c>
      <c r="M89" s="48">
        <v>97.1</v>
      </c>
      <c r="N89" s="48">
        <v>11.25192728</v>
      </c>
      <c r="P89" s="48">
        <v>94.3</v>
      </c>
      <c r="Q89" s="51">
        <v>48.17</v>
      </c>
      <c r="R89" s="51">
        <v>110.71</v>
      </c>
      <c r="S89" s="51"/>
      <c r="Y89" s="48">
        <f t="shared" si="8"/>
        <v>41.503913421172975</v>
      </c>
      <c r="Z89" s="48">
        <f t="shared" si="9"/>
        <v>-4.3243531958836456E-2</v>
      </c>
    </row>
    <row r="90" spans="1:26" x14ac:dyDescent="0.25">
      <c r="A90" s="46" t="s">
        <v>408</v>
      </c>
      <c r="B90" s="48">
        <v>88.866666666666674</v>
      </c>
      <c r="C90" s="48">
        <v>88.133333333333326</v>
      </c>
      <c r="D90" s="51">
        <v>683.67</v>
      </c>
      <c r="E90" s="51">
        <v>122.31</v>
      </c>
      <c r="F90" s="51">
        <v>222.24</v>
      </c>
      <c r="G90" s="51">
        <v>263.37</v>
      </c>
      <c r="H90" s="48">
        <v>10.533333333333333</v>
      </c>
      <c r="I90" s="51">
        <v>102.86333333333333</v>
      </c>
      <c r="J90" s="48">
        <v>87.2</v>
      </c>
      <c r="K90" s="51">
        <v>69.493333333333325</v>
      </c>
      <c r="L90" s="51">
        <v>87.54</v>
      </c>
      <c r="M90" s="48">
        <v>97.5</v>
      </c>
      <c r="N90" s="48">
        <v>11.169971070000001</v>
      </c>
      <c r="P90" s="48">
        <v>94.533333333333346</v>
      </c>
      <c r="Q90" s="51">
        <v>46.89</v>
      </c>
      <c r="R90" s="51">
        <v>113.69</v>
      </c>
      <c r="S90" s="51"/>
      <c r="Y90" s="48">
        <f t="shared" si="8"/>
        <v>43.102618496420845</v>
      </c>
      <c r="Z90" s="48">
        <f t="shared" si="9"/>
        <v>1.5987050752478709</v>
      </c>
    </row>
    <row r="91" spans="1:26" x14ac:dyDescent="0.25">
      <c r="A91" s="46" t="s">
        <v>409</v>
      </c>
      <c r="B91" s="48">
        <v>89.366666666666674</v>
      </c>
      <c r="C91" s="48">
        <v>88.333333333333329</v>
      </c>
      <c r="D91" s="51">
        <v>694.02</v>
      </c>
      <c r="E91" s="51">
        <v>126.29</v>
      </c>
      <c r="F91" s="51">
        <v>229.9</v>
      </c>
      <c r="G91" s="51">
        <v>278.77999999999997</v>
      </c>
      <c r="H91" s="48">
        <v>10.066666666666666</v>
      </c>
      <c r="I91" s="51">
        <v>102.57333333333334</v>
      </c>
      <c r="J91" s="48">
        <v>87.7</v>
      </c>
      <c r="K91" s="51">
        <v>59.683333333333337</v>
      </c>
      <c r="L91" s="51">
        <v>87.87</v>
      </c>
      <c r="M91" s="48">
        <v>97.2</v>
      </c>
      <c r="N91" s="48">
        <v>11.05549454</v>
      </c>
      <c r="P91" s="48">
        <v>94.933333333333337</v>
      </c>
      <c r="Q91" s="51">
        <v>49.01</v>
      </c>
      <c r="R91" s="51">
        <v>121.28</v>
      </c>
      <c r="S91" s="51"/>
      <c r="Y91" s="48">
        <f t="shared" si="8"/>
        <v>40.364904783456652</v>
      </c>
      <c r="Z91" s="48">
        <f t="shared" si="9"/>
        <v>-2.7377137129641937</v>
      </c>
    </row>
    <row r="92" spans="1:26" x14ac:dyDescent="0.25">
      <c r="A92" s="46" t="s">
        <v>410</v>
      </c>
      <c r="B92" s="48">
        <v>90.133333333333326</v>
      </c>
      <c r="C92" s="48">
        <v>89.166666666666671</v>
      </c>
      <c r="D92" s="51">
        <v>694.48</v>
      </c>
      <c r="E92" s="51">
        <v>126.71</v>
      </c>
      <c r="F92" s="51">
        <v>231.89</v>
      </c>
      <c r="G92" s="51">
        <v>277.08</v>
      </c>
      <c r="H92" s="48">
        <v>9.4666666666666668</v>
      </c>
      <c r="I92" s="51">
        <v>104.46</v>
      </c>
      <c r="J92" s="48">
        <v>88.2</v>
      </c>
      <c r="K92" s="51">
        <v>57.75333333333333</v>
      </c>
      <c r="L92" s="51">
        <v>88.61</v>
      </c>
      <c r="M92" s="48">
        <v>97.1</v>
      </c>
      <c r="N92" s="48">
        <v>10.485819879999999</v>
      </c>
      <c r="P92" s="48">
        <v>95.600000000000009</v>
      </c>
      <c r="Q92" s="51">
        <v>49.39</v>
      </c>
      <c r="R92" s="51">
        <v>119.19</v>
      </c>
      <c r="S92" s="51"/>
      <c r="Y92" s="48">
        <f t="shared" si="8"/>
        <v>36.598662895227221</v>
      </c>
      <c r="Z92" s="48">
        <f t="shared" si="9"/>
        <v>-3.7662418882294304</v>
      </c>
    </row>
    <row r="93" spans="1:26" x14ac:dyDescent="0.25">
      <c r="A93" s="46" t="s">
        <v>411</v>
      </c>
      <c r="B93" s="48">
        <v>90.533333333333346</v>
      </c>
      <c r="C93" s="48">
        <v>89.633333333333326</v>
      </c>
      <c r="D93" s="51">
        <v>700.3</v>
      </c>
      <c r="E93" s="51">
        <v>125.5</v>
      </c>
      <c r="F93" s="51">
        <v>233.11</v>
      </c>
      <c r="G93" s="51">
        <v>283.95</v>
      </c>
      <c r="H93" s="48">
        <v>9.1</v>
      </c>
      <c r="I93" s="51">
        <v>107.09666666666665</v>
      </c>
      <c r="J93" s="48">
        <v>88.7</v>
      </c>
      <c r="K93" s="51">
        <v>68.813333333333333</v>
      </c>
      <c r="L93" s="51">
        <v>88.92</v>
      </c>
      <c r="M93" s="48">
        <v>97.3</v>
      </c>
      <c r="N93" s="48">
        <v>10.6794432</v>
      </c>
      <c r="P93" s="48">
        <v>96.233333333333334</v>
      </c>
      <c r="Q93" s="51">
        <v>50.79</v>
      </c>
      <c r="R93" s="51">
        <v>121.29</v>
      </c>
      <c r="S93" s="51"/>
      <c r="Y93" s="48">
        <f t="shared" si="8"/>
        <v>36.024760038385402</v>
      </c>
      <c r="Z93" s="48">
        <f t="shared" si="9"/>
        <v>-0.57390285684181919</v>
      </c>
    </row>
    <row r="94" spans="1:26" x14ac:dyDescent="0.25">
      <c r="A94" s="46" t="s">
        <v>412</v>
      </c>
      <c r="B94" s="48">
        <v>90.766666666666666</v>
      </c>
      <c r="C94" s="48">
        <v>90.133333333333326</v>
      </c>
      <c r="D94" s="51">
        <v>703.92</v>
      </c>
      <c r="E94" s="51">
        <v>126.06</v>
      </c>
      <c r="F94" s="51">
        <v>238.19</v>
      </c>
      <c r="G94" s="51">
        <v>289.61</v>
      </c>
      <c r="H94" s="48">
        <v>8.8000000000000007</v>
      </c>
      <c r="I94" s="51">
        <v>105.67666666666666</v>
      </c>
      <c r="J94" s="48">
        <v>88.1</v>
      </c>
      <c r="K94" s="51">
        <v>74.873333333333335</v>
      </c>
      <c r="L94" s="51">
        <v>89.21</v>
      </c>
      <c r="M94" s="48">
        <v>97</v>
      </c>
      <c r="N94" s="48">
        <v>11.167957299999999</v>
      </c>
      <c r="P94" s="48">
        <v>96.533333333333346</v>
      </c>
      <c r="Q94" s="51">
        <v>50.95</v>
      </c>
      <c r="R94" s="51">
        <v>123.51</v>
      </c>
      <c r="S94" s="51"/>
      <c r="Y94" s="48">
        <f t="shared" si="8"/>
        <v>33.487135031076356</v>
      </c>
      <c r="Z94" s="48">
        <f t="shared" si="9"/>
        <v>-2.5376250073090461</v>
      </c>
    </row>
    <row r="95" spans="1:26" x14ac:dyDescent="0.25">
      <c r="A95" s="46" t="s">
        <v>413</v>
      </c>
      <c r="B95" s="48">
        <v>91.100000000000009</v>
      </c>
      <c r="C95" s="48">
        <v>91.100000000000009</v>
      </c>
      <c r="D95" s="51">
        <v>708.46</v>
      </c>
      <c r="E95" s="51">
        <v>128.9</v>
      </c>
      <c r="F95" s="51">
        <v>238.93</v>
      </c>
      <c r="G95" s="51">
        <v>292.48</v>
      </c>
      <c r="H95" s="48">
        <v>8.5</v>
      </c>
      <c r="I95" s="51">
        <v>103.61333333333334</v>
      </c>
      <c r="J95" s="48">
        <v>88.1</v>
      </c>
      <c r="K95" s="51">
        <v>88.79</v>
      </c>
      <c r="L95" s="51">
        <v>89.55</v>
      </c>
      <c r="M95" s="48">
        <v>97.7</v>
      </c>
      <c r="N95" s="48">
        <v>13.14546133</v>
      </c>
      <c r="P95" s="48">
        <v>97.333333333333329</v>
      </c>
      <c r="Q95" s="51">
        <v>52.6</v>
      </c>
      <c r="R95" s="51">
        <v>126.25</v>
      </c>
      <c r="S95" s="51"/>
      <c r="Y95" s="48">
        <f t="shared" si="8"/>
        <v>34.841772216806497</v>
      </c>
      <c r="Z95" s="48">
        <f t="shared" si="9"/>
        <v>1.3546371857301409</v>
      </c>
    </row>
    <row r="96" spans="1:26" x14ac:dyDescent="0.25">
      <c r="A96" s="46" t="s">
        <v>414</v>
      </c>
      <c r="B96" s="48">
        <v>91.433333333333323</v>
      </c>
      <c r="C96" s="48">
        <v>91.733333333333348</v>
      </c>
      <c r="D96" s="51">
        <v>712.99</v>
      </c>
      <c r="E96" s="51">
        <v>129.63</v>
      </c>
      <c r="F96" s="51">
        <v>241.42</v>
      </c>
      <c r="G96" s="51">
        <v>295.67</v>
      </c>
      <c r="H96" s="48">
        <v>8.0333333333333332</v>
      </c>
      <c r="I96" s="51">
        <v>102.89666666666666</v>
      </c>
      <c r="J96" s="48">
        <v>88.8</v>
      </c>
      <c r="K96" s="51">
        <v>96.853333333333339</v>
      </c>
      <c r="L96" s="51">
        <v>89.49</v>
      </c>
      <c r="M96" s="48">
        <v>99.2</v>
      </c>
      <c r="N96" s="48">
        <v>14.604944529999999</v>
      </c>
      <c r="P96" s="48">
        <v>97.733333333333348</v>
      </c>
      <c r="Q96" s="51">
        <v>51.83</v>
      </c>
      <c r="R96" s="51">
        <v>127.85</v>
      </c>
      <c r="S96" s="51"/>
      <c r="Y96" s="48">
        <f t="shared" si="8"/>
        <v>41.204450838424108</v>
      </c>
      <c r="Z96" s="48">
        <f t="shared" si="9"/>
        <v>6.3626786216176114</v>
      </c>
    </row>
    <row r="97" spans="1:26" x14ac:dyDescent="0.25">
      <c r="A97" s="46" t="s">
        <v>415</v>
      </c>
      <c r="B97" s="48">
        <v>91.733333333333348</v>
      </c>
      <c r="C97" s="48">
        <v>92.333333333333329</v>
      </c>
      <c r="D97" s="51">
        <v>711.26</v>
      </c>
      <c r="E97" s="51">
        <v>126.96</v>
      </c>
      <c r="F97" s="51">
        <v>238.96</v>
      </c>
      <c r="G97" s="51">
        <v>294.47000000000003</v>
      </c>
      <c r="H97" s="48">
        <v>7.833333333333333</v>
      </c>
      <c r="I97" s="51">
        <v>102.16333333333334</v>
      </c>
      <c r="J97" s="48">
        <v>88</v>
      </c>
      <c r="K97" s="51">
        <v>121.48666666666666</v>
      </c>
      <c r="L97" s="51">
        <v>89.76</v>
      </c>
      <c r="M97" s="48">
        <v>100.1</v>
      </c>
      <c r="N97" s="48">
        <v>16.702674170000002</v>
      </c>
      <c r="P97" s="48">
        <v>97.966666666666654</v>
      </c>
      <c r="Q97" s="51">
        <v>52.31</v>
      </c>
      <c r="R97" s="51">
        <v>127.32</v>
      </c>
      <c r="S97" s="51"/>
      <c r="Y97" s="48">
        <f t="shared" si="8"/>
        <v>43.612097818715419</v>
      </c>
      <c r="Z97" s="48">
        <f t="shared" si="9"/>
        <v>2.407646980291311</v>
      </c>
    </row>
    <row r="98" spans="1:26" x14ac:dyDescent="0.25">
      <c r="A98" s="46" t="s">
        <v>416</v>
      </c>
      <c r="B98" s="48">
        <v>91.933333333333337</v>
      </c>
      <c r="C98" s="48">
        <v>92.866666666666674</v>
      </c>
      <c r="D98" s="51">
        <v>706.72</v>
      </c>
      <c r="E98" s="51">
        <v>127.41</v>
      </c>
      <c r="F98" s="51">
        <v>243.35</v>
      </c>
      <c r="G98" s="51">
        <v>291.95</v>
      </c>
      <c r="H98" s="48">
        <v>7.6333333333333329</v>
      </c>
      <c r="I98" s="51">
        <v>99.11</v>
      </c>
      <c r="J98" s="48">
        <v>86.1</v>
      </c>
      <c r="K98" s="51">
        <v>114.78333333333335</v>
      </c>
      <c r="L98" s="51">
        <v>89.95</v>
      </c>
      <c r="M98" s="48">
        <v>101.7</v>
      </c>
      <c r="N98" s="48">
        <v>16.848747660000001</v>
      </c>
      <c r="P98" s="48">
        <v>98.366666666666674</v>
      </c>
      <c r="Q98" s="51">
        <v>52.64</v>
      </c>
      <c r="R98" s="51">
        <v>126.76</v>
      </c>
      <c r="S98" s="51"/>
      <c r="Y98" s="48">
        <f t="shared" si="8"/>
        <v>49.10933706318886</v>
      </c>
      <c r="Z98" s="48">
        <f t="shared" si="9"/>
        <v>5.497239244473441</v>
      </c>
    </row>
    <row r="99" spans="1:26" x14ac:dyDescent="0.25">
      <c r="A99" s="46" t="s">
        <v>417</v>
      </c>
      <c r="B99" s="48">
        <v>92.3</v>
      </c>
      <c r="C99" s="48">
        <v>92.59999999999998</v>
      </c>
      <c r="D99" s="51">
        <v>695.46</v>
      </c>
      <c r="E99" s="51">
        <v>125.18</v>
      </c>
      <c r="F99" s="51">
        <v>235.6</v>
      </c>
      <c r="G99" s="51">
        <v>275.63</v>
      </c>
      <c r="H99" s="48">
        <v>7.6333333333333329</v>
      </c>
      <c r="I99" s="51">
        <v>97.476666666666674</v>
      </c>
      <c r="J99" s="48">
        <v>84.5</v>
      </c>
      <c r="K99" s="51">
        <v>54.91</v>
      </c>
      <c r="L99" s="51">
        <v>90.35</v>
      </c>
      <c r="M99" s="48">
        <v>98.9</v>
      </c>
      <c r="N99" s="48">
        <v>14.05689093</v>
      </c>
      <c r="P99" s="48">
        <v>98.633333333333326</v>
      </c>
      <c r="Q99" s="51">
        <v>50.55</v>
      </c>
      <c r="R99" s="51">
        <v>119.34</v>
      </c>
      <c r="S99" s="51"/>
      <c r="Y99" s="48">
        <f t="shared" si="8"/>
        <v>36.167288636171648</v>
      </c>
      <c r="Z99" s="48">
        <f t="shared" si="9"/>
        <v>-12.942048427017212</v>
      </c>
    </row>
    <row r="100" spans="1:26" x14ac:dyDescent="0.25">
      <c r="A100" s="46" t="s">
        <v>418</v>
      </c>
      <c r="B100" s="48">
        <v>92.7</v>
      </c>
      <c r="C100" s="48">
        <v>92.5</v>
      </c>
      <c r="D100" s="51">
        <v>662.88</v>
      </c>
      <c r="E100" s="51">
        <v>114.1</v>
      </c>
      <c r="F100" s="51">
        <v>221.47</v>
      </c>
      <c r="G100" s="51">
        <v>243.89</v>
      </c>
      <c r="H100" s="48">
        <v>7.9333333333333327</v>
      </c>
      <c r="I100" s="51">
        <v>96.206666666666663</v>
      </c>
      <c r="J100" s="48">
        <v>76</v>
      </c>
      <c r="K100" s="51">
        <v>44.403333333333329</v>
      </c>
      <c r="L100" s="51">
        <v>90.97</v>
      </c>
      <c r="M100" s="48">
        <v>94.2</v>
      </c>
      <c r="N100" s="48">
        <v>10.117905220000001</v>
      </c>
      <c r="P100" s="48">
        <v>98.933333333333337</v>
      </c>
      <c r="Q100" s="51">
        <v>42.06</v>
      </c>
      <c r="R100" s="51">
        <v>106.79</v>
      </c>
      <c r="S100" s="51"/>
      <c r="Y100" s="48">
        <f t="shared" si="8"/>
        <v>13.956159899338761</v>
      </c>
      <c r="Z100" s="48">
        <f t="shared" si="9"/>
        <v>-22.211128736832887</v>
      </c>
    </row>
    <row r="101" spans="1:26" x14ac:dyDescent="0.25">
      <c r="A101" s="46" t="s">
        <v>419</v>
      </c>
      <c r="B101" s="48">
        <v>93</v>
      </c>
      <c r="C101" s="48">
        <v>92.566666666666663</v>
      </c>
      <c r="D101" s="51">
        <v>663.94</v>
      </c>
      <c r="E101" s="51">
        <v>112.89</v>
      </c>
      <c r="F101" s="51">
        <v>210.18</v>
      </c>
      <c r="G101" s="51">
        <v>241.8</v>
      </c>
      <c r="H101" s="48">
        <v>8.2666666666666675</v>
      </c>
      <c r="I101" s="51">
        <v>97.12</v>
      </c>
      <c r="J101" s="48">
        <v>70.400000000000006</v>
      </c>
      <c r="K101" s="51">
        <v>58.75333333333333</v>
      </c>
      <c r="L101" s="51">
        <v>91.32</v>
      </c>
      <c r="M101" s="48">
        <v>93</v>
      </c>
      <c r="N101" s="48">
        <v>7.7150351649999998</v>
      </c>
      <c r="P101" s="48">
        <v>99.166666666666671</v>
      </c>
      <c r="Q101" s="51">
        <v>41.52</v>
      </c>
      <c r="R101" s="51">
        <v>106.15</v>
      </c>
      <c r="S101" s="51"/>
      <c r="Y101" s="48">
        <f t="shared" si="8"/>
        <v>7.2918685966644805</v>
      </c>
      <c r="Z101" s="48">
        <f t="shared" si="9"/>
        <v>-6.6642913026742807</v>
      </c>
    </row>
    <row r="102" spans="1:26" x14ac:dyDescent="0.25">
      <c r="A102" s="46" t="s">
        <v>420</v>
      </c>
      <c r="B102" s="48">
        <v>93.233333333333334</v>
      </c>
      <c r="C102" s="48">
        <v>92.699999999999989</v>
      </c>
      <c r="D102" s="51">
        <v>667.64</v>
      </c>
      <c r="E102" s="51">
        <v>112.88</v>
      </c>
      <c r="F102" s="51">
        <v>217.87</v>
      </c>
      <c r="G102" s="51">
        <v>249.81</v>
      </c>
      <c r="H102" s="48">
        <v>8.2333333333333325</v>
      </c>
      <c r="I102" s="51">
        <v>100.92666666666666</v>
      </c>
      <c r="J102" s="48">
        <v>70.3</v>
      </c>
      <c r="K102" s="51">
        <v>68.279999999999987</v>
      </c>
      <c r="L102" s="51">
        <v>91.79</v>
      </c>
      <c r="M102" s="48">
        <v>92.7</v>
      </c>
      <c r="N102" s="48">
        <v>6.520470811</v>
      </c>
      <c r="P102" s="48">
        <v>99.366666666666674</v>
      </c>
      <c r="Q102" s="51">
        <v>41.11</v>
      </c>
      <c r="R102" s="51">
        <v>109.7</v>
      </c>
      <c r="S102" s="51"/>
      <c r="Y102" s="48">
        <f t="shared" si="8"/>
        <v>3.9460453363239147</v>
      </c>
      <c r="Z102" s="48">
        <f t="shared" si="9"/>
        <v>-3.3458232603405658</v>
      </c>
    </row>
    <row r="103" spans="1:26" x14ac:dyDescent="0.25">
      <c r="A103" s="46" t="s">
        <v>421</v>
      </c>
      <c r="B103" s="48">
        <v>93.399999999999991</v>
      </c>
      <c r="C103" s="48">
        <v>92.933333333333323</v>
      </c>
      <c r="D103" s="51">
        <v>672.56</v>
      </c>
      <c r="E103" s="51">
        <v>111.76</v>
      </c>
      <c r="F103" s="51">
        <v>216.6</v>
      </c>
      <c r="G103" s="51">
        <v>257.07</v>
      </c>
      <c r="H103" s="48">
        <v>8.1</v>
      </c>
      <c r="I103" s="51">
        <v>102.50333333333333</v>
      </c>
      <c r="J103" s="48">
        <v>72.5</v>
      </c>
      <c r="K103" s="51">
        <v>74.566666666666677</v>
      </c>
      <c r="L103" s="51">
        <v>92.04</v>
      </c>
      <c r="M103" s="48">
        <v>93.4</v>
      </c>
      <c r="N103" s="48">
        <v>5.8140073169999997</v>
      </c>
      <c r="P103" s="48">
        <v>99.466666666666654</v>
      </c>
      <c r="Q103" s="51">
        <v>39.75</v>
      </c>
      <c r="R103" s="51">
        <v>113.7</v>
      </c>
      <c r="S103" s="51"/>
      <c r="Y103" s="48">
        <f t="shared" si="8"/>
        <v>5.8672320270527099</v>
      </c>
      <c r="Z103" s="48">
        <f t="shared" si="9"/>
        <v>1.9211866907287951</v>
      </c>
    </row>
    <row r="104" spans="1:26" x14ac:dyDescent="0.25">
      <c r="A104" s="46" t="s">
        <v>422</v>
      </c>
      <c r="B104" s="48">
        <v>93.533333333333346</v>
      </c>
      <c r="C104" s="48">
        <v>92.8</v>
      </c>
      <c r="D104" s="51">
        <v>678</v>
      </c>
      <c r="E104" s="51">
        <v>113.27</v>
      </c>
      <c r="F104" s="51">
        <v>230.61</v>
      </c>
      <c r="G104" s="51">
        <v>265.11</v>
      </c>
      <c r="H104" s="48">
        <v>8</v>
      </c>
      <c r="I104" s="51">
        <v>101.8</v>
      </c>
      <c r="J104" s="48">
        <v>75</v>
      </c>
      <c r="K104" s="51">
        <v>76.243333333333325</v>
      </c>
      <c r="L104" s="51">
        <v>92.09</v>
      </c>
      <c r="M104" s="48">
        <v>94.7</v>
      </c>
      <c r="N104" s="48">
        <v>5.7048359140000002</v>
      </c>
      <c r="P104" s="48">
        <v>99.7</v>
      </c>
      <c r="Q104" s="51">
        <v>42.69</v>
      </c>
      <c r="R104" s="51">
        <v>118.01</v>
      </c>
      <c r="S104" s="51"/>
      <c r="Y104" s="48">
        <f t="shared" si="8"/>
        <v>11.179056183502777</v>
      </c>
      <c r="Z104" s="48">
        <f t="shared" si="9"/>
        <v>5.3118241564500668</v>
      </c>
    </row>
    <row r="105" spans="1:26" x14ac:dyDescent="0.25">
      <c r="A105" s="46" t="s">
        <v>423</v>
      </c>
      <c r="B105" s="48">
        <v>93.699999999999989</v>
      </c>
      <c r="C105" s="48">
        <v>93.266666666666666</v>
      </c>
      <c r="D105" s="51">
        <v>693.27</v>
      </c>
      <c r="E105" s="51">
        <v>119.86</v>
      </c>
      <c r="F105" s="51">
        <v>247.48</v>
      </c>
      <c r="G105" s="51">
        <v>283.88</v>
      </c>
      <c r="H105" s="48">
        <v>7.7333333333333334</v>
      </c>
      <c r="I105" s="51">
        <v>103.25666666666666</v>
      </c>
      <c r="J105" s="48">
        <v>79.400000000000006</v>
      </c>
      <c r="K105" s="51">
        <v>78.403333333333336</v>
      </c>
      <c r="L105" s="51">
        <v>91.58</v>
      </c>
      <c r="M105" s="48">
        <v>97.4</v>
      </c>
      <c r="N105" s="48">
        <v>6.2656502710000002</v>
      </c>
      <c r="P105" s="48">
        <v>99.933333333333337</v>
      </c>
      <c r="Q105" s="51">
        <v>45.31</v>
      </c>
      <c r="R105" s="51">
        <v>125.25</v>
      </c>
      <c r="S105" s="51"/>
      <c r="Y105" s="48">
        <f t="shared" si="8"/>
        <v>24.645321367816042</v>
      </c>
      <c r="Z105" s="48">
        <f t="shared" si="9"/>
        <v>13.466265184313265</v>
      </c>
    </row>
    <row r="106" spans="1:26" x14ac:dyDescent="0.25">
      <c r="A106" s="46" t="s">
        <v>424</v>
      </c>
      <c r="B106" s="48">
        <v>93.8</v>
      </c>
      <c r="C106" s="48">
        <v>93.2</v>
      </c>
      <c r="D106" s="51">
        <v>698.93</v>
      </c>
      <c r="E106" s="51">
        <v>121.19</v>
      </c>
      <c r="F106" s="51">
        <v>246.92</v>
      </c>
      <c r="G106" s="51">
        <v>288.33999999999997</v>
      </c>
      <c r="H106" s="48">
        <v>7.5666666666666664</v>
      </c>
      <c r="I106" s="51">
        <v>106.80666666666667</v>
      </c>
      <c r="J106" s="48">
        <v>81.900000000000006</v>
      </c>
      <c r="K106" s="51">
        <v>76.836666666666659</v>
      </c>
      <c r="L106" s="51">
        <v>92.29</v>
      </c>
      <c r="M106" s="48">
        <v>98.8</v>
      </c>
      <c r="N106" s="48">
        <v>6.2483306890000003</v>
      </c>
      <c r="P106" s="48">
        <v>100</v>
      </c>
      <c r="Q106" s="51">
        <v>46.92</v>
      </c>
      <c r="R106" s="51">
        <v>126.96</v>
      </c>
      <c r="S106" s="51"/>
      <c r="Y106" s="48">
        <f t="shared" si="8"/>
        <v>27.264724590534701</v>
      </c>
      <c r="Z106" s="48">
        <f t="shared" si="9"/>
        <v>2.6194032227186597</v>
      </c>
    </row>
    <row r="107" spans="1:26" x14ac:dyDescent="0.25">
      <c r="A107" s="46" t="s">
        <v>425</v>
      </c>
      <c r="B107" s="48">
        <v>94</v>
      </c>
      <c r="C107" s="48">
        <v>93.7</v>
      </c>
      <c r="D107" s="51">
        <v>704.6</v>
      </c>
      <c r="E107" s="51">
        <v>121.01</v>
      </c>
      <c r="F107" s="51">
        <v>250.45</v>
      </c>
      <c r="G107" s="51">
        <v>294.5</v>
      </c>
      <c r="H107" s="48">
        <v>7.4000000000000012</v>
      </c>
      <c r="I107" s="51">
        <v>108.3</v>
      </c>
      <c r="J107" s="48">
        <v>83.3</v>
      </c>
      <c r="K107" s="51">
        <v>86.536666666666676</v>
      </c>
      <c r="L107" s="51">
        <v>92.53</v>
      </c>
      <c r="M107" s="48">
        <v>99.5</v>
      </c>
      <c r="N107" s="48">
        <v>6.3102601229999999</v>
      </c>
      <c r="P107" s="48">
        <v>100.3</v>
      </c>
      <c r="Q107" s="51">
        <v>47.24</v>
      </c>
      <c r="R107" s="51">
        <v>130.88999999999999</v>
      </c>
      <c r="S107" s="51"/>
      <c r="Y107" s="48">
        <f t="shared" si="8"/>
        <v>29.049891161443242</v>
      </c>
      <c r="Z107" s="48">
        <f t="shared" si="9"/>
        <v>1.7851665709085403</v>
      </c>
    </row>
    <row r="108" spans="1:26" x14ac:dyDescent="0.25">
      <c r="A108" s="46" t="s">
        <v>426</v>
      </c>
      <c r="B108" s="48">
        <v>94.3</v>
      </c>
      <c r="C108" s="48">
        <v>94.5</v>
      </c>
      <c r="D108" s="51">
        <v>718.28</v>
      </c>
      <c r="E108" s="51">
        <v>127.39</v>
      </c>
      <c r="F108" s="51">
        <v>257.55</v>
      </c>
      <c r="G108" s="51">
        <v>302.57</v>
      </c>
      <c r="H108" s="48">
        <v>7.3</v>
      </c>
      <c r="I108" s="51">
        <v>108.04666666666667</v>
      </c>
      <c r="J108" s="48">
        <v>85</v>
      </c>
      <c r="K108" s="51">
        <v>104.90333333333335</v>
      </c>
      <c r="L108" s="51">
        <v>92.52</v>
      </c>
      <c r="M108" s="48">
        <v>102.4</v>
      </c>
      <c r="N108" s="48">
        <v>7.4959754140000001</v>
      </c>
      <c r="P108" s="48">
        <v>100.60000000000001</v>
      </c>
      <c r="Q108" s="51">
        <v>48.32</v>
      </c>
      <c r="R108" s="51">
        <v>134.13999999999999</v>
      </c>
      <c r="S108" s="51"/>
      <c r="Y108" s="48">
        <f t="shared" si="8"/>
        <v>40.584750096867616</v>
      </c>
      <c r="Z108" s="48">
        <f t="shared" si="9"/>
        <v>11.534858935424374</v>
      </c>
    </row>
    <row r="109" spans="1:26" x14ac:dyDescent="0.25">
      <c r="A109" s="46" t="s">
        <v>427</v>
      </c>
      <c r="B109" s="48">
        <v>94.59999999999998</v>
      </c>
      <c r="C109" s="48">
        <v>95.166666666666671</v>
      </c>
      <c r="D109" s="51">
        <v>718.96</v>
      </c>
      <c r="E109" s="51">
        <v>128.1</v>
      </c>
      <c r="F109" s="51">
        <v>264.26</v>
      </c>
      <c r="G109" s="51">
        <v>306.82</v>
      </c>
      <c r="H109" s="48">
        <v>7.0666666666666664</v>
      </c>
      <c r="I109" s="51">
        <v>107.33</v>
      </c>
      <c r="J109" s="48">
        <v>85.8</v>
      </c>
      <c r="K109" s="51">
        <v>117.62</v>
      </c>
      <c r="L109" s="51">
        <v>92.87</v>
      </c>
      <c r="M109" s="48">
        <v>103</v>
      </c>
      <c r="N109" s="48">
        <v>8.8861273169999997</v>
      </c>
      <c r="P109" s="48">
        <v>101</v>
      </c>
      <c r="Q109" s="51">
        <v>48.25</v>
      </c>
      <c r="R109" s="51">
        <v>134.11000000000001</v>
      </c>
      <c r="S109" s="51"/>
      <c r="Y109" s="48">
        <f t="shared" si="8"/>
        <v>41.411328976687528</v>
      </c>
      <c r="Z109" s="48">
        <f t="shared" si="9"/>
        <v>0.82657887981991252</v>
      </c>
    </row>
    <row r="110" spans="1:26" x14ac:dyDescent="0.25">
      <c r="A110" s="46" t="s">
        <v>428</v>
      </c>
      <c r="B110" s="48">
        <v>94.8</v>
      </c>
      <c r="C110" s="48">
        <v>95.399999999999991</v>
      </c>
      <c r="D110" s="51">
        <v>725.31</v>
      </c>
      <c r="E110" s="51">
        <v>129.97</v>
      </c>
      <c r="F110" s="51">
        <v>264.26</v>
      </c>
      <c r="G110" s="51">
        <v>310.08</v>
      </c>
      <c r="H110" s="48">
        <v>6.9666666666666659</v>
      </c>
      <c r="I110" s="51">
        <v>106.14333333333333</v>
      </c>
      <c r="J110" s="48">
        <v>86</v>
      </c>
      <c r="K110" s="51">
        <v>113.49333333333334</v>
      </c>
      <c r="L110" s="51">
        <v>93.22</v>
      </c>
      <c r="M110" s="48">
        <v>102.9</v>
      </c>
      <c r="N110" s="48">
        <v>8.6856900580000005</v>
      </c>
      <c r="P110" s="48">
        <v>101.3</v>
      </c>
      <c r="Q110" s="51">
        <v>50.42</v>
      </c>
      <c r="R110" s="51">
        <v>136.61000000000001</v>
      </c>
      <c r="S110" s="51"/>
      <c r="Y110" s="48">
        <f t="shared" si="8"/>
        <v>39.518140758163653</v>
      </c>
      <c r="Z110" s="48">
        <f t="shared" si="9"/>
        <v>-1.8931882185238749</v>
      </c>
    </row>
    <row r="111" spans="1:26" x14ac:dyDescent="0.25">
      <c r="A111" s="46" t="s">
        <v>429</v>
      </c>
      <c r="B111" s="48">
        <v>95.033333333333346</v>
      </c>
      <c r="C111" s="48">
        <v>95.766666666666666</v>
      </c>
      <c r="D111" s="51">
        <v>722.97</v>
      </c>
      <c r="E111" s="51">
        <v>129.97</v>
      </c>
      <c r="F111" s="51">
        <v>262.20999999999998</v>
      </c>
      <c r="G111" s="51">
        <v>308.83999999999997</v>
      </c>
      <c r="H111" s="48">
        <v>6.833333333333333</v>
      </c>
      <c r="I111" s="51">
        <v>104.63999999999999</v>
      </c>
      <c r="J111" s="48">
        <v>85.3</v>
      </c>
      <c r="K111" s="51">
        <v>109.32</v>
      </c>
      <c r="L111" s="51">
        <v>93.87</v>
      </c>
      <c r="M111" s="48">
        <v>103.3</v>
      </c>
      <c r="N111" s="48">
        <v>8.6502830179999997</v>
      </c>
      <c r="P111" s="48">
        <v>101.56666666666666</v>
      </c>
      <c r="Q111" s="51">
        <v>48.93</v>
      </c>
      <c r="R111" s="51">
        <v>137.03</v>
      </c>
      <c r="S111" s="51"/>
      <c r="Y111" s="48">
        <f t="shared" si="8"/>
        <v>38.290611910676894</v>
      </c>
      <c r="Z111" s="48">
        <f t="shared" si="9"/>
        <v>-1.2275288474867594</v>
      </c>
    </row>
    <row r="112" spans="1:26" x14ac:dyDescent="0.25">
      <c r="A112" s="46" t="s">
        <v>430</v>
      </c>
      <c r="B112" s="48">
        <v>95.433333333333337</v>
      </c>
      <c r="C112" s="48">
        <v>96.5</v>
      </c>
      <c r="D112" s="51">
        <v>724.48</v>
      </c>
      <c r="E112" s="51">
        <v>130.22999999999999</v>
      </c>
      <c r="F112" s="51">
        <v>262.83</v>
      </c>
      <c r="G112" s="51">
        <v>315.43</v>
      </c>
      <c r="H112" s="48">
        <v>6.8</v>
      </c>
      <c r="I112" s="51">
        <v>105.28666666666668</v>
      </c>
      <c r="J112" s="48">
        <v>85</v>
      </c>
      <c r="K112" s="51">
        <v>118.49</v>
      </c>
      <c r="L112" s="51">
        <v>93.87</v>
      </c>
      <c r="M112" s="48">
        <v>104.9</v>
      </c>
      <c r="N112" s="48">
        <v>8.8660104749999995</v>
      </c>
      <c r="P112" s="48">
        <v>102.10000000000001</v>
      </c>
      <c r="Q112" s="51">
        <v>49.52</v>
      </c>
      <c r="R112" s="51">
        <v>139.36000000000001</v>
      </c>
      <c r="S112" s="51"/>
      <c r="Y112" s="48">
        <f t="shared" si="8"/>
        <v>44.438667621340386</v>
      </c>
      <c r="Z112" s="48">
        <f t="shared" si="9"/>
        <v>6.1480557106634919</v>
      </c>
    </row>
    <row r="113" spans="1:26" x14ac:dyDescent="0.25">
      <c r="A113" s="46" t="s">
        <v>431</v>
      </c>
      <c r="B113" s="48">
        <v>95.733333333333334</v>
      </c>
      <c r="C113" s="48">
        <v>96.833333333333329</v>
      </c>
      <c r="D113" s="51">
        <v>725.99</v>
      </c>
      <c r="E113" s="51">
        <v>130.78</v>
      </c>
      <c r="F113" s="51">
        <v>263.67</v>
      </c>
      <c r="G113" s="51">
        <v>318.19</v>
      </c>
      <c r="H113" s="48">
        <v>6.833333333333333</v>
      </c>
      <c r="I113" s="51">
        <v>105.44333333333333</v>
      </c>
      <c r="J113" s="48">
        <v>84.5</v>
      </c>
      <c r="K113" s="51">
        <v>108.38999999999999</v>
      </c>
      <c r="L113" s="51">
        <v>94.09</v>
      </c>
      <c r="M113" s="48">
        <v>105</v>
      </c>
      <c r="N113" s="48">
        <v>9.4480735459999998</v>
      </c>
      <c r="P113" s="48">
        <v>102.43333333333334</v>
      </c>
      <c r="Q113" s="51">
        <v>48.72</v>
      </c>
      <c r="R113" s="51">
        <v>141.37</v>
      </c>
      <c r="S113" s="51"/>
      <c r="Y113" s="48">
        <f t="shared" si="8"/>
        <v>43.883431655539582</v>
      </c>
      <c r="Z113" s="48">
        <f t="shared" si="9"/>
        <v>-0.55523596580080437</v>
      </c>
    </row>
    <row r="114" spans="1:26" x14ac:dyDescent="0.25">
      <c r="A114" s="46" t="s">
        <v>432</v>
      </c>
      <c r="B114" s="48">
        <v>95.966666666666654</v>
      </c>
      <c r="C114" s="48">
        <v>97.233333333333334</v>
      </c>
      <c r="D114" s="51">
        <v>728.04</v>
      </c>
      <c r="E114" s="51">
        <v>130.25</v>
      </c>
      <c r="F114" s="51">
        <v>264.44</v>
      </c>
      <c r="G114" s="51">
        <v>321.98</v>
      </c>
      <c r="H114" s="48">
        <v>6.8</v>
      </c>
      <c r="I114" s="51">
        <v>104.00999999999999</v>
      </c>
      <c r="J114" s="48">
        <v>83.5</v>
      </c>
      <c r="K114" s="51">
        <v>109.64333333333333</v>
      </c>
      <c r="L114" s="51">
        <v>94.74</v>
      </c>
      <c r="M114" s="48">
        <v>104.9</v>
      </c>
      <c r="N114" s="48">
        <v>8.5917367539999994</v>
      </c>
      <c r="P114" s="48">
        <v>102.7</v>
      </c>
      <c r="Q114" s="51">
        <v>47.8</v>
      </c>
      <c r="R114" s="51">
        <v>142.07</v>
      </c>
      <c r="S114" s="51"/>
      <c r="Y114" s="48">
        <f t="shared" si="8"/>
        <v>40.748487162658371</v>
      </c>
      <c r="Z114" s="48">
        <f t="shared" si="9"/>
        <v>-3.1349444928812105</v>
      </c>
    </row>
    <row r="115" spans="1:26" x14ac:dyDescent="0.25">
      <c r="A115" s="46" t="s">
        <v>433</v>
      </c>
      <c r="B115" s="48">
        <v>96.399999999999991</v>
      </c>
      <c r="C115" s="48">
        <v>97.59999999999998</v>
      </c>
      <c r="D115" s="51">
        <v>724.79</v>
      </c>
      <c r="E115" s="51">
        <v>129.22999999999999</v>
      </c>
      <c r="F115" s="51">
        <v>263.04000000000002</v>
      </c>
      <c r="G115" s="51">
        <v>316.52999999999997</v>
      </c>
      <c r="H115" s="48">
        <v>6.833333333333333</v>
      </c>
      <c r="I115" s="51">
        <v>103.74333333333334</v>
      </c>
      <c r="J115" s="48">
        <v>82.3</v>
      </c>
      <c r="K115" s="51">
        <v>110.00333333333333</v>
      </c>
      <c r="L115" s="51">
        <v>95.35</v>
      </c>
      <c r="M115" s="48">
        <v>104.9</v>
      </c>
      <c r="N115" s="48">
        <v>8.9958611170000005</v>
      </c>
      <c r="P115" s="48">
        <v>103.3</v>
      </c>
      <c r="Q115" s="51">
        <v>47.76</v>
      </c>
      <c r="R115" s="51">
        <v>139.76</v>
      </c>
      <c r="S115" s="51"/>
      <c r="Y115" s="48">
        <f t="shared" si="8"/>
        <v>38.181273342329384</v>
      </c>
      <c r="Z115" s="48">
        <f t="shared" si="9"/>
        <v>-2.5672138203289876</v>
      </c>
    </row>
    <row r="116" spans="1:26" x14ac:dyDescent="0.25">
      <c r="A116" s="46" t="s">
        <v>434</v>
      </c>
      <c r="B116" s="48">
        <v>96.533333333333346</v>
      </c>
      <c r="C116" s="48">
        <v>97.966666666666654</v>
      </c>
      <c r="D116" s="51">
        <v>721.46</v>
      </c>
      <c r="E116" s="51">
        <v>125.46</v>
      </c>
      <c r="F116" s="51">
        <v>264.85000000000002</v>
      </c>
      <c r="G116" s="51">
        <v>316.49</v>
      </c>
      <c r="H116" s="48">
        <v>6.9000000000000012</v>
      </c>
      <c r="I116" s="51">
        <v>104.90666666666668</v>
      </c>
      <c r="J116" s="48">
        <v>82.7</v>
      </c>
      <c r="K116" s="51">
        <v>112.55666666666667</v>
      </c>
      <c r="L116" s="51">
        <v>95.88</v>
      </c>
      <c r="M116" s="48">
        <v>104.3</v>
      </c>
      <c r="N116" s="48">
        <v>8.3526546229999994</v>
      </c>
      <c r="P116" s="48">
        <v>103.5</v>
      </c>
      <c r="Q116" s="51">
        <v>45.92</v>
      </c>
      <c r="R116" s="51">
        <v>138.78</v>
      </c>
      <c r="S116" s="51"/>
      <c r="Y116" s="48">
        <f t="shared" si="8"/>
        <v>33.669580976217247</v>
      </c>
      <c r="Z116" s="48">
        <f t="shared" si="9"/>
        <v>-4.5116923661121362</v>
      </c>
    </row>
    <row r="117" spans="1:26" x14ac:dyDescent="0.25">
      <c r="A117" s="46" t="s">
        <v>435</v>
      </c>
      <c r="B117" s="48">
        <v>96.899999999999991</v>
      </c>
      <c r="C117" s="48">
        <v>98.466666666666654</v>
      </c>
      <c r="D117" s="51">
        <v>729.17</v>
      </c>
      <c r="E117" s="51">
        <v>128.63</v>
      </c>
      <c r="F117" s="51">
        <v>269.57</v>
      </c>
      <c r="G117" s="51">
        <v>318.05</v>
      </c>
      <c r="H117" s="48">
        <v>6.8999999999999995</v>
      </c>
      <c r="I117" s="51">
        <v>105.17333333333333</v>
      </c>
      <c r="J117" s="48">
        <v>82.4</v>
      </c>
      <c r="K117" s="51">
        <v>102.54</v>
      </c>
      <c r="L117" s="51">
        <v>96.17</v>
      </c>
      <c r="M117" s="48">
        <v>103.2</v>
      </c>
      <c r="N117" s="48">
        <v>8.0921347570000002</v>
      </c>
      <c r="P117" s="48">
        <v>104.10000000000001</v>
      </c>
      <c r="Q117" s="51">
        <v>47.52</v>
      </c>
      <c r="R117" s="51">
        <v>142.22999999999999</v>
      </c>
      <c r="S117" s="51"/>
      <c r="Y117" s="48">
        <f t="shared" si="8"/>
        <v>28.220557729228791</v>
      </c>
      <c r="Z117" s="48">
        <f t="shared" si="9"/>
        <v>-5.4490232469884567</v>
      </c>
    </row>
    <row r="118" spans="1:26" x14ac:dyDescent="0.25">
      <c r="A118" s="46" t="s">
        <v>436</v>
      </c>
      <c r="B118" s="48">
        <v>97.166666666666671</v>
      </c>
      <c r="C118" s="48">
        <v>98.8</v>
      </c>
      <c r="D118" s="51">
        <v>733.25</v>
      </c>
      <c r="E118" s="51">
        <v>128.88</v>
      </c>
      <c r="F118" s="51">
        <v>274.41000000000003</v>
      </c>
      <c r="G118" s="51">
        <v>323.58</v>
      </c>
      <c r="H118" s="48">
        <v>6.8</v>
      </c>
      <c r="I118" s="51">
        <v>105.62333333333333</v>
      </c>
      <c r="J118" s="48">
        <v>83</v>
      </c>
      <c r="K118" s="51">
        <v>110.37666666666667</v>
      </c>
      <c r="L118" s="51">
        <v>96.58</v>
      </c>
      <c r="M118" s="48">
        <v>102.7</v>
      </c>
      <c r="N118" s="48">
        <v>8.1932587350000006</v>
      </c>
      <c r="P118" s="48">
        <v>104.43333333333334</v>
      </c>
      <c r="Q118" s="51">
        <v>46.57</v>
      </c>
      <c r="R118" s="51">
        <v>142.07</v>
      </c>
      <c r="S118" s="51"/>
      <c r="Y118" s="48">
        <f t="shared" si="8"/>
        <v>24.57617459564667</v>
      </c>
      <c r="Z118" s="48">
        <f t="shared" si="9"/>
        <v>-3.6443831335821208</v>
      </c>
    </row>
    <row r="119" spans="1:26" x14ac:dyDescent="0.25">
      <c r="A119" s="46" t="s">
        <v>437</v>
      </c>
      <c r="B119" s="48">
        <v>97.600000000000009</v>
      </c>
      <c r="C119" s="48">
        <v>98.866666666666674</v>
      </c>
      <c r="D119" s="51">
        <v>735.37</v>
      </c>
      <c r="E119" s="51">
        <v>131.47999999999999</v>
      </c>
      <c r="F119" s="51">
        <v>274.62</v>
      </c>
      <c r="G119" s="51">
        <v>329.14</v>
      </c>
      <c r="H119" s="48">
        <v>6.833333333333333</v>
      </c>
      <c r="I119" s="51">
        <v>106.57666666666667</v>
      </c>
      <c r="J119" s="48">
        <v>83.9</v>
      </c>
      <c r="K119" s="51">
        <v>109.27333333333333</v>
      </c>
      <c r="L119" s="51">
        <v>96.81</v>
      </c>
      <c r="M119" s="48">
        <v>102.7</v>
      </c>
      <c r="N119" s="48">
        <v>8.0129440029999994</v>
      </c>
      <c r="P119" s="48">
        <v>104.76666666666667</v>
      </c>
      <c r="Q119" s="51">
        <v>49.52</v>
      </c>
      <c r="R119" s="51">
        <v>145.57</v>
      </c>
      <c r="S119" s="51"/>
      <c r="Y119" s="48">
        <f t="shared" si="8"/>
        <v>23.624728881012967</v>
      </c>
      <c r="Z119" s="48">
        <f t="shared" si="9"/>
        <v>-0.95144571463370298</v>
      </c>
    </row>
    <row r="120" spans="1:26" x14ac:dyDescent="0.25">
      <c r="A120" s="46" t="s">
        <v>438</v>
      </c>
      <c r="B120" s="48">
        <v>98.033333333333346</v>
      </c>
      <c r="C120" s="48">
        <v>99.266666666666666</v>
      </c>
      <c r="D120" s="51">
        <v>742.55</v>
      </c>
      <c r="E120" s="51">
        <v>134.63</v>
      </c>
      <c r="F120" s="51">
        <v>275.57</v>
      </c>
      <c r="G120" s="51">
        <v>329.99</v>
      </c>
      <c r="H120" s="48">
        <v>6.8</v>
      </c>
      <c r="I120" s="51">
        <v>107.64999999999999</v>
      </c>
      <c r="J120" s="48">
        <v>84.2</v>
      </c>
      <c r="K120" s="51">
        <v>108.22666666666667</v>
      </c>
      <c r="L120" s="51">
        <v>97.6</v>
      </c>
      <c r="M120" s="48">
        <v>102.4</v>
      </c>
      <c r="N120" s="48">
        <v>7.4532476619999999</v>
      </c>
      <c r="P120" s="48">
        <v>105.26666666666667</v>
      </c>
      <c r="Q120" s="51">
        <v>49.52</v>
      </c>
      <c r="R120" s="51">
        <v>145.81</v>
      </c>
      <c r="S120" s="51"/>
      <c r="Y120" s="48">
        <f t="shared" si="8"/>
        <v>19.203687674544266</v>
      </c>
      <c r="Z120" s="48">
        <f t="shared" si="9"/>
        <v>-4.4210412064687006</v>
      </c>
    </row>
    <row r="121" spans="1:26" x14ac:dyDescent="0.25">
      <c r="A121" s="46" t="s">
        <v>439</v>
      </c>
      <c r="B121" s="48">
        <v>98.166666666666671</v>
      </c>
      <c r="C121" s="48">
        <v>99.40000000000002</v>
      </c>
      <c r="D121" s="51">
        <v>742.55</v>
      </c>
      <c r="E121" s="51">
        <v>132.57</v>
      </c>
      <c r="F121" s="51">
        <v>280.20999999999998</v>
      </c>
      <c r="G121" s="51">
        <v>332.75</v>
      </c>
      <c r="H121" s="48">
        <v>6.7</v>
      </c>
      <c r="I121" s="51">
        <v>107.76</v>
      </c>
      <c r="J121" s="48">
        <v>84.4</v>
      </c>
      <c r="K121" s="51">
        <v>109.67333333333333</v>
      </c>
      <c r="L121" s="51">
        <v>98.11</v>
      </c>
      <c r="M121" s="48">
        <v>101.5</v>
      </c>
      <c r="N121" s="48">
        <v>6.5446815950000001</v>
      </c>
      <c r="P121" s="48">
        <v>105.36666666666667</v>
      </c>
      <c r="Q121" s="51">
        <v>49.69</v>
      </c>
      <c r="R121" s="51" t="e">
        <v>#N/A</v>
      </c>
      <c r="S121" s="51"/>
      <c r="Y121" s="48">
        <f t="shared" si="8"/>
        <v>13.587800122617001</v>
      </c>
      <c r="Z121" s="48">
        <f t="shared" si="9"/>
        <v>-5.6158875519272655</v>
      </c>
    </row>
    <row r="122" spans="1:26" x14ac:dyDescent="0.25">
      <c r="A122" s="46" t="s">
        <v>440</v>
      </c>
      <c r="B122" s="48">
        <v>98.533333333333346</v>
      </c>
      <c r="C122" s="48">
        <v>99.666666666666671</v>
      </c>
      <c r="D122" s="51">
        <v>746.33</v>
      </c>
      <c r="E122" s="51">
        <v>132.74</v>
      </c>
      <c r="F122" s="51">
        <v>282.39999999999998</v>
      </c>
      <c r="G122" s="51">
        <v>339.33</v>
      </c>
      <c r="H122" s="48">
        <v>6.7</v>
      </c>
      <c r="I122" s="51">
        <v>106.82666666666667</v>
      </c>
      <c r="J122" s="48">
        <v>84.2</v>
      </c>
      <c r="K122" s="51">
        <v>101.83333333333333</v>
      </c>
      <c r="L122" s="51">
        <v>98.34</v>
      </c>
      <c r="M122" s="48">
        <v>101.6</v>
      </c>
      <c r="N122" s="48">
        <v>6.2925446919999999</v>
      </c>
      <c r="P122" s="48">
        <v>105.73333333333335</v>
      </c>
      <c r="Q122" s="51">
        <v>49.24</v>
      </c>
      <c r="R122" s="51" t="e">
        <v>#N/A</v>
      </c>
      <c r="S122" s="51"/>
      <c r="Y122" s="48">
        <f t="shared" si="8"/>
        <v>13.045069264235279</v>
      </c>
      <c r="Z122" s="48">
        <f t="shared" si="9"/>
        <v>-0.54273085838172186</v>
      </c>
    </row>
    <row r="123" spans="1:26" x14ac:dyDescent="0.25">
      <c r="A123" s="46" t="s">
        <v>441</v>
      </c>
      <c r="B123" s="48">
        <v>98.766666666666666</v>
      </c>
      <c r="C123" s="48">
        <v>99.433333333333337</v>
      </c>
      <c r="D123" s="51">
        <v>752.37</v>
      </c>
      <c r="E123" s="51">
        <v>133.84</v>
      </c>
      <c r="F123" s="51">
        <v>287.20999999999998</v>
      </c>
      <c r="G123" s="51">
        <v>345.46</v>
      </c>
      <c r="H123" s="48">
        <v>6.5666666666666664</v>
      </c>
      <c r="I123" s="51">
        <v>106.45333333333333</v>
      </c>
      <c r="J123" s="48">
        <v>84.2</v>
      </c>
      <c r="K123" s="51">
        <v>76.28</v>
      </c>
      <c r="L123" s="51">
        <v>98.6</v>
      </c>
      <c r="M123" s="48">
        <v>101.2</v>
      </c>
      <c r="N123" s="48">
        <v>5.8979592800000002</v>
      </c>
      <c r="P123" s="48">
        <v>105.89999999999999</v>
      </c>
      <c r="Q123" s="51">
        <v>49.98</v>
      </c>
      <c r="R123" s="51" t="e">
        <v>#N/A</v>
      </c>
      <c r="S123" s="51"/>
      <c r="Y123" s="48">
        <f t="shared" si="8"/>
        <v>10.410998097910181</v>
      </c>
      <c r="Z123" s="48">
        <f t="shared" si="9"/>
        <v>-2.6340711663250982</v>
      </c>
    </row>
    <row r="124" spans="1:26" x14ac:dyDescent="0.25">
      <c r="A124" s="46" t="s">
        <v>442</v>
      </c>
      <c r="B124" s="48">
        <v>99.8</v>
      </c>
      <c r="C124" s="48">
        <v>99.7</v>
      </c>
      <c r="D124" s="51">
        <v>748.52</v>
      </c>
      <c r="E124" s="51">
        <v>133.28</v>
      </c>
      <c r="F124" s="51">
        <v>292.74</v>
      </c>
      <c r="G124" s="51">
        <v>348.72</v>
      </c>
      <c r="H124" s="48">
        <v>6.5</v>
      </c>
      <c r="I124" s="51">
        <v>107.81666666666666</v>
      </c>
      <c r="J124" s="48">
        <v>84.1</v>
      </c>
      <c r="K124" s="51">
        <v>53.973333333333336</v>
      </c>
      <c r="L124" s="51">
        <v>99.46</v>
      </c>
      <c r="M124" s="48">
        <v>100.2</v>
      </c>
      <c r="N124" s="48">
        <v>4.9541428420000004</v>
      </c>
      <c r="P124" s="48">
        <v>106.36666666666667</v>
      </c>
      <c r="Q124" s="51">
        <v>50.2</v>
      </c>
      <c r="R124" s="51" t="e">
        <v>#N/A</v>
      </c>
      <c r="S124" s="51"/>
      <c r="Y124" s="48">
        <f t="shared" si="8"/>
        <v>2.9650541456688035</v>
      </c>
      <c r="Z124" s="48">
        <f t="shared" si="9"/>
        <v>-7.4459439522413771</v>
      </c>
    </row>
    <row r="125" spans="1:26" x14ac:dyDescent="0.25">
      <c r="A125" s="46" t="s">
        <v>443</v>
      </c>
      <c r="B125" s="48">
        <v>99.933333333333337</v>
      </c>
      <c r="C125" s="48">
        <v>100.19999999999999</v>
      </c>
      <c r="D125" s="51">
        <v>754.04</v>
      </c>
      <c r="E125" s="51">
        <v>133.69</v>
      </c>
      <c r="F125" s="51">
        <v>294.45999999999998</v>
      </c>
      <c r="G125" s="51">
        <v>355.2</v>
      </c>
      <c r="H125" s="48">
        <v>6.4333333333333336</v>
      </c>
      <c r="I125" s="51">
        <v>108.10000000000001</v>
      </c>
      <c r="J125" s="48">
        <v>84.3</v>
      </c>
      <c r="K125" s="51">
        <v>61.836666666666666</v>
      </c>
      <c r="L125" s="51">
        <v>99.87</v>
      </c>
      <c r="M125" s="48">
        <v>101</v>
      </c>
      <c r="N125" s="48">
        <v>5.0696558999999999</v>
      </c>
      <c r="P125" s="48">
        <v>106.66666666666667</v>
      </c>
      <c r="Q125" s="51">
        <v>50.62</v>
      </c>
      <c r="R125" s="51" t="e">
        <v>#N/A</v>
      </c>
      <c r="S125" s="51"/>
      <c r="Y125" s="48">
        <f t="shared" si="8"/>
        <v>4.5004706344864633</v>
      </c>
      <c r="Z125" s="48">
        <f t="shared" si="9"/>
        <v>1.5354164888176598</v>
      </c>
    </row>
    <row r="126" spans="1:26" x14ac:dyDescent="0.25">
      <c r="A126" s="46" t="s">
        <v>444</v>
      </c>
      <c r="B126" s="48">
        <v>100.06666666666666</v>
      </c>
      <c r="C126" s="48">
        <v>100.06666666666666</v>
      </c>
      <c r="D126" s="51">
        <v>757.44</v>
      </c>
      <c r="E126" s="51">
        <v>134.58000000000001</v>
      </c>
      <c r="F126" s="51">
        <v>298.17</v>
      </c>
      <c r="G126" s="51">
        <v>355.7</v>
      </c>
      <c r="H126" s="48">
        <v>6.333333333333333</v>
      </c>
      <c r="I126" s="51">
        <v>107.00999999999999</v>
      </c>
      <c r="J126" s="48">
        <v>84.2</v>
      </c>
      <c r="K126" s="51">
        <v>50.29</v>
      </c>
      <c r="L126" s="51">
        <v>100.18</v>
      </c>
      <c r="M126" s="48">
        <v>100.3</v>
      </c>
      <c r="N126" s="48">
        <v>5.0863931730000003</v>
      </c>
      <c r="P126" s="48">
        <v>106.93333333333332</v>
      </c>
      <c r="Q126" s="51">
        <v>51.34</v>
      </c>
      <c r="R126" s="51" t="e">
        <v>#N/A</v>
      </c>
      <c r="S126" s="51"/>
      <c r="Y126" s="48">
        <f t="shared" si="8"/>
        <v>0.47885081536760088</v>
      </c>
      <c r="Z126" s="48">
        <f t="shared" si="9"/>
        <v>-4.0216198191188628</v>
      </c>
    </row>
    <row r="127" spans="1:26" x14ac:dyDescent="0.25">
      <c r="A127" s="46" t="s">
        <v>445</v>
      </c>
      <c r="B127" s="48">
        <v>100.36666666666667</v>
      </c>
      <c r="C127" s="48">
        <v>100.13333333333333</v>
      </c>
      <c r="D127" s="51">
        <v>760.76</v>
      </c>
      <c r="E127" s="51">
        <v>136.76</v>
      </c>
      <c r="F127" s="51">
        <v>300.19</v>
      </c>
      <c r="G127" s="51">
        <v>353.61</v>
      </c>
      <c r="H127" s="48">
        <v>6.3</v>
      </c>
      <c r="I127" s="51">
        <v>105.82666666666667</v>
      </c>
      <c r="J127" s="48">
        <v>84.1</v>
      </c>
      <c r="K127" s="51">
        <v>43.673333333333325</v>
      </c>
      <c r="L127" s="51">
        <v>100.39</v>
      </c>
      <c r="M127" s="48">
        <v>99.2</v>
      </c>
      <c r="N127" s="48">
        <v>4.9986994920000001</v>
      </c>
      <c r="P127" s="48">
        <v>107.33333333333333</v>
      </c>
      <c r="Q127" s="51">
        <v>53.12</v>
      </c>
      <c r="R127" s="51" t="e">
        <v>#N/A</v>
      </c>
      <c r="S127" s="51"/>
      <c r="Y127" s="48">
        <f t="shared" si="8"/>
        <v>-4.7698345650432481</v>
      </c>
      <c r="Z127" s="48">
        <f t="shared" si="9"/>
        <v>-5.2486853804108486</v>
      </c>
    </row>
    <row r="128" spans="1:26" x14ac:dyDescent="0.25">
      <c r="A128" s="46" t="s">
        <v>446</v>
      </c>
      <c r="B128" s="48">
        <v>100.86666666666667</v>
      </c>
      <c r="C128" s="48">
        <v>99.966666666666654</v>
      </c>
      <c r="D128" s="51">
        <v>767.11</v>
      </c>
      <c r="E128" s="51">
        <v>138.93</v>
      </c>
      <c r="F128" s="51">
        <v>306.72000000000003</v>
      </c>
      <c r="G128" s="51">
        <v>357.68</v>
      </c>
      <c r="H128" s="48">
        <v>6.2</v>
      </c>
      <c r="I128" s="51">
        <v>106.27</v>
      </c>
      <c r="J128" s="48">
        <v>84.4</v>
      </c>
      <c r="K128" s="51">
        <v>33.906666666666666</v>
      </c>
      <c r="L128" s="51">
        <v>100.87</v>
      </c>
      <c r="M128" s="48">
        <v>97.1</v>
      </c>
      <c r="N128" s="48">
        <v>4.4640036930000004</v>
      </c>
      <c r="P128" s="48">
        <v>107.53333333333335</v>
      </c>
      <c r="Q128" s="51">
        <v>53.14</v>
      </c>
      <c r="R128" s="51" t="e">
        <v>#N/A</v>
      </c>
      <c r="S128" s="51"/>
      <c r="Y128" s="48">
        <f t="shared" si="8"/>
        <v>-15.236473507785966</v>
      </c>
      <c r="Z128" s="48">
        <f t="shared" si="9"/>
        <v>-10.466638942742719</v>
      </c>
    </row>
    <row r="129" spans="1:26" x14ac:dyDescent="0.25">
      <c r="A129" s="46" t="s">
        <v>447</v>
      </c>
      <c r="B129" s="48">
        <v>101.03333333333335</v>
      </c>
      <c r="C129" s="48">
        <v>100.39999999999999</v>
      </c>
      <c r="D129" s="51">
        <v>770.51</v>
      </c>
      <c r="E129" s="51">
        <v>138.28</v>
      </c>
      <c r="F129" s="51">
        <v>305.8</v>
      </c>
      <c r="G129" s="51">
        <v>362</v>
      </c>
      <c r="H129" s="48">
        <v>6.1333333333333329</v>
      </c>
      <c r="I129" s="51">
        <v>106.97000000000001</v>
      </c>
      <c r="J129" s="48">
        <v>84.3</v>
      </c>
      <c r="K129" s="51">
        <v>45.53</v>
      </c>
      <c r="L129" s="51">
        <v>101.19</v>
      </c>
      <c r="M129" s="48">
        <v>97.2</v>
      </c>
      <c r="N129" s="48">
        <v>4.6894225860000001</v>
      </c>
      <c r="P129" s="48">
        <v>107.90000000000002</v>
      </c>
      <c r="Q129" s="51">
        <v>52.05</v>
      </c>
      <c r="R129" s="51" t="e">
        <v>#N/A</v>
      </c>
      <c r="S129" s="51"/>
      <c r="Y129" s="48">
        <f t="shared" si="8"/>
        <v>-16.091690510110062</v>
      </c>
      <c r="Z129" s="48">
        <f t="shared" si="9"/>
        <v>-0.85521700232409614</v>
      </c>
    </row>
    <row r="130" spans="1:26" x14ac:dyDescent="0.25">
      <c r="A130" s="46" t="s">
        <v>448</v>
      </c>
      <c r="B130" s="48">
        <v>101.23333333333335</v>
      </c>
      <c r="C130" s="48">
        <v>100.56666666666666</v>
      </c>
      <c r="D130" s="51">
        <v>772.48</v>
      </c>
      <c r="E130" s="51">
        <v>140.04</v>
      </c>
      <c r="F130" s="51">
        <v>308.92</v>
      </c>
      <c r="G130" s="51">
        <v>362.14</v>
      </c>
      <c r="H130" s="48">
        <v>6.0333333333333341</v>
      </c>
      <c r="I130" s="51">
        <v>106.86000000000001</v>
      </c>
      <c r="J130" s="48">
        <v>84.6</v>
      </c>
      <c r="K130" s="51">
        <v>45.846666666666664</v>
      </c>
      <c r="L130" s="51">
        <v>101.36</v>
      </c>
      <c r="M130" s="48">
        <v>97.9</v>
      </c>
      <c r="N130" s="48">
        <v>4.809239754</v>
      </c>
      <c r="P130" s="48">
        <v>108.23333333333335</v>
      </c>
      <c r="Q130" s="51">
        <v>53.12</v>
      </c>
      <c r="R130" s="51" t="e">
        <v>#N/A</v>
      </c>
      <c r="S130" s="51"/>
      <c r="Y130" s="48">
        <f t="shared" si="8"/>
        <v>-13.892794590567533</v>
      </c>
      <c r="Z130" s="48">
        <f t="shared" si="9"/>
        <v>2.1988959195425295</v>
      </c>
    </row>
    <row r="131" spans="1:26" x14ac:dyDescent="0.25">
      <c r="A131" s="46" t="s">
        <v>449</v>
      </c>
      <c r="B131" s="48">
        <v>101.60000000000001</v>
      </c>
      <c r="C131" s="48">
        <v>101.10000000000001</v>
      </c>
      <c r="D131" s="51">
        <v>775.28</v>
      </c>
      <c r="E131" s="51">
        <v>140.04</v>
      </c>
      <c r="F131" s="51">
        <v>316.08</v>
      </c>
      <c r="G131" s="51">
        <v>363.77</v>
      </c>
      <c r="H131" s="48">
        <v>6</v>
      </c>
      <c r="I131" s="51">
        <v>107.13</v>
      </c>
      <c r="J131" s="48">
        <v>85.2</v>
      </c>
      <c r="K131" s="51">
        <v>49.48</v>
      </c>
      <c r="L131" s="51">
        <v>101.81</v>
      </c>
      <c r="M131" s="48">
        <v>98.6</v>
      </c>
      <c r="N131" s="48">
        <v>4.9569941809999998</v>
      </c>
      <c r="P131" s="48">
        <v>108.7</v>
      </c>
      <c r="Q131" s="51">
        <v>52.92</v>
      </c>
      <c r="R131" s="51" t="e">
        <v>#N/A</v>
      </c>
      <c r="S131" s="51"/>
      <c r="Y131" s="48">
        <f t="shared" si="8"/>
        <v>-12.814827804205867</v>
      </c>
      <c r="Z131" s="48">
        <f t="shared" si="9"/>
        <v>1.0779667863616655</v>
      </c>
    </row>
    <row r="132" spans="1:26" x14ac:dyDescent="0.25">
      <c r="A132" s="46" t="s">
        <v>450</v>
      </c>
      <c r="B132" s="48">
        <v>101.90000000000002</v>
      </c>
      <c r="C132" s="48">
        <v>101.59999999999998</v>
      </c>
      <c r="D132" s="51">
        <v>784.65</v>
      </c>
      <c r="E132" s="51">
        <v>140.86000000000001</v>
      </c>
      <c r="F132" s="51">
        <v>318.75</v>
      </c>
      <c r="G132" s="51">
        <v>373.05</v>
      </c>
      <c r="H132" s="48">
        <v>5.8666666666666671</v>
      </c>
      <c r="I132" s="51">
        <v>107.15000000000002</v>
      </c>
      <c r="J132" s="48">
        <v>85.3</v>
      </c>
      <c r="K132" s="51">
        <v>53.74666666666667</v>
      </c>
      <c r="L132" s="51">
        <v>102.05</v>
      </c>
      <c r="M132" s="48">
        <v>100.8</v>
      </c>
      <c r="N132" s="48">
        <v>5.8869272270000002</v>
      </c>
      <c r="P132" s="48">
        <v>109.16666666666667</v>
      </c>
      <c r="Q132" s="51">
        <v>53.72</v>
      </c>
      <c r="R132" s="51" t="e">
        <v>#N/A</v>
      </c>
      <c r="S132" s="51"/>
      <c r="Y132" s="48">
        <f t="shared" si="8"/>
        <v>-4.9298134474342366</v>
      </c>
      <c r="Z132" s="48">
        <f t="shared" si="9"/>
        <v>7.8850143567716309</v>
      </c>
    </row>
    <row r="133" spans="1:26" x14ac:dyDescent="0.25">
      <c r="A133" s="46" t="s">
        <v>451</v>
      </c>
      <c r="B133" s="48">
        <v>102.23333333333333</v>
      </c>
      <c r="C133" s="48">
        <v>101.73333333333333</v>
      </c>
      <c r="D133" s="51">
        <v>791.3</v>
      </c>
      <c r="E133" s="51">
        <v>143.29</v>
      </c>
      <c r="F133" s="51">
        <v>326.47000000000003</v>
      </c>
      <c r="G133" s="51">
        <v>379.49</v>
      </c>
      <c r="H133" s="48">
        <v>5.7333333333333334</v>
      </c>
      <c r="I133" s="51">
        <v>108.40333333333332</v>
      </c>
      <c r="J133" s="48">
        <v>86.3</v>
      </c>
      <c r="K133" s="51">
        <v>49.82</v>
      </c>
      <c r="L133" s="51">
        <v>102.62</v>
      </c>
      <c r="M133" s="48">
        <v>100.4</v>
      </c>
      <c r="N133" s="48">
        <v>5.53447741</v>
      </c>
      <c r="P133" s="48">
        <v>109.53333333333335</v>
      </c>
      <c r="Q133" s="51">
        <v>55.27</v>
      </c>
      <c r="R133" s="51" t="e">
        <v>#N/A</v>
      </c>
      <c r="S133" s="51"/>
      <c r="Y133" s="48">
        <f t="shared" ref="Y133:Y153" si="10">LN(M133/L133)*400</f>
        <v>-8.7482553024759522</v>
      </c>
      <c r="Z133" s="48">
        <f t="shared" si="9"/>
        <v>-3.8184418550417156</v>
      </c>
    </row>
    <row r="134" spans="1:26" x14ac:dyDescent="0.25">
      <c r="A134" s="46" t="s">
        <v>452</v>
      </c>
      <c r="B134" s="48">
        <v>102.7</v>
      </c>
      <c r="C134" s="48">
        <v>102.06666666666666</v>
      </c>
      <c r="D134" s="51">
        <v>797.12</v>
      </c>
      <c r="E134" s="51">
        <v>145</v>
      </c>
      <c r="F134" s="51">
        <v>329.17</v>
      </c>
      <c r="G134" s="51">
        <v>385.05</v>
      </c>
      <c r="H134" s="48">
        <v>5.6333333333333329</v>
      </c>
      <c r="I134" s="51">
        <v>108.44</v>
      </c>
      <c r="J134" s="48">
        <v>87.1</v>
      </c>
      <c r="K134" s="51">
        <v>52.079999999999991</v>
      </c>
      <c r="L134" s="51">
        <v>103.11</v>
      </c>
      <c r="M134" s="48">
        <v>99.6</v>
      </c>
      <c r="N134" s="48">
        <v>5.4622912469999996</v>
      </c>
      <c r="P134" s="48">
        <v>110.03333333333335</v>
      </c>
      <c r="Q134" s="51">
        <v>56.39</v>
      </c>
      <c r="R134" s="51" t="e">
        <v>#N/A</v>
      </c>
      <c r="S134" s="51"/>
      <c r="Y134" s="48">
        <f t="shared" si="10"/>
        <v>-13.853685975719904</v>
      </c>
      <c r="Z134" s="48">
        <f t="shared" ref="Z134:Z153" si="11">Y134-Y133</f>
        <v>-5.1054306732439514</v>
      </c>
    </row>
    <row r="135" spans="1:26" x14ac:dyDescent="0.25">
      <c r="A135" s="46" t="s">
        <v>453</v>
      </c>
      <c r="B135" s="48">
        <v>102.83333333333333</v>
      </c>
      <c r="C135" s="48">
        <v>102.5</v>
      </c>
      <c r="D135" s="51">
        <v>804.38</v>
      </c>
      <c r="E135" s="51">
        <v>146.16999999999999</v>
      </c>
      <c r="F135" s="51">
        <v>333.89</v>
      </c>
      <c r="G135" s="51">
        <v>388.31</v>
      </c>
      <c r="H135" s="48">
        <v>5.5333333333333341</v>
      </c>
      <c r="I135" s="51">
        <v>108.54666666666667</v>
      </c>
      <c r="J135" s="48">
        <v>87.5</v>
      </c>
      <c r="K135" s="51">
        <v>61.35</v>
      </c>
      <c r="L135" s="51">
        <v>103.53</v>
      </c>
      <c r="M135" s="48">
        <v>100.3</v>
      </c>
      <c r="N135" s="48">
        <v>5.9020152079999999</v>
      </c>
      <c r="P135" s="48">
        <v>110.46666666666665</v>
      </c>
      <c r="Q135" s="51">
        <v>56.57</v>
      </c>
      <c r="R135" s="51" t="e">
        <v>#N/A</v>
      </c>
      <c r="S135" s="51"/>
      <c r="Y135" s="48">
        <f t="shared" si="10"/>
        <v>-12.678292324052787</v>
      </c>
      <c r="Z135" s="48">
        <f t="shared" si="11"/>
        <v>1.1753936516671164</v>
      </c>
    </row>
    <row r="136" spans="1:26" x14ac:dyDescent="0.25">
      <c r="A136" s="46" t="s">
        <v>454</v>
      </c>
      <c r="B136" s="48">
        <v>103.26666666666667</v>
      </c>
      <c r="C136" s="48">
        <v>102.93333333333334</v>
      </c>
      <c r="D136" s="51">
        <v>799.69</v>
      </c>
      <c r="E136" s="51">
        <v>145.41999999999999</v>
      </c>
      <c r="F136" s="51">
        <v>333.81</v>
      </c>
      <c r="G136" s="51">
        <v>391.36</v>
      </c>
      <c r="H136" s="48">
        <v>5.3666666666666671</v>
      </c>
      <c r="I136" s="51">
        <v>108.96</v>
      </c>
      <c r="J136" s="48">
        <v>87.9</v>
      </c>
      <c r="K136" s="51">
        <v>66.726666666666674</v>
      </c>
      <c r="L136" s="51">
        <v>103.95</v>
      </c>
      <c r="M136" s="48">
        <v>101.1</v>
      </c>
      <c r="N136" s="48">
        <v>5.982155412</v>
      </c>
      <c r="P136" s="48">
        <v>110.93333333333332</v>
      </c>
      <c r="Q136" s="51">
        <v>57.49</v>
      </c>
      <c r="R136" s="51" t="e">
        <v>#N/A</v>
      </c>
      <c r="S136" s="51"/>
      <c r="Y136" s="48">
        <f t="shared" si="10"/>
        <v>-11.119955311038494</v>
      </c>
      <c r="Z136" s="48">
        <f t="shared" si="11"/>
        <v>1.5583370130142935</v>
      </c>
    </row>
    <row r="137" spans="1:26" x14ac:dyDescent="0.25">
      <c r="A137" s="46" t="s">
        <v>455</v>
      </c>
      <c r="B137" s="48">
        <v>103.60000000000001</v>
      </c>
      <c r="C137" s="48">
        <v>103.5</v>
      </c>
      <c r="D137" s="51">
        <v>805.36</v>
      </c>
      <c r="E137" s="51">
        <v>147.88999999999999</v>
      </c>
      <c r="F137" s="51">
        <v>336.12</v>
      </c>
      <c r="G137" s="51">
        <v>392.21</v>
      </c>
      <c r="H137" s="48">
        <v>5.2333333333333334</v>
      </c>
      <c r="I137" s="51">
        <v>108.35333333333334</v>
      </c>
      <c r="J137" s="48">
        <v>87.9</v>
      </c>
      <c r="K137" s="51">
        <v>74.2</v>
      </c>
      <c r="L137" s="51">
        <v>104.49</v>
      </c>
      <c r="M137" s="48">
        <v>101.5</v>
      </c>
      <c r="N137" s="48">
        <v>6.0111814849999998</v>
      </c>
      <c r="P137" s="48">
        <v>111.40000000000002</v>
      </c>
      <c r="Q137" s="51">
        <v>57.64</v>
      </c>
      <c r="R137" s="51" t="e">
        <v>#N/A</v>
      </c>
      <c r="S137" s="51"/>
      <c r="Y137" s="48">
        <f t="shared" si="10"/>
        <v>-11.613029825670987</v>
      </c>
      <c r="Z137" s="48">
        <f t="shared" si="11"/>
        <v>-0.49307451463249308</v>
      </c>
    </row>
    <row r="138" spans="1:26" x14ac:dyDescent="0.25">
      <c r="A138" s="46" t="s">
        <v>456</v>
      </c>
      <c r="B138" s="48">
        <v>103.93333333333332</v>
      </c>
      <c r="C138" s="48">
        <v>104.03333333333335</v>
      </c>
      <c r="D138" s="51">
        <v>799.01</v>
      </c>
      <c r="E138" s="51">
        <v>149.63</v>
      </c>
      <c r="F138" s="51">
        <v>346.04</v>
      </c>
      <c r="G138" s="51">
        <v>390.29</v>
      </c>
      <c r="H138" s="48">
        <v>5.1333333333333337</v>
      </c>
      <c r="I138" s="51">
        <v>107.74333333333334</v>
      </c>
      <c r="J138" s="48">
        <v>87.8</v>
      </c>
      <c r="K138" s="51">
        <v>75.256666666666661</v>
      </c>
      <c r="L138" s="51">
        <v>105.21</v>
      </c>
      <c r="M138" s="48">
        <v>102.8</v>
      </c>
      <c r="N138" s="48">
        <v>5.9805520730000001</v>
      </c>
      <c r="P138" s="48">
        <v>111.73333333333333</v>
      </c>
      <c r="Q138" s="51">
        <v>58.31</v>
      </c>
      <c r="R138" s="51" t="e">
        <v>#N/A</v>
      </c>
      <c r="S138" s="51"/>
      <c r="Y138" s="48">
        <f t="shared" si="10"/>
        <v>-9.269199919652646</v>
      </c>
      <c r="Z138" s="48">
        <f t="shared" si="11"/>
        <v>2.3438299060183407</v>
      </c>
    </row>
    <row r="139" spans="1:26" x14ac:dyDescent="0.25">
      <c r="A139" s="46" t="s">
        <v>457</v>
      </c>
      <c r="B139" s="48">
        <v>104.23333333333333</v>
      </c>
      <c r="C139" s="48">
        <v>104.56666666666668</v>
      </c>
      <c r="D139" s="51">
        <v>805.36</v>
      </c>
      <c r="E139" s="51">
        <v>150.71</v>
      </c>
      <c r="F139" s="51">
        <v>346.31</v>
      </c>
      <c r="G139" s="51">
        <v>388.67</v>
      </c>
      <c r="H139" s="48">
        <v>5.0333333333333332</v>
      </c>
      <c r="I139" s="51">
        <v>107.50999999999999</v>
      </c>
      <c r="J139" s="48">
        <v>86.8</v>
      </c>
      <c r="K139" s="51">
        <v>67.58</v>
      </c>
      <c r="L139" s="51">
        <v>105.93</v>
      </c>
      <c r="M139" s="48">
        <v>103</v>
      </c>
      <c r="N139" s="48">
        <v>6.5929274940000004</v>
      </c>
      <c r="P139" s="48">
        <v>112.16666666666667</v>
      </c>
      <c r="Q139" s="51">
        <v>58.51</v>
      </c>
      <c r="R139" s="51" t="e">
        <v>#N/A</v>
      </c>
      <c r="S139" s="51"/>
      <c r="Y139" s="48">
        <f t="shared" si="10"/>
        <v>-11.219804151507596</v>
      </c>
      <c r="Z139" s="48">
        <f t="shared" si="11"/>
        <v>-1.9506042318549497</v>
      </c>
    </row>
    <row r="140" spans="1:26" x14ac:dyDescent="0.25">
      <c r="A140" s="46" t="s">
        <v>458</v>
      </c>
      <c r="B140" s="48">
        <v>104.63333333333333</v>
      </c>
      <c r="C140" s="48">
        <v>104.43333333333332</v>
      </c>
      <c r="D140" s="51">
        <v>811.1</v>
      </c>
      <c r="E140" s="51">
        <v>151.94999999999999</v>
      </c>
      <c r="F140" s="51">
        <v>350.52</v>
      </c>
      <c r="G140" s="51">
        <v>399.25</v>
      </c>
      <c r="H140" s="48">
        <v>5</v>
      </c>
      <c r="I140" s="51">
        <v>107.56333333333333</v>
      </c>
      <c r="J140" s="48">
        <v>86</v>
      </c>
      <c r="K140" s="51">
        <v>63.15</v>
      </c>
      <c r="L140" s="51">
        <v>106.07</v>
      </c>
      <c r="M140" s="48">
        <v>102.3</v>
      </c>
      <c r="N140" s="48">
        <v>6.3448635109999998</v>
      </c>
      <c r="P140" s="48" t="e">
        <v>#N/A</v>
      </c>
      <c r="Q140" s="51">
        <v>59.24</v>
      </c>
      <c r="R140" s="51" t="e">
        <v>#N/A</v>
      </c>
      <c r="S140" s="51"/>
      <c r="Y140" s="48">
        <f t="shared" si="10"/>
        <v>-14.475832223919216</v>
      </c>
      <c r="Z140" s="48">
        <f t="shared" si="11"/>
        <v>-3.2560280724116204</v>
      </c>
    </row>
    <row r="141" spans="1:26" x14ac:dyDescent="0.25">
      <c r="A141" s="46" t="s">
        <v>459</v>
      </c>
      <c r="B141" s="48">
        <v>105.13333333333333</v>
      </c>
      <c r="C141" s="48">
        <v>105.23333333333333</v>
      </c>
      <c r="D141" s="51">
        <v>809.74</v>
      </c>
      <c r="E141" s="51">
        <v>150.69</v>
      </c>
      <c r="F141" s="51">
        <v>347.41</v>
      </c>
      <c r="G141" s="51">
        <v>392.88</v>
      </c>
      <c r="H141" s="48">
        <v>4.9666666666666668</v>
      </c>
      <c r="I141" s="51">
        <v>107.00666666666666</v>
      </c>
      <c r="J141" s="48">
        <v>85.6</v>
      </c>
      <c r="K141" s="51">
        <v>68.676666666666662</v>
      </c>
      <c r="L141" s="51">
        <v>106.68</v>
      </c>
      <c r="M141" s="48">
        <v>102.1</v>
      </c>
      <c r="N141" s="48">
        <v>7.0721734200000004</v>
      </c>
      <c r="P141" s="48" t="e">
        <v>#N/A</v>
      </c>
      <c r="Q141" s="51">
        <v>59.23</v>
      </c>
      <c r="R141" s="51" t="e">
        <v>#N/A</v>
      </c>
      <c r="S141" s="51"/>
      <c r="Y141" s="48">
        <f t="shared" si="10"/>
        <v>-17.552389657277509</v>
      </c>
      <c r="Z141" s="48">
        <f t="shared" si="11"/>
        <v>-3.0765574333582926</v>
      </c>
    </row>
    <row r="142" spans="1:26" x14ac:dyDescent="0.25">
      <c r="A142" s="46" t="s">
        <v>460</v>
      </c>
      <c r="B142" s="48">
        <v>105.53333333333335</v>
      </c>
      <c r="C142" s="48">
        <v>105.5</v>
      </c>
      <c r="D142" s="51">
        <v>810.65</v>
      </c>
      <c r="E142" s="51">
        <v>151.81</v>
      </c>
      <c r="F142" s="51">
        <v>352.16</v>
      </c>
      <c r="G142" s="51">
        <v>398.48</v>
      </c>
      <c r="H142" s="48">
        <v>5</v>
      </c>
      <c r="I142" s="51">
        <v>105.98666666666668</v>
      </c>
      <c r="J142" s="48">
        <v>84.1</v>
      </c>
      <c r="K142" s="51">
        <v>61.77</v>
      </c>
      <c r="L142" s="51">
        <v>107.61</v>
      </c>
      <c r="M142" s="48">
        <v>101.6</v>
      </c>
      <c r="N142" s="48">
        <v>7.0589532479999999</v>
      </c>
      <c r="P142" s="48" t="e">
        <v>#N/A</v>
      </c>
      <c r="Q142" s="51">
        <v>58.9</v>
      </c>
      <c r="R142" s="51" t="e">
        <v>#N/A</v>
      </c>
      <c r="S142" s="51"/>
      <c r="Y142" s="48">
        <f t="shared" si="10"/>
        <v>-22.988018027167769</v>
      </c>
      <c r="Z142" s="48">
        <f t="shared" si="11"/>
        <v>-5.4356283698902601</v>
      </c>
    </row>
    <row r="143" spans="1:26" x14ac:dyDescent="0.25">
      <c r="A143" s="46" t="s">
        <v>461</v>
      </c>
      <c r="B143" s="48">
        <v>105.93333333333332</v>
      </c>
      <c r="C143" s="48">
        <v>105.83333333333333</v>
      </c>
      <c r="D143" s="51">
        <v>812.77</v>
      </c>
      <c r="E143" s="51">
        <v>151.27000000000001</v>
      </c>
      <c r="F143" s="51">
        <v>351.36</v>
      </c>
      <c r="G143" s="51">
        <v>391.99</v>
      </c>
      <c r="H143" s="48">
        <v>5</v>
      </c>
      <c r="I143" s="51">
        <v>105.80333333333333</v>
      </c>
      <c r="J143" s="48">
        <v>82.4</v>
      </c>
      <c r="K143" s="51">
        <v>63.24666666666667</v>
      </c>
      <c r="L143" s="51">
        <v>108.16</v>
      </c>
      <c r="M143" s="48">
        <v>101.9</v>
      </c>
      <c r="N143" s="48">
        <v>6.5076552210000003</v>
      </c>
      <c r="P143" s="48" t="e">
        <v>#N/A</v>
      </c>
      <c r="Q143" s="51">
        <v>57.32</v>
      </c>
      <c r="R143" s="51" t="e">
        <v>#N/A</v>
      </c>
      <c r="S143" s="51"/>
      <c r="T143" t="s">
        <v>1065</v>
      </c>
      <c r="U143" t="s">
        <v>1066</v>
      </c>
      <c r="Y143" s="48">
        <f t="shared" si="10"/>
        <v>-23.847868826389895</v>
      </c>
      <c r="Z143" s="48">
        <f t="shared" si="11"/>
        <v>-0.85985079922212648</v>
      </c>
    </row>
    <row r="144" spans="1:26" x14ac:dyDescent="0.25">
      <c r="A144" s="46" t="s">
        <v>462</v>
      </c>
      <c r="B144" s="48">
        <v>106.10000000000001</v>
      </c>
      <c r="C144" s="48">
        <v>106.10000000000001</v>
      </c>
      <c r="D144" s="51">
        <v>801.2</v>
      </c>
      <c r="E144" s="51">
        <v>149.12</v>
      </c>
      <c r="F144" s="51">
        <v>346.34</v>
      </c>
      <c r="G144" s="51">
        <v>384.7</v>
      </c>
      <c r="H144" s="48">
        <v>5</v>
      </c>
      <c r="I144" s="51">
        <v>105.23</v>
      </c>
      <c r="J144" s="48">
        <v>82.9</v>
      </c>
      <c r="K144" s="51">
        <v>50.603333333333332</v>
      </c>
      <c r="L144" s="51">
        <v>108.9</v>
      </c>
      <c r="M144" s="48">
        <v>101.4</v>
      </c>
      <c r="N144" s="48">
        <v>6.4034358139999998</v>
      </c>
      <c r="P144" s="48" t="e">
        <v>#N/A</v>
      </c>
      <c r="Q144" s="51">
        <v>53.26</v>
      </c>
      <c r="R144" s="51" t="e">
        <v>#N/A</v>
      </c>
      <c r="S144" s="51"/>
      <c r="T144" s="51">
        <f>C144/C143*400-400</f>
        <v>1.0078740157480865</v>
      </c>
      <c r="U144" s="48">
        <f>B144/B143*100-100</f>
        <v>0.15733165512902758</v>
      </c>
      <c r="Y144" s="48">
        <f t="shared" si="10"/>
        <v>-28.54277551273281</v>
      </c>
      <c r="Z144" s="48">
        <f t="shared" si="11"/>
        <v>-4.6949066863429145</v>
      </c>
    </row>
    <row r="145" spans="1:26" x14ac:dyDescent="0.25">
      <c r="A145" s="46" t="s">
        <v>463</v>
      </c>
      <c r="B145" s="48">
        <v>106.46666666666665</v>
      </c>
      <c r="C145" s="48">
        <v>105.96666666666665</v>
      </c>
      <c r="D145" s="51">
        <v>725.24</v>
      </c>
      <c r="E145" s="51">
        <v>135.03</v>
      </c>
      <c r="F145" s="51">
        <v>285.43</v>
      </c>
      <c r="G145" s="51">
        <v>305.41000000000003</v>
      </c>
      <c r="H145" s="48">
        <v>6.1333333333333329</v>
      </c>
      <c r="I145" s="51">
        <v>99.813333333333333</v>
      </c>
      <c r="J145" s="48">
        <v>70.5</v>
      </c>
      <c r="K145" s="51">
        <v>29.24</v>
      </c>
      <c r="L145" s="51">
        <v>109.94</v>
      </c>
      <c r="M145" s="48">
        <v>97.6</v>
      </c>
      <c r="N145" s="48">
        <v>7.3785188719999999</v>
      </c>
      <c r="P145" s="48" t="e">
        <v>#N/A</v>
      </c>
      <c r="Q145" s="51">
        <v>45.41</v>
      </c>
      <c r="R145" s="51" t="e">
        <v>#N/A</v>
      </c>
      <c r="S145" s="51"/>
      <c r="T145" s="51">
        <f t="shared" ref="T145:T154" si="12">C145/C144*100-100</f>
        <v>-0.12566760917374609</v>
      </c>
      <c r="U145" s="48">
        <f t="shared" ref="U145:U154" si="13">B145/B144*100-100</f>
        <v>0.345585925227752</v>
      </c>
      <c r="Y145" s="48">
        <f t="shared" si="10"/>
        <v>-47.62290760538702</v>
      </c>
      <c r="Z145" s="48">
        <f t="shared" si="11"/>
        <v>-19.08013209265421</v>
      </c>
    </row>
    <row r="146" spans="1:26" x14ac:dyDescent="0.25">
      <c r="A146" s="46" t="s">
        <v>464</v>
      </c>
      <c r="B146" s="48">
        <v>106.13333333333333</v>
      </c>
      <c r="C146" s="48">
        <v>105.40000000000002</v>
      </c>
      <c r="D146" s="51">
        <v>790.54</v>
      </c>
      <c r="E146" s="51">
        <v>145.38</v>
      </c>
      <c r="F146" s="51">
        <v>317.14999999999998</v>
      </c>
      <c r="G146" s="51">
        <v>360.72</v>
      </c>
      <c r="H146" s="48">
        <v>6.333333333333333</v>
      </c>
      <c r="I146" s="51">
        <v>103.22333333333331</v>
      </c>
      <c r="J146" s="48">
        <v>75.099999999999994</v>
      </c>
      <c r="K146" s="51">
        <v>42.879999999999995</v>
      </c>
      <c r="L146" s="51">
        <v>108.31</v>
      </c>
      <c r="M146" s="48">
        <v>98.9</v>
      </c>
      <c r="N146" s="48">
        <v>7.5262013989999996</v>
      </c>
      <c r="P146" s="48" t="e">
        <v>#N/A</v>
      </c>
      <c r="Q146" s="51">
        <v>53.41</v>
      </c>
      <c r="R146" s="51" t="e">
        <v>#N/A</v>
      </c>
      <c r="S146" s="51"/>
      <c r="T146" s="51">
        <f t="shared" si="12"/>
        <v>-0.53475935828873844</v>
      </c>
      <c r="U146" s="48">
        <f t="shared" si="13"/>
        <v>-0.31308703819661332</v>
      </c>
      <c r="Y146" s="48">
        <f t="shared" si="10"/>
        <v>-36.355298887591729</v>
      </c>
      <c r="Z146" s="48">
        <f t="shared" si="11"/>
        <v>11.267608717795291</v>
      </c>
    </row>
    <row r="147" spans="1:26" x14ac:dyDescent="0.25">
      <c r="A147" s="46" t="s">
        <v>465</v>
      </c>
      <c r="B147" s="48">
        <v>106.43333333333334</v>
      </c>
      <c r="C147" s="48">
        <v>105.60000000000001</v>
      </c>
      <c r="D147" s="51">
        <v>795.46</v>
      </c>
      <c r="E147" s="51">
        <v>149.52000000000001</v>
      </c>
      <c r="F147" s="51">
        <v>324.69</v>
      </c>
      <c r="G147" s="51">
        <v>372.69</v>
      </c>
      <c r="H147" s="48">
        <v>6.1333333333333329</v>
      </c>
      <c r="I147" s="51">
        <v>102.32333333333334</v>
      </c>
      <c r="J147" s="48">
        <v>80.599999999999994</v>
      </c>
      <c r="K147" s="51">
        <v>44.096666666666664</v>
      </c>
      <c r="L147" s="51">
        <v>109.24</v>
      </c>
      <c r="M147" s="48">
        <v>100.1</v>
      </c>
      <c r="N147" s="48">
        <v>6.7357371239999999</v>
      </c>
      <c r="P147" s="48" t="e">
        <v>#N/A</v>
      </c>
      <c r="Q147" s="51">
        <v>54.4</v>
      </c>
      <c r="R147" s="51" t="e">
        <v>#N/A</v>
      </c>
      <c r="S147" s="51"/>
      <c r="T147" s="51">
        <f t="shared" si="12"/>
        <v>0.18975332068309569</v>
      </c>
      <c r="U147" s="48">
        <f t="shared" si="13"/>
        <v>0.28266331658292643</v>
      </c>
      <c r="Y147" s="48">
        <f t="shared" si="10"/>
        <v>-34.951044113731733</v>
      </c>
      <c r="Z147" s="48">
        <f t="shared" si="11"/>
        <v>1.4042547738599964</v>
      </c>
    </row>
    <row r="148" spans="1:26" x14ac:dyDescent="0.25">
      <c r="A148" s="46" t="s">
        <v>466</v>
      </c>
      <c r="B148" s="48">
        <v>107.56666666666666</v>
      </c>
      <c r="C148" s="48">
        <v>107.5</v>
      </c>
      <c r="D148" s="51">
        <v>783.82</v>
      </c>
      <c r="E148" s="51">
        <v>146.9</v>
      </c>
      <c r="F148" s="51">
        <v>337.25</v>
      </c>
      <c r="G148" s="51">
        <v>384.66</v>
      </c>
      <c r="H148" s="48">
        <v>6</v>
      </c>
      <c r="I148" s="51">
        <v>102.10666666666668</v>
      </c>
      <c r="J148" s="48">
        <v>81.8</v>
      </c>
      <c r="K148" s="51">
        <v>60.839999999999996</v>
      </c>
      <c r="L148" s="51">
        <v>110.82</v>
      </c>
      <c r="M148" s="48">
        <v>102.3</v>
      </c>
      <c r="N148" s="48">
        <v>6.59893894</v>
      </c>
      <c r="P148" s="48" t="e">
        <v>#N/A</v>
      </c>
      <c r="Q148" s="51">
        <v>53.87</v>
      </c>
      <c r="R148" s="51" t="e">
        <v>#N/A</v>
      </c>
      <c r="S148" s="51"/>
      <c r="T148" s="51">
        <f t="shared" si="12"/>
        <v>1.7992424242424079</v>
      </c>
      <c r="U148" s="48">
        <f t="shared" si="13"/>
        <v>1.064829314124637</v>
      </c>
      <c r="Y148" s="48">
        <f t="shared" si="10"/>
        <v>-31.999036192649083</v>
      </c>
      <c r="Z148" s="48">
        <f t="shared" si="11"/>
        <v>2.9520079210826502</v>
      </c>
    </row>
    <row r="149" spans="1:26" x14ac:dyDescent="0.25">
      <c r="A149" s="46" t="s">
        <v>467</v>
      </c>
      <c r="B149" s="48">
        <v>108.2</v>
      </c>
      <c r="C149" s="48">
        <v>108.43333333333334</v>
      </c>
      <c r="D149" s="51">
        <v>798.93</v>
      </c>
      <c r="E149" s="51">
        <v>149.47</v>
      </c>
      <c r="F149" s="51">
        <v>342.45</v>
      </c>
      <c r="G149" s="51">
        <v>388.28</v>
      </c>
      <c r="H149" s="48">
        <v>5.9333333333333336</v>
      </c>
      <c r="I149" s="51">
        <v>105.23</v>
      </c>
      <c r="J149" s="48">
        <v>85.9</v>
      </c>
      <c r="K149" s="51">
        <v>68.643333333333331</v>
      </c>
      <c r="L149" s="51">
        <v>110.8</v>
      </c>
      <c r="M149" s="48">
        <v>105.2</v>
      </c>
      <c r="N149" s="48">
        <v>8.3579073620000006</v>
      </c>
      <c r="P149" s="48" t="e">
        <v>#N/A</v>
      </c>
      <c r="Q149" s="51">
        <v>54.05</v>
      </c>
      <c r="R149" s="51" t="e">
        <v>#N/A</v>
      </c>
      <c r="S149" s="51"/>
      <c r="T149" s="51">
        <f t="shared" si="12"/>
        <v>0.86821705426356743</v>
      </c>
      <c r="U149" s="48">
        <f t="shared" si="13"/>
        <v>0.58878215060427408</v>
      </c>
      <c r="Y149" s="48">
        <f t="shared" si="10"/>
        <v>-20.745389603829555</v>
      </c>
      <c r="Z149" s="48">
        <f t="shared" si="11"/>
        <v>11.253646588819528</v>
      </c>
    </row>
    <row r="150" spans="1:26" x14ac:dyDescent="0.25">
      <c r="A150" s="46" t="s">
        <v>468</v>
      </c>
      <c r="B150" s="48">
        <v>109.10000000000001</v>
      </c>
      <c r="C150" s="48">
        <v>109.5</v>
      </c>
      <c r="D150" s="51">
        <v>805.21</v>
      </c>
      <c r="E150" s="51">
        <v>146.59</v>
      </c>
      <c r="F150" s="51">
        <v>346.96</v>
      </c>
      <c r="G150" s="51">
        <v>388.35</v>
      </c>
      <c r="H150" s="48">
        <v>5.5</v>
      </c>
      <c r="I150" s="51">
        <v>106.86333333333333</v>
      </c>
      <c r="J150" s="48">
        <v>86.7</v>
      </c>
      <c r="K150" s="51">
        <v>73.396666666666661</v>
      </c>
      <c r="L150" s="51">
        <v>113.17</v>
      </c>
      <c r="M150" s="48">
        <v>109</v>
      </c>
      <c r="N150" s="48">
        <v>10.088208740000001</v>
      </c>
      <c r="P150" s="48" t="e">
        <v>#N/A</v>
      </c>
      <c r="Q150" s="51">
        <v>52.4</v>
      </c>
      <c r="R150" s="51" t="e">
        <v>#N/A</v>
      </c>
      <c r="S150" s="51"/>
      <c r="T150" s="51">
        <f t="shared" si="12"/>
        <v>0.98370734706425367</v>
      </c>
      <c r="U150" s="48">
        <f t="shared" si="13"/>
        <v>0.83179297597042989</v>
      </c>
      <c r="Y150" s="48">
        <f t="shared" si="10"/>
        <v>-15.017292299482593</v>
      </c>
      <c r="Z150" s="48">
        <f t="shared" si="11"/>
        <v>5.7280973043469618</v>
      </c>
    </row>
    <row r="151" spans="1:26" x14ac:dyDescent="0.25">
      <c r="A151" s="46" t="s">
        <v>469</v>
      </c>
      <c r="B151" s="48">
        <v>109.96666666666665</v>
      </c>
      <c r="C151" s="48">
        <v>110.93333333333334</v>
      </c>
      <c r="D151" s="51">
        <v>804.98</v>
      </c>
      <c r="E151" s="51">
        <v>145.41999999999999</v>
      </c>
      <c r="F151" s="51">
        <v>359.91</v>
      </c>
      <c r="G151" s="51">
        <v>397.94</v>
      </c>
      <c r="H151" s="48">
        <v>5.2666666666666666</v>
      </c>
      <c r="I151" s="51">
        <v>105.25</v>
      </c>
      <c r="J151" s="48">
        <v>85.1</v>
      </c>
      <c r="K151" s="51">
        <v>79.67</v>
      </c>
      <c r="L151" s="51">
        <v>114.72</v>
      </c>
      <c r="M151" s="48">
        <v>114.3</v>
      </c>
      <c r="N151" s="48">
        <v>12.07447838</v>
      </c>
      <c r="P151" s="48" t="e">
        <v>#N/A</v>
      </c>
      <c r="Q151" s="51">
        <v>52.85</v>
      </c>
      <c r="R151" s="51" t="e">
        <v>#N/A</v>
      </c>
      <c r="S151" s="51"/>
      <c r="T151" s="51">
        <f t="shared" si="12"/>
        <v>1.3089802130898107</v>
      </c>
      <c r="U151" s="48">
        <f t="shared" si="13"/>
        <v>0.79437824625723863</v>
      </c>
      <c r="Y151" s="48">
        <f t="shared" si="10"/>
        <v>-1.4671224202180868</v>
      </c>
      <c r="Z151" s="48">
        <f t="shared" si="11"/>
        <v>13.550169879264505</v>
      </c>
    </row>
    <row r="152" spans="1:26" x14ac:dyDescent="0.25">
      <c r="A152" s="46" t="s">
        <v>513</v>
      </c>
      <c r="B152" s="48">
        <v>110.96666666666665</v>
      </c>
      <c r="C152" s="48">
        <v>113.73333333333333</v>
      </c>
      <c r="D152" s="51">
        <v>811.41</v>
      </c>
      <c r="E152" s="51">
        <v>149.21</v>
      </c>
      <c r="F152" s="51">
        <v>361.39</v>
      </c>
      <c r="G152" s="51">
        <v>395.15</v>
      </c>
      <c r="H152" s="48">
        <v>5.0666666666666664</v>
      </c>
      <c r="I152" s="51">
        <v>102.86333333333333</v>
      </c>
      <c r="J152" s="48">
        <v>85.6</v>
      </c>
      <c r="K152" s="51">
        <v>101.12333333333333</v>
      </c>
      <c r="L152" s="51">
        <v>115.89</v>
      </c>
      <c r="M152" s="48">
        <v>120.2</v>
      </c>
      <c r="N152" s="48">
        <v>13.22691906</v>
      </c>
      <c r="Q152" s="51">
        <v>53.73</v>
      </c>
      <c r="T152" s="51">
        <f t="shared" si="12"/>
        <v>2.5240384615384528</v>
      </c>
      <c r="U152" s="48">
        <f t="shared" si="13"/>
        <v>0.90936647468930687</v>
      </c>
      <c r="Y152" s="48">
        <f t="shared" si="10"/>
        <v>14.606222701923071</v>
      </c>
      <c r="Z152" s="48">
        <f t="shared" si="11"/>
        <v>16.073345122141159</v>
      </c>
    </row>
    <row r="153" spans="1:26" x14ac:dyDescent="0.25">
      <c r="A153" s="46" t="s">
        <v>523</v>
      </c>
      <c r="B153" s="48">
        <v>112.10000000000001</v>
      </c>
      <c r="C153" s="48">
        <v>116.66666666666667</v>
      </c>
      <c r="D153" s="51">
        <v>812.24</v>
      </c>
      <c r="E153" s="51">
        <v>147.69</v>
      </c>
      <c r="F153" s="51">
        <v>367.15</v>
      </c>
      <c r="G153" s="51">
        <v>396.28</v>
      </c>
      <c r="H153" s="48">
        <v>5.1000000000000005</v>
      </c>
      <c r="I153" s="51">
        <v>97.40666666666668</v>
      </c>
      <c r="J153" s="48">
        <v>85.4</v>
      </c>
      <c r="K153" s="51">
        <v>113.68666666666667</v>
      </c>
      <c r="L153" s="51">
        <v>117.24</v>
      </c>
      <c r="M153" s="48">
        <v>125.9</v>
      </c>
      <c r="N153" s="51"/>
      <c r="Q153" s="51">
        <v>54.31</v>
      </c>
      <c r="T153" s="51">
        <f t="shared" si="12"/>
        <v>2.5791324736225079</v>
      </c>
      <c r="U153" s="48">
        <f t="shared" si="13"/>
        <v>1.0213277260438929</v>
      </c>
      <c r="Y153" s="48">
        <f t="shared" si="10"/>
        <v>28.505930083043935</v>
      </c>
      <c r="Z153" s="48">
        <f t="shared" si="11"/>
        <v>13.899707381120864</v>
      </c>
    </row>
    <row r="154" spans="1:26" x14ac:dyDescent="0.25">
      <c r="A154" s="46" t="s">
        <v>1021</v>
      </c>
      <c r="B154" s="48">
        <v>113.16666666666667</v>
      </c>
      <c r="C154" s="48">
        <v>118.8</v>
      </c>
      <c r="D154" s="51">
        <v>814.43</v>
      </c>
      <c r="H154" s="48">
        <v>5.4666666666666659</v>
      </c>
      <c r="I154" s="51">
        <v>93.533333333333346</v>
      </c>
      <c r="J154" s="48">
        <v>85.3</v>
      </c>
      <c r="K154" s="51">
        <v>100.69</v>
      </c>
      <c r="L154" s="51">
        <v>118.21</v>
      </c>
      <c r="T154" s="51">
        <f t="shared" si="12"/>
        <v>1.8285714285714221</v>
      </c>
      <c r="U154" s="48">
        <f t="shared" si="13"/>
        <v>0.95153137079988426</v>
      </c>
    </row>
    <row r="155" spans="1:26" x14ac:dyDescent="0.25">
      <c r="A155" s="46" t="s">
        <v>1064</v>
      </c>
      <c r="B155" s="48">
        <v>115</v>
      </c>
      <c r="C155" s="48">
        <v>121.9</v>
      </c>
      <c r="H155" s="48">
        <v>5.5</v>
      </c>
      <c r="I155" s="51">
        <v>92.42</v>
      </c>
      <c r="J155" s="48">
        <v>84.6</v>
      </c>
      <c r="K155" s="51">
        <v>93.11</v>
      </c>
      <c r="T155" s="51"/>
      <c r="U155" s="48"/>
    </row>
    <row r="156" spans="1:26" x14ac:dyDescent="0.25">
      <c r="T156" s="49"/>
      <c r="U156" s="49"/>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I213"/>
  <sheetViews>
    <sheetView workbookViewId="0">
      <selection activeCell="I2" sqref="I2"/>
    </sheetView>
  </sheetViews>
  <sheetFormatPr baseColWidth="10" defaultRowHeight="15" x14ac:dyDescent="0.25"/>
  <cols>
    <col min="1" max="1" width="11.42578125" style="46"/>
  </cols>
  <sheetData>
    <row r="1" spans="1:9" x14ac:dyDescent="0.25">
      <c r="A1" s="50" t="s">
        <v>956</v>
      </c>
      <c r="B1" t="s">
        <v>915</v>
      </c>
      <c r="C1" t="s">
        <v>916</v>
      </c>
      <c r="D1" t="s">
        <v>917</v>
      </c>
      <c r="E1" t="s">
        <v>918</v>
      </c>
      <c r="F1" t="s">
        <v>919</v>
      </c>
      <c r="G1" t="s">
        <v>1017</v>
      </c>
      <c r="H1" t="s">
        <v>920</v>
      </c>
      <c r="I1" t="s">
        <v>939</v>
      </c>
    </row>
    <row r="2" spans="1:9" x14ac:dyDescent="0.25">
      <c r="A2" s="46" t="s">
        <v>92</v>
      </c>
      <c r="B2" t="s">
        <v>922</v>
      </c>
      <c r="C2" t="s">
        <v>923</v>
      </c>
      <c r="D2" t="s">
        <v>924</v>
      </c>
      <c r="E2" t="s">
        <v>925</v>
      </c>
      <c r="F2" t="s">
        <v>927</v>
      </c>
      <c r="G2" t="s">
        <v>1019</v>
      </c>
      <c r="H2" t="s">
        <v>929</v>
      </c>
      <c r="I2" t="s">
        <v>940</v>
      </c>
    </row>
    <row r="3" spans="1:9" x14ac:dyDescent="0.25">
      <c r="A3" s="46" t="s">
        <v>91</v>
      </c>
      <c r="B3" t="s">
        <v>921</v>
      </c>
      <c r="C3" t="s">
        <v>921</v>
      </c>
      <c r="D3" t="s">
        <v>921</v>
      </c>
      <c r="E3" t="s">
        <v>921</v>
      </c>
      <c r="F3" t="s">
        <v>926</v>
      </c>
      <c r="G3" t="s">
        <v>1018</v>
      </c>
      <c r="H3" t="s">
        <v>928</v>
      </c>
      <c r="I3" t="s">
        <v>926</v>
      </c>
    </row>
    <row r="4" spans="1:9" x14ac:dyDescent="0.25">
      <c r="A4" s="46" t="s">
        <v>957</v>
      </c>
      <c r="B4" s="48">
        <v>1051.2</v>
      </c>
      <c r="C4" s="48">
        <v>168.1</v>
      </c>
      <c r="D4" s="48">
        <v>53.5</v>
      </c>
      <c r="E4" s="48">
        <v>57</v>
      </c>
      <c r="F4" s="48">
        <v>4.5</v>
      </c>
      <c r="G4" s="48" t="e">
        <v>#N/A</v>
      </c>
      <c r="H4" s="48">
        <v>83.3</v>
      </c>
      <c r="I4" s="49">
        <v>38.1</v>
      </c>
    </row>
    <row r="5" spans="1:9" x14ac:dyDescent="0.25">
      <c r="A5" s="46" t="s">
        <v>958</v>
      </c>
      <c r="B5" s="48">
        <v>1067.4000000000001</v>
      </c>
      <c r="C5" s="48">
        <v>171.5</v>
      </c>
      <c r="D5" s="48">
        <v>55.2</v>
      </c>
      <c r="E5" s="48">
        <v>60.4</v>
      </c>
      <c r="F5" s="48">
        <v>4.6666666666666661</v>
      </c>
      <c r="G5" s="48" t="e">
        <v>#N/A</v>
      </c>
      <c r="H5" s="48">
        <v>82.066666666666663</v>
      </c>
      <c r="I5" s="49">
        <v>38.633333333333333</v>
      </c>
    </row>
    <row r="6" spans="1:9" x14ac:dyDescent="0.25">
      <c r="A6" s="46" t="s">
        <v>959</v>
      </c>
      <c r="B6" s="48">
        <v>1086.0999999999999</v>
      </c>
      <c r="C6" s="48">
        <v>173.9</v>
      </c>
      <c r="D6" s="48">
        <v>56.4</v>
      </c>
      <c r="E6" s="48">
        <v>60.5</v>
      </c>
      <c r="F6" s="48">
        <v>5.166666666666667</v>
      </c>
      <c r="G6" s="48" t="e">
        <v>#N/A</v>
      </c>
      <c r="H6" s="48">
        <v>81.066666666666677</v>
      </c>
      <c r="I6" s="49">
        <v>39.033333333333339</v>
      </c>
    </row>
    <row r="7" spans="1:9" x14ac:dyDescent="0.25">
      <c r="A7" s="46" t="s">
        <v>960</v>
      </c>
      <c r="B7" s="48">
        <v>1088.5999999999999</v>
      </c>
      <c r="C7" s="48">
        <v>166.8</v>
      </c>
      <c r="D7" s="48">
        <v>57.9</v>
      </c>
      <c r="E7" s="48">
        <v>60.9</v>
      </c>
      <c r="F7" s="48">
        <v>5.3999999999999995</v>
      </c>
      <c r="G7" s="48" t="e">
        <v>#N/A</v>
      </c>
      <c r="H7" s="48">
        <v>78.533333333333346</v>
      </c>
      <c r="I7" s="49">
        <v>39.6</v>
      </c>
    </row>
    <row r="8" spans="1:9" x14ac:dyDescent="0.25">
      <c r="A8" s="46" t="s">
        <v>961</v>
      </c>
      <c r="B8" s="48">
        <v>1135.2</v>
      </c>
      <c r="C8" s="48">
        <v>189.5</v>
      </c>
      <c r="D8" s="48">
        <v>58.7</v>
      </c>
      <c r="E8" s="48">
        <v>63.2</v>
      </c>
      <c r="F8" s="48">
        <v>6.5</v>
      </c>
      <c r="G8" s="48" t="e">
        <v>#N/A</v>
      </c>
      <c r="H8" s="48">
        <v>79.400000000000006</v>
      </c>
      <c r="I8" s="49">
        <v>39.93333333333333</v>
      </c>
    </row>
    <row r="9" spans="1:9" x14ac:dyDescent="0.25">
      <c r="A9" s="46" t="s">
        <v>962</v>
      </c>
      <c r="B9" s="48">
        <v>1156.3</v>
      </c>
      <c r="C9" s="48">
        <v>197.3</v>
      </c>
      <c r="D9" s="48">
        <v>63.3</v>
      </c>
      <c r="E9" s="48">
        <v>62.9</v>
      </c>
      <c r="F9" s="48">
        <v>5.833333333333333</v>
      </c>
      <c r="G9" s="48" t="e">
        <v>#N/A</v>
      </c>
      <c r="H9" s="48">
        <v>79.5</v>
      </c>
      <c r="I9" s="49">
        <v>40.300000000000004</v>
      </c>
    </row>
    <row r="10" spans="1:9" x14ac:dyDescent="0.25">
      <c r="A10" s="46" t="s">
        <v>963</v>
      </c>
      <c r="B10" s="48">
        <v>1177.7</v>
      </c>
      <c r="C10" s="48">
        <v>202.1</v>
      </c>
      <c r="D10" s="48">
        <v>65.5</v>
      </c>
      <c r="E10" s="48">
        <v>65.7</v>
      </c>
      <c r="F10" s="48">
        <v>5.9666666666666677</v>
      </c>
      <c r="G10" s="48" t="e">
        <v>#N/A</v>
      </c>
      <c r="H10" s="48">
        <v>79.13333333333334</v>
      </c>
      <c r="I10" s="49">
        <v>40.700000000000003</v>
      </c>
    </row>
    <row r="11" spans="1:9" x14ac:dyDescent="0.25">
      <c r="A11" s="46" t="s">
        <v>964</v>
      </c>
      <c r="B11" s="48">
        <v>1190.3</v>
      </c>
      <c r="C11" s="48">
        <v>198.4</v>
      </c>
      <c r="D11" s="48">
        <v>61.9</v>
      </c>
      <c r="E11" s="48">
        <v>60</v>
      </c>
      <c r="F11" s="48">
        <v>5.5333333333333341</v>
      </c>
      <c r="G11" s="48" t="e">
        <v>#N/A</v>
      </c>
      <c r="H11" s="48">
        <v>80.36666666666666</v>
      </c>
      <c r="I11" s="49">
        <v>41</v>
      </c>
    </row>
    <row r="12" spans="1:9" x14ac:dyDescent="0.25">
      <c r="A12" s="46" t="s">
        <v>965</v>
      </c>
      <c r="B12" s="48">
        <v>1230.5999999999999</v>
      </c>
      <c r="C12" s="48">
        <v>213</v>
      </c>
      <c r="D12" s="48">
        <v>72.2</v>
      </c>
      <c r="E12" s="48">
        <v>68.599999999999994</v>
      </c>
      <c r="F12" s="48">
        <v>6.333333333333333</v>
      </c>
      <c r="G12" s="48" t="e">
        <v>#N/A</v>
      </c>
      <c r="H12" s="48">
        <v>83.199999999999989</v>
      </c>
      <c r="I12" s="49">
        <v>41.333333333333336</v>
      </c>
    </row>
    <row r="13" spans="1:9" x14ac:dyDescent="0.25">
      <c r="A13" s="46" t="s">
        <v>966</v>
      </c>
      <c r="B13" s="48">
        <v>1266.4000000000001</v>
      </c>
      <c r="C13" s="48">
        <v>226.8</v>
      </c>
      <c r="D13" s="48">
        <v>71.400000000000006</v>
      </c>
      <c r="E13" s="48">
        <v>67.2</v>
      </c>
      <c r="F13" s="48">
        <v>5.6000000000000005</v>
      </c>
      <c r="G13" s="48" t="e">
        <v>#N/A</v>
      </c>
      <c r="H13" s="48">
        <v>84.166666666666657</v>
      </c>
      <c r="I13" s="49">
        <v>41.6</v>
      </c>
    </row>
    <row r="14" spans="1:9" x14ac:dyDescent="0.25">
      <c r="A14" s="46" t="s">
        <v>967</v>
      </c>
      <c r="B14" s="48">
        <v>1290.5999999999999</v>
      </c>
      <c r="C14" s="48">
        <v>233.1</v>
      </c>
      <c r="D14" s="48">
        <v>74.099999999999994</v>
      </c>
      <c r="E14" s="48">
        <v>71.5</v>
      </c>
      <c r="F14" s="48">
        <v>5.6000000000000005</v>
      </c>
      <c r="G14" s="48" t="e">
        <v>#N/A</v>
      </c>
      <c r="H14" s="48">
        <v>84.533333333333331</v>
      </c>
      <c r="I14" s="49">
        <v>41.93333333333333</v>
      </c>
    </row>
    <row r="15" spans="1:9" x14ac:dyDescent="0.25">
      <c r="A15" s="46" t="s">
        <v>968</v>
      </c>
      <c r="B15" s="48">
        <v>1328.9</v>
      </c>
      <c r="C15" s="48">
        <v>239.7</v>
      </c>
      <c r="D15" s="48">
        <v>79.2</v>
      </c>
      <c r="E15" s="48">
        <v>76.099999999999994</v>
      </c>
      <c r="F15" s="48">
        <v>4.9333333333333336</v>
      </c>
      <c r="G15" s="48" t="e">
        <v>#N/A</v>
      </c>
      <c r="H15" s="48">
        <v>86.7</v>
      </c>
      <c r="I15" s="49">
        <v>42.366666666666667</v>
      </c>
    </row>
    <row r="16" spans="1:9" x14ac:dyDescent="0.25">
      <c r="A16" s="46" t="s">
        <v>969</v>
      </c>
      <c r="B16" s="48">
        <v>1377.5</v>
      </c>
      <c r="C16" s="48">
        <v>254.3</v>
      </c>
      <c r="D16" s="48">
        <v>85.4</v>
      </c>
      <c r="E16" s="48">
        <v>84</v>
      </c>
      <c r="F16" s="48">
        <v>5.4333333333333336</v>
      </c>
      <c r="G16" s="48" t="e">
        <v>#N/A</v>
      </c>
      <c r="H16" s="48">
        <v>88.366666666666674</v>
      </c>
      <c r="I16" s="49">
        <v>43.033333333333331</v>
      </c>
    </row>
    <row r="17" spans="1:9" x14ac:dyDescent="0.25">
      <c r="A17" s="46" t="s">
        <v>970</v>
      </c>
      <c r="B17" s="48">
        <v>1413.9</v>
      </c>
      <c r="C17" s="48">
        <v>268.2</v>
      </c>
      <c r="D17" s="48">
        <v>89.5</v>
      </c>
      <c r="E17" s="48">
        <v>91.9</v>
      </c>
      <c r="F17" s="48">
        <v>4.8666666666666663</v>
      </c>
      <c r="G17" s="48" t="e">
        <v>#N/A</v>
      </c>
      <c r="H17" s="48">
        <v>88.233333333333334</v>
      </c>
      <c r="I17" s="49">
        <v>43.933333333333337</v>
      </c>
    </row>
    <row r="18" spans="1:9" x14ac:dyDescent="0.25">
      <c r="A18" s="46" t="s">
        <v>971</v>
      </c>
      <c r="B18" s="48">
        <v>1433.8</v>
      </c>
      <c r="C18" s="48">
        <v>264.3</v>
      </c>
      <c r="D18" s="48">
        <v>91.1</v>
      </c>
      <c r="E18" s="48">
        <v>97.6</v>
      </c>
      <c r="F18" s="48">
        <v>4.8</v>
      </c>
      <c r="G18" s="48" t="e">
        <v>#N/A</v>
      </c>
      <c r="H18" s="48">
        <v>88.066666666666663</v>
      </c>
      <c r="I18" s="49">
        <v>44.800000000000004</v>
      </c>
    </row>
    <row r="19" spans="1:9" x14ac:dyDescent="0.25">
      <c r="A19" s="46" t="s">
        <v>972</v>
      </c>
      <c r="B19" s="48">
        <v>1476.3</v>
      </c>
      <c r="C19" s="48">
        <v>280.89999999999998</v>
      </c>
      <c r="D19" s="48">
        <v>98.7</v>
      </c>
      <c r="E19" s="48">
        <v>107.6</v>
      </c>
      <c r="F19" s="48">
        <v>4.4666666666666668</v>
      </c>
      <c r="G19" s="48" t="e">
        <v>#N/A</v>
      </c>
      <c r="H19" s="48">
        <v>88.5</v>
      </c>
      <c r="I19" s="49">
        <v>45.933333333333337</v>
      </c>
    </row>
    <row r="20" spans="1:9" x14ac:dyDescent="0.25">
      <c r="A20" s="46" t="s">
        <v>973</v>
      </c>
      <c r="B20" s="48">
        <v>1491.2</v>
      </c>
      <c r="C20" s="48">
        <v>268.39999999999998</v>
      </c>
      <c r="D20" s="48">
        <v>110.3</v>
      </c>
      <c r="E20" s="48">
        <v>116.7</v>
      </c>
      <c r="F20" s="48">
        <v>5.6000000000000005</v>
      </c>
      <c r="G20" s="48" t="e">
        <v>#N/A</v>
      </c>
      <c r="H20" s="48">
        <v>86.933333333333323</v>
      </c>
      <c r="I20" s="49">
        <v>47.29999999999999</v>
      </c>
    </row>
    <row r="21" spans="1:9" x14ac:dyDescent="0.25">
      <c r="A21" s="46" t="s">
        <v>974</v>
      </c>
      <c r="B21" s="48">
        <v>1530.1</v>
      </c>
      <c r="C21" s="48">
        <v>277.39999999999998</v>
      </c>
      <c r="D21" s="48">
        <v>129.4</v>
      </c>
      <c r="E21" s="48">
        <v>126.7</v>
      </c>
      <c r="F21" s="48">
        <v>5.0666666666666664</v>
      </c>
      <c r="G21" s="48" t="e">
        <v>#N/A</v>
      </c>
      <c r="H21" s="48">
        <v>86.3</v>
      </c>
      <c r="I21" s="49">
        <v>48.566666666666663</v>
      </c>
    </row>
    <row r="22" spans="1:9" x14ac:dyDescent="0.25">
      <c r="A22" s="46" t="s">
        <v>975</v>
      </c>
      <c r="B22" s="48">
        <v>1560</v>
      </c>
      <c r="C22" s="48">
        <v>271</v>
      </c>
      <c r="D22" s="48">
        <v>133.6</v>
      </c>
      <c r="E22" s="48">
        <v>126.6</v>
      </c>
      <c r="F22" s="48">
        <v>5.5666666666666664</v>
      </c>
      <c r="G22" s="48" t="e">
        <v>#N/A</v>
      </c>
      <c r="H22" s="48">
        <v>85.40000000000002</v>
      </c>
      <c r="I22" s="49">
        <v>49.93333333333333</v>
      </c>
    </row>
    <row r="23" spans="1:9" x14ac:dyDescent="0.25">
      <c r="A23" s="46" t="s">
        <v>976</v>
      </c>
      <c r="B23" s="48">
        <v>1599.7</v>
      </c>
      <c r="C23" s="48">
        <v>281.3</v>
      </c>
      <c r="D23" s="48">
        <v>136.6</v>
      </c>
      <c r="E23" s="48">
        <v>136.6</v>
      </c>
      <c r="F23" s="48">
        <v>6.1333333333333329</v>
      </c>
      <c r="G23" s="48" t="e">
        <v>#N/A</v>
      </c>
      <c r="H23" s="48">
        <v>81.533333333333331</v>
      </c>
      <c r="I23" s="49">
        <v>51.466666666666669</v>
      </c>
    </row>
    <row r="24" spans="1:9" x14ac:dyDescent="0.25">
      <c r="A24" s="46" t="s">
        <v>977</v>
      </c>
      <c r="B24" s="48">
        <v>1616.1</v>
      </c>
      <c r="C24" s="48">
        <v>244.3</v>
      </c>
      <c r="D24" s="48">
        <v>124.9</v>
      </c>
      <c r="E24" s="48">
        <v>141.4</v>
      </c>
      <c r="F24" s="48">
        <v>9.0666666666666682</v>
      </c>
      <c r="G24" s="48" t="e">
        <v>#N/A</v>
      </c>
      <c r="H24" s="48">
        <v>75.7</v>
      </c>
      <c r="I24" s="49">
        <v>52.566666666666663</v>
      </c>
    </row>
    <row r="25" spans="1:9" x14ac:dyDescent="0.25">
      <c r="A25" s="46" t="s">
        <v>978</v>
      </c>
      <c r="B25" s="48">
        <v>1651.9</v>
      </c>
      <c r="C25" s="48">
        <v>243.3</v>
      </c>
      <c r="D25" s="48">
        <v>115.2</v>
      </c>
      <c r="E25" s="48">
        <v>136.80000000000001</v>
      </c>
      <c r="F25" s="48">
        <v>8.6666666666666661</v>
      </c>
      <c r="G25" s="48" t="e">
        <v>#N/A</v>
      </c>
      <c r="H25" s="48">
        <v>74.36666666666666</v>
      </c>
      <c r="I25" s="49">
        <v>53.199999999999996</v>
      </c>
    </row>
    <row r="26" spans="1:9" x14ac:dyDescent="0.25">
      <c r="A26" s="46" t="s">
        <v>979</v>
      </c>
      <c r="B26" s="48">
        <v>1709.8</v>
      </c>
      <c r="C26" s="48">
        <v>265.2</v>
      </c>
      <c r="D26" s="48">
        <v>122.1</v>
      </c>
      <c r="E26" s="48">
        <v>134.1</v>
      </c>
      <c r="F26" s="48">
        <v>8.3333333333333339</v>
      </c>
      <c r="G26" s="48" t="e">
        <v>#N/A</v>
      </c>
      <c r="H26" s="48">
        <v>75.8</v>
      </c>
      <c r="I26" s="49">
        <v>54.266666666666673</v>
      </c>
    </row>
    <row r="27" spans="1:9" x14ac:dyDescent="0.25">
      <c r="A27" s="46" t="s">
        <v>980</v>
      </c>
      <c r="B27" s="48">
        <v>1761.8</v>
      </c>
      <c r="C27" s="48">
        <v>276.2</v>
      </c>
      <c r="D27" s="48">
        <v>128.69999999999999</v>
      </c>
      <c r="E27" s="48">
        <v>142.5</v>
      </c>
      <c r="F27" s="48">
        <v>7.8</v>
      </c>
      <c r="G27" s="48" t="e">
        <v>#N/A</v>
      </c>
      <c r="H27" s="48">
        <v>77.033333333333331</v>
      </c>
      <c r="I27" s="49">
        <v>55.266666666666659</v>
      </c>
    </row>
    <row r="28" spans="1:9" x14ac:dyDescent="0.25">
      <c r="A28" s="46" t="s">
        <v>981</v>
      </c>
      <c r="B28" s="48">
        <v>1820.5</v>
      </c>
      <c r="C28" s="48">
        <v>304.60000000000002</v>
      </c>
      <c r="D28" s="48">
        <v>138.9</v>
      </c>
      <c r="E28" s="48">
        <v>143.6</v>
      </c>
      <c r="F28" s="48">
        <v>8.5333333333333332</v>
      </c>
      <c r="G28" s="48" t="e">
        <v>#N/A</v>
      </c>
      <c r="H28" s="48">
        <v>78.933333333333323</v>
      </c>
      <c r="I28" s="49">
        <v>55.9</v>
      </c>
    </row>
    <row r="29" spans="1:9" x14ac:dyDescent="0.25">
      <c r="A29" s="46" t="s">
        <v>982</v>
      </c>
      <c r="B29" s="48">
        <v>1852.3</v>
      </c>
      <c r="C29" s="48">
        <v>322.3</v>
      </c>
      <c r="D29" s="48">
        <v>147.1</v>
      </c>
      <c r="E29" s="48">
        <v>146.6</v>
      </c>
      <c r="F29" s="48">
        <v>7.3999999999999995</v>
      </c>
      <c r="G29" s="48" t="e">
        <v>#N/A</v>
      </c>
      <c r="H29" s="48">
        <v>79.466666666666669</v>
      </c>
      <c r="I29" s="49">
        <v>56.4</v>
      </c>
    </row>
    <row r="30" spans="1:9" x14ac:dyDescent="0.25">
      <c r="A30" s="46" t="s">
        <v>983</v>
      </c>
      <c r="B30" s="48">
        <v>1886.6</v>
      </c>
      <c r="C30" s="48">
        <v>328.3</v>
      </c>
      <c r="D30" s="48">
        <v>155.80000000000001</v>
      </c>
      <c r="E30" s="48">
        <v>151.80000000000001</v>
      </c>
      <c r="F30" s="48">
        <v>7.5999999999999988</v>
      </c>
      <c r="G30" s="48" t="e">
        <v>#N/A</v>
      </c>
      <c r="H30" s="48">
        <v>79.966666666666669</v>
      </c>
      <c r="I30" s="49">
        <v>57.300000000000004</v>
      </c>
    </row>
    <row r="31" spans="1:9" x14ac:dyDescent="0.25">
      <c r="A31" s="46" t="s">
        <v>984</v>
      </c>
      <c r="B31" s="48">
        <v>1934.3</v>
      </c>
      <c r="C31" s="48">
        <v>337.7</v>
      </c>
      <c r="D31" s="48">
        <v>162.69999999999999</v>
      </c>
      <c r="E31" s="48">
        <v>156.1</v>
      </c>
      <c r="F31" s="48">
        <v>7.333333333333333</v>
      </c>
      <c r="G31" s="48" t="e">
        <v>#N/A</v>
      </c>
      <c r="H31" s="48">
        <v>80.833333333333329</v>
      </c>
      <c r="I31" s="49">
        <v>58.133333333333333</v>
      </c>
    </row>
    <row r="32" spans="1:9" x14ac:dyDescent="0.25">
      <c r="A32" s="46" t="s">
        <v>985</v>
      </c>
      <c r="B32" s="48">
        <v>1988.6</v>
      </c>
      <c r="C32" s="48">
        <v>360.3</v>
      </c>
      <c r="D32" s="48">
        <v>176.4</v>
      </c>
      <c r="E32" s="48">
        <v>155.4</v>
      </c>
      <c r="F32" s="48">
        <v>8.2333333333333343</v>
      </c>
      <c r="G32" s="48" t="e">
        <v>#N/A</v>
      </c>
      <c r="H32" s="48">
        <v>81.899999999999991</v>
      </c>
      <c r="I32" s="49">
        <v>59.199999999999996</v>
      </c>
    </row>
    <row r="33" spans="1:9" x14ac:dyDescent="0.25">
      <c r="A33" s="46" t="s">
        <v>986</v>
      </c>
      <c r="B33" s="48">
        <v>2055.9</v>
      </c>
      <c r="C33" s="48">
        <v>389.7</v>
      </c>
      <c r="D33" s="48">
        <v>183</v>
      </c>
      <c r="E33" s="48">
        <v>161.9</v>
      </c>
      <c r="F33" s="48">
        <v>6.9333333333333336</v>
      </c>
      <c r="G33" s="48" t="e">
        <v>#N/A</v>
      </c>
      <c r="H33" s="48">
        <v>83.8</v>
      </c>
      <c r="I33" s="49">
        <v>60.233333333333327</v>
      </c>
    </row>
    <row r="34" spans="1:9" x14ac:dyDescent="0.25">
      <c r="A34" s="46" t="s">
        <v>987</v>
      </c>
      <c r="B34" s="48">
        <v>2118.5</v>
      </c>
      <c r="C34" s="48">
        <v>414.1</v>
      </c>
      <c r="D34" s="48">
        <v>182.9</v>
      </c>
      <c r="E34" s="48">
        <v>162.30000000000001</v>
      </c>
      <c r="F34" s="48">
        <v>6.8</v>
      </c>
      <c r="G34" s="48" t="e">
        <v>#N/A</v>
      </c>
      <c r="H34" s="48">
        <v>84.066666666666663</v>
      </c>
      <c r="I34" s="49">
        <v>61.066666666666663</v>
      </c>
    </row>
    <row r="35" spans="1:9" x14ac:dyDescent="0.25">
      <c r="A35" s="46" t="s">
        <v>988</v>
      </c>
      <c r="B35" s="48">
        <v>2164.3000000000002</v>
      </c>
      <c r="C35" s="48">
        <v>422.3</v>
      </c>
      <c r="D35" s="48">
        <v>187.4</v>
      </c>
      <c r="E35" s="48">
        <v>157.80000000000001</v>
      </c>
      <c r="F35" s="48">
        <v>6.3</v>
      </c>
      <c r="G35" s="48" t="e">
        <v>#N/A</v>
      </c>
      <c r="H35" s="48">
        <v>83.899999999999991</v>
      </c>
      <c r="I35" s="49">
        <v>61.966666666666661</v>
      </c>
    </row>
    <row r="36" spans="1:9" x14ac:dyDescent="0.25">
      <c r="A36" s="46" t="s">
        <v>989</v>
      </c>
      <c r="B36" s="48">
        <v>2202.8000000000002</v>
      </c>
      <c r="C36" s="48">
        <v>434.8</v>
      </c>
      <c r="D36" s="48">
        <v>203.3</v>
      </c>
      <c r="E36" s="48">
        <v>164.6</v>
      </c>
      <c r="F36" s="48">
        <v>6.8666666666666671</v>
      </c>
      <c r="G36" s="48">
        <v>82.266666666666666</v>
      </c>
      <c r="H36" s="48">
        <v>82.933333333333323</v>
      </c>
      <c r="I36" s="49">
        <v>63.033333333333331</v>
      </c>
    </row>
    <row r="37" spans="1:9" x14ac:dyDescent="0.25">
      <c r="A37" s="46" t="s">
        <v>990</v>
      </c>
      <c r="B37" s="48">
        <v>2331.6</v>
      </c>
      <c r="C37" s="48">
        <v>470.6</v>
      </c>
      <c r="D37" s="48">
        <v>208.8</v>
      </c>
      <c r="E37" s="48">
        <v>186.2</v>
      </c>
      <c r="F37" s="48">
        <v>5.833333333333333</v>
      </c>
      <c r="G37" s="48">
        <v>81.5</v>
      </c>
      <c r="H37" s="48">
        <v>85.533333333333346</v>
      </c>
      <c r="I37" s="49">
        <v>64.466666666666669</v>
      </c>
    </row>
    <row r="38" spans="1:9" x14ac:dyDescent="0.25">
      <c r="A38" s="46" t="s">
        <v>991</v>
      </c>
      <c r="B38" s="48">
        <v>2395.1</v>
      </c>
      <c r="C38" s="48">
        <v>492.4</v>
      </c>
      <c r="D38" s="48">
        <v>215.1</v>
      </c>
      <c r="E38" s="48">
        <v>191.3</v>
      </c>
      <c r="F38" s="48">
        <v>6</v>
      </c>
      <c r="G38" s="48">
        <v>80.400000000000006</v>
      </c>
      <c r="H38" s="48">
        <v>85.566666666666663</v>
      </c>
      <c r="I38" s="49">
        <v>65.966666666666669</v>
      </c>
    </row>
    <row r="39" spans="1:9" x14ac:dyDescent="0.25">
      <c r="A39" s="46" t="s">
        <v>992</v>
      </c>
      <c r="B39" s="48">
        <v>2476.9</v>
      </c>
      <c r="C39" s="48">
        <v>515.79999999999995</v>
      </c>
      <c r="D39" s="48">
        <v>221.8</v>
      </c>
      <c r="E39" s="48">
        <v>205.4</v>
      </c>
      <c r="F39" s="48">
        <v>5.5666666666666664</v>
      </c>
      <c r="G39" s="48">
        <v>73.466666666666669</v>
      </c>
      <c r="H39" s="48">
        <v>86.333333333333329</v>
      </c>
      <c r="I39" s="49">
        <v>67.5</v>
      </c>
    </row>
    <row r="40" spans="1:9" x14ac:dyDescent="0.25">
      <c r="A40" s="46" t="s">
        <v>993</v>
      </c>
      <c r="B40" s="48">
        <v>2526.6</v>
      </c>
      <c r="C40" s="48">
        <v>525.79999999999995</v>
      </c>
      <c r="D40" s="48">
        <v>229.8</v>
      </c>
      <c r="E40" s="48">
        <v>211.7</v>
      </c>
      <c r="F40" s="48">
        <v>6.3</v>
      </c>
      <c r="G40" s="48">
        <v>71.466666666666669</v>
      </c>
      <c r="H40" s="48">
        <v>86.066666666666663</v>
      </c>
      <c r="I40" s="49">
        <v>69.2</v>
      </c>
    </row>
    <row r="41" spans="1:9" x14ac:dyDescent="0.25">
      <c r="A41" s="46" t="s">
        <v>994</v>
      </c>
      <c r="B41" s="48">
        <v>2591.1999999999998</v>
      </c>
      <c r="C41" s="48">
        <v>539.29999999999995</v>
      </c>
      <c r="D41" s="48">
        <v>243.1</v>
      </c>
      <c r="E41" s="48">
        <v>220.9</v>
      </c>
      <c r="F41" s="48">
        <v>5.5666666666666664</v>
      </c>
      <c r="G41" s="48">
        <v>66.633333333333326</v>
      </c>
      <c r="H41" s="48">
        <v>85.2</v>
      </c>
      <c r="I41" s="49">
        <v>71.399999999999991</v>
      </c>
    </row>
    <row r="42" spans="1:9" x14ac:dyDescent="0.25">
      <c r="A42" s="46" t="s">
        <v>995</v>
      </c>
      <c r="B42" s="48">
        <v>2667.6</v>
      </c>
      <c r="C42" s="48">
        <v>545.6</v>
      </c>
      <c r="D42" s="48">
        <v>257.3</v>
      </c>
      <c r="E42" s="48">
        <v>234.3</v>
      </c>
      <c r="F42" s="48">
        <v>5.833333333333333</v>
      </c>
      <c r="G42" s="48">
        <v>63.866666666666674</v>
      </c>
      <c r="H42" s="48">
        <v>84.366666666666674</v>
      </c>
      <c r="I42" s="49">
        <v>73.7</v>
      </c>
    </row>
    <row r="43" spans="1:9" x14ac:dyDescent="0.25">
      <c r="A43" s="46" t="s">
        <v>996</v>
      </c>
      <c r="B43" s="48">
        <v>2723.9</v>
      </c>
      <c r="C43" s="48">
        <v>547.9</v>
      </c>
      <c r="D43" s="48">
        <v>280.5</v>
      </c>
      <c r="E43" s="48">
        <v>253.7</v>
      </c>
      <c r="F43" s="48">
        <v>5.6333333333333329</v>
      </c>
      <c r="G43" s="48">
        <v>62.133333333333333</v>
      </c>
      <c r="H43" s="48">
        <v>84.13333333333334</v>
      </c>
      <c r="I43" s="49">
        <v>76.033333333333331</v>
      </c>
    </row>
    <row r="44" spans="1:9" x14ac:dyDescent="0.25">
      <c r="A44" s="46" t="s">
        <v>997</v>
      </c>
      <c r="B44" s="48">
        <v>2789.8</v>
      </c>
      <c r="C44" s="48">
        <v>554.6</v>
      </c>
      <c r="D44" s="48">
        <v>304.3</v>
      </c>
      <c r="E44" s="48">
        <v>268.5</v>
      </c>
      <c r="F44" s="48">
        <v>6.7666666666666657</v>
      </c>
      <c r="G44" s="48">
        <v>63.466666666666669</v>
      </c>
      <c r="H44" s="48">
        <v>83.966666666666669</v>
      </c>
      <c r="I44" s="49">
        <v>79.033333333333331</v>
      </c>
    </row>
    <row r="45" spans="1:9" x14ac:dyDescent="0.25">
      <c r="A45" s="46" t="s">
        <v>998</v>
      </c>
      <c r="B45" s="48">
        <v>2797.4</v>
      </c>
      <c r="C45" s="48">
        <v>519.29999999999995</v>
      </c>
      <c r="D45" s="48">
        <v>292.60000000000002</v>
      </c>
      <c r="E45" s="48">
        <v>277.39999999999998</v>
      </c>
      <c r="F45" s="48">
        <v>7.2</v>
      </c>
      <c r="G45" s="48">
        <v>54.366666666666674</v>
      </c>
      <c r="H45" s="48">
        <v>79.933333333333323</v>
      </c>
      <c r="I45" s="49">
        <v>81.7</v>
      </c>
    </row>
    <row r="46" spans="1:9" x14ac:dyDescent="0.25">
      <c r="A46" s="46" t="s">
        <v>999</v>
      </c>
      <c r="B46" s="48">
        <v>2856.5</v>
      </c>
      <c r="C46" s="48">
        <v>495.1</v>
      </c>
      <c r="D46" s="48">
        <v>279.2</v>
      </c>
      <c r="E46" s="48">
        <v>284.7</v>
      </c>
      <c r="F46" s="48">
        <v>7.5666666666666664</v>
      </c>
      <c r="G46" s="48">
        <v>67.766666666666666</v>
      </c>
      <c r="H46" s="48">
        <v>78.13333333333334</v>
      </c>
      <c r="I46" s="49">
        <v>83.233333333333334</v>
      </c>
    </row>
    <row r="47" spans="1:9" x14ac:dyDescent="0.25">
      <c r="A47" s="46" t="s">
        <v>1000</v>
      </c>
      <c r="B47" s="48">
        <v>2985.6</v>
      </c>
      <c r="C47" s="48">
        <v>551.5</v>
      </c>
      <c r="D47" s="48">
        <v>299.2</v>
      </c>
      <c r="E47" s="48">
        <v>292.5</v>
      </c>
      <c r="F47" s="48">
        <v>7.0333333333333341</v>
      </c>
      <c r="G47" s="48">
        <v>72.066666666666663</v>
      </c>
      <c r="H47" s="48">
        <v>80.666666666666671</v>
      </c>
      <c r="I47" s="49">
        <v>85.566666666666677</v>
      </c>
    </row>
    <row r="48" spans="1:9" x14ac:dyDescent="0.25">
      <c r="A48" s="46" t="s">
        <v>1001</v>
      </c>
      <c r="B48" s="48">
        <v>3124.2</v>
      </c>
      <c r="C48" s="48">
        <v>619.4</v>
      </c>
      <c r="D48" s="48">
        <v>319.7</v>
      </c>
      <c r="E48" s="48">
        <v>305.5</v>
      </c>
      <c r="F48" s="48">
        <v>7.9666666666666659</v>
      </c>
      <c r="G48" s="48">
        <v>68.266666666666666</v>
      </c>
      <c r="H48" s="48">
        <v>80.266666666666666</v>
      </c>
      <c r="I48" s="49">
        <v>87.933333333333323</v>
      </c>
    </row>
    <row r="49" spans="1:9" x14ac:dyDescent="0.25">
      <c r="A49" s="46" t="s">
        <v>1002</v>
      </c>
      <c r="B49" s="48">
        <v>3162.5</v>
      </c>
      <c r="C49" s="48">
        <v>609.79999999999995</v>
      </c>
      <c r="D49" s="48">
        <v>322</v>
      </c>
      <c r="E49" s="48">
        <v>308.5</v>
      </c>
      <c r="F49" s="48">
        <v>7.2666666666666666</v>
      </c>
      <c r="G49" s="48">
        <v>73.933333333333323</v>
      </c>
      <c r="H49" s="48">
        <v>79.933333333333337</v>
      </c>
      <c r="I49" s="49">
        <v>89.766666666666666</v>
      </c>
    </row>
    <row r="50" spans="1:9" x14ac:dyDescent="0.25">
      <c r="A50" s="46" t="s">
        <v>1003</v>
      </c>
      <c r="B50" s="48">
        <v>3260.6</v>
      </c>
      <c r="C50" s="48">
        <v>652.29999999999995</v>
      </c>
      <c r="D50" s="48">
        <v>309.89999999999998</v>
      </c>
      <c r="E50" s="48">
        <v>302.3</v>
      </c>
      <c r="F50" s="48">
        <v>7.2666666666666666</v>
      </c>
      <c r="G50" s="48">
        <v>74.8</v>
      </c>
      <c r="H50" s="48">
        <v>80.099999999999994</v>
      </c>
      <c r="I50" s="49">
        <v>92.266666666666652</v>
      </c>
    </row>
    <row r="51" spans="1:9" x14ac:dyDescent="0.25">
      <c r="A51" s="46" t="s">
        <v>1004</v>
      </c>
      <c r="B51" s="48">
        <v>3280.8</v>
      </c>
      <c r="C51" s="48">
        <v>643.4</v>
      </c>
      <c r="D51" s="48">
        <v>319.39999999999998</v>
      </c>
      <c r="E51" s="48">
        <v>304.7</v>
      </c>
      <c r="F51" s="48">
        <v>7.9000000000000012</v>
      </c>
      <c r="G51" s="48">
        <v>65.7</v>
      </c>
      <c r="H51" s="48">
        <v>77.733333333333334</v>
      </c>
      <c r="I51" s="49">
        <v>93.766666666666652</v>
      </c>
    </row>
    <row r="52" spans="1:9" x14ac:dyDescent="0.25">
      <c r="A52" s="46" t="s">
        <v>1005</v>
      </c>
      <c r="B52" s="48">
        <v>3274.3</v>
      </c>
      <c r="C52" s="48">
        <v>588.29999999999995</v>
      </c>
      <c r="D52" s="48">
        <v>309.5</v>
      </c>
      <c r="E52" s="48">
        <v>293.2</v>
      </c>
      <c r="F52" s="48">
        <v>9.5</v>
      </c>
      <c r="G52" s="48">
        <v>66.5</v>
      </c>
      <c r="H52" s="48">
        <v>75.599999999999994</v>
      </c>
      <c r="I52" s="49">
        <v>94.600000000000009</v>
      </c>
    </row>
    <row r="53" spans="1:9" x14ac:dyDescent="0.25">
      <c r="A53" s="46" t="s">
        <v>1006</v>
      </c>
      <c r="B53" s="48">
        <v>3332</v>
      </c>
      <c r="C53" s="48">
        <v>593.6</v>
      </c>
      <c r="D53" s="48">
        <v>299.10000000000002</v>
      </c>
      <c r="E53" s="48">
        <v>294.7</v>
      </c>
      <c r="F53" s="48">
        <v>9.3666666666666654</v>
      </c>
      <c r="G53" s="48">
        <v>66.233333333333334</v>
      </c>
      <c r="H53" s="48">
        <v>74.3</v>
      </c>
      <c r="I53" s="49">
        <v>95.966666666666654</v>
      </c>
    </row>
    <row r="54" spans="1:9" x14ac:dyDescent="0.25">
      <c r="A54" s="46" t="s">
        <v>1007</v>
      </c>
      <c r="B54" s="48">
        <v>3366.3</v>
      </c>
      <c r="C54" s="48">
        <v>593</v>
      </c>
      <c r="D54" s="48">
        <v>309.3</v>
      </c>
      <c r="E54" s="48">
        <v>279.60000000000002</v>
      </c>
      <c r="F54" s="48">
        <v>9.6999999999999993</v>
      </c>
      <c r="G54" s="48">
        <v>66.7</v>
      </c>
      <c r="H54" s="48">
        <v>72.933333333333337</v>
      </c>
      <c r="I54" s="49">
        <v>97.633333333333326</v>
      </c>
    </row>
    <row r="55" spans="1:9" x14ac:dyDescent="0.25">
      <c r="A55" s="46" t="s">
        <v>1008</v>
      </c>
      <c r="B55" s="48">
        <v>3402.6</v>
      </c>
      <c r="C55" s="48">
        <v>549.20000000000005</v>
      </c>
      <c r="D55" s="48">
        <v>294.89999999999998</v>
      </c>
      <c r="E55" s="48">
        <v>265.3</v>
      </c>
      <c r="F55" s="48">
        <v>10.266666666666667</v>
      </c>
      <c r="G55" s="48">
        <v>72.466666666666669</v>
      </c>
      <c r="H55" s="48">
        <v>71.36666666666666</v>
      </c>
      <c r="I55" s="49">
        <v>97.933333333333337</v>
      </c>
    </row>
    <row r="56" spans="1:9" x14ac:dyDescent="0.25">
      <c r="A56" s="46" t="s">
        <v>1009</v>
      </c>
      <c r="B56" s="48">
        <v>3473.4</v>
      </c>
      <c r="C56" s="48">
        <v>565.5</v>
      </c>
      <c r="D56" s="48">
        <v>295.3</v>
      </c>
      <c r="E56" s="48">
        <v>270.7</v>
      </c>
      <c r="F56" s="48">
        <v>11.166666666666666</v>
      </c>
      <c r="G56" s="48">
        <v>75.266666666666666</v>
      </c>
      <c r="H56" s="48">
        <v>72.066666666666663</v>
      </c>
      <c r="I56" s="49">
        <v>98</v>
      </c>
    </row>
    <row r="57" spans="1:9" x14ac:dyDescent="0.25">
      <c r="A57" s="46" t="s">
        <v>1010</v>
      </c>
      <c r="B57" s="48">
        <v>3578.8</v>
      </c>
      <c r="C57" s="48">
        <v>613.79999999999995</v>
      </c>
      <c r="D57" s="48">
        <v>317.89999999999998</v>
      </c>
      <c r="E57" s="48">
        <v>272.5</v>
      </c>
      <c r="F57" s="48">
        <v>10</v>
      </c>
      <c r="G57" s="48">
        <v>91.533333333333317</v>
      </c>
      <c r="H57" s="48">
        <v>73.600000000000009</v>
      </c>
      <c r="I57" s="49">
        <v>99.133333333333326</v>
      </c>
    </row>
    <row r="58" spans="1:9" x14ac:dyDescent="0.25">
      <c r="A58" s="46" t="s">
        <v>1011</v>
      </c>
      <c r="B58" s="48">
        <v>3689.2</v>
      </c>
      <c r="C58" s="48">
        <v>652.29999999999995</v>
      </c>
      <c r="D58" s="48">
        <v>343.4</v>
      </c>
      <c r="E58" s="48">
        <v>278.2</v>
      </c>
      <c r="F58" s="48">
        <v>9.1333333333333346</v>
      </c>
      <c r="G58" s="48">
        <v>91.2</v>
      </c>
      <c r="H58" s="48">
        <v>76.066666666666663</v>
      </c>
      <c r="I58" s="49">
        <v>100.09999999999998</v>
      </c>
    </row>
    <row r="59" spans="1:9" x14ac:dyDescent="0.25">
      <c r="A59" s="46" t="s">
        <v>1012</v>
      </c>
      <c r="B59" s="48">
        <v>3794.7</v>
      </c>
      <c r="C59" s="48">
        <v>718.5</v>
      </c>
      <c r="D59" s="48">
        <v>358</v>
      </c>
      <c r="E59" s="48">
        <v>286.60000000000002</v>
      </c>
      <c r="F59" s="48">
        <v>8.1666666666666661</v>
      </c>
      <c r="G59" s="48">
        <v>91.533333333333317</v>
      </c>
      <c r="H59" s="48">
        <v>77.899999999999991</v>
      </c>
      <c r="I59" s="49">
        <v>101.09999999999998</v>
      </c>
    </row>
    <row r="60" spans="1:9" x14ac:dyDescent="0.25">
      <c r="A60" s="46" t="s">
        <v>1013</v>
      </c>
      <c r="B60" s="48">
        <v>3908.1</v>
      </c>
      <c r="C60" s="48">
        <v>790.9</v>
      </c>
      <c r="D60" s="48">
        <v>388</v>
      </c>
      <c r="E60" s="48">
        <v>293</v>
      </c>
      <c r="F60" s="48">
        <v>8.4333333333333353</v>
      </c>
      <c r="G60" s="48">
        <v>99.5</v>
      </c>
      <c r="H60" s="48">
        <v>79.933333333333337</v>
      </c>
      <c r="I60" s="49">
        <v>102.53333333333335</v>
      </c>
    </row>
    <row r="61" spans="1:9" x14ac:dyDescent="0.25">
      <c r="A61" s="46" t="s">
        <v>1014</v>
      </c>
      <c r="B61" s="48">
        <v>4009.6</v>
      </c>
      <c r="C61" s="48">
        <v>818.9</v>
      </c>
      <c r="D61" s="48">
        <v>406.5</v>
      </c>
      <c r="E61" s="48">
        <v>302.2</v>
      </c>
      <c r="F61" s="48">
        <v>7.4000000000000012</v>
      </c>
      <c r="G61" s="48">
        <v>96.566666666666663</v>
      </c>
      <c r="H61" s="48">
        <v>80.766666666666666</v>
      </c>
      <c r="I61" s="49">
        <v>103.5</v>
      </c>
    </row>
    <row r="62" spans="1:9" x14ac:dyDescent="0.25">
      <c r="A62" s="46" t="s">
        <v>1015</v>
      </c>
      <c r="B62" s="48">
        <v>4084.3</v>
      </c>
      <c r="C62" s="48">
        <v>838.9</v>
      </c>
      <c r="D62" s="48">
        <v>409.6</v>
      </c>
      <c r="E62" s="48">
        <v>305.7</v>
      </c>
      <c r="F62" s="48">
        <v>7.3</v>
      </c>
      <c r="G62" s="48">
        <v>98.866666666666674</v>
      </c>
      <c r="H62" s="48">
        <v>80.833333333333329</v>
      </c>
      <c r="I62" s="49">
        <v>104.39999999999999</v>
      </c>
    </row>
    <row r="63" spans="1:9" x14ac:dyDescent="0.25">
      <c r="A63" s="46" t="s">
        <v>1016</v>
      </c>
      <c r="B63" s="48">
        <v>4148.6000000000004</v>
      </c>
      <c r="C63" s="48">
        <v>831.7</v>
      </c>
      <c r="D63" s="48">
        <v>416.4</v>
      </c>
      <c r="E63" s="48">
        <v>308.60000000000002</v>
      </c>
      <c r="F63" s="48">
        <v>6.9666666666666659</v>
      </c>
      <c r="G63" s="48">
        <v>94.966666666666654</v>
      </c>
      <c r="H63" s="48">
        <v>80.333333333333329</v>
      </c>
      <c r="I63" s="49">
        <v>105.3</v>
      </c>
    </row>
    <row r="64" spans="1:9" x14ac:dyDescent="0.25">
      <c r="A64" s="46" t="s">
        <v>484</v>
      </c>
      <c r="B64" s="48">
        <v>4230.2</v>
      </c>
      <c r="C64" s="48">
        <v>809.9</v>
      </c>
      <c r="D64" s="48">
        <v>397.3</v>
      </c>
      <c r="E64" s="48">
        <v>306</v>
      </c>
      <c r="F64" s="48">
        <v>7.7666666666666666</v>
      </c>
      <c r="G64" s="48">
        <v>94.466666666666654</v>
      </c>
      <c r="H64" s="48">
        <v>79.966666666666669</v>
      </c>
      <c r="I64" s="49">
        <v>106.26666666666667</v>
      </c>
    </row>
    <row r="65" spans="1:9" x14ac:dyDescent="0.25">
      <c r="A65" s="46" t="s">
        <v>485</v>
      </c>
      <c r="B65" s="48">
        <v>4294.8999999999996</v>
      </c>
      <c r="C65" s="48">
        <v>827</v>
      </c>
      <c r="D65" s="48">
        <v>418.6</v>
      </c>
      <c r="E65" s="48">
        <v>304.10000000000002</v>
      </c>
      <c r="F65" s="48">
        <v>7.2</v>
      </c>
      <c r="G65" s="48">
        <v>94.3</v>
      </c>
      <c r="H65" s="48">
        <v>79.466666666666654</v>
      </c>
      <c r="I65" s="49">
        <v>107.23333333333333</v>
      </c>
    </row>
    <row r="66" spans="1:9" x14ac:dyDescent="0.25">
      <c r="A66" s="46" t="s">
        <v>486</v>
      </c>
      <c r="B66" s="48">
        <v>4386.8</v>
      </c>
      <c r="C66" s="48">
        <v>822.2</v>
      </c>
      <c r="D66" s="48">
        <v>414.2</v>
      </c>
      <c r="E66" s="48">
        <v>297.3</v>
      </c>
      <c r="F66" s="48">
        <v>7.0666666666666673</v>
      </c>
      <c r="G66" s="48">
        <v>92.833333333333329</v>
      </c>
      <c r="H66" s="48">
        <v>78.8</v>
      </c>
      <c r="I66" s="49">
        <v>107.90000000000002</v>
      </c>
    </row>
    <row r="67" spans="1:9" x14ac:dyDescent="0.25">
      <c r="A67" s="46" t="s">
        <v>487</v>
      </c>
      <c r="B67" s="48">
        <v>4444.1000000000004</v>
      </c>
      <c r="C67" s="48">
        <v>859.5</v>
      </c>
      <c r="D67" s="48">
        <v>438.9</v>
      </c>
      <c r="E67" s="48">
        <v>305.39999999999998</v>
      </c>
      <c r="F67" s="48">
        <v>6.7333333333333334</v>
      </c>
      <c r="G67" s="48">
        <v>91.066666666666677</v>
      </c>
      <c r="H67" s="48">
        <v>78.8</v>
      </c>
      <c r="I67" s="49">
        <v>109</v>
      </c>
    </row>
    <row r="68" spans="1:9" x14ac:dyDescent="0.25">
      <c r="A68" s="46" t="s">
        <v>488</v>
      </c>
      <c r="B68" s="48">
        <v>4507.8999999999996</v>
      </c>
      <c r="C68" s="48">
        <v>863.5</v>
      </c>
      <c r="D68" s="48">
        <v>439.4</v>
      </c>
      <c r="E68" s="48">
        <v>313.39999999999998</v>
      </c>
      <c r="F68" s="48">
        <v>7.5333333333333341</v>
      </c>
      <c r="G68" s="48">
        <v>95.533333333333346</v>
      </c>
      <c r="H68" s="48">
        <v>78.866666666666674</v>
      </c>
      <c r="I68" s="49">
        <v>109.56666666666668</v>
      </c>
    </row>
    <row r="69" spans="1:9" x14ac:dyDescent="0.25">
      <c r="A69" s="46" t="s">
        <v>489</v>
      </c>
      <c r="B69" s="48">
        <v>4545.3</v>
      </c>
      <c r="C69" s="48">
        <v>855.2</v>
      </c>
      <c r="D69" s="48">
        <v>444</v>
      </c>
      <c r="E69" s="48">
        <v>315.10000000000002</v>
      </c>
      <c r="F69" s="48">
        <v>7.1000000000000005</v>
      </c>
      <c r="G69" s="48">
        <v>96.766666666666666</v>
      </c>
      <c r="H69" s="48">
        <v>78.13333333333334</v>
      </c>
      <c r="I69" s="49">
        <v>109.03333333333335</v>
      </c>
    </row>
    <row r="70" spans="1:9" x14ac:dyDescent="0.25">
      <c r="A70" s="46" t="s">
        <v>490</v>
      </c>
      <c r="B70" s="48">
        <v>4607.7</v>
      </c>
      <c r="C70" s="48">
        <v>835.8</v>
      </c>
      <c r="D70" s="48">
        <v>459.4</v>
      </c>
      <c r="E70" s="48">
        <v>320.5</v>
      </c>
      <c r="F70" s="48">
        <v>6.833333333333333</v>
      </c>
      <c r="G70" s="48">
        <v>94.833333333333329</v>
      </c>
      <c r="H70" s="48">
        <v>78.233333333333334</v>
      </c>
      <c r="I70" s="49">
        <v>109.7</v>
      </c>
    </row>
    <row r="71" spans="1:9" x14ac:dyDescent="0.25">
      <c r="A71" s="46" t="s">
        <v>491</v>
      </c>
      <c r="B71" s="48">
        <v>4657.6000000000004</v>
      </c>
      <c r="C71" s="48">
        <v>842.1</v>
      </c>
      <c r="D71" s="48">
        <v>468.6</v>
      </c>
      <c r="E71" s="48">
        <v>335</v>
      </c>
      <c r="F71" s="48">
        <v>6.5</v>
      </c>
      <c r="G71" s="48">
        <v>92.033333333333346</v>
      </c>
      <c r="H71" s="48">
        <v>78.833333333333329</v>
      </c>
      <c r="I71" s="49">
        <v>110.46666666666668</v>
      </c>
    </row>
    <row r="72" spans="1:9" x14ac:dyDescent="0.25">
      <c r="A72" s="46" t="s">
        <v>492</v>
      </c>
      <c r="B72" s="48">
        <v>4722.2</v>
      </c>
      <c r="C72" s="48">
        <v>871.2</v>
      </c>
      <c r="D72" s="48">
        <v>477.7</v>
      </c>
      <c r="E72" s="48">
        <v>336.5</v>
      </c>
      <c r="F72" s="48">
        <v>7.1333333333333329</v>
      </c>
      <c r="G72" s="48">
        <v>90.466666666666683</v>
      </c>
      <c r="H72" s="48">
        <v>79.5</v>
      </c>
      <c r="I72" s="49">
        <v>111.8</v>
      </c>
    </row>
    <row r="73" spans="1:9" x14ac:dyDescent="0.25">
      <c r="A73" s="46" t="s">
        <v>493</v>
      </c>
      <c r="B73" s="48">
        <v>4806.2</v>
      </c>
      <c r="C73" s="48">
        <v>874.6</v>
      </c>
      <c r="D73" s="48">
        <v>502.3</v>
      </c>
      <c r="E73" s="48">
        <v>355.4</v>
      </c>
      <c r="F73" s="48">
        <v>6.2</v>
      </c>
      <c r="G73" s="48">
        <v>91.8</v>
      </c>
      <c r="H73" s="48">
        <v>80.5</v>
      </c>
      <c r="I73" s="49">
        <v>113.06666666666666</v>
      </c>
    </row>
    <row r="74" spans="1:9" x14ac:dyDescent="0.25">
      <c r="A74" s="46" t="s">
        <v>494</v>
      </c>
      <c r="B74" s="48">
        <v>4884.6000000000004</v>
      </c>
      <c r="C74" s="48">
        <v>876.5</v>
      </c>
      <c r="D74" s="48">
        <v>517.29999999999995</v>
      </c>
      <c r="E74" s="48">
        <v>371.9</v>
      </c>
      <c r="F74" s="48">
        <v>5.8666666666666663</v>
      </c>
      <c r="G74" s="48">
        <v>93.90000000000002</v>
      </c>
      <c r="H74" s="48">
        <v>81.533333333333346</v>
      </c>
      <c r="I74" s="49">
        <v>114.26666666666667</v>
      </c>
    </row>
    <row r="75" spans="1:9" x14ac:dyDescent="0.25">
      <c r="A75" s="46" t="s">
        <v>495</v>
      </c>
      <c r="B75" s="48">
        <v>5008</v>
      </c>
      <c r="C75" s="48">
        <v>946.5</v>
      </c>
      <c r="D75" s="48">
        <v>537.5</v>
      </c>
      <c r="E75" s="48">
        <v>392.1</v>
      </c>
      <c r="F75" s="48">
        <v>5.5666666666666673</v>
      </c>
      <c r="G75" s="48">
        <v>86.399999999999991</v>
      </c>
      <c r="H75" s="48">
        <v>83.1</v>
      </c>
      <c r="I75" s="49">
        <v>115.33333333333333</v>
      </c>
    </row>
    <row r="76" spans="1:9" x14ac:dyDescent="0.25">
      <c r="A76" s="46" t="s">
        <v>496</v>
      </c>
      <c r="B76" s="48">
        <v>5073.3999999999996</v>
      </c>
      <c r="C76" s="48">
        <v>908.6</v>
      </c>
      <c r="D76" s="48">
        <v>542.70000000000005</v>
      </c>
      <c r="E76" s="48">
        <v>418.7</v>
      </c>
      <c r="F76" s="48">
        <v>6.1333333333333329</v>
      </c>
      <c r="G76" s="48">
        <v>92.333333333333329</v>
      </c>
      <c r="H76" s="48">
        <v>83.600000000000009</v>
      </c>
      <c r="I76" s="49">
        <v>116.23333333333333</v>
      </c>
    </row>
    <row r="77" spans="1:9" x14ac:dyDescent="0.25">
      <c r="A77" s="46" t="s">
        <v>497</v>
      </c>
      <c r="B77" s="48">
        <v>5190</v>
      </c>
      <c r="C77" s="48">
        <v>934.5</v>
      </c>
      <c r="D77" s="48">
        <v>546.1</v>
      </c>
      <c r="E77" s="48">
        <v>439.5</v>
      </c>
      <c r="F77" s="48">
        <v>5.3999999999999995</v>
      </c>
      <c r="G77" s="48">
        <v>93.566666666666663</v>
      </c>
      <c r="H77" s="48">
        <v>84.233333333333334</v>
      </c>
      <c r="I77" s="49">
        <v>117.56666666666666</v>
      </c>
    </row>
    <row r="78" spans="1:9" x14ac:dyDescent="0.25">
      <c r="A78" s="46" t="s">
        <v>498</v>
      </c>
      <c r="B78" s="48">
        <v>5282.8</v>
      </c>
      <c r="C78" s="48">
        <v>942</v>
      </c>
      <c r="D78" s="48">
        <v>552.79999999999995</v>
      </c>
      <c r="E78" s="48">
        <v>453.6</v>
      </c>
      <c r="F78" s="48">
        <v>5.3666666666666671</v>
      </c>
      <c r="G78" s="48">
        <v>96.033333333333346</v>
      </c>
      <c r="H78" s="48">
        <v>84.399999999999991</v>
      </c>
      <c r="I78" s="49">
        <v>119</v>
      </c>
    </row>
    <row r="79" spans="1:9" x14ac:dyDescent="0.25">
      <c r="A79" s="46" t="s">
        <v>499</v>
      </c>
      <c r="B79" s="48">
        <v>5399.5</v>
      </c>
      <c r="C79" s="48">
        <v>962.7</v>
      </c>
      <c r="D79" s="48">
        <v>574.29999999999995</v>
      </c>
      <c r="E79" s="48">
        <v>466.6</v>
      </c>
      <c r="F79" s="48">
        <v>5.0666666666666664</v>
      </c>
      <c r="G79" s="48">
        <v>93</v>
      </c>
      <c r="H79" s="48">
        <v>84.833333333333329</v>
      </c>
      <c r="I79" s="49">
        <v>120.3</v>
      </c>
    </row>
    <row r="80" spans="1:9" x14ac:dyDescent="0.25">
      <c r="A80" s="46" t="s">
        <v>500</v>
      </c>
      <c r="B80" s="48">
        <v>5511.3</v>
      </c>
      <c r="C80" s="48">
        <v>1005.5</v>
      </c>
      <c r="D80" s="48">
        <v>586.20000000000005</v>
      </c>
      <c r="E80" s="48">
        <v>485.2</v>
      </c>
      <c r="F80" s="48">
        <v>5.6000000000000005</v>
      </c>
      <c r="G80" s="48">
        <v>95.866666666666674</v>
      </c>
      <c r="H80" s="48">
        <v>84.899999999999991</v>
      </c>
      <c r="I80" s="49">
        <v>121.66666666666667</v>
      </c>
    </row>
    <row r="81" spans="1:9" x14ac:dyDescent="0.25">
      <c r="A81" s="46" t="s">
        <v>501</v>
      </c>
      <c r="B81" s="48">
        <v>5612.5</v>
      </c>
      <c r="C81" s="48">
        <v>1001</v>
      </c>
      <c r="D81" s="48">
        <v>595.4</v>
      </c>
      <c r="E81" s="48">
        <v>507.2</v>
      </c>
      <c r="F81" s="48">
        <v>5.2</v>
      </c>
      <c r="G81" s="48">
        <v>90.933333333333323</v>
      </c>
      <c r="H81" s="48">
        <v>84.133333333333326</v>
      </c>
      <c r="I81" s="49">
        <v>123.63333333333333</v>
      </c>
    </row>
    <row r="82" spans="1:9" x14ac:dyDescent="0.25">
      <c r="A82" s="46" t="s">
        <v>502</v>
      </c>
      <c r="B82" s="48">
        <v>5695.4</v>
      </c>
      <c r="C82" s="48">
        <v>996.5</v>
      </c>
      <c r="D82" s="48">
        <v>584.4</v>
      </c>
      <c r="E82" s="48">
        <v>509.4</v>
      </c>
      <c r="F82" s="48">
        <v>5.1666666666666661</v>
      </c>
      <c r="G82" s="48">
        <v>92.466666666666654</v>
      </c>
      <c r="H82" s="48">
        <v>83.100000000000009</v>
      </c>
      <c r="I82" s="49">
        <v>124.60000000000001</v>
      </c>
    </row>
    <row r="83" spans="1:9" x14ac:dyDescent="0.25">
      <c r="A83" s="46" t="s">
        <v>503</v>
      </c>
      <c r="B83" s="48">
        <v>5747.2</v>
      </c>
      <c r="C83" s="48">
        <v>995.8</v>
      </c>
      <c r="D83" s="48">
        <v>598.20000000000005</v>
      </c>
      <c r="E83" s="48">
        <v>515.4</v>
      </c>
      <c r="F83" s="48">
        <v>5.0999999999999996</v>
      </c>
      <c r="G83" s="48">
        <v>91.766666666666666</v>
      </c>
      <c r="H83" s="48">
        <v>82.833333333333329</v>
      </c>
      <c r="I83" s="49">
        <v>125.86666666666667</v>
      </c>
    </row>
    <row r="84" spans="1:9" x14ac:dyDescent="0.25">
      <c r="A84" s="46" t="s">
        <v>342</v>
      </c>
      <c r="B84" s="48">
        <v>5872.7</v>
      </c>
      <c r="C84" s="48">
        <v>1010.8</v>
      </c>
      <c r="D84" s="48">
        <v>626.79999999999995</v>
      </c>
      <c r="E84" s="48">
        <v>538.20000000000005</v>
      </c>
      <c r="F84" s="48">
        <v>5.8</v>
      </c>
      <c r="G84" s="48">
        <v>91.266666666666666</v>
      </c>
      <c r="H84" s="48">
        <v>82.866666666666674</v>
      </c>
      <c r="I84" s="49">
        <v>128.03333333333333</v>
      </c>
    </row>
    <row r="85" spans="1:9" x14ac:dyDescent="0.25">
      <c r="A85" s="46" t="s">
        <v>343</v>
      </c>
      <c r="B85" s="48">
        <v>5960</v>
      </c>
      <c r="C85" s="48">
        <v>1014.7</v>
      </c>
      <c r="D85" s="48">
        <v>614.79999999999995</v>
      </c>
      <c r="E85" s="48">
        <v>545.9</v>
      </c>
      <c r="F85" s="48">
        <v>5.3</v>
      </c>
      <c r="G85" s="48">
        <v>90.933333333333337</v>
      </c>
      <c r="H85" s="48">
        <v>82.899999999999991</v>
      </c>
      <c r="I85" s="49">
        <v>129.29999999999998</v>
      </c>
    </row>
    <row r="86" spans="1:9" x14ac:dyDescent="0.25">
      <c r="A86" s="46" t="s">
        <v>344</v>
      </c>
      <c r="B86" s="48">
        <v>6015.1</v>
      </c>
      <c r="C86" s="48">
        <v>1000.8</v>
      </c>
      <c r="D86" s="48">
        <v>630.1</v>
      </c>
      <c r="E86" s="48">
        <v>555.1</v>
      </c>
      <c r="F86" s="48">
        <v>5.5666666666666664</v>
      </c>
      <c r="G86" s="48">
        <v>79.13333333333334</v>
      </c>
      <c r="H86" s="48">
        <v>82.800000000000011</v>
      </c>
      <c r="I86" s="49">
        <v>131.53333333333333</v>
      </c>
    </row>
    <row r="87" spans="1:9" x14ac:dyDescent="0.25">
      <c r="A87" s="46" t="s">
        <v>345</v>
      </c>
      <c r="B87" s="48">
        <v>6004.7</v>
      </c>
      <c r="C87" s="48">
        <v>947.5</v>
      </c>
      <c r="D87" s="48">
        <v>647.29999999999995</v>
      </c>
      <c r="E87" s="48">
        <v>568.20000000000005</v>
      </c>
      <c r="F87" s="48">
        <v>5.8</v>
      </c>
      <c r="G87" s="48">
        <v>65.13333333333334</v>
      </c>
      <c r="H87" s="48">
        <v>81.2</v>
      </c>
      <c r="I87" s="49">
        <v>133.76666666666668</v>
      </c>
    </row>
    <row r="88" spans="1:9" x14ac:dyDescent="0.25">
      <c r="A88" s="46" t="s">
        <v>346</v>
      </c>
      <c r="B88" s="48">
        <v>6035.2</v>
      </c>
      <c r="C88" s="48">
        <v>924.6</v>
      </c>
      <c r="D88" s="48">
        <v>620.29999999999995</v>
      </c>
      <c r="E88" s="48">
        <v>573.20000000000005</v>
      </c>
      <c r="F88" s="48">
        <v>7.1999999999999993</v>
      </c>
      <c r="G88" s="48">
        <v>74.966666666666654</v>
      </c>
      <c r="H88" s="48">
        <v>79.366666666666674</v>
      </c>
      <c r="I88" s="49">
        <v>134.76666666666668</v>
      </c>
    </row>
    <row r="89" spans="1:9" x14ac:dyDescent="0.25">
      <c r="A89" s="46" t="s">
        <v>347</v>
      </c>
      <c r="B89" s="48">
        <v>6126.9</v>
      </c>
      <c r="C89" s="48">
        <v>926.5</v>
      </c>
      <c r="D89" s="48">
        <v>613.9</v>
      </c>
      <c r="E89" s="48">
        <v>590.70000000000005</v>
      </c>
      <c r="F89" s="48">
        <v>6.7333333333333334</v>
      </c>
      <c r="G89" s="48">
        <v>80.733333333333334</v>
      </c>
      <c r="H89" s="48">
        <v>79.633333333333326</v>
      </c>
      <c r="I89" s="49">
        <v>135.56666666666666</v>
      </c>
    </row>
    <row r="90" spans="1:9" x14ac:dyDescent="0.25">
      <c r="A90" s="46" t="s">
        <v>348</v>
      </c>
      <c r="B90" s="48">
        <v>6205.9</v>
      </c>
      <c r="C90" s="48">
        <v>947.5</v>
      </c>
      <c r="D90" s="48">
        <v>621.70000000000005</v>
      </c>
      <c r="E90" s="48">
        <v>600.6</v>
      </c>
      <c r="F90" s="48">
        <v>6.6333333333333329</v>
      </c>
      <c r="G90" s="48">
        <v>82.63333333333334</v>
      </c>
      <c r="H90" s="48">
        <v>80.533333333333331</v>
      </c>
      <c r="I90" s="49">
        <v>136.6</v>
      </c>
    </row>
    <row r="91" spans="1:9" x14ac:dyDescent="0.25">
      <c r="A91" s="46" t="s">
        <v>349</v>
      </c>
      <c r="B91" s="48">
        <v>6264.5</v>
      </c>
      <c r="C91" s="48">
        <v>978.8</v>
      </c>
      <c r="D91" s="48">
        <v>638.29999999999995</v>
      </c>
      <c r="E91" s="48">
        <v>615.20000000000005</v>
      </c>
      <c r="F91" s="48">
        <v>6.7</v>
      </c>
      <c r="G91" s="48">
        <v>71.86666666666666</v>
      </c>
      <c r="H91" s="48">
        <v>80.399999999999991</v>
      </c>
      <c r="I91" s="49">
        <v>137.73333333333332</v>
      </c>
    </row>
    <row r="92" spans="1:9" x14ac:dyDescent="0.25">
      <c r="A92" s="46" t="s">
        <v>350</v>
      </c>
      <c r="B92" s="48">
        <v>6363.1</v>
      </c>
      <c r="C92" s="48">
        <v>956.8</v>
      </c>
      <c r="D92" s="48">
        <v>645.79999999999995</v>
      </c>
      <c r="E92" s="48">
        <v>625.29999999999995</v>
      </c>
      <c r="F92" s="48">
        <v>8.0333333333333332</v>
      </c>
      <c r="G92" s="48">
        <v>70.766666666666666</v>
      </c>
      <c r="H92" s="48">
        <v>79.833333333333329</v>
      </c>
      <c r="I92" s="49">
        <v>138.66666666666666</v>
      </c>
    </row>
    <row r="93" spans="1:9" x14ac:dyDescent="0.25">
      <c r="A93" s="46" t="s">
        <v>351</v>
      </c>
      <c r="B93" s="48">
        <v>6470.8</v>
      </c>
      <c r="C93" s="48">
        <v>1013.1</v>
      </c>
      <c r="D93" s="48">
        <v>659</v>
      </c>
      <c r="E93" s="48">
        <v>626.20000000000005</v>
      </c>
      <c r="F93" s="48">
        <v>7.5</v>
      </c>
      <c r="G93" s="48">
        <v>78.933333333333337</v>
      </c>
      <c r="H93" s="48">
        <v>80.8</v>
      </c>
      <c r="I93" s="49">
        <v>139.73333333333335</v>
      </c>
    </row>
    <row r="94" spans="1:9" x14ac:dyDescent="0.25">
      <c r="A94" s="46" t="s">
        <v>352</v>
      </c>
      <c r="B94" s="48">
        <v>6566.6</v>
      </c>
      <c r="C94" s="48">
        <v>1024.2</v>
      </c>
      <c r="D94" s="48">
        <v>677.9</v>
      </c>
      <c r="E94" s="48">
        <v>639.4</v>
      </c>
      <c r="F94" s="48">
        <v>7.4666666666666677</v>
      </c>
      <c r="G94" s="48">
        <v>76.099999999999994</v>
      </c>
      <c r="H94" s="48">
        <v>80.899999999999991</v>
      </c>
      <c r="I94" s="49">
        <v>140.79999999999998</v>
      </c>
    </row>
    <row r="95" spans="1:9" x14ac:dyDescent="0.25">
      <c r="A95" s="46" t="s">
        <v>353</v>
      </c>
      <c r="B95" s="48">
        <v>6680.8</v>
      </c>
      <c r="C95" s="48">
        <v>1058</v>
      </c>
      <c r="D95" s="48">
        <v>688.5</v>
      </c>
      <c r="E95" s="48">
        <v>641.4</v>
      </c>
      <c r="F95" s="48">
        <v>7.0333333333333341</v>
      </c>
      <c r="G95" s="48">
        <v>83.2</v>
      </c>
      <c r="H95" s="48">
        <v>81.233333333333334</v>
      </c>
      <c r="I95" s="49">
        <v>142.03333333333333</v>
      </c>
    </row>
    <row r="96" spans="1:9" x14ac:dyDescent="0.25">
      <c r="A96" s="46" t="s">
        <v>354</v>
      </c>
      <c r="B96" s="48">
        <v>6729.5</v>
      </c>
      <c r="C96" s="48">
        <v>1083.8</v>
      </c>
      <c r="D96" s="48">
        <v>699.3</v>
      </c>
      <c r="E96" s="48">
        <v>643.6</v>
      </c>
      <c r="F96" s="48">
        <v>7.7333333333333343</v>
      </c>
      <c r="G96" s="48">
        <v>87.266666666666652</v>
      </c>
      <c r="H96" s="48">
        <v>81.566666666666663</v>
      </c>
      <c r="I96" s="49">
        <v>143.06666666666666</v>
      </c>
    </row>
    <row r="97" spans="1:9" x14ac:dyDescent="0.25">
      <c r="A97" s="46" t="s">
        <v>355</v>
      </c>
      <c r="B97" s="48">
        <v>6808.9</v>
      </c>
      <c r="C97" s="48">
        <v>1094.5</v>
      </c>
      <c r="D97" s="48">
        <v>716.3</v>
      </c>
      <c r="E97" s="48">
        <v>653.1</v>
      </c>
      <c r="F97" s="48">
        <v>6.9666666666666659</v>
      </c>
      <c r="G97" s="48">
        <v>82.466666666666654</v>
      </c>
      <c r="H97" s="48">
        <v>81.366666666666674</v>
      </c>
      <c r="I97" s="49">
        <v>144.1</v>
      </c>
    </row>
    <row r="98" spans="1:9" x14ac:dyDescent="0.25">
      <c r="A98" s="46" t="s">
        <v>356</v>
      </c>
      <c r="B98" s="48">
        <v>6882.1</v>
      </c>
      <c r="C98" s="48">
        <v>1095.9000000000001</v>
      </c>
      <c r="D98" s="48">
        <v>719.3</v>
      </c>
      <c r="E98" s="48">
        <v>650.9</v>
      </c>
      <c r="F98" s="48">
        <v>6.666666666666667</v>
      </c>
      <c r="G98" s="48">
        <v>77.400000000000006</v>
      </c>
      <c r="H98" s="48">
        <v>81.266666666666666</v>
      </c>
      <c r="I98" s="49">
        <v>144.76666666666668</v>
      </c>
    </row>
    <row r="99" spans="1:9" x14ac:dyDescent="0.25">
      <c r="A99" s="46" t="s">
        <v>357</v>
      </c>
      <c r="B99" s="48">
        <v>7013.7</v>
      </c>
      <c r="C99" s="48">
        <v>1153.0999999999999</v>
      </c>
      <c r="D99" s="48">
        <v>745</v>
      </c>
      <c r="E99" s="48">
        <v>671.6</v>
      </c>
      <c r="F99" s="48">
        <v>6.2333333333333343</v>
      </c>
      <c r="G99" s="48">
        <v>84.033333333333346</v>
      </c>
      <c r="H99" s="48">
        <v>82.13333333333334</v>
      </c>
      <c r="I99" s="49">
        <v>145.96666666666667</v>
      </c>
    </row>
    <row r="100" spans="1:9" x14ac:dyDescent="0.25">
      <c r="A100" s="46" t="s">
        <v>358</v>
      </c>
      <c r="B100" s="48">
        <v>7115.7</v>
      </c>
      <c r="C100" s="48">
        <v>1201.7</v>
      </c>
      <c r="D100" s="48">
        <v>761.8</v>
      </c>
      <c r="E100" s="48">
        <v>681.2</v>
      </c>
      <c r="F100" s="48">
        <v>7.0666666666666664</v>
      </c>
      <c r="G100" s="48">
        <v>93</v>
      </c>
      <c r="H100" s="48">
        <v>82.566666666666677</v>
      </c>
      <c r="I100" s="49">
        <v>146.70000000000002</v>
      </c>
    </row>
    <row r="101" spans="1:9" x14ac:dyDescent="0.25">
      <c r="A101" s="46" t="s">
        <v>359</v>
      </c>
      <c r="B101" s="48">
        <v>7246.9</v>
      </c>
      <c r="C101" s="48">
        <v>1264.9000000000001</v>
      </c>
      <c r="D101" s="48">
        <v>797.6</v>
      </c>
      <c r="E101" s="48">
        <v>707</v>
      </c>
      <c r="F101" s="48">
        <v>6.1000000000000005</v>
      </c>
      <c r="G101" s="48">
        <v>92.199999999999989</v>
      </c>
      <c r="H101" s="48">
        <v>83.433333333333337</v>
      </c>
      <c r="I101" s="49">
        <v>147.53333333333333</v>
      </c>
    </row>
    <row r="102" spans="1:9" x14ac:dyDescent="0.25">
      <c r="A102" s="46" t="s">
        <v>360</v>
      </c>
      <c r="B102" s="48">
        <v>7331.1</v>
      </c>
      <c r="C102" s="48">
        <v>1251.7</v>
      </c>
      <c r="D102" s="48">
        <v>833.8</v>
      </c>
      <c r="E102" s="48">
        <v>736.9</v>
      </c>
      <c r="F102" s="48">
        <v>5.9000000000000012</v>
      </c>
      <c r="G102" s="48">
        <v>90.733333333333334</v>
      </c>
      <c r="H102" s="48">
        <v>83.7</v>
      </c>
      <c r="I102" s="49">
        <v>148.9</v>
      </c>
    </row>
    <row r="103" spans="1:9" x14ac:dyDescent="0.25">
      <c r="A103" s="46" t="s">
        <v>361</v>
      </c>
      <c r="B103" s="48">
        <v>7455.3</v>
      </c>
      <c r="C103" s="48">
        <v>1307.5999999999999</v>
      </c>
      <c r="D103" s="48">
        <v>860.6</v>
      </c>
      <c r="E103" s="48">
        <v>758.6</v>
      </c>
      <c r="F103" s="48">
        <v>5.2666666666666666</v>
      </c>
      <c r="G103" s="48">
        <v>93.133333333333326</v>
      </c>
      <c r="H103" s="48">
        <v>84.566666666666663</v>
      </c>
      <c r="I103" s="49">
        <v>149.76666666666668</v>
      </c>
    </row>
    <row r="104" spans="1:9" x14ac:dyDescent="0.25">
      <c r="A104" s="46" t="s">
        <v>362</v>
      </c>
      <c r="B104" s="48">
        <v>7522.3</v>
      </c>
      <c r="C104" s="48">
        <v>1327.6</v>
      </c>
      <c r="D104" s="48">
        <v>886.9</v>
      </c>
      <c r="E104" s="48">
        <v>781.6</v>
      </c>
      <c r="F104" s="48">
        <v>5.9333333333333336</v>
      </c>
      <c r="G104" s="48">
        <v>94.333333333333329</v>
      </c>
      <c r="H104" s="48">
        <v>84.566666666666663</v>
      </c>
      <c r="I104" s="49">
        <v>150.86666666666665</v>
      </c>
    </row>
    <row r="105" spans="1:9" x14ac:dyDescent="0.25">
      <c r="A105" s="46" t="s">
        <v>363</v>
      </c>
      <c r="B105" s="48">
        <v>7581</v>
      </c>
      <c r="C105" s="48">
        <v>1304</v>
      </c>
      <c r="D105" s="48">
        <v>908.3</v>
      </c>
      <c r="E105" s="48">
        <v>798.9</v>
      </c>
      <c r="F105" s="48">
        <v>5.6333333333333329</v>
      </c>
      <c r="G105" s="48">
        <v>91.666666666666671</v>
      </c>
      <c r="H105" s="48">
        <v>83.933333333333337</v>
      </c>
      <c r="I105" s="49">
        <v>152.1</v>
      </c>
    </row>
    <row r="106" spans="1:9" x14ac:dyDescent="0.25">
      <c r="A106" s="46" t="s">
        <v>364</v>
      </c>
      <c r="B106" s="48">
        <v>7683.1</v>
      </c>
      <c r="C106" s="48">
        <v>1303.2</v>
      </c>
      <c r="D106" s="48">
        <v>905.8</v>
      </c>
      <c r="E106" s="48">
        <v>831.4</v>
      </c>
      <c r="F106" s="48">
        <v>5.6333333333333329</v>
      </c>
      <c r="G106" s="48">
        <v>93.166666666666671</v>
      </c>
      <c r="H106" s="48">
        <v>83.766666666666666</v>
      </c>
      <c r="I106" s="49">
        <v>152.86666666666667</v>
      </c>
    </row>
    <row r="107" spans="1:9" x14ac:dyDescent="0.25">
      <c r="A107" s="46" t="s">
        <v>365</v>
      </c>
      <c r="B107" s="48">
        <v>7772.6</v>
      </c>
      <c r="C107" s="48">
        <v>1335.1</v>
      </c>
      <c r="D107" s="48">
        <v>909.2</v>
      </c>
      <c r="E107" s="48">
        <v>839.4</v>
      </c>
      <c r="F107" s="48">
        <v>5.2333333333333334</v>
      </c>
      <c r="G107" s="48">
        <v>89.8</v>
      </c>
      <c r="H107" s="48">
        <v>83.433333333333337</v>
      </c>
      <c r="I107" s="49">
        <v>153.70000000000002</v>
      </c>
    </row>
    <row r="108" spans="1:9" x14ac:dyDescent="0.25">
      <c r="A108" s="46" t="s">
        <v>366</v>
      </c>
      <c r="B108" s="48">
        <v>7868.5</v>
      </c>
      <c r="C108" s="48">
        <v>1355.4</v>
      </c>
      <c r="D108" s="48">
        <v>936.7</v>
      </c>
      <c r="E108" s="48">
        <v>847.9</v>
      </c>
      <c r="F108" s="48">
        <v>6.0333333333333341</v>
      </c>
      <c r="G108" s="48">
        <v>90.5</v>
      </c>
      <c r="H108" s="48">
        <v>82.866666666666674</v>
      </c>
      <c r="I108" s="49">
        <v>155.06666666666666</v>
      </c>
    </row>
    <row r="109" spans="1:9" x14ac:dyDescent="0.25">
      <c r="A109" s="46" t="s">
        <v>367</v>
      </c>
      <c r="B109" s="48">
        <v>8032.8</v>
      </c>
      <c r="C109" s="48">
        <v>1418.4</v>
      </c>
      <c r="D109" s="48">
        <v>952.8</v>
      </c>
      <c r="E109" s="48">
        <v>859</v>
      </c>
      <c r="F109" s="48">
        <v>5.4333333333333336</v>
      </c>
      <c r="G109" s="48">
        <v>91.5</v>
      </c>
      <c r="H109" s="48">
        <v>83.5</v>
      </c>
      <c r="I109" s="49">
        <v>156.4</v>
      </c>
    </row>
    <row r="110" spans="1:9" x14ac:dyDescent="0.25">
      <c r="A110" s="46" t="s">
        <v>368</v>
      </c>
      <c r="B110" s="48">
        <v>8131.4</v>
      </c>
      <c r="C110" s="48">
        <v>1474.4</v>
      </c>
      <c r="D110" s="48">
        <v>973.8</v>
      </c>
      <c r="E110" s="48">
        <v>859.6</v>
      </c>
      <c r="F110" s="48">
        <v>5.2333333333333334</v>
      </c>
      <c r="G110" s="48">
        <v>94.899999999999991</v>
      </c>
      <c r="H110" s="48">
        <v>83.399999999999991</v>
      </c>
      <c r="I110" s="49">
        <v>157.29999999999998</v>
      </c>
    </row>
    <row r="111" spans="1:9" x14ac:dyDescent="0.25">
      <c r="A111" s="46" t="s">
        <v>369</v>
      </c>
      <c r="B111" s="48">
        <v>8259.7999999999993</v>
      </c>
      <c r="C111" s="48">
        <v>1480.1</v>
      </c>
      <c r="D111" s="48">
        <v>992.6</v>
      </c>
      <c r="E111" s="48">
        <v>903.8</v>
      </c>
      <c r="F111" s="48">
        <v>4.9666666666666668</v>
      </c>
      <c r="G111" s="48">
        <v>97.533333333333346</v>
      </c>
      <c r="H111" s="48">
        <v>83.36666666666666</v>
      </c>
      <c r="I111" s="49">
        <v>158.66666666666666</v>
      </c>
    </row>
    <row r="112" spans="1:9" x14ac:dyDescent="0.25">
      <c r="A112" s="46" t="s">
        <v>370</v>
      </c>
      <c r="B112" s="48">
        <v>8362.7000000000007</v>
      </c>
      <c r="C112" s="48">
        <v>1522.4</v>
      </c>
      <c r="D112" s="48">
        <v>1027.2</v>
      </c>
      <c r="E112" s="48">
        <v>918.4</v>
      </c>
      <c r="F112" s="48">
        <v>5.7</v>
      </c>
      <c r="G112" s="48">
        <v>99.033333333333346</v>
      </c>
      <c r="H112" s="48">
        <v>83.733333333333334</v>
      </c>
      <c r="I112" s="49">
        <v>159.63333333333335</v>
      </c>
    </row>
    <row r="113" spans="1:9" x14ac:dyDescent="0.25">
      <c r="A113" s="46" t="s">
        <v>371</v>
      </c>
      <c r="B113" s="48">
        <v>8518.7999999999993</v>
      </c>
      <c r="C113" s="48">
        <v>1590.2</v>
      </c>
      <c r="D113" s="48">
        <v>1039.7</v>
      </c>
      <c r="E113" s="48">
        <v>954.5</v>
      </c>
      <c r="F113" s="48">
        <v>4.8999999999999995</v>
      </c>
      <c r="G113" s="48">
        <v>103.03333333333335</v>
      </c>
      <c r="H113" s="48">
        <v>83.63333333333334</v>
      </c>
      <c r="I113" s="49">
        <v>160</v>
      </c>
    </row>
    <row r="114" spans="1:9" x14ac:dyDescent="0.25">
      <c r="A114" s="46" t="s">
        <v>372</v>
      </c>
      <c r="B114" s="48">
        <v>8662.7999999999993</v>
      </c>
      <c r="C114" s="48">
        <v>1625.3</v>
      </c>
      <c r="D114" s="48">
        <v>1070.9000000000001</v>
      </c>
      <c r="E114" s="48">
        <v>974.1</v>
      </c>
      <c r="F114" s="48">
        <v>4.833333333333333</v>
      </c>
      <c r="G114" s="48">
        <v>105.83333333333333</v>
      </c>
      <c r="H114" s="48">
        <v>84.13333333333334</v>
      </c>
      <c r="I114" s="49">
        <v>160.80000000000001</v>
      </c>
    </row>
    <row r="115" spans="1:9" x14ac:dyDescent="0.25">
      <c r="A115" s="46" t="s">
        <v>373</v>
      </c>
      <c r="B115" s="48">
        <v>8765.9</v>
      </c>
      <c r="C115" s="48">
        <v>1644.5</v>
      </c>
      <c r="D115" s="48">
        <v>1085.3</v>
      </c>
      <c r="E115" s="48">
        <v>968.3</v>
      </c>
      <c r="F115" s="48">
        <v>4.3666666666666663</v>
      </c>
      <c r="G115" s="48">
        <v>104.96666666666665</v>
      </c>
      <c r="H115" s="48">
        <v>84.666666666666657</v>
      </c>
      <c r="I115" s="49">
        <v>161.66666666666666</v>
      </c>
    </row>
    <row r="116" spans="1:9" x14ac:dyDescent="0.25">
      <c r="A116" s="46" t="s">
        <v>374</v>
      </c>
      <c r="B116" s="48">
        <v>8866.5</v>
      </c>
      <c r="C116" s="48">
        <v>1712.3</v>
      </c>
      <c r="D116" s="48">
        <v>1098.2</v>
      </c>
      <c r="E116" s="48">
        <v>963</v>
      </c>
      <c r="F116" s="48">
        <v>5.0666666666666664</v>
      </c>
      <c r="G116" s="48">
        <v>107.83333333333333</v>
      </c>
      <c r="H116" s="48">
        <v>83.966666666666669</v>
      </c>
      <c r="I116" s="49">
        <v>162</v>
      </c>
    </row>
    <row r="117" spans="1:9" x14ac:dyDescent="0.25">
      <c r="A117" s="46" t="s">
        <v>375</v>
      </c>
      <c r="B117" s="48">
        <v>8969.7000000000007</v>
      </c>
      <c r="C117" s="48">
        <v>1695.8</v>
      </c>
      <c r="D117" s="48">
        <v>1109.5999999999999</v>
      </c>
      <c r="E117" s="48">
        <v>947.3</v>
      </c>
      <c r="F117" s="48">
        <v>4.333333333333333</v>
      </c>
      <c r="G117" s="48">
        <v>106.93333333333332</v>
      </c>
      <c r="H117" s="48">
        <v>82.966666666666654</v>
      </c>
      <c r="I117" s="49">
        <v>162.53333333333333</v>
      </c>
    </row>
    <row r="118" spans="1:9" x14ac:dyDescent="0.25">
      <c r="A118" s="46" t="s">
        <v>376</v>
      </c>
      <c r="B118" s="48">
        <v>9121.1</v>
      </c>
      <c r="C118" s="48">
        <v>1741.6</v>
      </c>
      <c r="D118" s="48">
        <v>1109.9000000000001</v>
      </c>
      <c r="E118" s="48">
        <v>935.3</v>
      </c>
      <c r="F118" s="48">
        <v>4.5333333333333332</v>
      </c>
      <c r="G118" s="48">
        <v>103.5</v>
      </c>
      <c r="H118" s="48">
        <v>82.133333333333326</v>
      </c>
      <c r="I118" s="49">
        <v>163.36666666666667</v>
      </c>
    </row>
    <row r="119" spans="1:9" x14ac:dyDescent="0.25">
      <c r="A119" s="46" t="s">
        <v>377</v>
      </c>
      <c r="B119" s="48">
        <v>9294</v>
      </c>
      <c r="C119" s="48">
        <v>1797</v>
      </c>
      <c r="D119" s="48">
        <v>1145</v>
      </c>
      <c r="E119" s="48">
        <v>966.3</v>
      </c>
      <c r="F119" s="48">
        <v>4.1000000000000005</v>
      </c>
      <c r="G119" s="48">
        <v>100.2</v>
      </c>
      <c r="H119" s="48">
        <v>82.066666666666677</v>
      </c>
      <c r="I119" s="49">
        <v>164.13333333333333</v>
      </c>
    </row>
    <row r="120" spans="1:9" x14ac:dyDescent="0.25">
      <c r="A120" s="46" t="s">
        <v>378</v>
      </c>
      <c r="B120" s="48">
        <v>9411.7000000000007</v>
      </c>
      <c r="C120" s="48">
        <v>1853.1</v>
      </c>
      <c r="D120" s="48">
        <v>1173.3</v>
      </c>
      <c r="E120" s="48">
        <v>960.8</v>
      </c>
      <c r="F120" s="48">
        <v>4.6333333333333337</v>
      </c>
      <c r="G120" s="48">
        <v>105.89999999999999</v>
      </c>
      <c r="H120" s="48">
        <v>81.899999999999991</v>
      </c>
      <c r="I120" s="49">
        <v>164.73333333333332</v>
      </c>
    </row>
    <row r="121" spans="1:9" x14ac:dyDescent="0.25">
      <c r="A121" s="46" t="s">
        <v>379</v>
      </c>
      <c r="B121" s="48">
        <v>9526.2000000000007</v>
      </c>
      <c r="C121" s="48">
        <v>1848.3</v>
      </c>
      <c r="D121" s="48">
        <v>1222.0999999999999</v>
      </c>
      <c r="E121" s="48">
        <v>974.6</v>
      </c>
      <c r="F121" s="48">
        <v>4.2</v>
      </c>
      <c r="G121" s="48">
        <v>106.23333333333333</v>
      </c>
      <c r="H121" s="48">
        <v>81.7</v>
      </c>
      <c r="I121" s="49">
        <v>165.96666666666667</v>
      </c>
    </row>
    <row r="122" spans="1:9" x14ac:dyDescent="0.25">
      <c r="A122" s="46" t="s">
        <v>380</v>
      </c>
      <c r="B122" s="48">
        <v>9686.6</v>
      </c>
      <c r="C122" s="48">
        <v>1893.7</v>
      </c>
      <c r="D122" s="48">
        <v>1281.7</v>
      </c>
      <c r="E122" s="48">
        <v>1005.3</v>
      </c>
      <c r="F122" s="48">
        <v>4.2666666666666666</v>
      </c>
      <c r="G122" s="48">
        <v>105.89999999999999</v>
      </c>
      <c r="H122" s="48">
        <v>81.533333333333331</v>
      </c>
      <c r="I122" s="49">
        <v>167.2</v>
      </c>
    </row>
    <row r="123" spans="1:9" x14ac:dyDescent="0.25">
      <c r="A123" s="46" t="s">
        <v>381</v>
      </c>
      <c r="B123" s="48">
        <v>9900.2000000000007</v>
      </c>
      <c r="C123" s="48">
        <v>1953.1</v>
      </c>
      <c r="D123" s="48">
        <v>1332.7</v>
      </c>
      <c r="E123" s="48">
        <v>1031</v>
      </c>
      <c r="F123" s="48">
        <v>3.7666666666666671</v>
      </c>
      <c r="G123" s="48">
        <v>105.26666666666667</v>
      </c>
      <c r="H123" s="48">
        <v>82.100000000000009</v>
      </c>
      <c r="I123" s="49">
        <v>168.43333333333334</v>
      </c>
    </row>
    <row r="124" spans="1:9" x14ac:dyDescent="0.25">
      <c r="A124" s="46" t="s">
        <v>382</v>
      </c>
      <c r="B124" s="48">
        <v>10002.200000000001</v>
      </c>
      <c r="C124" s="48">
        <v>1950.7</v>
      </c>
      <c r="D124" s="48">
        <v>1409.5</v>
      </c>
      <c r="E124" s="48">
        <v>1052.9000000000001</v>
      </c>
      <c r="F124" s="48">
        <v>4.3999999999999995</v>
      </c>
      <c r="G124" s="48">
        <v>110.13333333333333</v>
      </c>
      <c r="H124" s="48">
        <v>82.1</v>
      </c>
      <c r="I124" s="49">
        <v>170.1</v>
      </c>
    </row>
    <row r="125" spans="1:9" x14ac:dyDescent="0.25">
      <c r="A125" s="46" t="s">
        <v>383</v>
      </c>
      <c r="B125" s="48">
        <v>10247.700000000001</v>
      </c>
      <c r="C125" s="48">
        <v>2075.8000000000002</v>
      </c>
      <c r="D125" s="48">
        <v>1455.9</v>
      </c>
      <c r="E125" s="48">
        <v>1093.4000000000001</v>
      </c>
      <c r="F125" s="48">
        <v>3.8666666666666667</v>
      </c>
      <c r="G125" s="48">
        <v>108.76666666666667</v>
      </c>
      <c r="H125" s="48">
        <v>82.233333333333334</v>
      </c>
      <c r="I125" s="49">
        <v>171.43333333333331</v>
      </c>
    </row>
    <row r="126" spans="1:9" x14ac:dyDescent="0.25">
      <c r="A126" s="46" t="s">
        <v>384</v>
      </c>
      <c r="B126" s="48">
        <v>10318.200000000001</v>
      </c>
      <c r="C126" s="48">
        <v>2060</v>
      </c>
      <c r="D126" s="48">
        <v>1518.9</v>
      </c>
      <c r="E126" s="48">
        <v>1125</v>
      </c>
      <c r="F126" s="48">
        <v>4.0333333333333341</v>
      </c>
      <c r="G126" s="48">
        <v>107.46666666666665</v>
      </c>
      <c r="H126" s="48">
        <v>81.366666666666674</v>
      </c>
      <c r="I126" s="49">
        <v>173</v>
      </c>
    </row>
    <row r="127" spans="1:9" x14ac:dyDescent="0.25">
      <c r="A127" s="46" t="s">
        <v>385</v>
      </c>
      <c r="B127" s="48">
        <v>10435.700000000001</v>
      </c>
      <c r="C127" s="48">
        <v>2067.1999999999998</v>
      </c>
      <c r="D127" s="48">
        <v>1524.5</v>
      </c>
      <c r="E127" s="48">
        <v>1113.2</v>
      </c>
      <c r="F127" s="48">
        <v>3.6666666666666665</v>
      </c>
      <c r="G127" s="48">
        <v>103.93333333333332</v>
      </c>
      <c r="H127" s="48">
        <v>80.333333333333343</v>
      </c>
      <c r="I127" s="49">
        <v>174.23333333333335</v>
      </c>
    </row>
    <row r="128" spans="1:9" x14ac:dyDescent="0.25">
      <c r="A128" s="46" t="s">
        <v>386</v>
      </c>
      <c r="B128" s="48">
        <v>10470.200000000001</v>
      </c>
      <c r="C128" s="48">
        <v>1971.3</v>
      </c>
      <c r="D128" s="48">
        <v>1499.5</v>
      </c>
      <c r="E128" s="48">
        <v>1096.8</v>
      </c>
      <c r="F128" s="48">
        <v>4.6000000000000005</v>
      </c>
      <c r="G128" s="48">
        <v>92.266666666666666</v>
      </c>
      <c r="H128" s="48">
        <v>78.533333333333346</v>
      </c>
      <c r="I128" s="49">
        <v>175.9</v>
      </c>
    </row>
    <row r="129" spans="1:9" x14ac:dyDescent="0.25">
      <c r="A129" s="46" t="s">
        <v>387</v>
      </c>
      <c r="B129" s="48">
        <v>10599</v>
      </c>
      <c r="C129" s="48">
        <v>1973</v>
      </c>
      <c r="D129" s="48">
        <v>1422</v>
      </c>
      <c r="E129" s="48">
        <v>1058</v>
      </c>
      <c r="F129" s="48">
        <v>4.333333333333333</v>
      </c>
      <c r="G129" s="48">
        <v>91</v>
      </c>
      <c r="H129" s="48">
        <v>76.866666666666674</v>
      </c>
      <c r="I129" s="49">
        <v>177.13333333333335</v>
      </c>
    </row>
    <row r="130" spans="1:9" x14ac:dyDescent="0.25">
      <c r="A130" s="46" t="s">
        <v>388</v>
      </c>
      <c r="B130" s="48">
        <v>10598</v>
      </c>
      <c r="C130" s="48">
        <v>1944.9</v>
      </c>
      <c r="D130" s="48">
        <v>1369.5</v>
      </c>
      <c r="E130" s="48">
        <v>998.9</v>
      </c>
      <c r="F130" s="48">
        <v>4.7666666666666666</v>
      </c>
      <c r="G130" s="48">
        <v>88.566666666666663</v>
      </c>
      <c r="H130" s="48">
        <v>75.199999999999989</v>
      </c>
      <c r="I130" s="49">
        <v>177.63333333333333</v>
      </c>
    </row>
    <row r="131" spans="1:9" x14ac:dyDescent="0.25">
      <c r="A131" s="46" t="s">
        <v>389</v>
      </c>
      <c r="B131" s="48">
        <v>10660.5</v>
      </c>
      <c r="C131" s="48">
        <v>1850.1</v>
      </c>
      <c r="D131" s="48">
        <v>1323.2</v>
      </c>
      <c r="E131" s="48">
        <v>953.5</v>
      </c>
      <c r="F131" s="48">
        <v>5.2333333333333334</v>
      </c>
      <c r="G131" s="48">
        <v>85.13333333333334</v>
      </c>
      <c r="H131" s="48">
        <v>73.899999999999991</v>
      </c>
      <c r="I131" s="49">
        <v>177.5</v>
      </c>
    </row>
    <row r="132" spans="1:9" x14ac:dyDescent="0.25">
      <c r="A132" s="46" t="s">
        <v>390</v>
      </c>
      <c r="B132" s="48">
        <v>10783.5</v>
      </c>
      <c r="C132" s="48">
        <v>1912.7</v>
      </c>
      <c r="D132" s="48">
        <v>1356</v>
      </c>
      <c r="E132" s="48">
        <v>969.2</v>
      </c>
      <c r="F132" s="48">
        <v>6.166666666666667</v>
      </c>
      <c r="G132" s="48">
        <v>93.133333333333326</v>
      </c>
      <c r="H132" s="48">
        <v>74.066666666666663</v>
      </c>
      <c r="I132" s="49">
        <v>178.06666666666669</v>
      </c>
    </row>
    <row r="133" spans="1:9" x14ac:dyDescent="0.25">
      <c r="A133" s="46" t="s">
        <v>391</v>
      </c>
      <c r="B133" s="48">
        <v>10887.5</v>
      </c>
      <c r="C133" s="48">
        <v>1933.3</v>
      </c>
      <c r="D133" s="48">
        <v>1432.4</v>
      </c>
      <c r="E133" s="48">
        <v>1004.2</v>
      </c>
      <c r="F133" s="48">
        <v>5.7333333333333334</v>
      </c>
      <c r="G133" s="48">
        <v>94.100000000000009</v>
      </c>
      <c r="H133" s="48">
        <v>75</v>
      </c>
      <c r="I133" s="49">
        <v>179.46666666666667</v>
      </c>
    </row>
    <row r="134" spans="1:9" x14ac:dyDescent="0.25">
      <c r="A134" s="46" t="s">
        <v>392</v>
      </c>
      <c r="B134" s="48">
        <v>10984</v>
      </c>
      <c r="C134" s="48">
        <v>1933.2</v>
      </c>
      <c r="D134" s="48">
        <v>1463.1</v>
      </c>
      <c r="E134" s="48">
        <v>1015.6</v>
      </c>
      <c r="F134" s="48">
        <v>5.666666666666667</v>
      </c>
      <c r="G134" s="48">
        <v>87.266666666666652</v>
      </c>
      <c r="H134" s="48">
        <v>75.36666666666666</v>
      </c>
      <c r="I134" s="49">
        <v>180.43333333333331</v>
      </c>
    </row>
    <row r="135" spans="1:9" x14ac:dyDescent="0.25">
      <c r="A135" s="46" t="s">
        <v>393</v>
      </c>
      <c r="B135" s="48">
        <v>11061.4</v>
      </c>
      <c r="C135" s="48">
        <v>1942.5</v>
      </c>
      <c r="D135" s="48">
        <v>1499.3</v>
      </c>
      <c r="E135" s="48">
        <v>1003</v>
      </c>
      <c r="F135" s="48">
        <v>5.5333333333333323</v>
      </c>
      <c r="G135" s="48">
        <v>83.833333333333329</v>
      </c>
      <c r="H135" s="48">
        <v>75.366666666666674</v>
      </c>
      <c r="I135" s="49">
        <v>181.5</v>
      </c>
    </row>
    <row r="136" spans="1:9" x14ac:dyDescent="0.25">
      <c r="A136" s="46" t="s">
        <v>394</v>
      </c>
      <c r="B136" s="48">
        <v>11174.1</v>
      </c>
      <c r="C136" s="48">
        <v>1960.2</v>
      </c>
      <c r="D136" s="48">
        <v>1529.5</v>
      </c>
      <c r="E136" s="48">
        <v>1004.2</v>
      </c>
      <c r="F136" s="48">
        <v>6.3666666666666671</v>
      </c>
      <c r="G136" s="48">
        <v>79.966666666666669</v>
      </c>
      <c r="H136" s="48">
        <v>75.899999999999991</v>
      </c>
      <c r="I136" s="49">
        <v>183.36666666666667</v>
      </c>
    </row>
    <row r="137" spans="1:9" x14ac:dyDescent="0.25">
      <c r="A137" s="46" t="s">
        <v>395</v>
      </c>
      <c r="B137" s="48">
        <v>11312.8</v>
      </c>
      <c r="C137" s="48">
        <v>1972.4</v>
      </c>
      <c r="D137" s="48">
        <v>1527.3</v>
      </c>
      <c r="E137" s="48">
        <v>1007.5</v>
      </c>
      <c r="F137" s="48">
        <v>6.0333333333333341</v>
      </c>
      <c r="G137" s="48">
        <v>89.266666666666666</v>
      </c>
      <c r="H137" s="48">
        <v>75.433333333333337</v>
      </c>
      <c r="I137" s="49">
        <v>183.06666666666669</v>
      </c>
    </row>
    <row r="138" spans="1:9" x14ac:dyDescent="0.25">
      <c r="A138" s="46" t="s">
        <v>396</v>
      </c>
      <c r="B138" s="48">
        <v>11566.7</v>
      </c>
      <c r="C138" s="48">
        <v>2044.3</v>
      </c>
      <c r="D138" s="48">
        <v>1556.3</v>
      </c>
      <c r="E138" s="48">
        <v>1037.3</v>
      </c>
      <c r="F138" s="48">
        <v>6.0333333333333341</v>
      </c>
      <c r="G138" s="48">
        <v>89.3</v>
      </c>
      <c r="H138" s="48">
        <v>76</v>
      </c>
      <c r="I138" s="49">
        <v>184.43333333333331</v>
      </c>
    </row>
    <row r="139" spans="1:9" x14ac:dyDescent="0.25">
      <c r="A139" s="46" t="s">
        <v>397</v>
      </c>
      <c r="B139" s="48">
        <v>11772.2</v>
      </c>
      <c r="C139" s="48">
        <v>2131.3000000000002</v>
      </c>
      <c r="D139" s="48">
        <v>1615.4</v>
      </c>
      <c r="E139" s="48">
        <v>1091.7</v>
      </c>
      <c r="F139" s="48">
        <v>5.5333333333333341</v>
      </c>
      <c r="G139" s="48">
        <v>91.966666666666654</v>
      </c>
      <c r="H139" s="48">
        <v>76.766666666666666</v>
      </c>
      <c r="I139" s="49">
        <v>185.13333333333333</v>
      </c>
    </row>
    <row r="140" spans="1:9" x14ac:dyDescent="0.25">
      <c r="A140" s="46" t="s">
        <v>398</v>
      </c>
      <c r="B140" s="48">
        <v>11923.4</v>
      </c>
      <c r="C140" s="48">
        <v>2154.1</v>
      </c>
      <c r="D140" s="48">
        <v>1699.6</v>
      </c>
      <c r="E140" s="48">
        <v>1133.7</v>
      </c>
      <c r="F140" s="48">
        <v>6.1000000000000005</v>
      </c>
      <c r="G140" s="48">
        <v>98</v>
      </c>
      <c r="H140" s="48">
        <v>77.333333333333329</v>
      </c>
      <c r="I140" s="49">
        <v>186.70000000000002</v>
      </c>
    </row>
    <row r="141" spans="1:9" x14ac:dyDescent="0.25">
      <c r="A141" s="46" t="s">
        <v>399</v>
      </c>
      <c r="B141" s="48">
        <v>12112.8</v>
      </c>
      <c r="C141" s="48">
        <v>2262.6</v>
      </c>
      <c r="D141" s="48">
        <v>1787.7</v>
      </c>
      <c r="E141" s="48">
        <v>1170.2</v>
      </c>
      <c r="F141" s="48">
        <v>5.5</v>
      </c>
      <c r="G141" s="48">
        <v>93.333333333333329</v>
      </c>
      <c r="H141" s="48">
        <v>77.833333333333329</v>
      </c>
      <c r="I141" s="49">
        <v>188.16666666666666</v>
      </c>
    </row>
    <row r="142" spans="1:9" x14ac:dyDescent="0.25">
      <c r="A142" s="46" t="s">
        <v>400</v>
      </c>
      <c r="B142" s="48">
        <v>12305.3</v>
      </c>
      <c r="C142" s="48">
        <v>2318.3000000000002</v>
      </c>
      <c r="D142" s="48">
        <v>1832.9</v>
      </c>
      <c r="E142" s="48">
        <v>1180.2</v>
      </c>
      <c r="F142" s="48">
        <v>5.4000000000000012</v>
      </c>
      <c r="G142" s="48">
        <v>95.600000000000009</v>
      </c>
      <c r="H142" s="48">
        <v>78.3</v>
      </c>
      <c r="I142" s="49">
        <v>189.36666666666665</v>
      </c>
    </row>
    <row r="143" spans="1:9" x14ac:dyDescent="0.25">
      <c r="A143" s="46" t="s">
        <v>401</v>
      </c>
      <c r="B143" s="48">
        <v>12527.2</v>
      </c>
      <c r="C143" s="48">
        <v>2390.1</v>
      </c>
      <c r="D143" s="48">
        <v>1921.8</v>
      </c>
      <c r="E143" s="48">
        <v>1221.4000000000001</v>
      </c>
      <c r="F143" s="48">
        <v>5.1333333333333337</v>
      </c>
      <c r="G143" s="48">
        <v>93.866666666666674</v>
      </c>
      <c r="H143" s="48">
        <v>79.333333333333329</v>
      </c>
      <c r="I143" s="49">
        <v>191.4</v>
      </c>
    </row>
    <row r="144" spans="1:9" x14ac:dyDescent="0.25">
      <c r="A144" s="46" t="s">
        <v>402</v>
      </c>
      <c r="B144" s="48">
        <v>12767.3</v>
      </c>
      <c r="C144" s="48">
        <v>2486.1</v>
      </c>
      <c r="D144" s="48">
        <v>1955.1</v>
      </c>
      <c r="E144" s="48">
        <v>1258.4000000000001</v>
      </c>
      <c r="F144" s="48">
        <v>5.6333333333333329</v>
      </c>
      <c r="G144" s="48">
        <v>94.066666666666663</v>
      </c>
      <c r="H144" s="48">
        <v>80.266666666666666</v>
      </c>
      <c r="I144" s="49">
        <v>192.36666666666667</v>
      </c>
    </row>
    <row r="145" spans="1:9" x14ac:dyDescent="0.25">
      <c r="A145" s="46" t="s">
        <v>403</v>
      </c>
      <c r="B145" s="48">
        <v>12922.7</v>
      </c>
      <c r="C145" s="48">
        <v>2476.5</v>
      </c>
      <c r="D145" s="48">
        <v>2002.1</v>
      </c>
      <c r="E145" s="48">
        <v>1294.9000000000001</v>
      </c>
      <c r="F145" s="48">
        <v>5</v>
      </c>
      <c r="G145" s="48">
        <v>90.2</v>
      </c>
      <c r="H145" s="48">
        <v>80.466666666666669</v>
      </c>
      <c r="I145" s="49">
        <v>193.66666666666666</v>
      </c>
    </row>
    <row r="146" spans="1:9" x14ac:dyDescent="0.25">
      <c r="A146" s="46" t="s">
        <v>404</v>
      </c>
      <c r="B146" s="48">
        <v>13142.6</v>
      </c>
      <c r="C146" s="48">
        <v>2531.1</v>
      </c>
      <c r="D146" s="48">
        <v>2053.3000000000002</v>
      </c>
      <c r="E146" s="48">
        <v>1302.3</v>
      </c>
      <c r="F146" s="48">
        <v>4.9666666666666677</v>
      </c>
      <c r="G146" s="48">
        <v>87.5</v>
      </c>
      <c r="H146" s="48">
        <v>79.833333333333329</v>
      </c>
      <c r="I146" s="49">
        <v>196.6</v>
      </c>
    </row>
    <row r="147" spans="1:9" x14ac:dyDescent="0.25">
      <c r="A147" s="46" t="s">
        <v>405</v>
      </c>
      <c r="B147" s="48">
        <v>13324.2</v>
      </c>
      <c r="C147" s="48">
        <v>2645.3</v>
      </c>
      <c r="D147" s="48">
        <v>2155.5</v>
      </c>
      <c r="E147" s="48">
        <v>1350.7</v>
      </c>
      <c r="F147" s="48">
        <v>4.6666666666666661</v>
      </c>
      <c r="G147" s="48">
        <v>82.433333333333337</v>
      </c>
      <c r="H147" s="48">
        <v>80.2</v>
      </c>
      <c r="I147" s="49">
        <v>198.43333333333331</v>
      </c>
    </row>
    <row r="148" spans="1:9" x14ac:dyDescent="0.25">
      <c r="A148" s="46" t="s">
        <v>406</v>
      </c>
      <c r="B148" s="48">
        <v>13599.2</v>
      </c>
      <c r="C148" s="48">
        <v>2709.7</v>
      </c>
      <c r="D148" s="48">
        <v>2204.8000000000002</v>
      </c>
      <c r="E148" s="48">
        <v>1414</v>
      </c>
      <c r="F148" s="48">
        <v>5</v>
      </c>
      <c r="G148" s="48">
        <v>88.933333333333337</v>
      </c>
      <c r="H148" s="48">
        <v>80.666666666666671</v>
      </c>
      <c r="I148" s="49">
        <v>199.4666666666667</v>
      </c>
    </row>
    <row r="149" spans="1:9" x14ac:dyDescent="0.25">
      <c r="A149" s="46" t="s">
        <v>407</v>
      </c>
      <c r="B149" s="48">
        <v>13753.4</v>
      </c>
      <c r="C149" s="48">
        <v>2709.3</v>
      </c>
      <c r="D149" s="48">
        <v>2253.8000000000002</v>
      </c>
      <c r="E149" s="48">
        <v>1459.8</v>
      </c>
      <c r="F149" s="48">
        <v>4.5666666666666664</v>
      </c>
      <c r="G149" s="48">
        <v>83.8</v>
      </c>
      <c r="H149" s="48">
        <v>80.766666666666666</v>
      </c>
      <c r="I149" s="49">
        <v>201.26666666666665</v>
      </c>
    </row>
    <row r="150" spans="1:9" x14ac:dyDescent="0.25">
      <c r="A150" s="46" t="s">
        <v>408</v>
      </c>
      <c r="B150" s="48">
        <v>13870.2</v>
      </c>
      <c r="C150" s="48">
        <v>2709.4</v>
      </c>
      <c r="D150" s="48">
        <v>2298.6999999999998</v>
      </c>
      <c r="E150" s="48">
        <v>1475.4</v>
      </c>
      <c r="F150" s="48">
        <v>4.666666666666667</v>
      </c>
      <c r="G150" s="48">
        <v>84.033333333333331</v>
      </c>
      <c r="H150" s="48">
        <v>80.599999999999994</v>
      </c>
      <c r="I150" s="49">
        <v>203.16666666666666</v>
      </c>
    </row>
    <row r="151" spans="1:9" x14ac:dyDescent="0.25">
      <c r="A151" s="46" t="s">
        <v>409</v>
      </c>
      <c r="B151" s="48">
        <v>14039.6</v>
      </c>
      <c r="C151" s="48">
        <v>2675.4</v>
      </c>
      <c r="D151" s="48">
        <v>2269.1999999999998</v>
      </c>
      <c r="E151" s="48">
        <v>1531.5</v>
      </c>
      <c r="F151" s="48">
        <v>4.2333333333333334</v>
      </c>
      <c r="G151" s="48">
        <v>92.466666666666654</v>
      </c>
      <c r="H151" s="48">
        <v>80.166666666666671</v>
      </c>
      <c r="I151" s="49">
        <v>202.33333333333334</v>
      </c>
    </row>
    <row r="152" spans="1:9" x14ac:dyDescent="0.25">
      <c r="A152" s="46" t="s">
        <v>410</v>
      </c>
      <c r="B152" s="48">
        <v>14215.7</v>
      </c>
      <c r="C152" s="48">
        <v>2664.3</v>
      </c>
      <c r="D152" s="48">
        <v>2317.3000000000002</v>
      </c>
      <c r="E152" s="48">
        <v>1578</v>
      </c>
      <c r="F152" s="48">
        <v>4.8</v>
      </c>
      <c r="G152" s="48">
        <v>92.2</v>
      </c>
      <c r="H152" s="48">
        <v>80.399999999999991</v>
      </c>
      <c r="I152" s="49">
        <v>204.31700000000001</v>
      </c>
    </row>
    <row r="153" spans="1:9" x14ac:dyDescent="0.25">
      <c r="A153" s="46" t="s">
        <v>411</v>
      </c>
      <c r="B153" s="48">
        <v>14402.1</v>
      </c>
      <c r="C153" s="48">
        <v>2699.2</v>
      </c>
      <c r="D153" s="48">
        <v>2368.6</v>
      </c>
      <c r="E153" s="48">
        <v>1622.8</v>
      </c>
      <c r="F153" s="48">
        <v>4.4333333333333336</v>
      </c>
      <c r="G153" s="48">
        <v>86.899999999999991</v>
      </c>
      <c r="H153" s="48">
        <v>80.899999999999991</v>
      </c>
      <c r="I153" s="49">
        <v>206.631</v>
      </c>
    </row>
    <row r="154" spans="1:9" x14ac:dyDescent="0.25">
      <c r="A154" s="46" t="s">
        <v>412</v>
      </c>
      <c r="B154" s="48">
        <v>14564.1</v>
      </c>
      <c r="C154" s="48">
        <v>2686</v>
      </c>
      <c r="D154" s="48">
        <v>2414.6999999999998</v>
      </c>
      <c r="E154" s="48">
        <v>1685.7</v>
      </c>
      <c r="F154" s="48">
        <v>4.666666666666667</v>
      </c>
      <c r="G154" s="48">
        <v>85.733333333333348</v>
      </c>
      <c r="H154" s="48">
        <v>80.7</v>
      </c>
      <c r="I154" s="49">
        <v>207.93899999999999</v>
      </c>
    </row>
    <row r="155" spans="1:9" x14ac:dyDescent="0.25">
      <c r="A155" s="46" t="s">
        <v>413</v>
      </c>
      <c r="B155" s="48">
        <v>14715.1</v>
      </c>
      <c r="C155" s="48">
        <v>2642.6</v>
      </c>
      <c r="D155" s="48">
        <v>2480.4</v>
      </c>
      <c r="E155" s="48">
        <v>1750.7</v>
      </c>
      <c r="F155" s="48">
        <v>4.5666666666666664</v>
      </c>
      <c r="G155" s="48">
        <v>77.5</v>
      </c>
      <c r="H155" s="48">
        <v>80.833333333333329</v>
      </c>
      <c r="I155" s="49">
        <v>210.48966666666669</v>
      </c>
    </row>
    <row r="156" spans="1:9" x14ac:dyDescent="0.25">
      <c r="A156" s="46" t="s">
        <v>414</v>
      </c>
      <c r="B156" s="48">
        <v>14706.5</v>
      </c>
      <c r="C156" s="48">
        <v>2563.6999999999998</v>
      </c>
      <c r="D156" s="48">
        <v>2584.6</v>
      </c>
      <c r="E156" s="48">
        <v>1813.3</v>
      </c>
      <c r="F156" s="48">
        <v>5.2666666666666666</v>
      </c>
      <c r="G156" s="48">
        <v>72.899999999999991</v>
      </c>
      <c r="H156" s="48">
        <v>80.733333333333334</v>
      </c>
      <c r="I156" s="49">
        <v>212.76966666666667</v>
      </c>
    </row>
    <row r="157" spans="1:9" x14ac:dyDescent="0.25">
      <c r="A157" s="46" t="s">
        <v>415</v>
      </c>
      <c r="B157" s="48">
        <v>14865.7</v>
      </c>
      <c r="C157" s="48">
        <v>2540.6</v>
      </c>
      <c r="D157" s="48">
        <v>2681.7</v>
      </c>
      <c r="E157" s="48">
        <v>1905.3</v>
      </c>
      <c r="F157" s="48">
        <v>5.2333333333333334</v>
      </c>
      <c r="G157" s="48">
        <v>59.6</v>
      </c>
      <c r="H157" s="48">
        <v>79.63333333333334</v>
      </c>
      <c r="I157" s="49">
        <v>215.53766666666664</v>
      </c>
    </row>
    <row r="158" spans="1:9" x14ac:dyDescent="0.25">
      <c r="A158" s="46" t="s">
        <v>416</v>
      </c>
      <c r="B158" s="48">
        <v>14899</v>
      </c>
      <c r="C158" s="48">
        <v>2498.1999999999998</v>
      </c>
      <c r="D158" s="48">
        <v>2709.6</v>
      </c>
      <c r="E158" s="48">
        <v>1922.2</v>
      </c>
      <c r="F158" s="48">
        <v>6.0333333333333341</v>
      </c>
      <c r="G158" s="48">
        <v>64.833333333333329</v>
      </c>
      <c r="H158" s="48">
        <v>77</v>
      </c>
      <c r="I158" s="49">
        <v>218.86100000000002</v>
      </c>
    </row>
    <row r="159" spans="1:9" x14ac:dyDescent="0.25">
      <c r="A159" s="46" t="s">
        <v>417</v>
      </c>
      <c r="B159" s="48">
        <v>14608.2</v>
      </c>
      <c r="C159" s="48">
        <v>2307.9</v>
      </c>
      <c r="D159" s="48">
        <v>2328.8000000000002</v>
      </c>
      <c r="E159" s="48">
        <v>1700.3</v>
      </c>
      <c r="F159" s="48">
        <v>6.5666666666666664</v>
      </c>
      <c r="G159" s="48">
        <v>57.666666666666664</v>
      </c>
      <c r="H159" s="48">
        <v>73.5</v>
      </c>
      <c r="I159" s="49">
        <v>213.84866666666667</v>
      </c>
    </row>
    <row r="160" spans="1:9" x14ac:dyDescent="0.25">
      <c r="A160" s="46" t="s">
        <v>418</v>
      </c>
      <c r="B160" s="48">
        <v>14430.9</v>
      </c>
      <c r="C160" s="48">
        <v>2014.9</v>
      </c>
      <c r="D160" s="48">
        <v>1932.8</v>
      </c>
      <c r="E160" s="48">
        <v>1511.8</v>
      </c>
      <c r="F160" s="48">
        <v>8.7999999999999989</v>
      </c>
      <c r="G160" s="48">
        <v>58.266666666666673</v>
      </c>
      <c r="H160" s="48">
        <v>69.066666666666663</v>
      </c>
      <c r="I160" s="49">
        <v>212.37766666666667</v>
      </c>
    </row>
    <row r="161" spans="1:9" x14ac:dyDescent="0.25">
      <c r="A161" s="46" t="s">
        <v>419</v>
      </c>
      <c r="B161" s="48">
        <v>14381.2</v>
      </c>
      <c r="C161" s="48">
        <v>1863.7</v>
      </c>
      <c r="D161" s="48">
        <v>1879.5</v>
      </c>
      <c r="E161" s="48">
        <v>1521.1</v>
      </c>
      <c r="F161" s="48">
        <v>9.1333333333333329</v>
      </c>
      <c r="G161" s="48">
        <v>68.2</v>
      </c>
      <c r="H161" s="48">
        <v>66.966666666666669</v>
      </c>
      <c r="I161" s="49">
        <v>213.50699999999998</v>
      </c>
    </row>
    <row r="162" spans="1:9" x14ac:dyDescent="0.25">
      <c r="A162" s="46" t="s">
        <v>420</v>
      </c>
      <c r="B162" s="48">
        <v>14448.9</v>
      </c>
      <c r="C162" s="48">
        <v>1841.4</v>
      </c>
      <c r="D162" s="48">
        <v>2018.7</v>
      </c>
      <c r="E162" s="48">
        <v>1594.7</v>
      </c>
      <c r="F162" s="48">
        <v>9.6</v>
      </c>
      <c r="G162" s="48">
        <v>68.399999999999991</v>
      </c>
      <c r="H162" s="48">
        <v>68.033333333333317</v>
      </c>
      <c r="I162" s="49">
        <v>215.34399999999997</v>
      </c>
    </row>
    <row r="163" spans="1:9" x14ac:dyDescent="0.25">
      <c r="A163" s="46" t="s">
        <v>421</v>
      </c>
      <c r="B163" s="48">
        <v>14651.2</v>
      </c>
      <c r="C163" s="48">
        <v>1998.7</v>
      </c>
      <c r="D163" s="48">
        <v>2176.8000000000002</v>
      </c>
      <c r="E163" s="48">
        <v>1703.5</v>
      </c>
      <c r="F163" s="48">
        <v>9.5333333333333332</v>
      </c>
      <c r="G163" s="48">
        <v>70.166666666666671</v>
      </c>
      <c r="H163" s="48">
        <v>69.333333333333329</v>
      </c>
      <c r="I163" s="49">
        <v>217.03</v>
      </c>
    </row>
    <row r="164" spans="1:9" x14ac:dyDescent="0.25">
      <c r="A164" s="46" t="s">
        <v>422</v>
      </c>
      <c r="B164" s="48">
        <v>14764.6</v>
      </c>
      <c r="C164" s="48">
        <v>2038.2</v>
      </c>
      <c r="D164" s="48">
        <v>2269.1</v>
      </c>
      <c r="E164" s="48">
        <v>1759.9</v>
      </c>
      <c r="F164" s="48">
        <v>10.4</v>
      </c>
      <c r="G164" s="48">
        <v>73.86666666666666</v>
      </c>
      <c r="H164" s="48">
        <v>71.100000000000009</v>
      </c>
      <c r="I164" s="49">
        <v>217.37400000000002</v>
      </c>
    </row>
    <row r="165" spans="1:9" x14ac:dyDescent="0.25">
      <c r="A165" s="46" t="s">
        <v>423</v>
      </c>
      <c r="B165" s="48">
        <v>14980.2</v>
      </c>
      <c r="C165" s="48">
        <v>2148.8000000000002</v>
      </c>
      <c r="D165" s="48">
        <v>2362.3000000000002</v>
      </c>
      <c r="E165" s="48">
        <v>1819.7</v>
      </c>
      <c r="F165" s="48">
        <v>9.4666666666666668</v>
      </c>
      <c r="G165" s="48">
        <v>73.933333333333337</v>
      </c>
      <c r="H165" s="48">
        <v>72.933333333333337</v>
      </c>
      <c r="I165" s="49">
        <v>217.29733333333334</v>
      </c>
    </row>
    <row r="166" spans="1:9" x14ac:dyDescent="0.25">
      <c r="A166" s="46" t="s">
        <v>424</v>
      </c>
      <c r="B166" s="48">
        <v>15141.6</v>
      </c>
      <c r="C166" s="48">
        <v>2236.5</v>
      </c>
      <c r="D166" s="48">
        <v>2431.1999999999998</v>
      </c>
      <c r="E166" s="48">
        <v>1877.3</v>
      </c>
      <c r="F166" s="48">
        <v>9.4666666666666668</v>
      </c>
      <c r="G166" s="48">
        <v>68.3</v>
      </c>
      <c r="H166" s="48">
        <v>74.366666666666674</v>
      </c>
      <c r="I166" s="49">
        <v>217.93433333333334</v>
      </c>
    </row>
    <row r="167" spans="1:9" x14ac:dyDescent="0.25">
      <c r="A167" s="46" t="s">
        <v>425</v>
      </c>
      <c r="B167" s="48">
        <v>15309.5</v>
      </c>
      <c r="C167" s="48">
        <v>2238.4</v>
      </c>
      <c r="D167" s="48">
        <v>2495.6999999999998</v>
      </c>
      <c r="E167" s="48">
        <v>1972.1</v>
      </c>
      <c r="F167" s="48">
        <v>9.1333333333333329</v>
      </c>
      <c r="G167" s="48">
        <v>71.266666666666666</v>
      </c>
      <c r="H167" s="48">
        <v>74.933333333333337</v>
      </c>
      <c r="I167" s="49">
        <v>219.69899999999998</v>
      </c>
    </row>
    <row r="168" spans="1:9" x14ac:dyDescent="0.25">
      <c r="A168" s="46" t="s">
        <v>426</v>
      </c>
      <c r="B168" s="48">
        <v>15351.4</v>
      </c>
      <c r="C168" s="48">
        <v>2206</v>
      </c>
      <c r="D168" s="48">
        <v>2608.9</v>
      </c>
      <c r="E168" s="48">
        <v>2040.4</v>
      </c>
      <c r="F168" s="48">
        <v>9.5</v>
      </c>
      <c r="G168" s="48">
        <v>73.066666666666663</v>
      </c>
      <c r="H168" s="48">
        <v>75.366666666666674</v>
      </c>
      <c r="I168" s="49">
        <v>222.0436666666667</v>
      </c>
    </row>
    <row r="169" spans="1:9" x14ac:dyDescent="0.25">
      <c r="A169" s="46" t="s">
        <v>427</v>
      </c>
      <c r="B169" s="48">
        <v>15557.5</v>
      </c>
      <c r="C169" s="48">
        <v>2297.4</v>
      </c>
      <c r="D169" s="48">
        <v>2697.2</v>
      </c>
      <c r="E169" s="48">
        <v>2116.1</v>
      </c>
      <c r="F169" s="48">
        <v>8.9</v>
      </c>
      <c r="G169" s="48">
        <v>71.86666666666666</v>
      </c>
      <c r="H169" s="48">
        <v>75.600000000000009</v>
      </c>
      <c r="I169" s="49">
        <v>224.56833333333336</v>
      </c>
    </row>
    <row r="170" spans="1:9" x14ac:dyDescent="0.25">
      <c r="A170" s="46" t="s">
        <v>428</v>
      </c>
      <c r="B170" s="48">
        <v>15647.7</v>
      </c>
      <c r="C170" s="48">
        <v>2322.8000000000002</v>
      </c>
      <c r="D170" s="48">
        <v>2723.9</v>
      </c>
      <c r="E170" s="48">
        <v>2156.8000000000002</v>
      </c>
      <c r="F170" s="48">
        <v>9.0666666666666664</v>
      </c>
      <c r="G170" s="48">
        <v>59.666666666666664</v>
      </c>
      <c r="H170" s="48">
        <v>76.233333333333334</v>
      </c>
      <c r="I170" s="49">
        <v>226.03266666666664</v>
      </c>
    </row>
    <row r="171" spans="1:9" x14ac:dyDescent="0.25">
      <c r="A171" s="46" t="s">
        <v>429</v>
      </c>
      <c r="B171" s="48">
        <v>15842.3</v>
      </c>
      <c r="C171" s="48">
        <v>2504.1</v>
      </c>
      <c r="D171" s="48">
        <v>2751.9</v>
      </c>
      <c r="E171" s="48">
        <v>2150.1</v>
      </c>
      <c r="F171" s="48">
        <v>8.3333333333333339</v>
      </c>
      <c r="G171" s="48">
        <v>64.8</v>
      </c>
      <c r="H171" s="48">
        <v>76.666666666666671</v>
      </c>
      <c r="I171" s="49">
        <v>227.04733333333334</v>
      </c>
    </row>
    <row r="172" spans="1:9" x14ac:dyDescent="0.25">
      <c r="A172" s="46" t="s">
        <v>430</v>
      </c>
      <c r="B172" s="48">
        <v>16068.8</v>
      </c>
      <c r="C172" s="48">
        <v>2567.8000000000002</v>
      </c>
      <c r="D172" s="48">
        <v>2792.3</v>
      </c>
      <c r="E172" s="48">
        <v>2190</v>
      </c>
      <c r="F172" s="48">
        <v>8.6333333333333329</v>
      </c>
      <c r="G172" s="48">
        <v>75.5</v>
      </c>
      <c r="H172" s="48">
        <v>76.966666666666669</v>
      </c>
      <c r="I172" s="49">
        <v>228.32600000000002</v>
      </c>
    </row>
    <row r="173" spans="1:9" x14ac:dyDescent="0.25">
      <c r="A173" s="46" t="s">
        <v>431</v>
      </c>
      <c r="B173" s="48">
        <v>16207.1</v>
      </c>
      <c r="C173" s="48">
        <v>2636.9</v>
      </c>
      <c r="D173" s="48">
        <v>2780.8</v>
      </c>
      <c r="E173" s="48">
        <v>2215.6</v>
      </c>
      <c r="F173" s="48">
        <v>8</v>
      </c>
      <c r="G173" s="48">
        <v>76.3</v>
      </c>
      <c r="H173" s="48">
        <v>77.033333333333331</v>
      </c>
      <c r="I173" s="49">
        <v>228.80799999999999</v>
      </c>
    </row>
    <row r="174" spans="1:9" x14ac:dyDescent="0.25">
      <c r="A174" s="46" t="s">
        <v>432</v>
      </c>
      <c r="B174" s="48">
        <v>16319.5</v>
      </c>
      <c r="C174" s="48">
        <v>2644.1</v>
      </c>
      <c r="D174" s="48">
        <v>2750.8</v>
      </c>
      <c r="E174" s="48">
        <v>2227.6999999999998</v>
      </c>
      <c r="F174" s="48">
        <v>8.1333333333333329</v>
      </c>
      <c r="G174" s="48">
        <v>74.966666666666654</v>
      </c>
      <c r="H174" s="48">
        <v>76.63333333333334</v>
      </c>
      <c r="I174" s="49">
        <v>229.84100000000001</v>
      </c>
    </row>
    <row r="175" spans="1:9" x14ac:dyDescent="0.25">
      <c r="A175" s="46" t="s">
        <v>433</v>
      </c>
      <c r="B175" s="48">
        <v>16420.400000000001</v>
      </c>
      <c r="C175" s="48">
        <v>2638.3</v>
      </c>
      <c r="D175" s="48">
        <v>2753.4</v>
      </c>
      <c r="E175" s="48">
        <v>2237.5</v>
      </c>
      <c r="F175" s="48">
        <v>7.5</v>
      </c>
      <c r="G175" s="48">
        <v>79.400000000000006</v>
      </c>
      <c r="H175" s="48">
        <v>76.666666666666671</v>
      </c>
      <c r="I175" s="49">
        <v>231.36933333333332</v>
      </c>
    </row>
    <row r="176" spans="1:9" x14ac:dyDescent="0.25">
      <c r="A176" s="46" t="s">
        <v>434</v>
      </c>
      <c r="B176" s="48">
        <v>16629.099999999999</v>
      </c>
      <c r="C176" s="48">
        <v>2738.2</v>
      </c>
      <c r="D176" s="48">
        <v>2755.3</v>
      </c>
      <c r="E176" s="48">
        <v>2255.1</v>
      </c>
      <c r="F176" s="48">
        <v>8.0666666666666682</v>
      </c>
      <c r="G176" s="48">
        <v>76.666666666666657</v>
      </c>
      <c r="H176" s="48">
        <v>76.933333333333337</v>
      </c>
      <c r="I176" s="49">
        <v>232.29933333333335</v>
      </c>
    </row>
    <row r="177" spans="1:9" x14ac:dyDescent="0.25">
      <c r="A177" s="46" t="s">
        <v>435</v>
      </c>
      <c r="B177" s="48">
        <v>16699.599999999999</v>
      </c>
      <c r="C177" s="48">
        <v>2775.3</v>
      </c>
      <c r="D177" s="48">
        <v>2759.8</v>
      </c>
      <c r="E177" s="48">
        <v>2260.4</v>
      </c>
      <c r="F177" s="48">
        <v>7.3999999999999995</v>
      </c>
      <c r="G177" s="48">
        <v>81.666666666666671</v>
      </c>
      <c r="H177" s="48">
        <v>77</v>
      </c>
      <c r="I177" s="49">
        <v>232.04499999999999</v>
      </c>
    </row>
    <row r="178" spans="1:9" x14ac:dyDescent="0.25">
      <c r="A178" s="46" t="s">
        <v>436</v>
      </c>
      <c r="B178" s="48">
        <v>16911.099999999999</v>
      </c>
      <c r="C178" s="48">
        <v>2880</v>
      </c>
      <c r="D178" s="48">
        <v>2767.2</v>
      </c>
      <c r="E178" s="48">
        <v>2284.1999999999998</v>
      </c>
      <c r="F178" s="48">
        <v>7.333333333333333</v>
      </c>
      <c r="G178" s="48">
        <v>81.566666666666663</v>
      </c>
      <c r="H178" s="48">
        <v>77.100000000000009</v>
      </c>
      <c r="I178" s="49">
        <v>233.29999999999998</v>
      </c>
    </row>
    <row r="179" spans="1:9" x14ac:dyDescent="0.25">
      <c r="A179" s="46" t="s">
        <v>437</v>
      </c>
      <c r="B179" s="48">
        <v>17133.099999999999</v>
      </c>
      <c r="C179" s="48">
        <v>2910.5</v>
      </c>
      <c r="D179" s="48">
        <v>2783.3</v>
      </c>
      <c r="E179" s="48">
        <v>2348.1999999999998</v>
      </c>
      <c r="F179" s="48">
        <v>6.7</v>
      </c>
      <c r="G179" s="48">
        <v>76.933333333333337</v>
      </c>
      <c r="H179" s="48">
        <v>77.466666666666669</v>
      </c>
      <c r="I179" s="49">
        <v>234.16266666666669</v>
      </c>
    </row>
    <row r="180" spans="1:9" x14ac:dyDescent="0.25">
      <c r="A180" s="46" t="s">
        <v>438</v>
      </c>
      <c r="B180" s="48">
        <v>17144.3</v>
      </c>
      <c r="C180" s="48">
        <v>2899.2</v>
      </c>
      <c r="D180" s="48">
        <v>2853.7</v>
      </c>
      <c r="E180" s="48">
        <v>2342.4</v>
      </c>
      <c r="F180" s="48">
        <v>6.9333333333333336</v>
      </c>
      <c r="G180" s="48">
        <v>80.933333333333337</v>
      </c>
      <c r="H180" s="48">
        <v>77.86666666666666</v>
      </c>
      <c r="I180" s="49">
        <v>235.62100000000001</v>
      </c>
    </row>
    <row r="181" spans="1:9" x14ac:dyDescent="0.25">
      <c r="A181" s="46" t="s">
        <v>439</v>
      </c>
      <c r="B181" s="48">
        <v>17462.7</v>
      </c>
      <c r="C181" s="48">
        <v>3030.4</v>
      </c>
      <c r="D181" s="48">
        <v>2900.6</v>
      </c>
      <c r="E181" s="48">
        <v>2394.1</v>
      </c>
      <c r="F181" s="48">
        <v>6.1000000000000005</v>
      </c>
      <c r="G181" s="48">
        <v>82.833333333333329</v>
      </c>
      <c r="H181" s="48">
        <v>78.733333333333334</v>
      </c>
      <c r="I181" s="49">
        <v>236.87233333333333</v>
      </c>
    </row>
    <row r="182" spans="1:9" x14ac:dyDescent="0.25">
      <c r="A182" s="46" t="s">
        <v>440</v>
      </c>
      <c r="B182" s="48">
        <v>17743.2</v>
      </c>
      <c r="C182" s="48">
        <v>3107.6</v>
      </c>
      <c r="D182" s="48">
        <v>2888.5</v>
      </c>
      <c r="E182" s="48">
        <v>2398.1</v>
      </c>
      <c r="F182" s="48">
        <v>6.166666666666667</v>
      </c>
      <c r="G182" s="48">
        <v>82.966666666666669</v>
      </c>
      <c r="H182" s="48">
        <v>79</v>
      </c>
      <c r="I182" s="49">
        <v>237.47833333333332</v>
      </c>
    </row>
    <row r="183" spans="1:9" x14ac:dyDescent="0.25">
      <c r="A183" s="46" t="s">
        <v>441</v>
      </c>
      <c r="B183" s="48">
        <v>17852.5</v>
      </c>
      <c r="C183" s="48">
        <v>3139.5</v>
      </c>
      <c r="D183" s="48">
        <v>2907</v>
      </c>
      <c r="E183" s="48">
        <v>2375.1</v>
      </c>
      <c r="F183" s="48">
        <v>5.4666666666666659</v>
      </c>
      <c r="G183" s="48">
        <v>89.766666666666652</v>
      </c>
      <c r="H183" s="48">
        <v>79.233333333333334</v>
      </c>
      <c r="I183" s="49">
        <v>236.88833333333332</v>
      </c>
    </row>
    <row r="184" spans="1:9" x14ac:dyDescent="0.25">
      <c r="A184" s="46" t="s">
        <v>442</v>
      </c>
      <c r="B184" s="48">
        <v>17991.3</v>
      </c>
      <c r="C184" s="48">
        <v>3245.1</v>
      </c>
      <c r="D184" s="48">
        <v>2824.4</v>
      </c>
      <c r="E184" s="48">
        <v>2297.4</v>
      </c>
      <c r="F184" s="48">
        <v>5.833333333333333</v>
      </c>
      <c r="G184" s="48">
        <v>95.5</v>
      </c>
      <c r="H184" s="48">
        <v>78.166666666666671</v>
      </c>
      <c r="I184" s="49">
        <v>235.35500000000002</v>
      </c>
    </row>
    <row r="185" spans="1:9" x14ac:dyDescent="0.25">
      <c r="A185" s="46" t="s">
        <v>443</v>
      </c>
      <c r="B185" s="48">
        <v>18193.7</v>
      </c>
      <c r="C185" s="48">
        <v>3245.8</v>
      </c>
      <c r="D185" s="48">
        <v>2807.5</v>
      </c>
      <c r="E185" s="48">
        <v>2298.6999999999998</v>
      </c>
      <c r="F185" s="48">
        <v>5.3</v>
      </c>
      <c r="G185" s="48">
        <v>94.233333333333348</v>
      </c>
      <c r="H185" s="48">
        <v>77</v>
      </c>
      <c r="I185" s="49">
        <v>236.96</v>
      </c>
    </row>
    <row r="186" spans="1:9" x14ac:dyDescent="0.25">
      <c r="A186" s="46" t="s">
        <v>444</v>
      </c>
      <c r="B186" s="48">
        <v>18307</v>
      </c>
      <c r="C186" s="48">
        <v>3251.7</v>
      </c>
      <c r="D186" s="48">
        <v>2801.4</v>
      </c>
      <c r="E186" s="48">
        <v>2258.4</v>
      </c>
      <c r="F186" s="48">
        <v>5.2333333333333334</v>
      </c>
      <c r="G186" s="48">
        <v>90.733333333333334</v>
      </c>
      <c r="H186" s="48">
        <v>77.066666666666677</v>
      </c>
      <c r="I186" s="49">
        <v>237.85500000000002</v>
      </c>
    </row>
    <row r="187" spans="1:9" x14ac:dyDescent="0.25">
      <c r="A187" s="46" t="s">
        <v>445</v>
      </c>
      <c r="B187" s="48">
        <v>18332.099999999999</v>
      </c>
      <c r="C187" s="48">
        <v>3206.1</v>
      </c>
      <c r="D187" s="48">
        <v>2746.1</v>
      </c>
      <c r="E187" s="48">
        <v>2220.1</v>
      </c>
      <c r="F187" s="48">
        <v>4.8</v>
      </c>
      <c r="G187" s="48">
        <v>91.3</v>
      </c>
      <c r="H187" s="48">
        <v>75.966666666666669</v>
      </c>
      <c r="I187" s="49">
        <v>237.83699999999999</v>
      </c>
    </row>
    <row r="188" spans="1:9" x14ac:dyDescent="0.25">
      <c r="A188" s="46" t="s">
        <v>446</v>
      </c>
      <c r="B188" s="48">
        <v>18425.3</v>
      </c>
      <c r="C188" s="48">
        <v>3174.4</v>
      </c>
      <c r="D188" s="48">
        <v>2693.6</v>
      </c>
      <c r="E188" s="48">
        <v>2179.1999999999998</v>
      </c>
      <c r="F188" s="48">
        <v>5.2</v>
      </c>
      <c r="G188" s="48">
        <v>91.566666666666663</v>
      </c>
      <c r="H188" s="48">
        <v>75.533333333333331</v>
      </c>
      <c r="I188" s="49">
        <v>237.68933333333334</v>
      </c>
    </row>
    <row r="189" spans="1:9" x14ac:dyDescent="0.25">
      <c r="A189" s="46" t="s">
        <v>447</v>
      </c>
      <c r="B189" s="48">
        <v>18611.599999999999</v>
      </c>
      <c r="C189" s="48">
        <v>3178.5</v>
      </c>
      <c r="D189" s="48">
        <v>2710.6</v>
      </c>
      <c r="E189" s="48">
        <v>2218.9</v>
      </c>
      <c r="F189" s="48">
        <v>4.7666666666666666</v>
      </c>
      <c r="G189" s="48">
        <v>92.399999999999991</v>
      </c>
      <c r="H189" s="48">
        <v>75.166666666666671</v>
      </c>
      <c r="I189" s="49">
        <v>239.59033333333332</v>
      </c>
    </row>
    <row r="190" spans="1:9" x14ac:dyDescent="0.25">
      <c r="A190" s="46" t="s">
        <v>448</v>
      </c>
      <c r="B190" s="48">
        <v>18775.5</v>
      </c>
      <c r="C190" s="48">
        <v>3185.7</v>
      </c>
      <c r="D190" s="48">
        <v>2750.5</v>
      </c>
      <c r="E190" s="48">
        <v>2265.4</v>
      </c>
      <c r="F190" s="48">
        <v>4.9666666666666659</v>
      </c>
      <c r="G190" s="48">
        <v>90.333333333333329</v>
      </c>
      <c r="H190" s="48">
        <v>75.3</v>
      </c>
      <c r="I190" s="49">
        <v>240.60733333333329</v>
      </c>
    </row>
    <row r="191" spans="1:9" x14ac:dyDescent="0.25">
      <c r="A191" s="46" t="s">
        <v>449</v>
      </c>
      <c r="B191" s="48">
        <v>18968</v>
      </c>
      <c r="C191" s="48">
        <v>3281.5</v>
      </c>
      <c r="D191" s="48">
        <v>2798.7</v>
      </c>
      <c r="E191" s="48">
        <v>2264.9</v>
      </c>
      <c r="F191" s="48">
        <v>4.5333333333333341</v>
      </c>
      <c r="G191" s="48">
        <v>93.066666666666663</v>
      </c>
      <c r="H191" s="48">
        <v>75.2</v>
      </c>
      <c r="I191" s="49">
        <v>242.13466666666667</v>
      </c>
    </row>
    <row r="192" spans="1:9" x14ac:dyDescent="0.25">
      <c r="A192" s="46" t="s">
        <v>450</v>
      </c>
      <c r="B192" s="48">
        <v>19153.900000000001</v>
      </c>
      <c r="C192" s="48">
        <v>3283.5</v>
      </c>
      <c r="D192" s="48">
        <v>2867.7</v>
      </c>
      <c r="E192" s="48">
        <v>2334.4</v>
      </c>
      <c r="F192" s="48">
        <v>4.8666666666666663</v>
      </c>
      <c r="G192" s="48">
        <v>97.233333333333348</v>
      </c>
      <c r="H192" s="48">
        <v>75.3</v>
      </c>
      <c r="I192" s="49">
        <v>243.83866666666668</v>
      </c>
    </row>
    <row r="193" spans="1:9" x14ac:dyDescent="0.25">
      <c r="A193" s="46" t="s">
        <v>451</v>
      </c>
      <c r="B193" s="48">
        <v>19322.900000000001</v>
      </c>
      <c r="C193" s="48">
        <v>3357.4</v>
      </c>
      <c r="D193" s="48">
        <v>2903.3</v>
      </c>
      <c r="E193" s="48">
        <v>2346.1999999999998</v>
      </c>
      <c r="F193" s="48">
        <v>4.2333333333333334</v>
      </c>
      <c r="G193" s="48">
        <v>96.366666666666674</v>
      </c>
      <c r="H193" s="48">
        <v>76.533333333333346</v>
      </c>
      <c r="I193" s="49">
        <v>244.12</v>
      </c>
    </row>
    <row r="194" spans="1:9" x14ac:dyDescent="0.25">
      <c r="A194" s="46" t="s">
        <v>452</v>
      </c>
      <c r="B194" s="48">
        <v>19558.7</v>
      </c>
      <c r="C194" s="48">
        <v>3413.3</v>
      </c>
      <c r="D194" s="48">
        <v>2906.6</v>
      </c>
      <c r="E194" s="48">
        <v>2383.1</v>
      </c>
      <c r="F194" s="48">
        <v>4.3999999999999995</v>
      </c>
      <c r="G194" s="48">
        <v>95.09999999999998</v>
      </c>
      <c r="H194" s="48">
        <v>76.466666666666654</v>
      </c>
      <c r="I194" s="49">
        <v>245.28700000000001</v>
      </c>
    </row>
    <row r="195" spans="1:9" x14ac:dyDescent="0.25">
      <c r="A195" s="46" t="s">
        <v>453</v>
      </c>
      <c r="B195" s="48">
        <v>19883</v>
      </c>
      <c r="C195" s="48">
        <v>3471.4</v>
      </c>
      <c r="D195" s="48">
        <v>3017.1</v>
      </c>
      <c r="E195" s="48">
        <v>2471.3000000000002</v>
      </c>
      <c r="F195" s="48">
        <v>3.9</v>
      </c>
      <c r="G195" s="48">
        <v>98.366666666666674</v>
      </c>
      <c r="H195" s="48">
        <v>77.766666666666666</v>
      </c>
      <c r="I195" s="49">
        <v>247.23833333333332</v>
      </c>
    </row>
    <row r="196" spans="1:9" x14ac:dyDescent="0.25">
      <c r="A196" s="46" t="s">
        <v>454</v>
      </c>
      <c r="B196" s="48">
        <v>20143.7</v>
      </c>
      <c r="C196" s="48">
        <v>3550.8</v>
      </c>
      <c r="D196" s="48">
        <v>3084.5</v>
      </c>
      <c r="E196" s="48">
        <v>2504.4</v>
      </c>
      <c r="F196" s="48">
        <v>4.333333333333333</v>
      </c>
      <c r="G196" s="48">
        <v>98.933333333333337</v>
      </c>
      <c r="H196" s="48">
        <v>78.366666666666674</v>
      </c>
      <c r="I196" s="49">
        <v>249.25433333333334</v>
      </c>
    </row>
    <row r="197" spans="1:9" x14ac:dyDescent="0.25">
      <c r="A197" s="46" t="s">
        <v>455</v>
      </c>
      <c r="B197" s="48">
        <v>20492.5</v>
      </c>
      <c r="C197" s="48">
        <v>3603.2</v>
      </c>
      <c r="D197" s="48">
        <v>3108.1</v>
      </c>
      <c r="E197" s="48">
        <v>2568.3000000000002</v>
      </c>
      <c r="F197" s="48">
        <v>3.8333333333333335</v>
      </c>
      <c r="G197" s="48">
        <v>98.333333333333329</v>
      </c>
      <c r="H197" s="48">
        <v>79.433333333333323</v>
      </c>
      <c r="I197" s="49">
        <v>250.68099999999995</v>
      </c>
    </row>
    <row r="198" spans="1:9" x14ac:dyDescent="0.25">
      <c r="A198" s="46" t="s">
        <v>456</v>
      </c>
      <c r="B198" s="48">
        <v>20659.099999999999</v>
      </c>
      <c r="C198" s="48">
        <v>3679.6</v>
      </c>
      <c r="D198" s="48">
        <v>3158.2</v>
      </c>
      <c r="E198" s="48">
        <v>2534.1999999999998</v>
      </c>
      <c r="F198" s="48">
        <v>3.8666666666666667</v>
      </c>
      <c r="G198" s="48">
        <v>98.066666666666677</v>
      </c>
      <c r="H198" s="48">
        <v>80.133333333333326</v>
      </c>
      <c r="I198" s="49">
        <v>251.77033333333335</v>
      </c>
    </row>
    <row r="199" spans="1:9" x14ac:dyDescent="0.25">
      <c r="A199" s="46" t="s">
        <v>457</v>
      </c>
      <c r="B199" s="48">
        <v>20813.3</v>
      </c>
      <c r="C199" s="48">
        <v>3717.5</v>
      </c>
      <c r="D199" s="48">
        <v>3168.1</v>
      </c>
      <c r="E199" s="48">
        <v>2527.1</v>
      </c>
      <c r="F199" s="48">
        <v>3.5666666666666664</v>
      </c>
      <c r="G199" s="48">
        <v>98.133333333333326</v>
      </c>
      <c r="H199" s="48">
        <v>80</v>
      </c>
      <c r="I199" s="49">
        <v>252.68999999999997</v>
      </c>
    </row>
    <row r="200" spans="1:9" x14ac:dyDescent="0.25">
      <c r="A200" s="46" t="s">
        <v>458</v>
      </c>
      <c r="B200" s="48">
        <v>21001.599999999999</v>
      </c>
      <c r="C200" s="48">
        <v>3801.9</v>
      </c>
      <c r="D200" s="48">
        <v>3131</v>
      </c>
      <c r="E200" s="48">
        <v>2524.6</v>
      </c>
      <c r="F200" s="48">
        <v>4.1333333333333337</v>
      </c>
      <c r="G200" s="48">
        <v>94.466666666666654</v>
      </c>
      <c r="H200" s="48">
        <v>79.066666666666677</v>
      </c>
      <c r="I200" s="49">
        <v>253.29266666666669</v>
      </c>
    </row>
    <row r="201" spans="1:9" x14ac:dyDescent="0.25">
      <c r="A201" s="46" t="s">
        <v>459</v>
      </c>
      <c r="B201" s="48">
        <v>21289.3</v>
      </c>
      <c r="C201" s="48">
        <v>3843</v>
      </c>
      <c r="D201" s="48">
        <v>3165.7</v>
      </c>
      <c r="E201" s="48">
        <v>2533.4</v>
      </c>
      <c r="F201" s="48">
        <v>3.5</v>
      </c>
      <c r="G201" s="48">
        <v>98.466666666666654</v>
      </c>
      <c r="H201" s="48">
        <v>78.5</v>
      </c>
      <c r="I201" s="49">
        <v>255.28299999999999</v>
      </c>
    </row>
    <row r="202" spans="1:9" x14ac:dyDescent="0.25">
      <c r="A202" s="46" t="s">
        <v>460</v>
      </c>
      <c r="B202" s="48">
        <v>21505</v>
      </c>
      <c r="C202" s="48">
        <v>3858.2</v>
      </c>
      <c r="D202" s="48">
        <v>3126.1</v>
      </c>
      <c r="E202" s="48">
        <v>2512.1</v>
      </c>
      <c r="F202" s="48">
        <v>3.6999999999999997</v>
      </c>
      <c r="G202" s="48">
        <v>93.8</v>
      </c>
      <c r="H202" s="48">
        <v>78.266666666666666</v>
      </c>
      <c r="I202" s="49">
        <v>256.22499999999997</v>
      </c>
    </row>
    <row r="203" spans="1:9" x14ac:dyDescent="0.25">
      <c r="A203" s="46" t="s">
        <v>461</v>
      </c>
      <c r="B203" s="48">
        <v>21694.5</v>
      </c>
      <c r="C203" s="48">
        <v>3801.9</v>
      </c>
      <c r="D203" s="48">
        <v>3041.1</v>
      </c>
      <c r="E203" s="48">
        <v>2508.6999999999998</v>
      </c>
      <c r="F203" s="48">
        <v>3.3333333333333335</v>
      </c>
      <c r="G203" s="48">
        <v>97.2</v>
      </c>
      <c r="H203" s="48">
        <v>77.533333333333331</v>
      </c>
      <c r="I203" s="49">
        <v>257.78533333333331</v>
      </c>
    </row>
    <row r="204" spans="1:9" x14ac:dyDescent="0.25">
      <c r="A204" s="46" t="s">
        <v>462</v>
      </c>
      <c r="B204" s="48">
        <v>21481.4</v>
      </c>
      <c r="C204" s="48">
        <v>3752.4</v>
      </c>
      <c r="D204" s="48">
        <v>2927.3</v>
      </c>
      <c r="E204" s="48">
        <v>2385.5</v>
      </c>
      <c r="F204" s="48">
        <v>4.1000000000000005</v>
      </c>
      <c r="G204" s="48">
        <v>96.633333333333326</v>
      </c>
      <c r="H204" s="48">
        <v>76.2</v>
      </c>
      <c r="I204" s="49">
        <v>258.61799999999999</v>
      </c>
    </row>
    <row r="205" spans="1:9" x14ac:dyDescent="0.25">
      <c r="A205" s="46" t="s">
        <v>463</v>
      </c>
      <c r="B205" s="48">
        <v>19477.400000000001</v>
      </c>
      <c r="C205" s="48">
        <v>3167</v>
      </c>
      <c r="D205" s="48">
        <v>2346.6999999999998</v>
      </c>
      <c r="E205" s="48">
        <v>1807.9</v>
      </c>
      <c r="F205" s="48">
        <v>12.866666666666665</v>
      </c>
      <c r="G205" s="48">
        <v>74.066666666666663</v>
      </c>
      <c r="H205" s="48">
        <v>66.633333333333326</v>
      </c>
      <c r="I205" s="49">
        <v>256.41833333333335</v>
      </c>
    </row>
    <row r="206" spans="1:9" x14ac:dyDescent="0.25">
      <c r="A206" s="46" t="s">
        <v>464</v>
      </c>
      <c r="B206" s="48">
        <v>21138.6</v>
      </c>
      <c r="C206" s="48">
        <v>3708.8</v>
      </c>
      <c r="D206" s="48">
        <v>2805.3</v>
      </c>
      <c r="E206" s="48">
        <v>2079.6</v>
      </c>
      <c r="F206" s="48">
        <v>8.9</v>
      </c>
      <c r="G206" s="48">
        <v>75.666666666666671</v>
      </c>
      <c r="H206" s="48">
        <v>73.033333333333346</v>
      </c>
      <c r="I206" s="49">
        <v>259.4376666666667</v>
      </c>
    </row>
    <row r="207" spans="1:9" x14ac:dyDescent="0.25">
      <c r="A207" s="46" t="s">
        <v>465</v>
      </c>
      <c r="B207" s="48">
        <v>21477.599999999999</v>
      </c>
      <c r="C207" s="48">
        <v>3923.2</v>
      </c>
      <c r="D207" s="48">
        <v>3019.1</v>
      </c>
      <c r="E207" s="48">
        <v>2220.6999999999998</v>
      </c>
      <c r="F207" s="48">
        <v>6.5</v>
      </c>
      <c r="G207" s="48">
        <v>79.8</v>
      </c>
      <c r="H207" s="48">
        <v>74.566666666666663</v>
      </c>
      <c r="I207" s="49">
        <v>260.87899999999996</v>
      </c>
    </row>
    <row r="208" spans="1:9" x14ac:dyDescent="0.25">
      <c r="A208" s="46" t="s">
        <v>466</v>
      </c>
      <c r="B208" s="48">
        <v>22038.2</v>
      </c>
      <c r="C208" s="48">
        <v>3928</v>
      </c>
      <c r="D208" s="48">
        <v>3184.5</v>
      </c>
      <c r="E208" s="48">
        <v>2311.9</v>
      </c>
      <c r="F208" s="48">
        <v>6.5333333333333323</v>
      </c>
      <c r="G208" s="48">
        <v>80.233333333333334</v>
      </c>
      <c r="H208" s="48">
        <v>75.63333333333334</v>
      </c>
      <c r="I208" s="49">
        <v>263.52466666666669</v>
      </c>
    </row>
    <row r="209" spans="1:9" x14ac:dyDescent="0.25">
      <c r="A209" s="46" t="s">
        <v>467</v>
      </c>
      <c r="B209" s="48">
        <v>22741</v>
      </c>
      <c r="C209" s="48">
        <v>3925.1</v>
      </c>
      <c r="D209" s="48">
        <v>3343.2</v>
      </c>
      <c r="E209" s="48">
        <v>2461.5</v>
      </c>
      <c r="F209" s="48">
        <v>5.7666666666666657</v>
      </c>
      <c r="G209" s="48">
        <v>85.566666666666663</v>
      </c>
      <c r="H209" s="48">
        <v>77.199999999999989</v>
      </c>
      <c r="I209" s="49">
        <v>268.76033333333334</v>
      </c>
    </row>
    <row r="210" spans="1:9" x14ac:dyDescent="0.25">
      <c r="A210" s="46" t="s">
        <v>468</v>
      </c>
      <c r="B210" s="48">
        <v>23202.3</v>
      </c>
      <c r="C210" s="48">
        <v>4099.6000000000004</v>
      </c>
      <c r="D210" s="48">
        <v>3432.3</v>
      </c>
      <c r="E210" s="48">
        <v>2485.1999999999998</v>
      </c>
      <c r="F210" s="48">
        <v>5.2</v>
      </c>
      <c r="G210" s="48">
        <v>74.766666666666666</v>
      </c>
      <c r="H210" s="48">
        <v>77.933333333333337</v>
      </c>
      <c r="I210" s="49">
        <v>273.16333333333336</v>
      </c>
    </row>
    <row r="211" spans="1:9" x14ac:dyDescent="0.25">
      <c r="A211" s="46" t="s">
        <v>469</v>
      </c>
      <c r="B211" s="48">
        <v>24002.799999999999</v>
      </c>
      <c r="C211" s="48">
        <v>4527.2</v>
      </c>
      <c r="D211" s="48">
        <v>3625.9</v>
      </c>
      <c r="E211" s="48">
        <v>2654.5</v>
      </c>
      <c r="F211" s="48">
        <v>3.9666666666666663</v>
      </c>
      <c r="G211" s="48">
        <v>69.900000000000006</v>
      </c>
      <c r="H211" s="48">
        <v>78.766666666666666</v>
      </c>
      <c r="I211" s="49">
        <v>278.41333333333336</v>
      </c>
    </row>
    <row r="212" spans="1:9" x14ac:dyDescent="0.25">
      <c r="A212" s="46" t="s">
        <v>513</v>
      </c>
      <c r="B212" s="48">
        <v>24386.7</v>
      </c>
      <c r="C212" s="48">
        <v>4695.1000000000004</v>
      </c>
      <c r="D212" s="48">
        <v>3910.3</v>
      </c>
      <c r="E212" s="48">
        <v>2732.4</v>
      </c>
      <c r="F212" s="48">
        <v>4.1000000000000005</v>
      </c>
      <c r="G212" s="48">
        <v>63.133333333333333</v>
      </c>
      <c r="H212" s="48">
        <v>79.400000000000006</v>
      </c>
      <c r="I212" s="49">
        <v>284.60766666666672</v>
      </c>
    </row>
    <row r="213" spans="1:9" x14ac:dyDescent="0.25">
      <c r="A213" s="46" t="s">
        <v>523</v>
      </c>
      <c r="B213" s="48">
        <v>24882.9</v>
      </c>
      <c r="C213" s="48">
        <v>4642.3999999999996</v>
      </c>
      <c r="D213" s="48">
        <v>4061.5</v>
      </c>
      <c r="E213" s="48">
        <v>2978.7</v>
      </c>
      <c r="F213" s="48">
        <v>3.5</v>
      </c>
      <c r="G213" s="48">
        <v>57.866666666666667</v>
      </c>
      <c r="H213" s="48">
        <v>80.099999999999994</v>
      </c>
      <c r="I213" s="49">
        <v>291.82166666666666</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D156"/>
  <sheetViews>
    <sheetView workbookViewId="0">
      <selection activeCell="D152" sqref="D152"/>
    </sheetView>
  </sheetViews>
  <sheetFormatPr baseColWidth="10" defaultRowHeight="15" x14ac:dyDescent="0.25"/>
  <cols>
    <col min="2" max="3" width="11.42578125" style="46"/>
  </cols>
  <sheetData>
    <row r="1" spans="1:4" x14ac:dyDescent="0.25">
      <c r="B1" s="46" t="s">
        <v>535</v>
      </c>
      <c r="C1" s="46" t="s">
        <v>534</v>
      </c>
      <c r="D1" t="s">
        <v>533</v>
      </c>
    </row>
    <row r="2" spans="1:4" x14ac:dyDescent="0.25">
      <c r="A2" s="47">
        <v>31048</v>
      </c>
      <c r="B2" s="48" t="s">
        <v>0</v>
      </c>
      <c r="C2" s="48" t="s">
        <v>0</v>
      </c>
      <c r="D2" s="48" t="s">
        <v>0</v>
      </c>
    </row>
    <row r="3" spans="1:4" x14ac:dyDescent="0.25">
      <c r="A3" s="47">
        <v>31138</v>
      </c>
      <c r="B3" s="48" t="s">
        <v>0</v>
      </c>
      <c r="C3" s="48" t="s">
        <v>0</v>
      </c>
      <c r="D3" s="48" t="s">
        <v>0</v>
      </c>
    </row>
    <row r="4" spans="1:4" x14ac:dyDescent="0.25">
      <c r="A4" s="47">
        <v>31229</v>
      </c>
      <c r="B4" s="48" t="s">
        <v>0</v>
      </c>
      <c r="C4" s="48" t="s">
        <v>0</v>
      </c>
      <c r="D4" s="48" t="s">
        <v>0</v>
      </c>
    </row>
    <row r="5" spans="1:4" x14ac:dyDescent="0.25">
      <c r="A5" s="47">
        <v>31321</v>
      </c>
      <c r="B5" s="48" t="s">
        <v>0</v>
      </c>
      <c r="C5" s="48" t="s">
        <v>0</v>
      </c>
      <c r="D5" s="48" t="s">
        <v>0</v>
      </c>
    </row>
    <row r="6" spans="1:4" x14ac:dyDescent="0.25">
      <c r="A6" s="47">
        <v>31413</v>
      </c>
      <c r="B6" s="48" t="s">
        <v>0</v>
      </c>
      <c r="C6" s="48" t="s">
        <v>0</v>
      </c>
      <c r="D6" s="48" t="s">
        <v>0</v>
      </c>
    </row>
    <row r="7" spans="1:4" x14ac:dyDescent="0.25">
      <c r="A7" s="47">
        <v>31503</v>
      </c>
      <c r="B7" s="48" t="s">
        <v>0</v>
      </c>
      <c r="C7" s="48" t="s">
        <v>0</v>
      </c>
      <c r="D7" s="48" t="s">
        <v>0</v>
      </c>
    </row>
    <row r="8" spans="1:4" x14ac:dyDescent="0.25">
      <c r="A8" s="47">
        <v>31594</v>
      </c>
      <c r="B8" s="48" t="s">
        <v>0</v>
      </c>
      <c r="C8" s="48" t="s">
        <v>0</v>
      </c>
      <c r="D8" s="48" t="s">
        <v>0</v>
      </c>
    </row>
    <row r="9" spans="1:4" x14ac:dyDescent="0.25">
      <c r="A9" s="47">
        <v>31686</v>
      </c>
      <c r="B9" s="48" t="s">
        <v>0</v>
      </c>
      <c r="C9" s="48" t="s">
        <v>0</v>
      </c>
      <c r="D9" s="48" t="s">
        <v>0</v>
      </c>
    </row>
    <row r="10" spans="1:4" x14ac:dyDescent="0.25">
      <c r="A10" s="47">
        <v>31778</v>
      </c>
      <c r="B10" s="48" t="s">
        <v>0</v>
      </c>
      <c r="C10" s="48" t="s">
        <v>0</v>
      </c>
      <c r="D10" s="48" t="s">
        <v>0</v>
      </c>
    </row>
    <row r="11" spans="1:4" x14ac:dyDescent="0.25">
      <c r="A11" s="47">
        <v>31868</v>
      </c>
      <c r="B11" s="48" t="s">
        <v>0</v>
      </c>
      <c r="C11" s="48" t="s">
        <v>0</v>
      </c>
      <c r="D11" s="48" t="s">
        <v>0</v>
      </c>
    </row>
    <row r="12" spans="1:4" x14ac:dyDescent="0.25">
      <c r="A12" s="47">
        <v>31959</v>
      </c>
      <c r="B12" s="48" t="s">
        <v>0</v>
      </c>
      <c r="C12" s="48" t="s">
        <v>0</v>
      </c>
      <c r="D12" s="48" t="s">
        <v>0</v>
      </c>
    </row>
    <row r="13" spans="1:4" x14ac:dyDescent="0.25">
      <c r="A13" s="47">
        <v>32051</v>
      </c>
      <c r="B13" s="48" t="s">
        <v>0</v>
      </c>
      <c r="C13" s="48" t="s">
        <v>0</v>
      </c>
      <c r="D13" s="48" t="s">
        <v>0</v>
      </c>
    </row>
    <row r="14" spans="1:4" x14ac:dyDescent="0.25">
      <c r="A14" s="47">
        <v>32143</v>
      </c>
      <c r="B14" s="48" t="s">
        <v>0</v>
      </c>
      <c r="C14" s="48" t="s">
        <v>0</v>
      </c>
      <c r="D14" s="48" t="s">
        <v>0</v>
      </c>
    </row>
    <row r="15" spans="1:4" x14ac:dyDescent="0.25">
      <c r="A15" s="47">
        <v>32234</v>
      </c>
      <c r="B15" s="48" t="s">
        <v>0</v>
      </c>
      <c r="C15" s="48" t="s">
        <v>0</v>
      </c>
      <c r="D15" s="48" t="s">
        <v>0</v>
      </c>
    </row>
    <row r="16" spans="1:4" x14ac:dyDescent="0.25">
      <c r="A16" s="47">
        <v>32325</v>
      </c>
      <c r="B16" s="48" t="s">
        <v>0</v>
      </c>
      <c r="C16" s="48" t="s">
        <v>0</v>
      </c>
      <c r="D16" s="48" t="s">
        <v>0</v>
      </c>
    </row>
    <row r="17" spans="1:4" x14ac:dyDescent="0.25">
      <c r="A17" s="47">
        <v>32417</v>
      </c>
      <c r="B17" s="48" t="s">
        <v>0</v>
      </c>
      <c r="C17" s="48" t="s">
        <v>0</v>
      </c>
      <c r="D17" s="48" t="s">
        <v>0</v>
      </c>
    </row>
    <row r="18" spans="1:4" x14ac:dyDescent="0.25">
      <c r="A18" s="47">
        <v>32509</v>
      </c>
      <c r="B18" s="48" t="s">
        <v>0</v>
      </c>
      <c r="C18" s="48" t="s">
        <v>0</v>
      </c>
      <c r="D18" s="48" t="s">
        <v>0</v>
      </c>
    </row>
    <row r="19" spans="1:4" x14ac:dyDescent="0.25">
      <c r="A19" s="47">
        <v>32599</v>
      </c>
      <c r="B19" s="48" t="s">
        <v>0</v>
      </c>
      <c r="C19" s="48" t="s">
        <v>0</v>
      </c>
      <c r="D19" s="48" t="s">
        <v>0</v>
      </c>
    </row>
    <row r="20" spans="1:4" x14ac:dyDescent="0.25">
      <c r="A20" s="47">
        <v>32690</v>
      </c>
      <c r="B20" s="48" t="s">
        <v>0</v>
      </c>
      <c r="C20" s="48" t="s">
        <v>0</v>
      </c>
      <c r="D20" s="48" t="s">
        <v>0</v>
      </c>
    </row>
    <row r="21" spans="1:4" x14ac:dyDescent="0.25">
      <c r="A21" s="47">
        <v>32782</v>
      </c>
      <c r="B21" s="48" t="s">
        <v>0</v>
      </c>
      <c r="C21" s="48" t="s">
        <v>0</v>
      </c>
      <c r="D21" s="48">
        <v>3.0375000000000001</v>
      </c>
    </row>
    <row r="22" spans="1:4" x14ac:dyDescent="0.25">
      <c r="A22" s="47">
        <v>32874</v>
      </c>
      <c r="B22" s="48" t="s">
        <v>0</v>
      </c>
      <c r="C22" s="48" t="s">
        <v>0</v>
      </c>
      <c r="D22" s="48">
        <v>3.1166666666666698</v>
      </c>
    </row>
    <row r="23" spans="1:4" x14ac:dyDescent="0.25">
      <c r="A23" s="47">
        <v>32964</v>
      </c>
      <c r="B23" s="48">
        <v>3.3</v>
      </c>
      <c r="C23" s="48">
        <v>2.7</v>
      </c>
      <c r="D23" s="48" t="s">
        <v>0</v>
      </c>
    </row>
    <row r="24" spans="1:4" x14ac:dyDescent="0.25">
      <c r="A24" s="47">
        <v>33055</v>
      </c>
      <c r="B24" s="48" t="s">
        <v>0</v>
      </c>
      <c r="C24" s="48" t="s">
        <v>0</v>
      </c>
      <c r="D24" s="48">
        <v>3.1</v>
      </c>
    </row>
    <row r="25" spans="1:4" x14ac:dyDescent="0.25">
      <c r="A25" s="47">
        <v>33147</v>
      </c>
      <c r="B25" s="48">
        <v>3.4</v>
      </c>
      <c r="C25" s="48">
        <v>2.6</v>
      </c>
      <c r="D25" s="48">
        <v>3.5285714285714298</v>
      </c>
    </row>
    <row r="26" spans="1:4" x14ac:dyDescent="0.25">
      <c r="A26" s="47">
        <v>33239</v>
      </c>
      <c r="B26" s="48" t="s">
        <v>0</v>
      </c>
      <c r="C26" s="48" t="s">
        <v>0</v>
      </c>
      <c r="D26" s="48" t="s">
        <v>0</v>
      </c>
    </row>
    <row r="27" spans="1:4" x14ac:dyDescent="0.25">
      <c r="A27" s="47">
        <v>33329</v>
      </c>
      <c r="B27" s="48">
        <v>3.2</v>
      </c>
      <c r="C27" s="48">
        <v>2.5</v>
      </c>
      <c r="D27" s="48">
        <v>3.3875000000000002</v>
      </c>
    </row>
    <row r="28" spans="1:4" x14ac:dyDescent="0.25">
      <c r="A28" s="47">
        <v>33420</v>
      </c>
      <c r="B28" s="48" t="s">
        <v>0</v>
      </c>
      <c r="C28" s="48" t="s">
        <v>0</v>
      </c>
      <c r="D28" s="48">
        <v>3.8374999999999999</v>
      </c>
    </row>
    <row r="29" spans="1:4" x14ac:dyDescent="0.25">
      <c r="A29" s="47">
        <v>33512</v>
      </c>
      <c r="B29" s="48">
        <v>3.3</v>
      </c>
      <c r="C29" s="48">
        <v>2.7</v>
      </c>
      <c r="D29" s="48">
        <v>3.6777777777777798</v>
      </c>
    </row>
    <row r="30" spans="1:4" x14ac:dyDescent="0.25">
      <c r="A30" s="47">
        <v>33604</v>
      </c>
      <c r="B30" s="48" t="s">
        <v>0</v>
      </c>
      <c r="C30" s="48" t="s">
        <v>0</v>
      </c>
      <c r="D30" s="48">
        <v>3.6124999999999998</v>
      </c>
    </row>
    <row r="31" spans="1:4" x14ac:dyDescent="0.25">
      <c r="A31" s="47">
        <v>33695</v>
      </c>
      <c r="B31" s="48">
        <v>3.2</v>
      </c>
      <c r="C31" s="48">
        <v>2.7</v>
      </c>
      <c r="D31" s="48">
        <v>3.6857142857142899</v>
      </c>
    </row>
    <row r="32" spans="1:4" x14ac:dyDescent="0.25">
      <c r="A32" s="56">
        <v>33786</v>
      </c>
      <c r="B32" s="57" t="s">
        <v>0</v>
      </c>
      <c r="C32" s="48" t="s">
        <v>0</v>
      </c>
      <c r="D32" s="48">
        <v>3.375</v>
      </c>
    </row>
    <row r="33" spans="1:4" x14ac:dyDescent="0.25">
      <c r="A33" s="47">
        <v>33878</v>
      </c>
      <c r="B33" s="48">
        <v>3.2</v>
      </c>
      <c r="C33" s="48">
        <v>2.9</v>
      </c>
      <c r="D33" s="48">
        <v>3.3714285714285701</v>
      </c>
    </row>
    <row r="34" spans="1:4" x14ac:dyDescent="0.25">
      <c r="A34" s="47">
        <v>33970</v>
      </c>
      <c r="B34" s="48" t="s">
        <v>0</v>
      </c>
      <c r="C34" s="48" t="s">
        <v>0</v>
      </c>
      <c r="D34" s="48">
        <v>3.3624999999999998</v>
      </c>
    </row>
    <row r="35" spans="1:4" x14ac:dyDescent="0.25">
      <c r="A35" s="47">
        <v>34060</v>
      </c>
      <c r="B35" s="48">
        <v>3</v>
      </c>
      <c r="C35" s="48">
        <v>2.7</v>
      </c>
      <c r="D35" s="48">
        <v>3.44285714285714</v>
      </c>
    </row>
    <row r="36" spans="1:4" x14ac:dyDescent="0.25">
      <c r="A36" s="47">
        <v>34151</v>
      </c>
      <c r="B36" s="48" t="s">
        <v>0</v>
      </c>
      <c r="C36" s="48" t="s">
        <v>0</v>
      </c>
      <c r="D36" s="48">
        <v>3.3250000000000002</v>
      </c>
    </row>
    <row r="37" spans="1:4" x14ac:dyDescent="0.25">
      <c r="A37" s="47">
        <v>34243</v>
      </c>
      <c r="B37" s="48">
        <v>2.8</v>
      </c>
      <c r="C37" s="48">
        <v>2.7</v>
      </c>
      <c r="D37" s="48">
        <v>3.1142857142857099</v>
      </c>
    </row>
    <row r="38" spans="1:4" x14ac:dyDescent="0.25">
      <c r="A38" s="47">
        <v>34335</v>
      </c>
      <c r="B38" s="48" t="s">
        <v>0</v>
      </c>
      <c r="C38" s="48" t="s">
        <v>0</v>
      </c>
      <c r="D38" s="48">
        <v>2.625</v>
      </c>
    </row>
    <row r="39" spans="1:4" x14ac:dyDescent="0.25">
      <c r="A39" s="47">
        <v>34425</v>
      </c>
      <c r="B39" s="48">
        <v>3</v>
      </c>
      <c r="C39" s="48">
        <v>2.8</v>
      </c>
      <c r="D39" s="48">
        <v>2.4</v>
      </c>
    </row>
    <row r="40" spans="1:4" x14ac:dyDescent="0.25">
      <c r="A40" s="47">
        <v>34516</v>
      </c>
      <c r="B40" s="48" t="s">
        <v>0</v>
      </c>
      <c r="C40" s="48" t="s">
        <v>0</v>
      </c>
      <c r="D40" s="48">
        <v>2.4500000000000002</v>
      </c>
    </row>
    <row r="41" spans="1:4" x14ac:dyDescent="0.25">
      <c r="A41" s="47">
        <v>34608</v>
      </c>
      <c r="B41" s="48">
        <v>3</v>
      </c>
      <c r="C41" s="48">
        <v>2.6</v>
      </c>
      <c r="D41" s="48">
        <v>2.45714285714286</v>
      </c>
    </row>
    <row r="42" spans="1:4" x14ac:dyDescent="0.25">
      <c r="A42" s="47">
        <v>34700</v>
      </c>
      <c r="B42" s="48" t="s">
        <v>0</v>
      </c>
      <c r="C42" s="48" t="s">
        <v>0</v>
      </c>
      <c r="D42" s="48">
        <v>2.4750000000000001</v>
      </c>
    </row>
    <row r="43" spans="1:4" x14ac:dyDescent="0.25">
      <c r="A43" s="47">
        <v>34790</v>
      </c>
      <c r="B43" s="48">
        <v>2.7</v>
      </c>
      <c r="C43" s="48">
        <v>2.4</v>
      </c>
      <c r="D43" s="48">
        <v>2.3142857142857101</v>
      </c>
    </row>
    <row r="44" spans="1:4" x14ac:dyDescent="0.25">
      <c r="A44" s="47">
        <v>34881</v>
      </c>
      <c r="B44" s="48" t="s">
        <v>0</v>
      </c>
      <c r="C44" s="48" t="s">
        <v>0</v>
      </c>
      <c r="D44" s="48">
        <v>2.35</v>
      </c>
    </row>
    <row r="45" spans="1:4" x14ac:dyDescent="0.25">
      <c r="A45" s="47">
        <v>34973</v>
      </c>
      <c r="B45" s="48">
        <v>2.6</v>
      </c>
      <c r="C45" s="48">
        <v>2.4</v>
      </c>
      <c r="D45" s="48">
        <v>1.9285714285714299</v>
      </c>
    </row>
    <row r="46" spans="1:4" x14ac:dyDescent="0.25">
      <c r="A46" s="47">
        <v>35065</v>
      </c>
      <c r="B46" s="48" t="s">
        <v>0</v>
      </c>
      <c r="C46" s="48" t="s">
        <v>0</v>
      </c>
      <c r="D46" s="48">
        <v>1.875</v>
      </c>
    </row>
    <row r="47" spans="1:4" x14ac:dyDescent="0.25">
      <c r="A47" s="47">
        <v>35156</v>
      </c>
      <c r="B47" s="48">
        <v>2.4</v>
      </c>
      <c r="C47" s="48">
        <v>2.1</v>
      </c>
      <c r="D47" s="48">
        <v>1.6857142857142899</v>
      </c>
    </row>
    <row r="48" spans="1:4" x14ac:dyDescent="0.25">
      <c r="A48" s="47">
        <v>35247</v>
      </c>
      <c r="B48" s="48" t="s">
        <v>0</v>
      </c>
      <c r="C48" s="48" t="s">
        <v>0</v>
      </c>
      <c r="D48" s="48">
        <v>1.8125</v>
      </c>
    </row>
    <row r="49" spans="1:4" x14ac:dyDescent="0.25">
      <c r="A49" s="47">
        <v>35339</v>
      </c>
      <c r="B49" s="48">
        <v>2.2999999999999998</v>
      </c>
      <c r="C49" s="48">
        <v>2.2000000000000002</v>
      </c>
      <c r="D49" s="48">
        <v>1.75714285714286</v>
      </c>
    </row>
    <row r="50" spans="1:4" x14ac:dyDescent="0.25">
      <c r="A50" s="47">
        <v>35431</v>
      </c>
      <c r="B50" s="48" t="s">
        <v>0</v>
      </c>
      <c r="C50" s="48" t="s">
        <v>0</v>
      </c>
      <c r="D50" s="48">
        <v>1.9</v>
      </c>
    </row>
    <row r="51" spans="1:4" x14ac:dyDescent="0.25">
      <c r="A51" s="47">
        <v>35521</v>
      </c>
      <c r="B51" s="48">
        <v>2.2999999999999998</v>
      </c>
      <c r="C51" s="48">
        <v>2.2000000000000002</v>
      </c>
      <c r="D51" s="48">
        <v>1.77142857142857</v>
      </c>
    </row>
    <row r="52" spans="1:4" x14ac:dyDescent="0.25">
      <c r="A52" s="47">
        <v>35612</v>
      </c>
      <c r="B52" s="48" t="s">
        <v>0</v>
      </c>
      <c r="C52" s="48" t="s">
        <v>0</v>
      </c>
      <c r="D52" s="48">
        <v>2.125</v>
      </c>
    </row>
    <row r="53" spans="1:4" x14ac:dyDescent="0.25">
      <c r="A53" s="47">
        <v>35704</v>
      </c>
      <c r="B53" s="48">
        <v>2.2000000000000002</v>
      </c>
      <c r="C53" s="48">
        <v>2.2999999999999998</v>
      </c>
      <c r="D53" s="48">
        <v>2</v>
      </c>
    </row>
    <row r="54" spans="1:4" x14ac:dyDescent="0.25">
      <c r="A54" s="47">
        <v>35796</v>
      </c>
      <c r="B54" s="48" t="s">
        <v>0</v>
      </c>
      <c r="C54" s="48" t="s">
        <v>0</v>
      </c>
      <c r="D54" s="48">
        <v>1.8374999999999999</v>
      </c>
    </row>
    <row r="55" spans="1:4" x14ac:dyDescent="0.25">
      <c r="A55" s="47">
        <v>35886</v>
      </c>
      <c r="B55" s="48">
        <v>2.1</v>
      </c>
      <c r="C55" s="48">
        <v>2.1</v>
      </c>
      <c r="D55" s="48">
        <v>1.6</v>
      </c>
    </row>
    <row r="56" spans="1:4" x14ac:dyDescent="0.25">
      <c r="A56" s="47">
        <v>35977</v>
      </c>
      <c r="B56" s="48" t="s">
        <v>0</v>
      </c>
      <c r="C56" s="48" t="s">
        <v>0</v>
      </c>
      <c r="D56" s="48">
        <v>1.2875000000000001</v>
      </c>
    </row>
    <row r="57" spans="1:4" x14ac:dyDescent="0.25">
      <c r="A57" s="47">
        <v>36069</v>
      </c>
      <c r="B57" s="48">
        <v>1.9</v>
      </c>
      <c r="C57" s="48">
        <v>2</v>
      </c>
      <c r="D57" s="48">
        <v>1.1857142857142899</v>
      </c>
    </row>
    <row r="58" spans="1:4" x14ac:dyDescent="0.25">
      <c r="A58" s="47">
        <v>36161</v>
      </c>
      <c r="B58" s="48" t="s">
        <v>0</v>
      </c>
      <c r="C58" s="48" t="s">
        <v>0</v>
      </c>
      <c r="D58" s="48">
        <v>1.1375</v>
      </c>
    </row>
    <row r="59" spans="1:4" x14ac:dyDescent="0.25">
      <c r="A59" s="47">
        <v>36251</v>
      </c>
      <c r="B59" s="48">
        <v>1.9</v>
      </c>
      <c r="C59" s="48">
        <v>1.9</v>
      </c>
      <c r="D59" s="48">
        <v>1.1285714285714299</v>
      </c>
    </row>
    <row r="60" spans="1:4" x14ac:dyDescent="0.25">
      <c r="A60" s="47">
        <v>36342</v>
      </c>
      <c r="B60" s="48" t="s">
        <v>0</v>
      </c>
      <c r="C60" s="48" t="s">
        <v>0</v>
      </c>
      <c r="D60" s="48">
        <v>1.325</v>
      </c>
    </row>
    <row r="61" spans="1:4" x14ac:dyDescent="0.25">
      <c r="A61" s="47">
        <v>36434</v>
      </c>
      <c r="B61" s="48">
        <v>1.8</v>
      </c>
      <c r="C61" s="48">
        <v>1.8</v>
      </c>
      <c r="D61" s="48">
        <v>1.3142857142857101</v>
      </c>
    </row>
    <row r="62" spans="1:4" x14ac:dyDescent="0.25">
      <c r="A62" s="47">
        <v>36526</v>
      </c>
      <c r="B62" s="48" t="s">
        <v>0</v>
      </c>
      <c r="C62" s="48" t="s">
        <v>0</v>
      </c>
      <c r="D62" s="48">
        <v>1.5125</v>
      </c>
    </row>
    <row r="63" spans="1:4" x14ac:dyDescent="0.25">
      <c r="A63" s="47">
        <v>36617</v>
      </c>
      <c r="B63" s="48">
        <v>1.7</v>
      </c>
      <c r="C63" s="48">
        <v>1.6</v>
      </c>
      <c r="D63" s="48">
        <v>1.52857142857143</v>
      </c>
    </row>
    <row r="64" spans="1:4" x14ac:dyDescent="0.25">
      <c r="A64" s="47">
        <v>36708</v>
      </c>
      <c r="B64" s="48" t="s">
        <v>0</v>
      </c>
      <c r="C64" s="48" t="s">
        <v>0</v>
      </c>
      <c r="D64" s="48">
        <v>1.7250000000000001</v>
      </c>
    </row>
    <row r="65" spans="1:4" x14ac:dyDescent="0.25">
      <c r="A65" s="47">
        <v>36800</v>
      </c>
      <c r="B65" s="48">
        <v>1.7</v>
      </c>
      <c r="C65" s="48">
        <v>1.7</v>
      </c>
      <c r="D65" s="48">
        <v>1.74285714285714</v>
      </c>
    </row>
    <row r="66" spans="1:4" x14ac:dyDescent="0.25">
      <c r="A66" s="47">
        <v>36892</v>
      </c>
      <c r="B66" s="48" t="s">
        <v>0</v>
      </c>
      <c r="C66" s="48" t="s">
        <v>0</v>
      </c>
      <c r="D66" s="48">
        <v>1.8125</v>
      </c>
    </row>
    <row r="67" spans="1:4" x14ac:dyDescent="0.25">
      <c r="A67" s="47">
        <v>36982</v>
      </c>
      <c r="B67" s="48">
        <v>1.9</v>
      </c>
      <c r="C67" s="48">
        <v>1.9</v>
      </c>
      <c r="D67" s="48">
        <v>2.1571428571428601</v>
      </c>
    </row>
    <row r="68" spans="1:4" x14ac:dyDescent="0.25">
      <c r="A68" s="47">
        <v>37073</v>
      </c>
      <c r="B68" s="48" t="s">
        <v>0</v>
      </c>
      <c r="C68" s="48" t="s">
        <v>0</v>
      </c>
      <c r="D68" s="48">
        <v>1.8374999999999999</v>
      </c>
    </row>
    <row r="69" spans="1:4" x14ac:dyDescent="0.25">
      <c r="A69" s="47">
        <v>37165</v>
      </c>
      <c r="B69" s="48">
        <v>1.8</v>
      </c>
      <c r="C69" s="48">
        <v>1.8</v>
      </c>
      <c r="D69" s="48">
        <v>1.6</v>
      </c>
    </row>
    <row r="70" spans="1:4" x14ac:dyDescent="0.25">
      <c r="A70" s="47">
        <v>37257</v>
      </c>
      <c r="B70" s="48" t="s">
        <v>0</v>
      </c>
      <c r="C70" s="48" t="s">
        <v>0</v>
      </c>
      <c r="D70" s="48">
        <v>1.4875</v>
      </c>
    </row>
    <row r="71" spans="1:4" x14ac:dyDescent="0.25">
      <c r="A71" s="47">
        <v>37347</v>
      </c>
      <c r="B71" s="48">
        <v>1.8</v>
      </c>
      <c r="C71" s="48">
        <v>1.9</v>
      </c>
      <c r="D71" s="48">
        <v>1.6285714285714299</v>
      </c>
    </row>
    <row r="72" spans="1:4" x14ac:dyDescent="0.25">
      <c r="A72" s="47">
        <v>37438</v>
      </c>
      <c r="B72" s="48" t="s">
        <v>0</v>
      </c>
      <c r="C72" s="48" t="s">
        <v>0</v>
      </c>
      <c r="D72" s="48">
        <v>1.4375</v>
      </c>
    </row>
    <row r="73" spans="1:4" x14ac:dyDescent="0.25">
      <c r="A73" s="47">
        <v>37530</v>
      </c>
      <c r="B73" s="48">
        <v>1.9</v>
      </c>
      <c r="C73" s="48">
        <v>1.8</v>
      </c>
      <c r="D73" s="48">
        <v>1.24285714285714</v>
      </c>
    </row>
    <row r="74" spans="1:4" x14ac:dyDescent="0.25">
      <c r="A74" s="47">
        <v>37622</v>
      </c>
      <c r="B74" s="48" t="s">
        <v>0</v>
      </c>
      <c r="C74" s="48" t="s">
        <v>0</v>
      </c>
      <c r="D74" s="48">
        <v>1.35</v>
      </c>
    </row>
    <row r="75" spans="1:4" x14ac:dyDescent="0.25">
      <c r="A75" s="47">
        <v>37712</v>
      </c>
      <c r="B75" s="48">
        <v>1.9</v>
      </c>
      <c r="C75" s="48">
        <v>1.6</v>
      </c>
      <c r="D75" s="48">
        <v>0.95714285714285696</v>
      </c>
    </row>
    <row r="76" spans="1:4" x14ac:dyDescent="0.25">
      <c r="A76" s="47">
        <v>37803</v>
      </c>
      <c r="B76" s="48" t="s">
        <v>0</v>
      </c>
      <c r="C76" s="48" t="s">
        <v>0</v>
      </c>
      <c r="D76" s="48">
        <v>1.0625</v>
      </c>
    </row>
    <row r="77" spans="1:4" x14ac:dyDescent="0.25">
      <c r="A77" s="47">
        <v>37895</v>
      </c>
      <c r="B77" s="48">
        <v>1.8</v>
      </c>
      <c r="C77" s="48">
        <v>1.6</v>
      </c>
      <c r="D77" s="48">
        <v>1.24285714285714</v>
      </c>
    </row>
    <row r="78" spans="1:4" x14ac:dyDescent="0.25">
      <c r="A78" s="47">
        <v>37987</v>
      </c>
      <c r="B78" s="48" t="s">
        <v>0</v>
      </c>
      <c r="C78" s="48" t="s">
        <v>0</v>
      </c>
      <c r="D78" s="48">
        <v>1.2</v>
      </c>
    </row>
    <row r="79" spans="1:4" x14ac:dyDescent="0.25">
      <c r="A79" s="47">
        <v>38078</v>
      </c>
      <c r="B79" s="48">
        <v>1.9</v>
      </c>
      <c r="C79" s="48">
        <v>1.5</v>
      </c>
      <c r="D79" s="48">
        <v>1.52857142857143</v>
      </c>
    </row>
    <row r="80" spans="1:4" x14ac:dyDescent="0.25">
      <c r="A80" s="47">
        <v>38169</v>
      </c>
      <c r="B80" s="48" t="s">
        <v>0</v>
      </c>
      <c r="C80" s="48" t="s">
        <v>0</v>
      </c>
      <c r="D80" s="48">
        <v>1.5874999999999999</v>
      </c>
    </row>
    <row r="81" spans="1:4" x14ac:dyDescent="0.25">
      <c r="A81" s="47">
        <v>38261</v>
      </c>
      <c r="B81" s="48">
        <v>2</v>
      </c>
      <c r="C81" s="48">
        <v>1.6</v>
      </c>
      <c r="D81" s="48">
        <v>1.45714285714286</v>
      </c>
    </row>
    <row r="82" spans="1:4" x14ac:dyDescent="0.25">
      <c r="A82" s="47">
        <v>38353</v>
      </c>
      <c r="B82" s="48" t="s">
        <v>0</v>
      </c>
      <c r="C82" s="48" t="s">
        <v>0</v>
      </c>
      <c r="D82" s="48">
        <v>1.3374999999999999</v>
      </c>
    </row>
    <row r="83" spans="1:4" x14ac:dyDescent="0.25">
      <c r="A83" s="47">
        <v>38443</v>
      </c>
      <c r="B83" s="48">
        <v>1.9</v>
      </c>
      <c r="C83" s="48">
        <v>1.609</v>
      </c>
      <c r="D83" s="48">
        <v>1.4142857142857099</v>
      </c>
    </row>
    <row r="84" spans="1:4" x14ac:dyDescent="0.25">
      <c r="A84" s="47">
        <v>38534</v>
      </c>
      <c r="B84" s="48" t="s">
        <v>0</v>
      </c>
      <c r="C84" s="48" t="s">
        <v>0</v>
      </c>
      <c r="D84" s="48">
        <v>1.75</v>
      </c>
    </row>
    <row r="85" spans="1:4" x14ac:dyDescent="0.25">
      <c r="A85" s="47">
        <v>38626</v>
      </c>
      <c r="B85" s="48">
        <v>1.9</v>
      </c>
      <c r="C85" s="48">
        <v>1.5329999999999999</v>
      </c>
      <c r="D85" s="48">
        <v>1.9</v>
      </c>
    </row>
    <row r="86" spans="1:4" x14ac:dyDescent="0.25">
      <c r="A86" s="47">
        <v>38718</v>
      </c>
      <c r="B86" s="48" t="s">
        <v>0</v>
      </c>
      <c r="C86" s="48" t="s">
        <v>0</v>
      </c>
      <c r="D86" s="48">
        <v>2</v>
      </c>
    </row>
    <row r="87" spans="1:4" x14ac:dyDescent="0.25">
      <c r="A87" s="47">
        <v>38808</v>
      </c>
      <c r="B87" s="48">
        <v>1.9</v>
      </c>
      <c r="C87" s="48">
        <v>1.5269999999999999</v>
      </c>
      <c r="D87" s="48">
        <v>2.0285714285714298</v>
      </c>
    </row>
    <row r="88" spans="1:4" x14ac:dyDescent="0.25">
      <c r="A88" s="47">
        <v>38899</v>
      </c>
      <c r="B88" s="48" t="s">
        <v>0</v>
      </c>
      <c r="C88" s="48" t="s">
        <v>0</v>
      </c>
      <c r="D88" s="48">
        <v>2</v>
      </c>
    </row>
    <row r="89" spans="1:4" x14ac:dyDescent="0.25">
      <c r="A89" s="47">
        <v>38991</v>
      </c>
      <c r="B89" s="48">
        <v>1.9</v>
      </c>
      <c r="C89" s="48">
        <v>1.583</v>
      </c>
      <c r="D89" s="48">
        <v>1.8571428571428601</v>
      </c>
    </row>
    <row r="90" spans="1:4" x14ac:dyDescent="0.25">
      <c r="A90" s="47">
        <v>39083</v>
      </c>
      <c r="B90" s="48" t="s">
        <v>0</v>
      </c>
      <c r="C90" s="48" t="s">
        <v>0</v>
      </c>
      <c r="D90" s="48">
        <v>1.6375</v>
      </c>
    </row>
    <row r="91" spans="1:4" x14ac:dyDescent="0.25">
      <c r="A91" s="47">
        <v>39173</v>
      </c>
      <c r="B91" s="48">
        <v>1.9</v>
      </c>
      <c r="C91" s="48">
        <v>1.6180000000000001</v>
      </c>
      <c r="D91" s="48">
        <v>1.7</v>
      </c>
    </row>
    <row r="92" spans="1:4" x14ac:dyDescent="0.25">
      <c r="A92" s="47">
        <v>39264</v>
      </c>
      <c r="B92" s="48" t="s">
        <v>0</v>
      </c>
      <c r="C92" s="48" t="s">
        <v>0</v>
      </c>
      <c r="D92" s="48">
        <v>1.7302436995277699</v>
      </c>
    </row>
    <row r="93" spans="1:4" x14ac:dyDescent="0.25">
      <c r="A93" s="47">
        <v>39356</v>
      </c>
      <c r="B93" s="48">
        <v>1.9</v>
      </c>
      <c r="C93" s="48">
        <v>1.59</v>
      </c>
      <c r="D93" s="48">
        <v>2.0899351964778701</v>
      </c>
    </row>
    <row r="94" spans="1:4" x14ac:dyDescent="0.25">
      <c r="A94" s="47">
        <v>39448</v>
      </c>
      <c r="B94" s="48" t="s">
        <v>0</v>
      </c>
      <c r="C94" s="48" t="s">
        <v>0</v>
      </c>
      <c r="D94" s="48">
        <v>2.0377045035153301</v>
      </c>
    </row>
    <row r="95" spans="1:4" x14ac:dyDescent="0.25">
      <c r="A95" s="47">
        <v>39539</v>
      </c>
      <c r="B95" s="48">
        <v>2</v>
      </c>
      <c r="C95" s="48">
        <v>1.6539999999999999</v>
      </c>
      <c r="D95" s="48">
        <v>2.3115100517557101</v>
      </c>
    </row>
    <row r="96" spans="1:4" x14ac:dyDescent="0.25">
      <c r="A96" s="47">
        <v>39630</v>
      </c>
      <c r="B96" s="48" t="s">
        <v>0</v>
      </c>
      <c r="C96" s="48" t="s">
        <v>0</v>
      </c>
      <c r="D96" s="48">
        <v>2.1981503567417802</v>
      </c>
    </row>
    <row r="97" spans="1:4" x14ac:dyDescent="0.25">
      <c r="A97" s="47">
        <v>39722</v>
      </c>
      <c r="B97" s="48">
        <v>2</v>
      </c>
      <c r="C97" s="48">
        <v>1.75</v>
      </c>
      <c r="D97" s="48">
        <v>1.3233114065896601</v>
      </c>
    </row>
    <row r="98" spans="1:4" x14ac:dyDescent="0.25">
      <c r="A98" s="47">
        <v>39814</v>
      </c>
      <c r="B98" s="48" t="s">
        <v>0</v>
      </c>
      <c r="C98" s="48" t="s">
        <v>0</v>
      </c>
      <c r="D98" s="48">
        <v>0.87801853388629503</v>
      </c>
    </row>
    <row r="99" spans="1:4" x14ac:dyDescent="0.25">
      <c r="A99" s="47">
        <v>39904</v>
      </c>
      <c r="B99" s="48">
        <v>1.9</v>
      </c>
      <c r="C99" s="48">
        <v>1.7010000000000001</v>
      </c>
      <c r="D99" s="48">
        <v>0.64745349761964899</v>
      </c>
    </row>
    <row r="100" spans="1:4" x14ac:dyDescent="0.25">
      <c r="A100" s="47">
        <v>39995</v>
      </c>
      <c r="B100" s="48" t="s">
        <v>0</v>
      </c>
      <c r="C100" s="48" t="s">
        <v>0</v>
      </c>
      <c r="D100" s="48">
        <v>0.88680645843722194</v>
      </c>
    </row>
    <row r="101" spans="1:4" x14ac:dyDescent="0.25">
      <c r="A101" s="47">
        <v>40087</v>
      </c>
      <c r="B101" s="48">
        <v>1.9</v>
      </c>
      <c r="C101" s="48">
        <v>1.7110000000000001</v>
      </c>
      <c r="D101" s="48">
        <v>1.0080051249833899</v>
      </c>
    </row>
    <row r="102" spans="1:4" x14ac:dyDescent="0.25">
      <c r="A102" s="47">
        <v>40179</v>
      </c>
      <c r="B102" s="48" t="s">
        <v>0</v>
      </c>
      <c r="C102" s="48" t="s">
        <v>0</v>
      </c>
      <c r="D102" s="48">
        <v>1.1000271816182901</v>
      </c>
    </row>
    <row r="103" spans="1:4" x14ac:dyDescent="0.25">
      <c r="A103" s="47">
        <v>40269</v>
      </c>
      <c r="B103" s="48">
        <v>1.9</v>
      </c>
      <c r="C103" s="48">
        <v>1.5780000000000001</v>
      </c>
      <c r="D103" s="48">
        <v>1.3240989874759601</v>
      </c>
    </row>
    <row r="104" spans="1:4" x14ac:dyDescent="0.25">
      <c r="A104" s="47">
        <v>40360</v>
      </c>
      <c r="B104" s="48" t="s">
        <v>0</v>
      </c>
      <c r="C104" s="48" t="s">
        <v>0</v>
      </c>
      <c r="D104" s="48">
        <v>1.4026167599282899</v>
      </c>
    </row>
    <row r="105" spans="1:4" x14ac:dyDescent="0.25">
      <c r="A105" s="47">
        <v>40452</v>
      </c>
      <c r="B105" s="48">
        <v>2.1</v>
      </c>
      <c r="C105" s="48">
        <v>1.65</v>
      </c>
      <c r="D105" s="48">
        <v>1.60234371378038</v>
      </c>
    </row>
    <row r="106" spans="1:4" x14ac:dyDescent="0.25">
      <c r="A106" s="47">
        <v>40544</v>
      </c>
      <c r="B106" s="48" t="s">
        <v>0</v>
      </c>
      <c r="C106" s="48" t="s">
        <v>0</v>
      </c>
      <c r="D106" s="48">
        <v>1.97330208029399</v>
      </c>
    </row>
    <row r="107" spans="1:4" x14ac:dyDescent="0.25">
      <c r="A107" s="47">
        <v>40634</v>
      </c>
      <c r="B107" s="48">
        <v>2.2000000000000002</v>
      </c>
      <c r="C107" s="48">
        <v>1.67</v>
      </c>
      <c r="D107" s="48">
        <v>2.1899502603820298</v>
      </c>
    </row>
    <row r="108" spans="1:4" x14ac:dyDescent="0.25">
      <c r="A108" s="47">
        <v>40725</v>
      </c>
      <c r="B108" s="48" t="s">
        <v>0</v>
      </c>
      <c r="C108" s="48" t="s">
        <v>0</v>
      </c>
      <c r="D108" s="48">
        <v>1.9579858821576399</v>
      </c>
    </row>
    <row r="109" spans="1:4" x14ac:dyDescent="0.25">
      <c r="A109" s="47">
        <v>40817</v>
      </c>
      <c r="B109" s="48">
        <v>2.1</v>
      </c>
      <c r="C109" s="48">
        <v>1.7909999999999999</v>
      </c>
      <c r="D109" s="48">
        <v>1.8322233998678801</v>
      </c>
    </row>
    <row r="110" spans="1:4" x14ac:dyDescent="0.25">
      <c r="A110" s="47">
        <v>40909</v>
      </c>
      <c r="B110" s="48" t="s">
        <v>0</v>
      </c>
      <c r="C110" s="48" t="s">
        <v>0</v>
      </c>
      <c r="D110" s="48">
        <v>1.8861546153050599</v>
      </c>
    </row>
    <row r="111" spans="1:4" x14ac:dyDescent="0.25">
      <c r="A111" s="47">
        <v>41000</v>
      </c>
      <c r="B111" s="48">
        <v>2</v>
      </c>
      <c r="C111" s="48">
        <v>1.944</v>
      </c>
      <c r="D111" s="48">
        <v>1.90958577014874</v>
      </c>
    </row>
    <row r="112" spans="1:4" x14ac:dyDescent="0.25">
      <c r="A112" s="47">
        <v>41091</v>
      </c>
      <c r="B112" s="48" t="s">
        <v>0</v>
      </c>
      <c r="C112" s="48" t="s">
        <v>0</v>
      </c>
      <c r="D112" s="48">
        <v>1.90443276143841</v>
      </c>
    </row>
    <row r="113" spans="1:4" x14ac:dyDescent="0.25">
      <c r="A113" s="47">
        <v>41183</v>
      </c>
      <c r="B113" s="48">
        <v>2</v>
      </c>
      <c r="C113" s="48">
        <v>2.0270000000000001</v>
      </c>
      <c r="D113" s="48">
        <v>1.9951244291233401</v>
      </c>
    </row>
    <row r="114" spans="1:4" x14ac:dyDescent="0.25">
      <c r="A114" s="47">
        <v>41275</v>
      </c>
      <c r="B114" s="48" t="s">
        <v>0</v>
      </c>
      <c r="C114" s="48" t="s">
        <v>0</v>
      </c>
      <c r="D114" s="48">
        <v>1.94851894474919</v>
      </c>
    </row>
    <row r="115" spans="1:4" x14ac:dyDescent="0.25">
      <c r="A115" s="47">
        <v>41365</v>
      </c>
      <c r="B115" s="48">
        <v>2</v>
      </c>
      <c r="C115" s="48">
        <v>1.956</v>
      </c>
      <c r="D115" s="48">
        <v>1.7306180981156301</v>
      </c>
    </row>
    <row r="116" spans="1:4" x14ac:dyDescent="0.25">
      <c r="A116" s="47">
        <v>41456</v>
      </c>
      <c r="B116" s="48" t="s">
        <v>0</v>
      </c>
      <c r="C116" s="48" t="s">
        <v>0</v>
      </c>
      <c r="D116" s="48">
        <v>1.8725517068161901</v>
      </c>
    </row>
    <row r="117" spans="1:4" x14ac:dyDescent="0.25">
      <c r="A117" s="47">
        <v>41548</v>
      </c>
      <c r="B117" s="48">
        <v>2</v>
      </c>
      <c r="C117" s="48">
        <v>1.762</v>
      </c>
      <c r="D117" s="48">
        <v>1.7582363737204001</v>
      </c>
    </row>
    <row r="118" spans="1:4" x14ac:dyDescent="0.25">
      <c r="A118" s="47">
        <v>41640</v>
      </c>
      <c r="B118" s="48" t="s">
        <v>0</v>
      </c>
      <c r="C118" s="48" t="s">
        <v>0</v>
      </c>
      <c r="D118" s="48">
        <v>1.61190755060723</v>
      </c>
    </row>
    <row r="119" spans="1:4" x14ac:dyDescent="0.25">
      <c r="A119" s="47">
        <v>41730</v>
      </c>
      <c r="B119" s="48">
        <v>2</v>
      </c>
      <c r="C119" s="48">
        <v>1.9410000000000001</v>
      </c>
      <c r="D119" s="48">
        <v>1.4370586141677</v>
      </c>
    </row>
    <row r="120" spans="1:4" x14ac:dyDescent="0.25">
      <c r="A120" s="47">
        <v>41821</v>
      </c>
      <c r="B120" s="48">
        <v>1.8751221125323945</v>
      </c>
      <c r="C120" s="48">
        <v>1.82</v>
      </c>
      <c r="D120" s="48">
        <v>1.5863552611307701</v>
      </c>
    </row>
    <row r="121" spans="1:4" x14ac:dyDescent="0.25">
      <c r="A121" s="47">
        <v>41913</v>
      </c>
      <c r="B121" s="48">
        <v>1.9</v>
      </c>
      <c r="C121" s="48">
        <v>1.79</v>
      </c>
      <c r="D121" s="48">
        <v>1.30622299095816</v>
      </c>
    </row>
    <row r="122" spans="1:4" x14ac:dyDescent="0.25">
      <c r="A122" s="47">
        <v>42005</v>
      </c>
      <c r="B122" s="48">
        <v>2.007475302168944</v>
      </c>
      <c r="C122" s="48">
        <v>1.8120000000000001</v>
      </c>
      <c r="D122" s="48">
        <v>1.0050751342698501</v>
      </c>
    </row>
    <row r="123" spans="1:4" x14ac:dyDescent="0.25">
      <c r="A123" s="47">
        <v>42095</v>
      </c>
      <c r="B123" s="48">
        <v>1.8984363838740028</v>
      </c>
      <c r="C123" s="48">
        <v>1.712</v>
      </c>
      <c r="D123" s="48">
        <v>1.2435679972943601</v>
      </c>
    </row>
    <row r="124" spans="1:4" x14ac:dyDescent="0.25">
      <c r="A124" s="47">
        <v>42186</v>
      </c>
      <c r="B124" s="48">
        <v>1.7545547829011618</v>
      </c>
      <c r="C124" s="48">
        <v>1.91</v>
      </c>
      <c r="D124" s="48">
        <v>1.2995859284740701</v>
      </c>
    </row>
    <row r="125" spans="1:4" x14ac:dyDescent="0.25">
      <c r="A125" s="47">
        <v>42278</v>
      </c>
      <c r="B125" s="48">
        <v>1.9161750845815053</v>
      </c>
      <c r="C125" s="48">
        <v>1.6479999999999999</v>
      </c>
      <c r="D125" s="48">
        <v>1.24323363689623</v>
      </c>
    </row>
    <row r="126" spans="1:4" x14ac:dyDescent="0.25">
      <c r="A126" s="47">
        <v>42370</v>
      </c>
      <c r="B126" s="48">
        <v>1.9713351071365615</v>
      </c>
      <c r="C126" s="48">
        <v>1.6679999999999999</v>
      </c>
      <c r="D126" s="48">
        <v>1.06758659994254</v>
      </c>
    </row>
    <row r="127" spans="1:4" x14ac:dyDescent="0.25">
      <c r="A127" s="47">
        <v>42461</v>
      </c>
      <c r="B127" s="48">
        <v>1.979648357723709</v>
      </c>
      <c r="C127" s="48">
        <v>1.706</v>
      </c>
      <c r="D127" s="48">
        <v>1.1554065299027201</v>
      </c>
    </row>
    <row r="128" spans="1:4" x14ac:dyDescent="0.25">
      <c r="A128" s="47">
        <v>42552</v>
      </c>
      <c r="B128" s="48">
        <v>1.9352328616130752</v>
      </c>
      <c r="C128" s="48">
        <v>1.7529999999999999</v>
      </c>
      <c r="D128" s="48">
        <v>1.37152898270876</v>
      </c>
    </row>
    <row r="129" spans="1:4" x14ac:dyDescent="0.25">
      <c r="A129" s="47">
        <v>42644</v>
      </c>
      <c r="B129" s="48">
        <v>1.8865017145743221</v>
      </c>
      <c r="C129" s="48">
        <v>1.714</v>
      </c>
      <c r="D129" s="48">
        <v>1.49011413827926</v>
      </c>
    </row>
    <row r="130" spans="1:4" x14ac:dyDescent="0.25">
      <c r="A130" s="47">
        <v>42736</v>
      </c>
      <c r="B130" s="48">
        <v>1.89087195</v>
      </c>
      <c r="C130" s="48">
        <v>1.6639999999999999</v>
      </c>
      <c r="D130" s="48">
        <v>1.7644770872539</v>
      </c>
    </row>
    <row r="131" spans="1:4" x14ac:dyDescent="0.25">
      <c r="A131" s="47">
        <v>42826</v>
      </c>
      <c r="B131" s="48">
        <v>1.9041622666666669</v>
      </c>
      <c r="C131" s="48">
        <v>1.7050000000000001</v>
      </c>
      <c r="D131" s="48">
        <v>1.6339531214337299</v>
      </c>
    </row>
    <row r="132" spans="1:4" x14ac:dyDescent="0.25">
      <c r="A132" s="47">
        <v>42917</v>
      </c>
      <c r="B132" s="48">
        <v>1.9044327111111115</v>
      </c>
      <c r="C132" s="48">
        <v>1.758</v>
      </c>
      <c r="D132" s="48">
        <v>1.6768592918035701</v>
      </c>
    </row>
    <row r="133" spans="1:4" x14ac:dyDescent="0.25">
      <c r="A133" s="47">
        <v>43009</v>
      </c>
      <c r="B133" s="48">
        <v>1.8925431250000002</v>
      </c>
      <c r="C133" s="48">
        <v>1.635</v>
      </c>
      <c r="D133" s="48">
        <v>1.68869680795026</v>
      </c>
    </row>
    <row r="134" spans="1:4" x14ac:dyDescent="0.25">
      <c r="A134" s="47">
        <v>43101</v>
      </c>
      <c r="B134" s="48">
        <v>1.91461744</v>
      </c>
      <c r="C134" s="48">
        <v>1.819</v>
      </c>
      <c r="D134" s="48">
        <v>1.7439746961582401</v>
      </c>
    </row>
    <row r="135" spans="1:4" x14ac:dyDescent="0.25">
      <c r="A135" s="47">
        <v>43191</v>
      </c>
      <c r="B135" s="48">
        <v>1.9430795302182275</v>
      </c>
      <c r="C135" s="48">
        <v>1.7529999999999999</v>
      </c>
      <c r="D135" s="48">
        <v>1.8459875898804901</v>
      </c>
    </row>
    <row r="136" spans="1:4" x14ac:dyDescent="0.25">
      <c r="A136" s="47">
        <v>43282</v>
      </c>
      <c r="B136" s="48">
        <v>1.9552395629504016</v>
      </c>
      <c r="C136" s="48">
        <v>1.7549999999999999</v>
      </c>
      <c r="D136" s="48">
        <v>1.8784992643084499</v>
      </c>
    </row>
    <row r="137" spans="1:4" x14ac:dyDescent="0.25">
      <c r="A137" s="47">
        <v>43374</v>
      </c>
      <c r="B137" s="48">
        <v>1.8402498737606874</v>
      </c>
      <c r="C137" s="48">
        <v>1.758</v>
      </c>
      <c r="D137" s="48">
        <v>1.90660484110229</v>
      </c>
    </row>
    <row r="138" spans="1:4" x14ac:dyDescent="0.25">
      <c r="A138" s="47">
        <v>43466</v>
      </c>
      <c r="B138" s="48">
        <v>1.9353749721702183</v>
      </c>
      <c r="C138" s="48">
        <v>1.669</v>
      </c>
      <c r="D138" s="48">
        <v>1.5824966374036999</v>
      </c>
    </row>
    <row r="139" spans="1:4" x14ac:dyDescent="0.25">
      <c r="A139" s="47">
        <v>43556</v>
      </c>
      <c r="B139" s="48">
        <v>1.8905380594870438</v>
      </c>
      <c r="C139" s="48">
        <v>1.657</v>
      </c>
      <c r="D139" s="48">
        <v>1.59712687853966</v>
      </c>
    </row>
    <row r="140" spans="1:4" x14ac:dyDescent="0.25">
      <c r="A140" s="47">
        <v>43647</v>
      </c>
      <c r="B140" s="48">
        <v>1.8418909602109188</v>
      </c>
      <c r="C140" s="48">
        <v>1.6439999999999999</v>
      </c>
      <c r="D140" s="48">
        <v>1.4950983574721</v>
      </c>
    </row>
    <row r="141" spans="1:4" x14ac:dyDescent="0.25">
      <c r="A141" s="47">
        <v>43739</v>
      </c>
      <c r="B141" s="48">
        <v>1.8844911041360954</v>
      </c>
      <c r="C141" s="48">
        <v>1.722</v>
      </c>
      <c r="D141" s="48">
        <v>1.4287966524761699</v>
      </c>
    </row>
    <row r="142" spans="1:4" x14ac:dyDescent="0.25">
      <c r="A142" s="47">
        <v>43831</v>
      </c>
      <c r="B142" s="48">
        <v>1.879948416312625</v>
      </c>
      <c r="C142" s="48">
        <v>1.7170000000000001</v>
      </c>
      <c r="D142" s="48">
        <v>1.5025041226699201</v>
      </c>
    </row>
    <row r="143" spans="1:4" x14ac:dyDescent="0.25">
      <c r="A143" s="47">
        <v>43922</v>
      </c>
      <c r="B143" s="48">
        <v>1.8466039695186984</v>
      </c>
      <c r="C143" s="48">
        <v>1.65</v>
      </c>
      <c r="D143" s="48">
        <v>1.04323541593487</v>
      </c>
    </row>
    <row r="144" spans="1:4" x14ac:dyDescent="0.25">
      <c r="A144" s="47">
        <v>44013</v>
      </c>
      <c r="B144" s="48">
        <v>1.8929896236903014</v>
      </c>
      <c r="C144" s="48">
        <v>1.843</v>
      </c>
      <c r="D144" s="48">
        <v>1.09491584854126</v>
      </c>
    </row>
    <row r="145" spans="1:4" x14ac:dyDescent="0.25">
      <c r="A145" s="47">
        <v>44105</v>
      </c>
      <c r="B145" s="48">
        <v>1.7747710607945486</v>
      </c>
      <c r="C145" s="48">
        <v>1.8440000000000001</v>
      </c>
      <c r="D145" s="48">
        <v>1.22672938930215</v>
      </c>
    </row>
    <row r="146" spans="1:4" x14ac:dyDescent="0.25">
      <c r="A146" s="47">
        <v>44197</v>
      </c>
      <c r="B146" s="48">
        <v>1.9098934584182932</v>
      </c>
      <c r="C146" s="48">
        <v>1.9490000000000001</v>
      </c>
      <c r="D146" s="48">
        <v>1.8420988902308399</v>
      </c>
    </row>
    <row r="147" spans="1:4" x14ac:dyDescent="0.25">
      <c r="A147" s="47">
        <v>44287</v>
      </c>
      <c r="B147" s="48">
        <v>1.8091585916701287</v>
      </c>
      <c r="C147" s="48">
        <v>1.7549999999999999</v>
      </c>
      <c r="D147" s="48">
        <v>2.2331414177539002</v>
      </c>
    </row>
    <row r="148" spans="1:4" x14ac:dyDescent="0.25">
      <c r="A148" s="47">
        <v>44378</v>
      </c>
      <c r="B148" s="48">
        <v>1.8958120870279691</v>
      </c>
      <c r="C148" s="48">
        <v>1.8320000000000001</v>
      </c>
      <c r="D148" s="48">
        <v>2.4853628489614201</v>
      </c>
    </row>
    <row r="149" spans="1:4" x14ac:dyDescent="0.25">
      <c r="A149" s="47">
        <v>44470</v>
      </c>
      <c r="B149" s="48">
        <v>1.8947248729047312</v>
      </c>
      <c r="C149" s="48">
        <v>1.9750000000000001</v>
      </c>
      <c r="D149" s="48">
        <v>2.7283142219546099</v>
      </c>
    </row>
    <row r="150" spans="1:4" x14ac:dyDescent="0.25">
      <c r="A150" s="47">
        <v>44562</v>
      </c>
      <c r="B150" s="48">
        <v>2.0029766514258345</v>
      </c>
      <c r="C150" s="48">
        <v>1.958</v>
      </c>
      <c r="D150" s="48">
        <v>3.8676770931761801</v>
      </c>
    </row>
    <row r="151" spans="1:4" x14ac:dyDescent="0.25">
      <c r="A151" s="47">
        <v>44652</v>
      </c>
      <c r="B151" s="48">
        <v>1.9233121293089599</v>
      </c>
      <c r="C151" s="48">
        <v>2.0774562016504898</v>
      </c>
      <c r="D151" s="48">
        <v>5.2445112523659825</v>
      </c>
    </row>
    <row r="152" spans="1:4" x14ac:dyDescent="0.25">
      <c r="A152" s="47">
        <v>44743</v>
      </c>
      <c r="C152" s="48">
        <v>2.1389999999999998</v>
      </c>
      <c r="D152" s="48">
        <v>5.8808750393686466</v>
      </c>
    </row>
    <row r="153" spans="1:4" x14ac:dyDescent="0.25">
      <c r="A153" s="47">
        <v>44835</v>
      </c>
      <c r="C153" s="48">
        <v>2.0963307511657998</v>
      </c>
    </row>
    <row r="155" spans="1:4" x14ac:dyDescent="0.25">
      <c r="C155" s="48"/>
    </row>
    <row r="156" spans="1:4" x14ac:dyDescent="0.25">
      <c r="C156" s="48"/>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Z451"/>
  <sheetViews>
    <sheetView topLeftCell="A108" workbookViewId="0">
      <selection activeCell="E138" sqref="E138"/>
    </sheetView>
  </sheetViews>
  <sheetFormatPr baseColWidth="10" defaultRowHeight="15" x14ac:dyDescent="0.25"/>
  <cols>
    <col min="13" max="14" width="11.42578125" style="46"/>
  </cols>
  <sheetData>
    <row r="1" spans="1:26" x14ac:dyDescent="0.25">
      <c r="B1" t="s">
        <v>584</v>
      </c>
      <c r="C1" t="s">
        <v>566</v>
      </c>
      <c r="D1" t="s">
        <v>567</v>
      </c>
      <c r="E1" t="s">
        <v>568</v>
      </c>
      <c r="F1" t="s">
        <v>569</v>
      </c>
      <c r="G1" t="s">
        <v>1059</v>
      </c>
      <c r="H1" t="s">
        <v>570</v>
      </c>
      <c r="I1" t="s">
        <v>1060</v>
      </c>
      <c r="J1" t="s">
        <v>571</v>
      </c>
      <c r="K1" t="s">
        <v>572</v>
      </c>
      <c r="L1" t="s">
        <v>573</v>
      </c>
      <c r="M1" s="46" t="s">
        <v>574</v>
      </c>
    </row>
    <row r="2" spans="1:26" ht="150" x14ac:dyDescent="0.25">
      <c r="B2" s="46" t="s">
        <v>585</v>
      </c>
      <c r="C2" t="s">
        <v>575</v>
      </c>
      <c r="D2" t="s">
        <v>576</v>
      </c>
      <c r="E2" t="s">
        <v>577</v>
      </c>
      <c r="F2" t="s">
        <v>578</v>
      </c>
      <c r="G2" s="89" t="s">
        <v>1062</v>
      </c>
      <c r="H2" s="46" t="s">
        <v>579</v>
      </c>
      <c r="I2" s="89" t="s">
        <v>1063</v>
      </c>
      <c r="J2" s="46" t="s">
        <v>580</v>
      </c>
      <c r="K2" t="s">
        <v>581</v>
      </c>
      <c r="L2" s="48" t="s">
        <v>582</v>
      </c>
      <c r="M2" s="46" t="s">
        <v>583</v>
      </c>
    </row>
    <row r="3" spans="1:26" x14ac:dyDescent="0.25">
      <c r="A3" s="78">
        <v>33328</v>
      </c>
      <c r="B3" s="48">
        <v>70.3</v>
      </c>
      <c r="C3" s="48">
        <v>50.1</v>
      </c>
      <c r="D3" s="48">
        <v>83.966666666999998</v>
      </c>
      <c r="E3" s="48">
        <v>53.3</v>
      </c>
      <c r="F3" s="48">
        <v>81.866666667000004</v>
      </c>
      <c r="G3" s="48">
        <v>59.666666667000001</v>
      </c>
      <c r="H3" s="48">
        <v>54.333333332999999</v>
      </c>
      <c r="I3" s="48">
        <v>157</v>
      </c>
      <c r="J3" s="48">
        <v>83.633333332999996</v>
      </c>
      <c r="K3" s="48">
        <v>42.2</v>
      </c>
      <c r="L3" s="48">
        <v>61.366666666999997</v>
      </c>
      <c r="M3" s="48">
        <v>59.666666667000001</v>
      </c>
      <c r="N3" s="48"/>
    </row>
    <row r="4" spans="1:26" x14ac:dyDescent="0.25">
      <c r="A4" s="78">
        <v>33419</v>
      </c>
      <c r="B4" s="48">
        <v>70.733333333000004</v>
      </c>
      <c r="C4" s="48">
        <v>50.433333333</v>
      </c>
      <c r="D4" s="48">
        <v>84.5</v>
      </c>
      <c r="E4" s="48">
        <v>53.866666666999997</v>
      </c>
      <c r="F4" s="48">
        <v>82.566666667000007</v>
      </c>
      <c r="G4" s="48">
        <v>59.933333333</v>
      </c>
      <c r="H4" s="48">
        <v>55.233333332999997</v>
      </c>
      <c r="I4" s="48">
        <v>161.5</v>
      </c>
      <c r="J4" s="48">
        <v>83.966666666999998</v>
      </c>
      <c r="K4" s="48">
        <v>44.3</v>
      </c>
      <c r="L4" s="48">
        <v>61.9</v>
      </c>
      <c r="M4" s="48">
        <v>60.166666667000001</v>
      </c>
      <c r="N4" s="48"/>
      <c r="O4" s="51">
        <f t="shared" ref="O4:Z19" si="0">(B4/B3-1)*100</f>
        <v>0.61640587908962097</v>
      </c>
      <c r="P4" s="51">
        <f t="shared" si="0"/>
        <v>0.66533599401197296</v>
      </c>
      <c r="Q4" s="51">
        <f t="shared" si="0"/>
        <v>0.63517268717492303</v>
      </c>
      <c r="R4" s="51">
        <f t="shared" si="0"/>
        <v>1.0631644784240057</v>
      </c>
      <c r="S4" s="51">
        <f t="shared" si="0"/>
        <v>0.85504885993137325</v>
      </c>
      <c r="T4" s="51">
        <f t="shared" si="0"/>
        <v>0.44692737318186015</v>
      </c>
      <c r="U4" s="51">
        <f t="shared" si="0"/>
        <v>1.6564417178015711</v>
      </c>
      <c r="V4" s="51">
        <f t="shared" si="0"/>
        <v>2.866242038216571</v>
      </c>
      <c r="W4" s="51">
        <f t="shared" si="0"/>
        <v>0.39856516620326854</v>
      </c>
      <c r="X4" s="51">
        <f t="shared" si="0"/>
        <v>4.9763033175355353</v>
      </c>
      <c r="Y4" s="51">
        <f t="shared" si="0"/>
        <v>0.86909288375411897</v>
      </c>
      <c r="Z4" s="51">
        <f t="shared" si="0"/>
        <v>0.83798882681096476</v>
      </c>
    </row>
    <row r="5" spans="1:26" x14ac:dyDescent="0.25">
      <c r="A5" s="78">
        <v>33511</v>
      </c>
      <c r="B5" s="48">
        <v>71.599999999999994</v>
      </c>
      <c r="C5" s="48">
        <v>50.7</v>
      </c>
      <c r="D5" s="48">
        <v>85.1</v>
      </c>
      <c r="E5" s="48">
        <v>54.7</v>
      </c>
      <c r="F5" s="48">
        <v>83.2</v>
      </c>
      <c r="G5" s="48">
        <v>60.433333333</v>
      </c>
      <c r="H5" s="48">
        <v>57.866666666999997</v>
      </c>
      <c r="I5" s="48">
        <v>167.8</v>
      </c>
      <c r="J5" s="48">
        <v>84.033333333000002</v>
      </c>
      <c r="K5" s="48">
        <v>45.366666666999997</v>
      </c>
      <c r="L5" s="48">
        <v>62.833333332999999</v>
      </c>
      <c r="M5" s="48">
        <v>61.4</v>
      </c>
      <c r="N5" s="48"/>
      <c r="O5" s="51">
        <f t="shared" ref="O5:O68" si="1">(B5/B4-1)*100</f>
        <v>1.2252591899209353</v>
      </c>
      <c r="P5" s="51">
        <f t="shared" ref="P5:P68" si="2">(C5/C4-1)*100</f>
        <v>0.52875082683760954</v>
      </c>
      <c r="Q5" s="51">
        <f t="shared" ref="Q5:Q68" si="3">(D5/D4-1)*100</f>
        <v>0.71005917159763232</v>
      </c>
      <c r="R5" s="51">
        <f t="shared" ref="R5:R68" si="4">(E5/E4-1)*100</f>
        <v>1.5470297023419288</v>
      </c>
      <c r="S5" s="51">
        <f t="shared" ref="S5:S68" si="5">(F5/F4-1)*100</f>
        <v>0.76705692329119834</v>
      </c>
      <c r="T5" s="51">
        <f t="shared" ref="T5:T68" si="6">(G5/G4-1)*100</f>
        <v>0.83426028921487205</v>
      </c>
      <c r="U5" s="51">
        <f t="shared" ref="U5:U68" si="7">(H5/H4-1)*100</f>
        <v>4.7676523850619601</v>
      </c>
      <c r="V5" s="51">
        <f t="shared" ref="V5:V68" si="8">(I5/I4-1)*100</f>
        <v>3.900928792569669</v>
      </c>
      <c r="W5" s="51">
        <f t="shared" ref="W5:W68" si="9">(J5/J4-1)*100</f>
        <v>7.9396585152524679E-2</v>
      </c>
      <c r="X5" s="51">
        <f t="shared" ref="X5:Z68" si="10">(K5/K4-1)*100</f>
        <v>2.4078254334085836</v>
      </c>
      <c r="Y5" s="51">
        <f t="shared" si="0"/>
        <v>1.507808292407109</v>
      </c>
      <c r="Z5" s="51">
        <f t="shared" si="0"/>
        <v>2.0498614952795036</v>
      </c>
    </row>
    <row r="6" spans="1:26" x14ac:dyDescent="0.25">
      <c r="A6" s="78">
        <v>33603</v>
      </c>
      <c r="B6" s="48">
        <v>72.033333333000002</v>
      </c>
      <c r="C6" s="48">
        <v>51.766666667000003</v>
      </c>
      <c r="D6" s="48">
        <v>85.866666667000004</v>
      </c>
      <c r="E6" s="48">
        <v>58.533333333000002</v>
      </c>
      <c r="F6" s="48">
        <v>83.833333332999999</v>
      </c>
      <c r="G6" s="48">
        <v>61</v>
      </c>
      <c r="H6" s="48">
        <v>58.6</v>
      </c>
      <c r="I6" s="48">
        <v>167.8</v>
      </c>
      <c r="J6" s="48">
        <v>84.266666666999996</v>
      </c>
      <c r="K6" s="48">
        <v>45.766666667000003</v>
      </c>
      <c r="L6" s="48">
        <v>63.6</v>
      </c>
      <c r="M6" s="48">
        <v>61.933333333</v>
      </c>
      <c r="N6" s="48"/>
      <c r="O6" s="51">
        <f t="shared" si="1"/>
        <v>0.60521415223464547</v>
      </c>
      <c r="P6" s="51">
        <f t="shared" si="2"/>
        <v>2.10387902761342</v>
      </c>
      <c r="Q6" s="51">
        <f t="shared" si="3"/>
        <v>0.90090090129260059</v>
      </c>
      <c r="R6" s="51">
        <f t="shared" si="4"/>
        <v>7.0079219981718399</v>
      </c>
      <c r="S6" s="51">
        <f t="shared" si="5"/>
        <v>0.76121794831729428</v>
      </c>
      <c r="T6" s="51">
        <f t="shared" si="6"/>
        <v>0.9376723668005349</v>
      </c>
      <c r="U6" s="51">
        <f t="shared" si="7"/>
        <v>1.2672811054074584</v>
      </c>
      <c r="V6" s="51">
        <f t="shared" si="8"/>
        <v>0</v>
      </c>
      <c r="W6" s="51">
        <f t="shared" si="9"/>
        <v>0.27766759301974808</v>
      </c>
      <c r="X6" s="51">
        <f t="shared" si="10"/>
        <v>0.88170462894283652</v>
      </c>
      <c r="Y6" s="51">
        <f t="shared" si="0"/>
        <v>1.2201591517306154</v>
      </c>
      <c r="Z6" s="51">
        <f t="shared" si="0"/>
        <v>0.86862106351792701</v>
      </c>
    </row>
    <row r="7" spans="1:26" x14ac:dyDescent="0.25">
      <c r="A7" s="78">
        <v>33694</v>
      </c>
      <c r="B7" s="48">
        <v>72.633333332999996</v>
      </c>
      <c r="C7" s="48">
        <v>52.366666666999997</v>
      </c>
      <c r="D7" s="48">
        <v>86.4</v>
      </c>
      <c r="E7" s="48">
        <v>58.8</v>
      </c>
      <c r="F7" s="48">
        <v>84.266666666999996</v>
      </c>
      <c r="G7" s="48">
        <v>61.966666666999998</v>
      </c>
      <c r="H7" s="48">
        <v>58.5</v>
      </c>
      <c r="I7" s="48">
        <v>167.7</v>
      </c>
      <c r="J7" s="48">
        <v>86.3</v>
      </c>
      <c r="K7" s="48">
        <v>46.666666667000001</v>
      </c>
      <c r="L7" s="48">
        <v>64.366666667000004</v>
      </c>
      <c r="M7" s="48">
        <v>62.633333333000003</v>
      </c>
      <c r="N7" s="48"/>
      <c r="O7" s="51">
        <f t="shared" si="1"/>
        <v>0.83294770939763563</v>
      </c>
      <c r="P7" s="51">
        <f t="shared" si="2"/>
        <v>1.15904700578775</v>
      </c>
      <c r="Q7" s="51">
        <f t="shared" si="3"/>
        <v>0.62111801203175165</v>
      </c>
      <c r="R7" s="51">
        <f t="shared" si="4"/>
        <v>0.45558086617569771</v>
      </c>
      <c r="S7" s="51">
        <f t="shared" si="5"/>
        <v>0.51689860914718722</v>
      </c>
      <c r="T7" s="51">
        <f t="shared" si="6"/>
        <v>1.5846994540983594</v>
      </c>
      <c r="U7" s="51">
        <f t="shared" si="7"/>
        <v>-0.17064846416382506</v>
      </c>
      <c r="V7" s="51">
        <f t="shared" si="8"/>
        <v>-5.9594755661518395E-2</v>
      </c>
      <c r="W7" s="51">
        <f t="shared" si="9"/>
        <v>2.4129746831391907</v>
      </c>
      <c r="X7" s="51">
        <f t="shared" si="10"/>
        <v>1.96649672249114</v>
      </c>
      <c r="Y7" s="51">
        <f t="shared" si="0"/>
        <v>1.2054507342767362</v>
      </c>
      <c r="Z7" s="51">
        <f t="shared" si="0"/>
        <v>1.1302475780469834</v>
      </c>
    </row>
    <row r="8" spans="1:26" x14ac:dyDescent="0.25">
      <c r="A8" s="78">
        <v>33785</v>
      </c>
      <c r="B8" s="48">
        <v>72.733333333000004</v>
      </c>
      <c r="C8" s="48">
        <v>53.266666667000003</v>
      </c>
      <c r="D8" s="48">
        <v>86.9</v>
      </c>
      <c r="E8" s="48">
        <v>59.6</v>
      </c>
      <c r="F8" s="48">
        <v>84.8</v>
      </c>
      <c r="G8" s="48">
        <v>62.433333333</v>
      </c>
      <c r="H8" s="48">
        <v>59.666666667000001</v>
      </c>
      <c r="I8" s="48">
        <v>167.3</v>
      </c>
      <c r="J8" s="48">
        <v>87.066666667000007</v>
      </c>
      <c r="K8" s="48">
        <v>47.633333333000003</v>
      </c>
      <c r="L8" s="48">
        <v>65.166666667000001</v>
      </c>
      <c r="M8" s="48">
        <v>63.433333333</v>
      </c>
      <c r="N8" s="48"/>
      <c r="O8" s="51">
        <f t="shared" si="1"/>
        <v>0.13767783386939847</v>
      </c>
      <c r="P8" s="51">
        <f t="shared" si="2"/>
        <v>1.7186505410457187</v>
      </c>
      <c r="Q8" s="51">
        <f t="shared" si="3"/>
        <v>0.57870370370369795</v>
      </c>
      <c r="R8" s="51">
        <f t="shared" si="4"/>
        <v>1.3605442176870763</v>
      </c>
      <c r="S8" s="51">
        <f t="shared" si="5"/>
        <v>0.6329113920069851</v>
      </c>
      <c r="T8" s="51">
        <f t="shared" si="6"/>
        <v>0.75309305970547857</v>
      </c>
      <c r="U8" s="51">
        <f t="shared" si="7"/>
        <v>1.9943019948718055</v>
      </c>
      <c r="V8" s="51">
        <f t="shared" si="8"/>
        <v>-0.23852116875371365</v>
      </c>
      <c r="W8" s="51">
        <f t="shared" si="9"/>
        <v>0.88837388991889199</v>
      </c>
      <c r="X8" s="51">
        <f t="shared" si="10"/>
        <v>2.071428569985212</v>
      </c>
      <c r="Y8" s="51">
        <f t="shared" si="0"/>
        <v>1.2428793371245694</v>
      </c>
      <c r="Z8" s="51">
        <f t="shared" si="0"/>
        <v>1.2772751463612453</v>
      </c>
    </row>
    <row r="9" spans="1:26" x14ac:dyDescent="0.25">
      <c r="A9" s="78">
        <v>33877</v>
      </c>
      <c r="B9" s="48">
        <v>72.666666667000001</v>
      </c>
      <c r="C9" s="48">
        <v>53.666666667000001</v>
      </c>
      <c r="D9" s="48">
        <v>87.5</v>
      </c>
      <c r="E9" s="48">
        <v>60.466666666999998</v>
      </c>
      <c r="F9" s="48">
        <v>85.4</v>
      </c>
      <c r="G9" s="48">
        <v>62.666666667000001</v>
      </c>
      <c r="H9" s="48">
        <v>59.866666666999997</v>
      </c>
      <c r="I9" s="48">
        <v>167.6</v>
      </c>
      <c r="J9" s="48">
        <v>87.233333333000004</v>
      </c>
      <c r="K9" s="48">
        <v>48.433333333</v>
      </c>
      <c r="L9" s="48">
        <v>65.833333332999999</v>
      </c>
      <c r="M9" s="48">
        <v>64.133333332999996</v>
      </c>
      <c r="N9" s="48"/>
      <c r="O9" s="51">
        <f t="shared" si="1"/>
        <v>-9.1659027498136592E-2</v>
      </c>
      <c r="P9" s="51">
        <f t="shared" si="2"/>
        <v>0.75093867333697606</v>
      </c>
      <c r="Q9" s="51">
        <f t="shared" si="3"/>
        <v>0.69044879171460405</v>
      </c>
      <c r="R9" s="51">
        <f t="shared" si="4"/>
        <v>1.4541387030201358</v>
      </c>
      <c r="S9" s="51">
        <f t="shared" si="5"/>
        <v>0.70754716981134003</v>
      </c>
      <c r="T9" s="51">
        <f t="shared" si="6"/>
        <v>0.37373198184929013</v>
      </c>
      <c r="U9" s="51">
        <f t="shared" si="7"/>
        <v>0.3351955307243859</v>
      </c>
      <c r="V9" s="51">
        <f t="shared" si="8"/>
        <v>0.17931858936042211</v>
      </c>
      <c r="W9" s="51">
        <f t="shared" si="9"/>
        <v>0.19142419525195464</v>
      </c>
      <c r="X9" s="51">
        <f t="shared" si="10"/>
        <v>1.6794961511664042</v>
      </c>
      <c r="Y9" s="51">
        <f t="shared" si="0"/>
        <v>1.0230179017850505</v>
      </c>
      <c r="Z9" s="51">
        <f t="shared" si="0"/>
        <v>1.1035207567057448</v>
      </c>
    </row>
    <row r="10" spans="1:26" x14ac:dyDescent="0.25">
      <c r="A10" s="78">
        <v>33969</v>
      </c>
      <c r="B10" s="48">
        <v>72.599999999999994</v>
      </c>
      <c r="C10" s="48">
        <v>53.9</v>
      </c>
      <c r="D10" s="48">
        <v>88.166666667000001</v>
      </c>
      <c r="E10" s="48">
        <v>61</v>
      </c>
      <c r="F10" s="48">
        <v>85.833333332999999</v>
      </c>
      <c r="G10" s="48">
        <v>62.833333332999999</v>
      </c>
      <c r="H10" s="48">
        <v>60.466666666999998</v>
      </c>
      <c r="I10" s="48">
        <v>167.6</v>
      </c>
      <c r="J10" s="48">
        <v>87.766666666999996</v>
      </c>
      <c r="K10" s="48">
        <v>49.633333333000003</v>
      </c>
      <c r="L10" s="48">
        <v>66.633333332999996</v>
      </c>
      <c r="M10" s="48">
        <v>65.366666667000004</v>
      </c>
      <c r="N10" s="48"/>
      <c r="O10" s="51">
        <f t="shared" si="1"/>
        <v>-9.1743119724363442E-2</v>
      </c>
      <c r="P10" s="51">
        <f t="shared" si="2"/>
        <v>0.43478260807183755</v>
      </c>
      <c r="Q10" s="51">
        <f t="shared" si="3"/>
        <v>0.76190476228572557</v>
      </c>
      <c r="R10" s="51">
        <f t="shared" si="4"/>
        <v>0.88202866537552271</v>
      </c>
      <c r="S10" s="51">
        <f t="shared" si="5"/>
        <v>0.50741608079625244</v>
      </c>
      <c r="T10" s="51">
        <f t="shared" si="6"/>
        <v>0.26595744574327007</v>
      </c>
      <c r="U10" s="51">
        <f t="shared" si="7"/>
        <v>1.002227171486636</v>
      </c>
      <c r="V10" s="51">
        <f t="shared" si="8"/>
        <v>0</v>
      </c>
      <c r="W10" s="51">
        <f t="shared" si="9"/>
        <v>0.61138708521439877</v>
      </c>
      <c r="X10" s="51">
        <f t="shared" si="10"/>
        <v>2.4776324845318554</v>
      </c>
      <c r="Y10" s="51">
        <f t="shared" si="0"/>
        <v>1.2151898734238609</v>
      </c>
      <c r="Z10" s="51">
        <f t="shared" si="0"/>
        <v>1.9230769241264323</v>
      </c>
    </row>
    <row r="11" spans="1:26" x14ac:dyDescent="0.25">
      <c r="A11" s="78">
        <v>34059</v>
      </c>
      <c r="B11" s="48">
        <v>72.666666667000001</v>
      </c>
      <c r="C11" s="48">
        <v>55.1</v>
      </c>
      <c r="D11" s="48">
        <v>89</v>
      </c>
      <c r="E11" s="48">
        <v>63.9</v>
      </c>
      <c r="F11" s="48">
        <v>86.4</v>
      </c>
      <c r="G11" s="48">
        <v>63.5</v>
      </c>
      <c r="H11" s="48">
        <v>61.666666667000001</v>
      </c>
      <c r="I11" s="48">
        <v>167.6</v>
      </c>
      <c r="J11" s="48">
        <v>88.433333332999993</v>
      </c>
      <c r="K11" s="48">
        <v>50.833333332999999</v>
      </c>
      <c r="L11" s="48">
        <v>67.900000000000006</v>
      </c>
      <c r="M11" s="48">
        <v>66.8</v>
      </c>
      <c r="N11" s="48"/>
      <c r="O11" s="51">
        <f t="shared" si="1"/>
        <v>9.1827365013785744E-2</v>
      </c>
      <c r="P11" s="51">
        <f t="shared" si="2"/>
        <v>2.226345083487935</v>
      </c>
      <c r="Q11" s="51">
        <f t="shared" si="3"/>
        <v>0.94517958373934174</v>
      </c>
      <c r="R11" s="51">
        <f t="shared" si="4"/>
        <v>4.7540983606557452</v>
      </c>
      <c r="S11" s="51">
        <f t="shared" si="5"/>
        <v>0.66019417514819878</v>
      </c>
      <c r="T11" s="51">
        <f t="shared" si="6"/>
        <v>1.0610079580958054</v>
      </c>
      <c r="U11" s="51">
        <f t="shared" si="7"/>
        <v>1.9845644983352617</v>
      </c>
      <c r="V11" s="51">
        <f t="shared" si="8"/>
        <v>0</v>
      </c>
      <c r="W11" s="51">
        <f t="shared" si="9"/>
        <v>0.75958982073391912</v>
      </c>
      <c r="X11" s="51">
        <f t="shared" si="10"/>
        <v>2.4177300201639884</v>
      </c>
      <c r="Y11" s="51">
        <f t="shared" si="0"/>
        <v>1.9009504757473872</v>
      </c>
      <c r="Z11" s="51">
        <f t="shared" si="0"/>
        <v>2.1927587960112405</v>
      </c>
    </row>
    <row r="12" spans="1:26" x14ac:dyDescent="0.25">
      <c r="A12" s="78">
        <v>34150</v>
      </c>
      <c r="B12" s="48">
        <v>72.900000000000006</v>
      </c>
      <c r="C12" s="48">
        <v>55.266666667000003</v>
      </c>
      <c r="D12" s="48">
        <v>89.533333333000002</v>
      </c>
      <c r="E12" s="48">
        <v>64.566666667000007</v>
      </c>
      <c r="F12" s="48">
        <v>86.966666666999998</v>
      </c>
      <c r="G12" s="48">
        <v>63.9</v>
      </c>
      <c r="H12" s="48">
        <v>62.333333332999999</v>
      </c>
      <c r="I12" s="48">
        <v>169.83333333300001</v>
      </c>
      <c r="J12" s="48">
        <v>88.966666666999998</v>
      </c>
      <c r="K12" s="48">
        <v>52.266666667000003</v>
      </c>
      <c r="L12" s="48">
        <v>68.933333332999993</v>
      </c>
      <c r="M12" s="48">
        <v>67.733333333000004</v>
      </c>
      <c r="N12" s="48"/>
      <c r="O12" s="51">
        <f t="shared" si="1"/>
        <v>0.32110091697101772</v>
      </c>
      <c r="P12" s="51">
        <f t="shared" si="2"/>
        <v>0.30248033938293784</v>
      </c>
      <c r="Q12" s="51">
        <f t="shared" si="3"/>
        <v>0.59925093595505352</v>
      </c>
      <c r="R12" s="51">
        <f t="shared" si="4"/>
        <v>1.0432968184663771</v>
      </c>
      <c r="S12" s="51">
        <f t="shared" si="5"/>
        <v>0.65586419791665573</v>
      </c>
      <c r="T12" s="51">
        <f t="shared" si="6"/>
        <v>0.62992125984251413</v>
      </c>
      <c r="U12" s="51">
        <f t="shared" si="7"/>
        <v>1.0810810799941617</v>
      </c>
      <c r="V12" s="51">
        <f t="shared" si="8"/>
        <v>1.3325377881861611</v>
      </c>
      <c r="W12" s="51">
        <f t="shared" si="9"/>
        <v>0.60309084131400237</v>
      </c>
      <c r="X12" s="51">
        <f t="shared" si="10"/>
        <v>2.8196721324775131</v>
      </c>
      <c r="Y12" s="51">
        <f t="shared" si="0"/>
        <v>1.5218458512518129</v>
      </c>
      <c r="Z12" s="51">
        <f t="shared" si="0"/>
        <v>1.3972055883233692</v>
      </c>
    </row>
    <row r="13" spans="1:26" x14ac:dyDescent="0.25">
      <c r="A13" s="78">
        <v>34242</v>
      </c>
      <c r="B13" s="48">
        <v>73.066666667000007</v>
      </c>
      <c r="C13" s="48">
        <v>55.5</v>
      </c>
      <c r="D13" s="48">
        <v>89.833333332999999</v>
      </c>
      <c r="E13" s="48">
        <v>65.266666666999996</v>
      </c>
      <c r="F13" s="48">
        <v>87.266666666999996</v>
      </c>
      <c r="G13" s="48">
        <v>64.5</v>
      </c>
      <c r="H13" s="48">
        <v>62.633333333000003</v>
      </c>
      <c r="I13" s="48">
        <v>170.533333333</v>
      </c>
      <c r="J13" s="48">
        <v>89.466666666999998</v>
      </c>
      <c r="K13" s="48">
        <v>53.9</v>
      </c>
      <c r="L13" s="48">
        <v>69.566666667000007</v>
      </c>
      <c r="M13" s="48">
        <v>68.433333332999993</v>
      </c>
      <c r="N13" s="48"/>
      <c r="O13" s="51">
        <f t="shared" si="1"/>
        <v>0.22862368587106552</v>
      </c>
      <c r="P13" s="51">
        <f t="shared" si="2"/>
        <v>0.42219541555836848</v>
      </c>
      <c r="Q13" s="51">
        <f t="shared" si="3"/>
        <v>0.33507073715686175</v>
      </c>
      <c r="R13" s="51">
        <f t="shared" si="4"/>
        <v>1.0841507485746638</v>
      </c>
      <c r="S13" s="51">
        <f t="shared" si="5"/>
        <v>0.34495975469395201</v>
      </c>
      <c r="T13" s="51">
        <f t="shared" si="6"/>
        <v>0.93896713615022609</v>
      </c>
      <c r="U13" s="51">
        <f t="shared" si="7"/>
        <v>0.48128342246247513</v>
      </c>
      <c r="V13" s="51">
        <f t="shared" si="8"/>
        <v>0.41216879293504149</v>
      </c>
      <c r="W13" s="51">
        <f t="shared" si="9"/>
        <v>0.56200824278545003</v>
      </c>
      <c r="X13" s="51">
        <f t="shared" si="10"/>
        <v>3.1249999993423039</v>
      </c>
      <c r="Y13" s="51">
        <f t="shared" si="0"/>
        <v>0.91876208994643438</v>
      </c>
      <c r="Z13" s="51">
        <f t="shared" si="0"/>
        <v>1.0334645669342057</v>
      </c>
    </row>
    <row r="14" spans="1:26" x14ac:dyDescent="0.25">
      <c r="A14" s="78">
        <v>34334</v>
      </c>
      <c r="B14" s="48">
        <v>73.466666666999998</v>
      </c>
      <c r="C14" s="48">
        <v>55.666666667000001</v>
      </c>
      <c r="D14" s="48">
        <v>90.333333332999999</v>
      </c>
      <c r="E14" s="48">
        <v>65.766666666999996</v>
      </c>
      <c r="F14" s="48">
        <v>87.7</v>
      </c>
      <c r="G14" s="48">
        <v>64.7</v>
      </c>
      <c r="H14" s="48">
        <v>63.066666667</v>
      </c>
      <c r="I14" s="48">
        <v>170.6</v>
      </c>
      <c r="J14" s="48">
        <v>89.666666667000001</v>
      </c>
      <c r="K14" s="48">
        <v>55.466666666999998</v>
      </c>
      <c r="L14" s="48">
        <v>69.866666667000004</v>
      </c>
      <c r="M14" s="48">
        <v>69.166666667000001</v>
      </c>
      <c r="N14" s="48"/>
      <c r="O14" s="51">
        <f t="shared" si="1"/>
        <v>0.54744525547194556</v>
      </c>
      <c r="P14" s="51">
        <f t="shared" si="2"/>
        <v>0.30030030090091309</v>
      </c>
      <c r="Q14" s="51">
        <f t="shared" si="3"/>
        <v>0.55658627087404877</v>
      </c>
      <c r="R14" s="51">
        <f t="shared" si="4"/>
        <v>0.76608784473561897</v>
      </c>
      <c r="S14" s="51">
        <f t="shared" si="5"/>
        <v>0.49656226088428124</v>
      </c>
      <c r="T14" s="51">
        <f t="shared" si="6"/>
        <v>0.31007751937985883</v>
      </c>
      <c r="U14" s="51">
        <f t="shared" si="7"/>
        <v>0.69185737201007402</v>
      </c>
      <c r="V14" s="51">
        <f t="shared" si="8"/>
        <v>3.9093041634163939E-2</v>
      </c>
      <c r="W14" s="51">
        <f t="shared" si="9"/>
        <v>0.22354694485759996</v>
      </c>
      <c r="X14" s="51">
        <f t="shared" si="10"/>
        <v>2.9066171929499118</v>
      </c>
      <c r="Y14" s="51">
        <f t="shared" si="0"/>
        <v>0.431241015810091</v>
      </c>
      <c r="Z14" s="51">
        <f t="shared" si="0"/>
        <v>1.0716025338581403</v>
      </c>
    </row>
    <row r="15" spans="1:26" x14ac:dyDescent="0.25">
      <c r="A15" s="78">
        <v>34424</v>
      </c>
      <c r="B15" s="48">
        <v>73.400000000000006</v>
      </c>
      <c r="C15" s="48">
        <v>55.766666667000003</v>
      </c>
      <c r="D15" s="48">
        <v>90.666666667000001</v>
      </c>
      <c r="E15" s="48">
        <v>66.566666667000007</v>
      </c>
      <c r="F15" s="48">
        <v>88.166666667000001</v>
      </c>
      <c r="G15" s="48">
        <v>66.099999999999994</v>
      </c>
      <c r="H15" s="48">
        <v>64.333333332999999</v>
      </c>
      <c r="I15" s="48">
        <v>170.6</v>
      </c>
      <c r="J15" s="48">
        <v>89.4</v>
      </c>
      <c r="K15" s="48">
        <v>57.266666667000003</v>
      </c>
      <c r="L15" s="48">
        <v>70.2</v>
      </c>
      <c r="M15" s="48">
        <v>70.066666667000007</v>
      </c>
      <c r="N15" s="48"/>
      <c r="O15" s="51">
        <f t="shared" si="1"/>
        <v>-9.0744102086692813E-2</v>
      </c>
      <c r="P15" s="51">
        <f t="shared" si="2"/>
        <v>0.17964071856180208</v>
      </c>
      <c r="Q15" s="51">
        <f t="shared" si="3"/>
        <v>0.3690036907762817</v>
      </c>
      <c r="R15" s="51">
        <f t="shared" si="4"/>
        <v>1.2164216928473692</v>
      </c>
      <c r="S15" s="51">
        <f t="shared" si="5"/>
        <v>0.53211706613454091</v>
      </c>
      <c r="T15" s="51">
        <f t="shared" si="6"/>
        <v>2.163833075734134</v>
      </c>
      <c r="U15" s="51">
        <f t="shared" si="7"/>
        <v>2.0084566585517605</v>
      </c>
      <c r="V15" s="51">
        <f t="shared" si="8"/>
        <v>0</v>
      </c>
      <c r="W15" s="51">
        <f t="shared" si="9"/>
        <v>-0.29739776988736422</v>
      </c>
      <c r="X15" s="51">
        <f t="shared" si="10"/>
        <v>3.2451923076728173</v>
      </c>
      <c r="Y15" s="51">
        <f t="shared" si="0"/>
        <v>0.47709923616183758</v>
      </c>
      <c r="Z15" s="51">
        <f t="shared" si="0"/>
        <v>1.3012048192708514</v>
      </c>
    </row>
    <row r="16" spans="1:26" x14ac:dyDescent="0.25">
      <c r="A16" s="78">
        <v>34515</v>
      </c>
      <c r="B16" s="48">
        <v>73.900000000000006</v>
      </c>
      <c r="C16" s="48">
        <v>55.933333333</v>
      </c>
      <c r="D16" s="48">
        <v>90.933333332999993</v>
      </c>
      <c r="E16" s="48">
        <v>67.3</v>
      </c>
      <c r="F16" s="48">
        <v>88.366666667000004</v>
      </c>
      <c r="G16" s="48">
        <v>66.233333333000004</v>
      </c>
      <c r="H16" s="48">
        <v>64.433333332999993</v>
      </c>
      <c r="I16" s="48">
        <v>170.6</v>
      </c>
      <c r="J16" s="48">
        <v>89.7</v>
      </c>
      <c r="K16" s="48">
        <v>58.033333333000002</v>
      </c>
      <c r="L16" s="48">
        <v>70.633333332999996</v>
      </c>
      <c r="M16" s="48">
        <v>70.533333333000002</v>
      </c>
      <c r="N16" s="48"/>
      <c r="O16" s="51">
        <f t="shared" si="1"/>
        <v>0.68119891008173727</v>
      </c>
      <c r="P16" s="51">
        <f t="shared" si="2"/>
        <v>0.29886431440346861</v>
      </c>
      <c r="Q16" s="51">
        <f t="shared" si="3"/>
        <v>0.29411764632243376</v>
      </c>
      <c r="R16" s="51">
        <f t="shared" si="4"/>
        <v>1.1016524782117898</v>
      </c>
      <c r="S16" s="51">
        <f t="shared" si="5"/>
        <v>0.22684310018818987</v>
      </c>
      <c r="T16" s="51">
        <f t="shared" si="6"/>
        <v>0.20171457337370136</v>
      </c>
      <c r="U16" s="51">
        <f t="shared" si="7"/>
        <v>0.15544041450856749</v>
      </c>
      <c r="V16" s="51">
        <f t="shared" si="8"/>
        <v>0</v>
      </c>
      <c r="W16" s="51">
        <f t="shared" si="9"/>
        <v>0.33557046979866278</v>
      </c>
      <c r="X16" s="51">
        <f t="shared" si="10"/>
        <v>1.3387660058129303</v>
      </c>
      <c r="Y16" s="51">
        <f t="shared" si="0"/>
        <v>0.6172839501424443</v>
      </c>
      <c r="Z16" s="51">
        <f t="shared" si="0"/>
        <v>0.66603234918807264</v>
      </c>
    </row>
    <row r="17" spans="1:26" x14ac:dyDescent="0.25">
      <c r="A17" s="78">
        <v>34607</v>
      </c>
      <c r="B17" s="48">
        <v>74.666666667000001</v>
      </c>
      <c r="C17" s="48">
        <v>56.066666667</v>
      </c>
      <c r="D17" s="48">
        <v>91.3</v>
      </c>
      <c r="E17" s="48">
        <v>67.933333332999993</v>
      </c>
      <c r="F17" s="48">
        <v>88.7</v>
      </c>
      <c r="G17" s="48">
        <v>66.466666666999998</v>
      </c>
      <c r="H17" s="48">
        <v>64.8</v>
      </c>
      <c r="I17" s="48">
        <v>171</v>
      </c>
      <c r="J17" s="48">
        <v>90.266666666999996</v>
      </c>
      <c r="K17" s="48">
        <v>58.766666667000003</v>
      </c>
      <c r="L17" s="48">
        <v>70.966666666999998</v>
      </c>
      <c r="M17" s="48">
        <v>71.400000000000006</v>
      </c>
      <c r="N17" s="48"/>
      <c r="O17" s="51">
        <f t="shared" si="1"/>
        <v>1.0374379797023048</v>
      </c>
      <c r="P17" s="51">
        <f t="shared" si="2"/>
        <v>0.23837902383931908</v>
      </c>
      <c r="Q17" s="51">
        <f t="shared" si="3"/>
        <v>0.40322580681966258</v>
      </c>
      <c r="R17" s="51">
        <f t="shared" si="4"/>
        <v>0.94105993016344591</v>
      </c>
      <c r="S17" s="51">
        <f t="shared" si="5"/>
        <v>0.37721614447236984</v>
      </c>
      <c r="T17" s="51">
        <f t="shared" si="6"/>
        <v>0.35228988525590754</v>
      </c>
      <c r="U17" s="51">
        <f t="shared" si="7"/>
        <v>0.56906363218092171</v>
      </c>
      <c r="V17" s="51">
        <f t="shared" si="8"/>
        <v>0.23446658851113966</v>
      </c>
      <c r="W17" s="51">
        <f t="shared" si="9"/>
        <v>0.63173541471570616</v>
      </c>
      <c r="X17" s="51">
        <f t="shared" si="10"/>
        <v>1.2636415864518247</v>
      </c>
      <c r="Y17" s="51">
        <f t="shared" si="0"/>
        <v>0.47192071826556159</v>
      </c>
      <c r="Z17" s="51">
        <f t="shared" si="0"/>
        <v>1.2287334598356736</v>
      </c>
    </row>
    <row r="18" spans="1:26" x14ac:dyDescent="0.25">
      <c r="A18" s="78">
        <v>34699</v>
      </c>
      <c r="B18" s="48">
        <v>74.933333332999993</v>
      </c>
      <c r="C18" s="48">
        <v>56.166666667000001</v>
      </c>
      <c r="D18" s="48">
        <v>91.3</v>
      </c>
      <c r="E18" s="48">
        <v>68.2</v>
      </c>
      <c r="F18" s="48">
        <v>88.866666667000004</v>
      </c>
      <c r="G18" s="48">
        <v>66.599999999999994</v>
      </c>
      <c r="H18" s="48">
        <v>65.066666667000007</v>
      </c>
      <c r="I18" s="48">
        <v>171</v>
      </c>
      <c r="J18" s="48">
        <v>90.533333333000002</v>
      </c>
      <c r="K18" s="48">
        <v>59.466666666999998</v>
      </c>
      <c r="L18" s="48">
        <v>71.5</v>
      </c>
      <c r="M18" s="48">
        <v>71.766666666999996</v>
      </c>
      <c r="N18" s="48"/>
      <c r="O18" s="51">
        <f t="shared" si="1"/>
        <v>0.35714285624839359</v>
      </c>
      <c r="P18" s="51">
        <f t="shared" si="2"/>
        <v>0.17835909631285229</v>
      </c>
      <c r="Q18" s="51">
        <f t="shared" si="3"/>
        <v>0</v>
      </c>
      <c r="R18" s="51">
        <f t="shared" si="4"/>
        <v>0.39254170804905453</v>
      </c>
      <c r="S18" s="51">
        <f t="shared" si="5"/>
        <v>0.18789928635851716</v>
      </c>
      <c r="T18" s="51">
        <f t="shared" si="6"/>
        <v>0.20060180491372481</v>
      </c>
      <c r="U18" s="51">
        <f t="shared" si="7"/>
        <v>0.41152263425927593</v>
      </c>
      <c r="V18" s="51">
        <f t="shared" si="8"/>
        <v>0</v>
      </c>
      <c r="W18" s="51">
        <f t="shared" si="9"/>
        <v>0.29542097414958501</v>
      </c>
      <c r="X18" s="51">
        <f t="shared" si="10"/>
        <v>1.1911514463914141</v>
      </c>
      <c r="Y18" s="51">
        <f t="shared" si="0"/>
        <v>0.75152653780765633</v>
      </c>
      <c r="Z18" s="51">
        <f t="shared" si="0"/>
        <v>0.51353874929971344</v>
      </c>
    </row>
    <row r="19" spans="1:26" x14ac:dyDescent="0.25">
      <c r="A19" s="78">
        <v>34789</v>
      </c>
      <c r="B19" s="48">
        <v>75.133333332999996</v>
      </c>
      <c r="C19" s="48">
        <v>56</v>
      </c>
      <c r="D19" s="48">
        <v>91.5</v>
      </c>
      <c r="E19" s="48">
        <v>68.666666667000001</v>
      </c>
      <c r="F19" s="48">
        <v>89.066666667000007</v>
      </c>
      <c r="G19" s="48">
        <v>66.866666667000004</v>
      </c>
      <c r="H19" s="48">
        <v>65.3</v>
      </c>
      <c r="I19" s="48">
        <v>171</v>
      </c>
      <c r="J19" s="48">
        <v>90.4</v>
      </c>
      <c r="K19" s="48">
        <v>60.1</v>
      </c>
      <c r="L19" s="48">
        <v>71.366666667000004</v>
      </c>
      <c r="M19" s="48">
        <v>72.533333333000002</v>
      </c>
      <c r="N19" s="48"/>
      <c r="O19" s="51">
        <f t="shared" si="1"/>
        <v>0.26690391459194274</v>
      </c>
      <c r="P19" s="51">
        <f t="shared" si="2"/>
        <v>-0.29673590563622509</v>
      </c>
      <c r="Q19" s="51">
        <f t="shared" si="3"/>
        <v>0.21905805038335835</v>
      </c>
      <c r="R19" s="51">
        <f t="shared" si="4"/>
        <v>0.68426197507331921</v>
      </c>
      <c r="S19" s="51">
        <f t="shared" si="5"/>
        <v>0.22505626406517099</v>
      </c>
      <c r="T19" s="51">
        <f t="shared" si="6"/>
        <v>0.40040040090092432</v>
      </c>
      <c r="U19" s="51">
        <f t="shared" si="7"/>
        <v>0.35860655686290599</v>
      </c>
      <c r="V19" s="51">
        <f t="shared" si="8"/>
        <v>0</v>
      </c>
      <c r="W19" s="51">
        <f t="shared" si="9"/>
        <v>-0.14727540463971289</v>
      </c>
      <c r="X19" s="51">
        <f t="shared" si="10"/>
        <v>1.0650224209581616</v>
      </c>
      <c r="Y19" s="51">
        <f t="shared" si="0"/>
        <v>-0.18648018601398197</v>
      </c>
      <c r="Z19" s="51">
        <f t="shared" si="0"/>
        <v>1.0682768221037309</v>
      </c>
    </row>
    <row r="20" spans="1:26" x14ac:dyDescent="0.25">
      <c r="A20" s="78">
        <v>34880</v>
      </c>
      <c r="B20" s="48">
        <v>75.066666667000007</v>
      </c>
      <c r="C20" s="48">
        <v>56.166666667000001</v>
      </c>
      <c r="D20" s="48">
        <v>91.6</v>
      </c>
      <c r="E20" s="48">
        <v>69.3</v>
      </c>
      <c r="F20" s="48">
        <v>89.3</v>
      </c>
      <c r="G20" s="48">
        <v>66.933333332999993</v>
      </c>
      <c r="H20" s="48">
        <v>65.733333333000004</v>
      </c>
      <c r="I20" s="48">
        <v>170.2</v>
      </c>
      <c r="J20" s="48">
        <v>90.266666666999996</v>
      </c>
      <c r="K20" s="48">
        <v>60.466666666999998</v>
      </c>
      <c r="L20" s="48">
        <v>71.766666666999996</v>
      </c>
      <c r="M20" s="48">
        <v>73.033333333000002</v>
      </c>
      <c r="N20" s="48"/>
      <c r="O20" s="51">
        <f t="shared" si="1"/>
        <v>-8.8731143744835705E-2</v>
      </c>
      <c r="P20" s="51">
        <f t="shared" si="2"/>
        <v>0.29761904821428153</v>
      </c>
      <c r="Q20" s="51">
        <f t="shared" si="3"/>
        <v>0.10928961748633004</v>
      </c>
      <c r="R20" s="51">
        <f t="shared" si="4"/>
        <v>0.92233009659745679</v>
      </c>
      <c r="S20" s="51">
        <f t="shared" si="5"/>
        <v>0.26197604752895565</v>
      </c>
      <c r="T20" s="51">
        <f t="shared" si="6"/>
        <v>9.9700896310550569E-2</v>
      </c>
      <c r="U20" s="51">
        <f t="shared" si="7"/>
        <v>0.66360387901991391</v>
      </c>
      <c r="V20" s="51">
        <f t="shared" si="8"/>
        <v>-0.46783625730995038</v>
      </c>
      <c r="W20" s="51">
        <f t="shared" si="9"/>
        <v>-0.14749262500001192</v>
      </c>
      <c r="X20" s="51">
        <f t="shared" si="10"/>
        <v>0.61009428785356867</v>
      </c>
      <c r="Y20" s="51">
        <f t="shared" si="10"/>
        <v>0.56048575431777437</v>
      </c>
      <c r="Z20" s="51">
        <f t="shared" si="10"/>
        <v>0.68933823529728766</v>
      </c>
    </row>
    <row r="21" spans="1:26" x14ac:dyDescent="0.25">
      <c r="A21" s="78">
        <v>34972</v>
      </c>
      <c r="B21" s="48">
        <v>74.866666667000004</v>
      </c>
      <c r="C21" s="48">
        <v>56.533333333000002</v>
      </c>
      <c r="D21" s="48">
        <v>91.833333332999999</v>
      </c>
      <c r="E21" s="48">
        <v>70.033333333000002</v>
      </c>
      <c r="F21" s="48">
        <v>89.533333333000002</v>
      </c>
      <c r="G21" s="48">
        <v>66.900000000000006</v>
      </c>
      <c r="H21" s="48">
        <v>65.7</v>
      </c>
      <c r="I21" s="48">
        <v>170.26666666700001</v>
      </c>
      <c r="J21" s="48">
        <v>90.7</v>
      </c>
      <c r="K21" s="48">
        <v>61</v>
      </c>
      <c r="L21" s="48">
        <v>71.766666666999996</v>
      </c>
      <c r="M21" s="48">
        <v>73.533333333000002</v>
      </c>
      <c r="N21" s="48"/>
      <c r="O21" s="51">
        <f t="shared" si="1"/>
        <v>-0.26642984014091375</v>
      </c>
      <c r="P21" s="51">
        <f t="shared" si="2"/>
        <v>0.65281898990710019</v>
      </c>
      <c r="Q21" s="51">
        <f t="shared" si="3"/>
        <v>0.25473071288211191</v>
      </c>
      <c r="R21" s="51">
        <f t="shared" si="4"/>
        <v>1.058201057720054</v>
      </c>
      <c r="S21" s="51">
        <f t="shared" si="5"/>
        <v>0.26129152631579888</v>
      </c>
      <c r="T21" s="51">
        <f t="shared" si="6"/>
        <v>-4.9800796314969364E-2</v>
      </c>
      <c r="U21" s="51">
        <f t="shared" si="7"/>
        <v>-5.0709938641235741E-2</v>
      </c>
      <c r="V21" s="51">
        <f t="shared" si="8"/>
        <v>3.916960458285601E-2</v>
      </c>
      <c r="W21" s="51">
        <f t="shared" si="9"/>
        <v>0.48005908382393603</v>
      </c>
      <c r="X21" s="51">
        <f t="shared" si="10"/>
        <v>0.88202866537552271</v>
      </c>
      <c r="Y21" s="51">
        <f t="shared" si="10"/>
        <v>0</v>
      </c>
      <c r="Z21" s="51">
        <f t="shared" si="10"/>
        <v>0.68461889548463439</v>
      </c>
    </row>
    <row r="22" spans="1:26" x14ac:dyDescent="0.25">
      <c r="A22" s="78">
        <v>35064</v>
      </c>
      <c r="B22" s="48">
        <v>74.8</v>
      </c>
      <c r="C22" s="48">
        <v>56.533333333000002</v>
      </c>
      <c r="D22" s="48">
        <v>91.933333332999993</v>
      </c>
      <c r="E22" s="48">
        <v>70.400000000000006</v>
      </c>
      <c r="F22" s="48">
        <v>89.933333332999993</v>
      </c>
      <c r="G22" s="48">
        <v>67</v>
      </c>
      <c r="H22" s="48">
        <v>66.266666666999996</v>
      </c>
      <c r="I22" s="48">
        <v>169.56666666699999</v>
      </c>
      <c r="J22" s="48">
        <v>90.566666667000007</v>
      </c>
      <c r="K22" s="48">
        <v>61.6</v>
      </c>
      <c r="L22" s="48">
        <v>71.966666666999998</v>
      </c>
      <c r="M22" s="48">
        <v>73.966666666999998</v>
      </c>
      <c r="N22" s="48"/>
      <c r="O22" s="51">
        <f t="shared" si="1"/>
        <v>-8.9047195458202832E-2</v>
      </c>
      <c r="P22" s="51">
        <f t="shared" si="2"/>
        <v>0</v>
      </c>
      <c r="Q22" s="51">
        <f t="shared" si="3"/>
        <v>0.1088929219604573</v>
      </c>
      <c r="R22" s="51">
        <f t="shared" si="4"/>
        <v>0.52356020990254049</v>
      </c>
      <c r="S22" s="51">
        <f t="shared" si="5"/>
        <v>0.44676098287581567</v>
      </c>
      <c r="T22" s="51">
        <f t="shared" si="6"/>
        <v>0.1494768310911665</v>
      </c>
      <c r="U22" s="51">
        <f t="shared" si="7"/>
        <v>0.86250634246574087</v>
      </c>
      <c r="V22" s="51">
        <f t="shared" si="8"/>
        <v>-0.4111198120587245</v>
      </c>
      <c r="W22" s="51">
        <f t="shared" si="9"/>
        <v>-0.14700477728776251</v>
      </c>
      <c r="X22" s="51">
        <f t="shared" si="10"/>
        <v>0.98360655737705915</v>
      </c>
      <c r="Y22" s="51">
        <f t="shared" si="10"/>
        <v>0.27868091035634368</v>
      </c>
      <c r="Z22" s="51">
        <f t="shared" si="10"/>
        <v>0.58930190480774858</v>
      </c>
    </row>
    <row r="23" spans="1:26" x14ac:dyDescent="0.25">
      <c r="A23" s="78">
        <v>35155</v>
      </c>
      <c r="B23" s="48">
        <v>75.400000000000006</v>
      </c>
      <c r="C23" s="48">
        <v>56.5</v>
      </c>
      <c r="D23" s="48">
        <v>92.166666667000001</v>
      </c>
      <c r="E23" s="48">
        <v>70.5</v>
      </c>
      <c r="F23" s="48">
        <v>90.033333333000002</v>
      </c>
      <c r="G23" s="48">
        <v>68.166666667000001</v>
      </c>
      <c r="H23" s="48">
        <v>66.933333332999993</v>
      </c>
      <c r="I23" s="48">
        <v>176.06666666699999</v>
      </c>
      <c r="J23" s="48">
        <v>90.1</v>
      </c>
      <c r="K23" s="48">
        <v>61.9</v>
      </c>
      <c r="L23" s="48">
        <v>72.366666667000004</v>
      </c>
      <c r="M23" s="48">
        <v>73.333333332999999</v>
      </c>
      <c r="N23" s="48"/>
      <c r="O23" s="51">
        <f t="shared" si="1"/>
        <v>0.80213903743315829</v>
      </c>
      <c r="P23" s="51">
        <f t="shared" si="2"/>
        <v>-5.8962263561668227E-2</v>
      </c>
      <c r="Q23" s="51">
        <f t="shared" si="3"/>
        <v>0.25380710732507694</v>
      </c>
      <c r="R23" s="51">
        <f t="shared" si="4"/>
        <v>0.14204545454543638</v>
      </c>
      <c r="S23" s="51">
        <f t="shared" si="5"/>
        <v>0.11119347664978463</v>
      </c>
      <c r="T23" s="51">
        <f t="shared" si="6"/>
        <v>1.7412935328358303</v>
      </c>
      <c r="U23" s="51">
        <f t="shared" si="7"/>
        <v>1.0060362162927161</v>
      </c>
      <c r="V23" s="51">
        <f t="shared" si="8"/>
        <v>3.8333005700730727</v>
      </c>
      <c r="W23" s="51">
        <f t="shared" si="9"/>
        <v>-0.51527419985090139</v>
      </c>
      <c r="X23" s="51">
        <f t="shared" si="10"/>
        <v>0.48701298701299134</v>
      </c>
      <c r="Y23" s="51">
        <f t="shared" si="10"/>
        <v>0.55581287632906484</v>
      </c>
      <c r="Z23" s="51">
        <f t="shared" si="10"/>
        <v>-0.8562415511453092</v>
      </c>
    </row>
    <row r="24" spans="1:26" x14ac:dyDescent="0.25">
      <c r="A24" s="78">
        <v>35246</v>
      </c>
      <c r="B24" s="48">
        <v>75.466666666999998</v>
      </c>
      <c r="C24" s="48">
        <v>56.5</v>
      </c>
      <c r="D24" s="48">
        <v>92.233333333000004</v>
      </c>
      <c r="E24" s="48">
        <v>70.833333332999999</v>
      </c>
      <c r="F24" s="48">
        <v>90.1</v>
      </c>
      <c r="G24" s="48">
        <v>68.2</v>
      </c>
      <c r="H24" s="48">
        <v>67.133333332999996</v>
      </c>
      <c r="I24" s="48">
        <v>174.9</v>
      </c>
      <c r="J24" s="48">
        <v>90.633333332999996</v>
      </c>
      <c r="K24" s="48">
        <v>62.666666667000001</v>
      </c>
      <c r="L24" s="48">
        <v>72.333333332999999</v>
      </c>
      <c r="M24" s="48">
        <v>73.533333333000002</v>
      </c>
      <c r="N24" s="48"/>
      <c r="O24" s="51">
        <f t="shared" si="1"/>
        <v>8.8417330238721448E-2</v>
      </c>
      <c r="P24" s="51">
        <f t="shared" si="2"/>
        <v>0</v>
      </c>
      <c r="Q24" s="51">
        <f t="shared" si="3"/>
        <v>7.2332729836999121E-2</v>
      </c>
      <c r="R24" s="51">
        <f t="shared" si="4"/>
        <v>0.47281323829786448</v>
      </c>
      <c r="S24" s="51">
        <f t="shared" si="5"/>
        <v>7.4046649759607064E-2</v>
      </c>
      <c r="T24" s="51">
        <f t="shared" si="6"/>
        <v>4.889975501198851E-2</v>
      </c>
      <c r="U24" s="51">
        <f t="shared" si="7"/>
        <v>0.29880478087798146</v>
      </c>
      <c r="V24" s="51">
        <f t="shared" si="8"/>
        <v>-0.66262779269089522</v>
      </c>
      <c r="W24" s="51">
        <f t="shared" si="9"/>
        <v>0.59193488679245565</v>
      </c>
      <c r="X24" s="51">
        <f t="shared" si="10"/>
        <v>1.2385568126009661</v>
      </c>
      <c r="Y24" s="51">
        <f t="shared" si="10"/>
        <v>-4.6061723629453599E-2</v>
      </c>
      <c r="Z24" s="51">
        <f t="shared" si="10"/>
        <v>0.27272727272851238</v>
      </c>
    </row>
    <row r="25" spans="1:26" x14ac:dyDescent="0.25">
      <c r="A25" s="78">
        <v>35338</v>
      </c>
      <c r="B25" s="48">
        <v>75.533333333000002</v>
      </c>
      <c r="C25" s="48">
        <v>56.666666667000001</v>
      </c>
      <c r="D25" s="48">
        <v>92.366666667000004</v>
      </c>
      <c r="E25" s="48">
        <v>71.466666666999998</v>
      </c>
      <c r="F25" s="48">
        <v>90.3</v>
      </c>
      <c r="G25" s="48">
        <v>68.099999999999994</v>
      </c>
      <c r="H25" s="48">
        <v>67.2</v>
      </c>
      <c r="I25" s="48">
        <v>169.5</v>
      </c>
      <c r="J25" s="48">
        <v>91.033333333000002</v>
      </c>
      <c r="K25" s="48">
        <v>63.366666666999997</v>
      </c>
      <c r="L25" s="48">
        <v>72.733333333000004</v>
      </c>
      <c r="M25" s="48">
        <v>73.8</v>
      </c>
      <c r="N25" s="48"/>
      <c r="O25" s="51">
        <f t="shared" si="1"/>
        <v>8.8339221731059681E-2</v>
      </c>
      <c r="P25" s="51">
        <f t="shared" si="2"/>
        <v>0.2949852513274287</v>
      </c>
      <c r="Q25" s="51">
        <f t="shared" si="3"/>
        <v>0.14456089700087826</v>
      </c>
      <c r="R25" s="51">
        <f t="shared" si="4"/>
        <v>0.89411764800420013</v>
      </c>
      <c r="S25" s="51">
        <f t="shared" si="5"/>
        <v>0.22197558268590711</v>
      </c>
      <c r="T25" s="51">
        <f t="shared" si="6"/>
        <v>-0.14662756598241566</v>
      </c>
      <c r="U25" s="51">
        <f t="shared" si="7"/>
        <v>9.9304866435456773E-2</v>
      </c>
      <c r="V25" s="51">
        <f t="shared" si="8"/>
        <v>-3.0874785591766707</v>
      </c>
      <c r="W25" s="51">
        <f t="shared" si="9"/>
        <v>0.44133872747496028</v>
      </c>
      <c r="X25" s="51">
        <f t="shared" si="10"/>
        <v>1.1170212765897913</v>
      </c>
      <c r="Y25" s="51">
        <f t="shared" si="10"/>
        <v>0.55299539170763357</v>
      </c>
      <c r="Z25" s="51">
        <f t="shared" si="10"/>
        <v>0.36264732593092042</v>
      </c>
    </row>
    <row r="26" spans="1:26" x14ac:dyDescent="0.25">
      <c r="A26" s="78">
        <v>35430</v>
      </c>
      <c r="B26" s="48">
        <v>75.266666666999996</v>
      </c>
      <c r="C26" s="48">
        <v>57.433333333</v>
      </c>
      <c r="D26" s="48">
        <v>92.433333332999993</v>
      </c>
      <c r="E26" s="48">
        <v>72.066666667000007</v>
      </c>
      <c r="F26" s="48">
        <v>90.433333332999993</v>
      </c>
      <c r="G26" s="48">
        <v>68.099999999999994</v>
      </c>
      <c r="H26" s="48">
        <v>67.966666666999998</v>
      </c>
      <c r="I26" s="48">
        <v>167</v>
      </c>
      <c r="J26" s="48">
        <v>90.9</v>
      </c>
      <c r="K26" s="48">
        <v>63.866666666999997</v>
      </c>
      <c r="L26" s="48">
        <v>73.033333333000002</v>
      </c>
      <c r="M26" s="48">
        <v>73.966666666999998</v>
      </c>
      <c r="N26" s="48"/>
      <c r="O26" s="51">
        <f t="shared" si="1"/>
        <v>-0.35304501235814412</v>
      </c>
      <c r="P26" s="51">
        <f t="shared" si="2"/>
        <v>1.3529411752861487</v>
      </c>
      <c r="Q26" s="51">
        <f t="shared" si="3"/>
        <v>7.2176108985644305E-2</v>
      </c>
      <c r="R26" s="51">
        <f t="shared" si="4"/>
        <v>0.83955223880207708</v>
      </c>
      <c r="S26" s="51">
        <f t="shared" si="5"/>
        <v>0.14765596124031166</v>
      </c>
      <c r="T26" s="51">
        <f t="shared" si="6"/>
        <v>0</v>
      </c>
      <c r="U26" s="51">
        <f t="shared" si="7"/>
        <v>1.1408730163690484</v>
      </c>
      <c r="V26" s="51">
        <f t="shared" si="8"/>
        <v>-1.4749262536873142</v>
      </c>
      <c r="W26" s="51">
        <f t="shared" si="9"/>
        <v>-0.14646649542345846</v>
      </c>
      <c r="X26" s="51">
        <f t="shared" si="10"/>
        <v>0.78905839031673253</v>
      </c>
      <c r="Y26" s="51">
        <f t="shared" si="10"/>
        <v>0.41246562786623198</v>
      </c>
      <c r="Z26" s="51">
        <f t="shared" si="10"/>
        <v>0.22583559214093274</v>
      </c>
    </row>
    <row r="27" spans="1:26" x14ac:dyDescent="0.25">
      <c r="A27" s="78">
        <v>35520</v>
      </c>
      <c r="B27" s="48">
        <v>75.733333333000004</v>
      </c>
      <c r="C27" s="48">
        <v>57.566666667</v>
      </c>
      <c r="D27" s="48">
        <v>92.5</v>
      </c>
      <c r="E27" s="48">
        <v>72.666666667000001</v>
      </c>
      <c r="F27" s="48">
        <v>90.366666667000004</v>
      </c>
      <c r="G27" s="48">
        <v>69.333333332999999</v>
      </c>
      <c r="H27" s="48">
        <v>68.033333333000002</v>
      </c>
      <c r="I27" s="48">
        <v>166.56666666699999</v>
      </c>
      <c r="J27" s="48">
        <v>92.233333333000004</v>
      </c>
      <c r="K27" s="48">
        <v>64.433333332999993</v>
      </c>
      <c r="L27" s="48">
        <v>73.233333333000004</v>
      </c>
      <c r="M27" s="48">
        <v>74.633333332999996</v>
      </c>
      <c r="N27" s="48"/>
      <c r="O27" s="51">
        <f t="shared" si="1"/>
        <v>0.62001771390338689</v>
      </c>
      <c r="P27" s="51">
        <f t="shared" si="2"/>
        <v>0.23215322228804514</v>
      </c>
      <c r="Q27" s="51">
        <f t="shared" si="3"/>
        <v>7.2124053732691706E-2</v>
      </c>
      <c r="R27" s="51">
        <f t="shared" si="4"/>
        <v>0.83256244217930764</v>
      </c>
      <c r="S27" s="51">
        <f t="shared" si="5"/>
        <v>-7.371912937733649E-2</v>
      </c>
      <c r="T27" s="51">
        <f t="shared" si="6"/>
        <v>1.8110621629956025</v>
      </c>
      <c r="U27" s="51">
        <f t="shared" si="7"/>
        <v>9.8087296713589289E-2</v>
      </c>
      <c r="V27" s="51">
        <f t="shared" si="8"/>
        <v>-0.25948103772455156</v>
      </c>
      <c r="W27" s="51">
        <f t="shared" si="9"/>
        <v>1.4668133476347656</v>
      </c>
      <c r="X27" s="51">
        <f t="shared" si="10"/>
        <v>0.88726513465089418</v>
      </c>
      <c r="Y27" s="51">
        <f t="shared" si="10"/>
        <v>0.27384755819386264</v>
      </c>
      <c r="Z27" s="51">
        <f t="shared" si="10"/>
        <v>0.90130689409237963</v>
      </c>
    </row>
    <row r="28" spans="1:26" x14ac:dyDescent="0.25">
      <c r="A28" s="78">
        <v>35611</v>
      </c>
      <c r="B28" s="48">
        <v>76.233333333000004</v>
      </c>
      <c r="C28" s="48">
        <v>57.7</v>
      </c>
      <c r="D28" s="48">
        <v>92.533333333000002</v>
      </c>
      <c r="E28" s="48">
        <v>72.966666666999998</v>
      </c>
      <c r="F28" s="48">
        <v>90.4</v>
      </c>
      <c r="G28" s="48">
        <v>69.333333332999999</v>
      </c>
      <c r="H28" s="48">
        <v>67.900000000000006</v>
      </c>
      <c r="I28" s="48">
        <v>166.16666666699999</v>
      </c>
      <c r="J28" s="48">
        <v>92.133333332999996</v>
      </c>
      <c r="K28" s="48">
        <v>65.066666667000007</v>
      </c>
      <c r="L28" s="48">
        <v>73.166666667000001</v>
      </c>
      <c r="M28" s="48">
        <v>74.933333332999993</v>
      </c>
      <c r="N28" s="48"/>
      <c r="O28" s="51">
        <f t="shared" si="1"/>
        <v>0.66021126760853477</v>
      </c>
      <c r="P28" s="51">
        <f t="shared" si="2"/>
        <v>0.23161551765935595</v>
      </c>
      <c r="Q28" s="51">
        <f t="shared" si="3"/>
        <v>3.6036035675679479E-2</v>
      </c>
      <c r="R28" s="51">
        <f t="shared" si="4"/>
        <v>0.41284403669534786</v>
      </c>
      <c r="S28" s="51">
        <f t="shared" si="5"/>
        <v>3.688675728499291E-2</v>
      </c>
      <c r="T28" s="51">
        <f t="shared" si="6"/>
        <v>0</v>
      </c>
      <c r="U28" s="51">
        <f t="shared" si="7"/>
        <v>-0.19598236109845679</v>
      </c>
      <c r="V28" s="51">
        <f t="shared" si="8"/>
        <v>-0.24014408645139929</v>
      </c>
      <c r="W28" s="51">
        <f t="shared" si="9"/>
        <v>-0.10842067220856455</v>
      </c>
      <c r="X28" s="51">
        <f t="shared" si="10"/>
        <v>0.98292809208995191</v>
      </c>
      <c r="Y28" s="51">
        <f t="shared" si="10"/>
        <v>-9.1033226217984708E-2</v>
      </c>
      <c r="Z28" s="51">
        <f t="shared" si="10"/>
        <v>0.40196516302100083</v>
      </c>
    </row>
    <row r="29" spans="1:26" x14ac:dyDescent="0.25">
      <c r="A29" s="78">
        <v>35703</v>
      </c>
      <c r="B29" s="48">
        <v>76.766666666999996</v>
      </c>
      <c r="C29" s="48">
        <v>58.033333333000002</v>
      </c>
      <c r="D29" s="48">
        <v>92.666666667000001</v>
      </c>
      <c r="E29" s="48">
        <v>73.233333333000004</v>
      </c>
      <c r="F29" s="48">
        <v>90.533333333000002</v>
      </c>
      <c r="G29" s="48">
        <v>76.400000000000006</v>
      </c>
      <c r="H29" s="48">
        <v>69.099999999999994</v>
      </c>
      <c r="I29" s="48">
        <v>166.5</v>
      </c>
      <c r="J29" s="48">
        <v>92.433333332999993</v>
      </c>
      <c r="K29" s="48">
        <v>65.866666667000004</v>
      </c>
      <c r="L29" s="48">
        <v>73.366666667000004</v>
      </c>
      <c r="M29" s="48">
        <v>75.099999999999994</v>
      </c>
      <c r="N29" s="48"/>
      <c r="O29" s="51">
        <f t="shared" si="1"/>
        <v>0.6996064722374129</v>
      </c>
      <c r="P29" s="51">
        <f t="shared" si="2"/>
        <v>0.57770075043326319</v>
      </c>
      <c r="Q29" s="51">
        <f t="shared" si="3"/>
        <v>0.14409221974114317</v>
      </c>
      <c r="R29" s="51">
        <f t="shared" si="4"/>
        <v>0.36546368113128391</v>
      </c>
      <c r="S29" s="51">
        <f t="shared" si="5"/>
        <v>0.14749262500000082</v>
      </c>
      <c r="T29" s="51">
        <f t="shared" si="6"/>
        <v>10.192307692837478</v>
      </c>
      <c r="U29" s="51">
        <f t="shared" si="7"/>
        <v>1.767304860088359</v>
      </c>
      <c r="V29" s="51">
        <f t="shared" si="8"/>
        <v>0.20060180521526139</v>
      </c>
      <c r="W29" s="51">
        <f t="shared" si="9"/>
        <v>0.32561505065240581</v>
      </c>
      <c r="X29" s="51">
        <f t="shared" si="10"/>
        <v>1.2295081967150123</v>
      </c>
      <c r="Y29" s="51">
        <f t="shared" si="10"/>
        <v>0.27334851936093862</v>
      </c>
      <c r="Z29" s="51">
        <f t="shared" si="10"/>
        <v>0.22241992927145571</v>
      </c>
    </row>
    <row r="30" spans="1:26" x14ac:dyDescent="0.25">
      <c r="A30" s="78">
        <v>35795</v>
      </c>
      <c r="B30" s="48">
        <v>77.266666666999996</v>
      </c>
      <c r="C30" s="48">
        <v>58.066666667</v>
      </c>
      <c r="D30" s="48">
        <v>92.866666667000004</v>
      </c>
      <c r="E30" s="48">
        <v>73.466666666999998</v>
      </c>
      <c r="F30" s="48">
        <v>90.633333332999996</v>
      </c>
      <c r="G30" s="48">
        <v>76.5</v>
      </c>
      <c r="H30" s="48">
        <v>69.400000000000006</v>
      </c>
      <c r="I30" s="48">
        <v>167.4</v>
      </c>
      <c r="J30" s="48">
        <v>92.166666667000001</v>
      </c>
      <c r="K30" s="48">
        <v>66.566666667000007</v>
      </c>
      <c r="L30" s="48">
        <v>73.7</v>
      </c>
      <c r="M30" s="48">
        <v>75.266666666999996</v>
      </c>
      <c r="N30" s="48"/>
      <c r="O30" s="51">
        <f t="shared" si="1"/>
        <v>0.65132435952821588</v>
      </c>
      <c r="P30" s="51">
        <f t="shared" si="2"/>
        <v>5.7438255026176499E-2</v>
      </c>
      <c r="Q30" s="51">
        <f t="shared" si="3"/>
        <v>0.21582733812872679</v>
      </c>
      <c r="R30" s="51">
        <f t="shared" si="4"/>
        <v>0.31861629585943074</v>
      </c>
      <c r="S30" s="51">
        <f t="shared" si="5"/>
        <v>0.11045655375592212</v>
      </c>
      <c r="T30" s="51">
        <f t="shared" si="6"/>
        <v>0.13089005235600304</v>
      </c>
      <c r="U30" s="51">
        <f t="shared" si="7"/>
        <v>0.43415340086832011</v>
      </c>
      <c r="V30" s="51">
        <f t="shared" si="8"/>
        <v>0.54054054054053502</v>
      </c>
      <c r="W30" s="51">
        <f t="shared" si="9"/>
        <v>-0.28849621276698656</v>
      </c>
      <c r="X30" s="51">
        <f t="shared" si="10"/>
        <v>1.0627530364318627</v>
      </c>
      <c r="Y30" s="51">
        <f t="shared" si="10"/>
        <v>0.45433893639048595</v>
      </c>
      <c r="Z30" s="51">
        <f t="shared" si="10"/>
        <v>0.22192632090545228</v>
      </c>
    </row>
    <row r="31" spans="1:26" x14ac:dyDescent="0.25">
      <c r="A31" s="78">
        <v>35885</v>
      </c>
      <c r="B31" s="48">
        <v>77.233333333000004</v>
      </c>
      <c r="C31" s="48">
        <v>57.8</v>
      </c>
      <c r="D31" s="48">
        <v>92.766666666999996</v>
      </c>
      <c r="E31" s="48">
        <v>73.400000000000006</v>
      </c>
      <c r="F31" s="48">
        <v>90.7</v>
      </c>
      <c r="G31" s="48">
        <v>76.466666666999998</v>
      </c>
      <c r="H31" s="48">
        <v>68.666666667000001</v>
      </c>
      <c r="I31" s="48">
        <v>166.633333333</v>
      </c>
      <c r="J31" s="48">
        <v>92.433333332999993</v>
      </c>
      <c r="K31" s="48">
        <v>67.566666667000007</v>
      </c>
      <c r="L31" s="48">
        <v>73.933333332999993</v>
      </c>
      <c r="M31" s="48">
        <v>74.8</v>
      </c>
      <c r="N31" s="48"/>
      <c r="O31" s="51">
        <f t="shared" si="1"/>
        <v>-4.3140639344063647E-2</v>
      </c>
      <c r="P31" s="51">
        <f t="shared" si="2"/>
        <v>-0.45924225085844927</v>
      </c>
      <c r="Q31" s="51">
        <f t="shared" si="3"/>
        <v>-0.10768126345978013</v>
      </c>
      <c r="R31" s="51">
        <f t="shared" si="4"/>
        <v>-9.0744102086692813E-2</v>
      </c>
      <c r="S31" s="51">
        <f t="shared" si="5"/>
        <v>7.355645494695473E-2</v>
      </c>
      <c r="T31" s="51">
        <f t="shared" si="6"/>
        <v>-4.3572984313722252E-2</v>
      </c>
      <c r="U31" s="51">
        <f t="shared" si="7"/>
        <v>-1.0566762723343004</v>
      </c>
      <c r="V31" s="51">
        <f t="shared" si="8"/>
        <v>-0.45798486678614303</v>
      </c>
      <c r="W31" s="51">
        <f t="shared" si="9"/>
        <v>0.28933092151792739</v>
      </c>
      <c r="X31" s="51">
        <f t="shared" si="10"/>
        <v>1.5022533800625792</v>
      </c>
      <c r="Y31" s="51">
        <f t="shared" si="10"/>
        <v>0.31659882360921543</v>
      </c>
      <c r="Z31" s="51">
        <f t="shared" si="10"/>
        <v>-0.62001771523196858</v>
      </c>
    </row>
    <row r="32" spans="1:26" x14ac:dyDescent="0.25">
      <c r="A32" s="78">
        <v>35976</v>
      </c>
      <c r="B32" s="48">
        <v>77.266666666999996</v>
      </c>
      <c r="C32" s="48">
        <v>58.833333332999999</v>
      </c>
      <c r="D32" s="48">
        <v>93.066666667000007</v>
      </c>
      <c r="E32" s="48">
        <v>73.8</v>
      </c>
      <c r="F32" s="48">
        <v>91.1</v>
      </c>
      <c r="G32" s="48">
        <v>76.900000000000006</v>
      </c>
      <c r="H32" s="48">
        <v>68.666666667000001</v>
      </c>
      <c r="I32" s="48">
        <v>166.16666666699999</v>
      </c>
      <c r="J32" s="48">
        <v>92.266666666999996</v>
      </c>
      <c r="K32" s="48">
        <v>68.099999999999994</v>
      </c>
      <c r="L32" s="48">
        <v>74.2</v>
      </c>
      <c r="M32" s="48">
        <v>75.099999999999994</v>
      </c>
      <c r="N32" s="48"/>
      <c r="O32" s="51">
        <f t="shared" si="1"/>
        <v>4.3159258524139155E-2</v>
      </c>
      <c r="P32" s="51">
        <f t="shared" si="2"/>
        <v>1.7877739325259601</v>
      </c>
      <c r="Q32" s="51">
        <f t="shared" si="3"/>
        <v>0.32339202299560554</v>
      </c>
      <c r="R32" s="51">
        <f t="shared" si="4"/>
        <v>0.54495912806538094</v>
      </c>
      <c r="S32" s="51">
        <f t="shared" si="5"/>
        <v>0.44101433296581671</v>
      </c>
      <c r="T32" s="51">
        <f t="shared" si="6"/>
        <v>0.5666957275476614</v>
      </c>
      <c r="U32" s="51">
        <f t="shared" si="7"/>
        <v>0</v>
      </c>
      <c r="V32" s="51">
        <f t="shared" si="8"/>
        <v>-0.28005601080272058</v>
      </c>
      <c r="W32" s="51">
        <f t="shared" si="9"/>
        <v>-0.18031013270890517</v>
      </c>
      <c r="X32" s="51">
        <f t="shared" si="10"/>
        <v>0.78934385742084334</v>
      </c>
      <c r="Y32" s="51">
        <f t="shared" si="10"/>
        <v>0.36068530252644226</v>
      </c>
      <c r="Z32" s="51">
        <f t="shared" si="10"/>
        <v>0.40106951871656804</v>
      </c>
    </row>
    <row r="33" spans="1:26" x14ac:dyDescent="0.25">
      <c r="A33" s="78">
        <v>36068</v>
      </c>
      <c r="B33" s="48">
        <v>77.233333333000004</v>
      </c>
      <c r="C33" s="48">
        <v>59.533333333000002</v>
      </c>
      <c r="D33" s="48">
        <v>93.233333333000004</v>
      </c>
      <c r="E33" s="48">
        <v>73.933333332999993</v>
      </c>
      <c r="F33" s="48">
        <v>91.333333332999999</v>
      </c>
      <c r="G33" s="48">
        <v>76.566666667000007</v>
      </c>
      <c r="H33" s="48">
        <v>68.900000000000006</v>
      </c>
      <c r="I33" s="48">
        <v>166.1</v>
      </c>
      <c r="J33" s="48">
        <v>92.633333332999996</v>
      </c>
      <c r="K33" s="48">
        <v>68.599999999999994</v>
      </c>
      <c r="L33" s="48">
        <v>74.533333333000002</v>
      </c>
      <c r="M33" s="48">
        <v>75.5</v>
      </c>
      <c r="N33" s="48"/>
      <c r="O33" s="51">
        <f t="shared" si="1"/>
        <v>-4.3140639344063647E-2</v>
      </c>
      <c r="P33" s="51">
        <f t="shared" si="2"/>
        <v>1.1898016997234695</v>
      </c>
      <c r="Q33" s="51">
        <f t="shared" si="3"/>
        <v>0.17908309383889431</v>
      </c>
      <c r="R33" s="51">
        <f t="shared" si="4"/>
        <v>0.18066847289972543</v>
      </c>
      <c r="S33" s="51">
        <f t="shared" si="5"/>
        <v>0.25612879582876946</v>
      </c>
      <c r="T33" s="51">
        <f t="shared" si="6"/>
        <v>-0.43346337191156881</v>
      </c>
      <c r="U33" s="51">
        <f t="shared" si="7"/>
        <v>0.33980582475563459</v>
      </c>
      <c r="V33" s="51">
        <f t="shared" si="8"/>
        <v>-4.0120361283768613E-2</v>
      </c>
      <c r="W33" s="51">
        <f t="shared" si="9"/>
        <v>0.39739884320666441</v>
      </c>
      <c r="X33" s="51">
        <f t="shared" si="10"/>
        <v>0.73421439060206151</v>
      </c>
      <c r="Y33" s="51">
        <f t="shared" si="10"/>
        <v>0.44923629784365815</v>
      </c>
      <c r="Z33" s="51">
        <f t="shared" si="10"/>
        <v>0.53262316910787089</v>
      </c>
    </row>
    <row r="34" spans="1:26" x14ac:dyDescent="0.25">
      <c r="A34" s="78">
        <v>36160</v>
      </c>
      <c r="B34" s="48">
        <v>77.166666667000001</v>
      </c>
      <c r="C34" s="48">
        <v>59.633333333000003</v>
      </c>
      <c r="D34" s="48">
        <v>93.2</v>
      </c>
      <c r="E34" s="48">
        <v>73.900000000000006</v>
      </c>
      <c r="F34" s="48">
        <v>91.433333332999993</v>
      </c>
      <c r="G34" s="48">
        <v>76.833333332999999</v>
      </c>
      <c r="H34" s="48">
        <v>69.266666666999996</v>
      </c>
      <c r="I34" s="48">
        <v>164.033333333</v>
      </c>
      <c r="J34" s="48">
        <v>92.6</v>
      </c>
      <c r="K34" s="48">
        <v>70</v>
      </c>
      <c r="L34" s="48">
        <v>74.8</v>
      </c>
      <c r="M34" s="48">
        <v>75.766666666999996</v>
      </c>
      <c r="N34" s="48"/>
      <c r="O34" s="51">
        <f t="shared" si="1"/>
        <v>-8.6318514458727513E-2</v>
      </c>
      <c r="P34" s="51">
        <f t="shared" si="2"/>
        <v>0.16797312430105737</v>
      </c>
      <c r="Q34" s="51">
        <f t="shared" si="3"/>
        <v>-3.5752591705529024E-2</v>
      </c>
      <c r="R34" s="51">
        <f t="shared" si="4"/>
        <v>-4.5085662308574914E-2</v>
      </c>
      <c r="S34" s="51">
        <f t="shared" si="5"/>
        <v>0.10948905109529061</v>
      </c>
      <c r="T34" s="51">
        <f t="shared" si="6"/>
        <v>0.34828036482215108</v>
      </c>
      <c r="U34" s="51">
        <f t="shared" si="7"/>
        <v>0.53217223076922338</v>
      </c>
      <c r="V34" s="51">
        <f t="shared" si="8"/>
        <v>-1.2442303835039081</v>
      </c>
      <c r="W34" s="51">
        <f t="shared" si="9"/>
        <v>-3.5984166606828349E-2</v>
      </c>
      <c r="X34" s="51">
        <f t="shared" si="10"/>
        <v>2.0408163265306145</v>
      </c>
      <c r="Y34" s="51">
        <f t="shared" si="10"/>
        <v>0.35778175357941144</v>
      </c>
      <c r="Z34" s="51">
        <f t="shared" si="10"/>
        <v>0.35320088344370504</v>
      </c>
    </row>
    <row r="35" spans="1:26" x14ac:dyDescent="0.25">
      <c r="A35" s="78">
        <v>36250</v>
      </c>
      <c r="B35" s="48">
        <v>76.966666666999998</v>
      </c>
      <c r="C35" s="48">
        <v>59.266666667000003</v>
      </c>
      <c r="D35" s="48">
        <v>93.233333333000004</v>
      </c>
      <c r="E35" s="48">
        <v>73.866666667000004</v>
      </c>
      <c r="F35" s="48">
        <v>91.4</v>
      </c>
      <c r="G35" s="48">
        <v>74.033333333000002</v>
      </c>
      <c r="H35" s="48">
        <v>68.966666666999998</v>
      </c>
      <c r="I35" s="48">
        <v>152.4</v>
      </c>
      <c r="J35" s="48">
        <v>92.5</v>
      </c>
      <c r="K35" s="48">
        <v>70.866666667000004</v>
      </c>
      <c r="L35" s="48">
        <v>74.933333332999993</v>
      </c>
      <c r="M35" s="48">
        <v>75.933333332999993</v>
      </c>
      <c r="N35" s="48"/>
      <c r="O35" s="51">
        <f t="shared" si="1"/>
        <v>-0.2591792656576275</v>
      </c>
      <c r="P35" s="51">
        <f t="shared" si="2"/>
        <v>-0.61486864058476476</v>
      </c>
      <c r="Q35" s="51">
        <f t="shared" si="3"/>
        <v>3.5765378755359123E-2</v>
      </c>
      <c r="R35" s="51">
        <f t="shared" si="4"/>
        <v>-4.5105998646821632E-2</v>
      </c>
      <c r="S35" s="51">
        <f t="shared" si="5"/>
        <v>-3.6456434196252552E-2</v>
      </c>
      <c r="T35" s="51">
        <f t="shared" si="6"/>
        <v>-3.6442516269138525</v>
      </c>
      <c r="U35" s="51">
        <f t="shared" si="7"/>
        <v>-0.43310875841947594</v>
      </c>
      <c r="V35" s="51">
        <f t="shared" si="8"/>
        <v>-7.0920544602867119</v>
      </c>
      <c r="W35" s="51">
        <f t="shared" si="9"/>
        <v>-0.10799136069113979</v>
      </c>
      <c r="X35" s="51">
        <f t="shared" si="10"/>
        <v>1.238095238571435</v>
      </c>
      <c r="Y35" s="51">
        <f t="shared" si="10"/>
        <v>0.17825311898396201</v>
      </c>
      <c r="Z35" s="51">
        <f t="shared" si="10"/>
        <v>0.21997360228676044</v>
      </c>
    </row>
    <row r="36" spans="1:26" x14ac:dyDescent="0.25">
      <c r="A36" s="78">
        <v>36341</v>
      </c>
      <c r="B36" s="48">
        <v>76.5</v>
      </c>
      <c r="C36" s="48">
        <v>59.366666666999997</v>
      </c>
      <c r="D36" s="48">
        <v>93.266666666999996</v>
      </c>
      <c r="E36" s="48">
        <v>74.666666667000001</v>
      </c>
      <c r="F36" s="48">
        <v>91.466666666999998</v>
      </c>
      <c r="G36" s="48">
        <v>74.033333333000002</v>
      </c>
      <c r="H36" s="48">
        <v>70.133333332999996</v>
      </c>
      <c r="I36" s="48">
        <v>150.30000000000001</v>
      </c>
      <c r="J36" s="48">
        <v>92.233333333000004</v>
      </c>
      <c r="K36" s="48">
        <v>71.266666666999996</v>
      </c>
      <c r="L36" s="48">
        <v>75.266666666999996</v>
      </c>
      <c r="M36" s="48">
        <v>76.466666666999998</v>
      </c>
      <c r="N36" s="48"/>
      <c r="O36" s="51">
        <f t="shared" si="1"/>
        <v>-0.60632308401642465</v>
      </c>
      <c r="P36" s="51">
        <f t="shared" si="2"/>
        <v>0.16872890888544045</v>
      </c>
      <c r="Q36" s="51">
        <f t="shared" si="3"/>
        <v>3.5752592778104386E-2</v>
      </c>
      <c r="R36" s="51">
        <f t="shared" si="4"/>
        <v>1.0830324909698374</v>
      </c>
      <c r="S36" s="51">
        <f t="shared" si="5"/>
        <v>7.2939460612686524E-2</v>
      </c>
      <c r="T36" s="51">
        <f t="shared" si="6"/>
        <v>0</v>
      </c>
      <c r="U36" s="51">
        <f t="shared" si="7"/>
        <v>1.6916384717172939</v>
      </c>
      <c r="V36" s="51">
        <f t="shared" si="8"/>
        <v>-1.3779527559055094</v>
      </c>
      <c r="W36" s="51">
        <f t="shared" si="9"/>
        <v>-0.28828828864864153</v>
      </c>
      <c r="X36" s="51">
        <f t="shared" si="10"/>
        <v>0.56444026340278786</v>
      </c>
      <c r="Y36" s="51">
        <f t="shared" si="10"/>
        <v>0.44483985854291141</v>
      </c>
      <c r="Z36" s="51">
        <f t="shared" si="10"/>
        <v>0.70237050132002654</v>
      </c>
    </row>
    <row r="37" spans="1:26" x14ac:dyDescent="0.25">
      <c r="A37" s="78">
        <v>36433</v>
      </c>
      <c r="B37" s="48">
        <v>75.833333332999999</v>
      </c>
      <c r="C37" s="48">
        <v>59.5</v>
      </c>
      <c r="D37" s="48">
        <v>93.5</v>
      </c>
      <c r="E37" s="48">
        <v>75.133333332999996</v>
      </c>
      <c r="F37" s="48">
        <v>91.5</v>
      </c>
      <c r="G37" s="48">
        <v>74.166666667000001</v>
      </c>
      <c r="H37" s="48">
        <v>71.433333332999993</v>
      </c>
      <c r="I37" s="48">
        <v>149.06666666699999</v>
      </c>
      <c r="J37" s="48">
        <v>92.6</v>
      </c>
      <c r="K37" s="48">
        <v>71.433333332999993</v>
      </c>
      <c r="L37" s="48">
        <v>75.466666666999998</v>
      </c>
      <c r="M37" s="48">
        <v>76.633333332999996</v>
      </c>
      <c r="N37" s="48"/>
      <c r="O37" s="51">
        <f t="shared" si="1"/>
        <v>-0.87145969542483659</v>
      </c>
      <c r="P37" s="51">
        <f t="shared" si="2"/>
        <v>0.22459292476011417</v>
      </c>
      <c r="Q37" s="51">
        <f t="shared" si="3"/>
        <v>0.25017869871246656</v>
      </c>
      <c r="R37" s="51">
        <f t="shared" si="4"/>
        <v>0.62499999910434756</v>
      </c>
      <c r="S37" s="51">
        <f t="shared" si="5"/>
        <v>3.6443148323495045E-2</v>
      </c>
      <c r="T37" s="51">
        <f t="shared" si="6"/>
        <v>0.18009905538127757</v>
      </c>
      <c r="U37" s="51">
        <f t="shared" si="7"/>
        <v>1.8536121673091932</v>
      </c>
      <c r="V37" s="51">
        <f t="shared" si="8"/>
        <v>-0.82058105988025432</v>
      </c>
      <c r="W37" s="51">
        <f t="shared" si="9"/>
        <v>0.39754246512611058</v>
      </c>
      <c r="X37" s="51">
        <f t="shared" si="10"/>
        <v>0.23386342282396555</v>
      </c>
      <c r="Y37" s="51">
        <f t="shared" si="10"/>
        <v>0.26572187776676692</v>
      </c>
      <c r="Z37" s="51">
        <f t="shared" si="10"/>
        <v>0.2179598945064587</v>
      </c>
    </row>
    <row r="38" spans="1:26" x14ac:dyDescent="0.25">
      <c r="A38" s="78">
        <v>36525</v>
      </c>
      <c r="B38" s="48">
        <v>75.8</v>
      </c>
      <c r="C38" s="48">
        <v>60.633333333000003</v>
      </c>
      <c r="D38" s="48">
        <v>93.366666667000004</v>
      </c>
      <c r="E38" s="48">
        <v>75.3</v>
      </c>
      <c r="F38" s="48">
        <v>91.5</v>
      </c>
      <c r="G38" s="48">
        <v>74.2</v>
      </c>
      <c r="H38" s="48">
        <v>72.666666667000001</v>
      </c>
      <c r="I38" s="48">
        <v>148.73333333299999</v>
      </c>
      <c r="J38" s="48">
        <v>92.5</v>
      </c>
      <c r="K38" s="48">
        <v>71.900000000000006</v>
      </c>
      <c r="L38" s="48">
        <v>75.666666667000001</v>
      </c>
      <c r="M38" s="48">
        <v>77.2</v>
      </c>
      <c r="N38" s="48"/>
      <c r="O38" s="51">
        <f t="shared" si="1"/>
        <v>-4.3956043516679699E-2</v>
      </c>
      <c r="P38" s="51">
        <f t="shared" si="2"/>
        <v>1.9047619042016795</v>
      </c>
      <c r="Q38" s="51">
        <f t="shared" si="3"/>
        <v>-0.14260249518716073</v>
      </c>
      <c r="R38" s="51">
        <f t="shared" si="4"/>
        <v>0.22182786202404881</v>
      </c>
      <c r="S38" s="51">
        <f t="shared" si="5"/>
        <v>0</v>
      </c>
      <c r="T38" s="51">
        <f t="shared" si="6"/>
        <v>4.4943819775089544E-2</v>
      </c>
      <c r="U38" s="51">
        <f t="shared" si="7"/>
        <v>1.7265515641704532</v>
      </c>
      <c r="V38" s="51">
        <f t="shared" si="8"/>
        <v>-0.22361359615334919</v>
      </c>
      <c r="W38" s="51">
        <f t="shared" si="9"/>
        <v>-0.10799136069113979</v>
      </c>
      <c r="X38" s="51">
        <f t="shared" si="10"/>
        <v>0.65328978115097858</v>
      </c>
      <c r="Y38" s="51">
        <f t="shared" si="10"/>
        <v>0.26501766784334801</v>
      </c>
      <c r="Z38" s="51">
        <f t="shared" si="10"/>
        <v>0.73945193606237414</v>
      </c>
    </row>
    <row r="39" spans="1:26" x14ac:dyDescent="0.25">
      <c r="A39" s="78">
        <v>36616</v>
      </c>
      <c r="B39" s="48">
        <v>75.566666667000007</v>
      </c>
      <c r="C39" s="48">
        <v>60.2</v>
      </c>
      <c r="D39" s="48">
        <v>93.4</v>
      </c>
      <c r="E39" s="48">
        <v>75.833333332999999</v>
      </c>
      <c r="F39" s="48">
        <v>91.5</v>
      </c>
      <c r="G39" s="48">
        <v>74</v>
      </c>
      <c r="H39" s="48">
        <v>73.733333333000004</v>
      </c>
      <c r="I39" s="48">
        <v>143.5</v>
      </c>
      <c r="J39" s="48">
        <v>92.333333332999999</v>
      </c>
      <c r="K39" s="48">
        <v>72.133333332999996</v>
      </c>
      <c r="L39" s="48">
        <v>75.833333332999999</v>
      </c>
      <c r="M39" s="48">
        <v>77.633333332999996</v>
      </c>
      <c r="N39" s="48"/>
      <c r="O39" s="51">
        <f t="shared" si="1"/>
        <v>-0.30782761609496889</v>
      </c>
      <c r="P39" s="51">
        <f t="shared" si="2"/>
        <v>-0.71467839417654888</v>
      </c>
      <c r="Q39" s="51">
        <f t="shared" si="3"/>
        <v>3.5701534808874058E-2</v>
      </c>
      <c r="R39" s="51">
        <f t="shared" si="4"/>
        <v>0.70827799867199115</v>
      </c>
      <c r="S39" s="51">
        <f t="shared" si="5"/>
        <v>0</v>
      </c>
      <c r="T39" s="51">
        <f t="shared" si="6"/>
        <v>-0.26954177897574594</v>
      </c>
      <c r="U39" s="51">
        <f t="shared" si="7"/>
        <v>1.4678899073327312</v>
      </c>
      <c r="V39" s="51">
        <f t="shared" si="8"/>
        <v>-3.5186015237640422</v>
      </c>
      <c r="W39" s="51">
        <f t="shared" si="9"/>
        <v>-0.18018018054054563</v>
      </c>
      <c r="X39" s="51">
        <f t="shared" si="10"/>
        <v>0.32452480250346749</v>
      </c>
      <c r="Y39" s="51">
        <f t="shared" si="10"/>
        <v>0.22026431629857957</v>
      </c>
      <c r="Z39" s="51">
        <f t="shared" si="10"/>
        <v>0.56131260751295375</v>
      </c>
    </row>
    <row r="40" spans="1:26" x14ac:dyDescent="0.25">
      <c r="A40" s="78">
        <v>36707</v>
      </c>
      <c r="B40" s="48">
        <v>75.5</v>
      </c>
      <c r="C40" s="48">
        <v>60.366666666999997</v>
      </c>
      <c r="D40" s="48">
        <v>93.3</v>
      </c>
      <c r="E40" s="48">
        <v>76.366666667000004</v>
      </c>
      <c r="F40" s="48">
        <v>91.4</v>
      </c>
      <c r="G40" s="48">
        <v>74.166666667000001</v>
      </c>
      <c r="H40" s="48">
        <v>73.766666666999996</v>
      </c>
      <c r="I40" s="48">
        <v>134.4</v>
      </c>
      <c r="J40" s="48">
        <v>91.933333332999993</v>
      </c>
      <c r="K40" s="48">
        <v>72.266666666999996</v>
      </c>
      <c r="L40" s="48">
        <v>75.966666666999998</v>
      </c>
      <c r="M40" s="48">
        <v>78.133333332999996</v>
      </c>
      <c r="N40" s="48"/>
      <c r="O40" s="51">
        <f t="shared" si="1"/>
        <v>-8.8222320687758593E-2</v>
      </c>
      <c r="P40" s="51">
        <f t="shared" si="2"/>
        <v>0.27685492857141281</v>
      </c>
      <c r="Q40" s="51">
        <f t="shared" si="3"/>
        <v>-0.10706638115632883</v>
      </c>
      <c r="R40" s="51">
        <f t="shared" si="4"/>
        <v>0.70329670417892398</v>
      </c>
      <c r="S40" s="51">
        <f t="shared" si="5"/>
        <v>-0.10928961748633004</v>
      </c>
      <c r="T40" s="51">
        <f t="shared" si="6"/>
        <v>0.22522522567567371</v>
      </c>
      <c r="U40" s="51">
        <f t="shared" si="7"/>
        <v>4.5207957504711516E-2</v>
      </c>
      <c r="V40" s="51">
        <f t="shared" si="8"/>
        <v>-6.3414634146341413</v>
      </c>
      <c r="W40" s="51">
        <f t="shared" si="9"/>
        <v>-0.43321299639146327</v>
      </c>
      <c r="X40" s="51">
        <f t="shared" si="10"/>
        <v>0.18484288447404573</v>
      </c>
      <c r="Y40" s="51">
        <f t="shared" si="10"/>
        <v>0.1758241767040758</v>
      </c>
      <c r="Z40" s="51">
        <f t="shared" si="10"/>
        <v>0.64405324173741896</v>
      </c>
    </row>
    <row r="41" spans="1:26" x14ac:dyDescent="0.25">
      <c r="A41" s="78">
        <v>36799</v>
      </c>
      <c r="B41" s="48">
        <v>75.666666667000001</v>
      </c>
      <c r="C41" s="48">
        <v>60.666666667000001</v>
      </c>
      <c r="D41" s="48">
        <v>93.433333332999993</v>
      </c>
      <c r="E41" s="48">
        <v>77.2</v>
      </c>
      <c r="F41" s="48">
        <v>91.466666666999998</v>
      </c>
      <c r="G41" s="48">
        <v>74.333333332999999</v>
      </c>
      <c r="H41" s="48">
        <v>74.866666667000004</v>
      </c>
      <c r="I41" s="48">
        <v>128.866666667</v>
      </c>
      <c r="J41" s="48">
        <v>91.833333332999999</v>
      </c>
      <c r="K41" s="48">
        <v>72.666666667000001</v>
      </c>
      <c r="L41" s="48">
        <v>76.166666667000001</v>
      </c>
      <c r="M41" s="48">
        <v>78.633333332999996</v>
      </c>
      <c r="N41" s="48"/>
      <c r="O41" s="51">
        <f t="shared" si="1"/>
        <v>0.22075055231787211</v>
      </c>
      <c r="P41" s="51">
        <f t="shared" si="2"/>
        <v>0.49696300386252723</v>
      </c>
      <c r="Q41" s="51">
        <f t="shared" si="3"/>
        <v>0.14290818113611437</v>
      </c>
      <c r="R41" s="51">
        <f t="shared" si="4"/>
        <v>1.0912265381881614</v>
      </c>
      <c r="S41" s="51">
        <f t="shared" si="5"/>
        <v>7.2939460612686524E-2</v>
      </c>
      <c r="T41" s="51">
        <f t="shared" si="6"/>
        <v>0.22471910022370256</v>
      </c>
      <c r="U41" s="51">
        <f t="shared" si="7"/>
        <v>1.4911884319860347</v>
      </c>
      <c r="V41" s="51">
        <f t="shared" si="8"/>
        <v>-4.1170634918154754</v>
      </c>
      <c r="W41" s="51">
        <f t="shared" si="9"/>
        <v>-0.10877447425710063</v>
      </c>
      <c r="X41" s="51">
        <f t="shared" si="10"/>
        <v>0.55350553505280065</v>
      </c>
      <c r="Y41" s="51">
        <f t="shared" si="10"/>
        <v>0.26327336551004166</v>
      </c>
      <c r="Z41" s="51">
        <f t="shared" si="10"/>
        <v>0.63993174061707236</v>
      </c>
    </row>
    <row r="42" spans="1:26" x14ac:dyDescent="0.25">
      <c r="A42" s="78">
        <v>36891</v>
      </c>
      <c r="B42" s="48">
        <v>76.2</v>
      </c>
      <c r="C42" s="48">
        <v>61.166666667000001</v>
      </c>
      <c r="D42" s="48">
        <v>93.466666666999998</v>
      </c>
      <c r="E42" s="48">
        <v>78</v>
      </c>
      <c r="F42" s="48">
        <v>91.5</v>
      </c>
      <c r="G42" s="48">
        <v>74.599999999999994</v>
      </c>
      <c r="H42" s="48">
        <v>75.466666666999998</v>
      </c>
      <c r="I42" s="48">
        <v>127.5</v>
      </c>
      <c r="J42" s="48">
        <v>91.966666666999998</v>
      </c>
      <c r="K42" s="48">
        <v>73.066666667000007</v>
      </c>
      <c r="L42" s="48">
        <v>76.466666666999998</v>
      </c>
      <c r="M42" s="48">
        <v>79.333333332999999</v>
      </c>
      <c r="N42" s="48"/>
      <c r="O42" s="51">
        <f t="shared" si="1"/>
        <v>0.70484581453433837</v>
      </c>
      <c r="P42" s="51">
        <f t="shared" si="2"/>
        <v>0.82417582417129154</v>
      </c>
      <c r="Q42" s="51">
        <f t="shared" si="3"/>
        <v>3.5676062076483994E-2</v>
      </c>
      <c r="R42" s="51">
        <f t="shared" si="4"/>
        <v>1.0362694300518172</v>
      </c>
      <c r="S42" s="51">
        <f t="shared" si="5"/>
        <v>3.6443148323495045E-2</v>
      </c>
      <c r="T42" s="51">
        <f t="shared" si="6"/>
        <v>0.35874439506886624</v>
      </c>
      <c r="U42" s="51">
        <f t="shared" si="7"/>
        <v>0.80142475511664202</v>
      </c>
      <c r="V42" s="51">
        <f t="shared" si="8"/>
        <v>-1.0605276774416472</v>
      </c>
      <c r="W42" s="51">
        <f t="shared" si="9"/>
        <v>0.1451905633399031</v>
      </c>
      <c r="X42" s="51">
        <f t="shared" si="10"/>
        <v>0.55045871559380455</v>
      </c>
      <c r="Y42" s="51">
        <f t="shared" si="10"/>
        <v>0.39387308533744836</v>
      </c>
      <c r="Z42" s="51">
        <f t="shared" si="10"/>
        <v>0.89020771513730335</v>
      </c>
    </row>
    <row r="43" spans="1:26" x14ac:dyDescent="0.25">
      <c r="A43" s="78">
        <v>36981</v>
      </c>
      <c r="B43" s="48">
        <v>77.2</v>
      </c>
      <c r="C43" s="48">
        <v>61.2</v>
      </c>
      <c r="D43" s="48">
        <v>93.7</v>
      </c>
      <c r="E43" s="48">
        <v>78.233333333000004</v>
      </c>
      <c r="F43" s="48">
        <v>91.7</v>
      </c>
      <c r="G43" s="48">
        <v>74.933333332999993</v>
      </c>
      <c r="H43" s="48">
        <v>76.033333333000002</v>
      </c>
      <c r="I43" s="48">
        <v>126.866666667</v>
      </c>
      <c r="J43" s="48">
        <v>92.3</v>
      </c>
      <c r="K43" s="48">
        <v>73.233333333000004</v>
      </c>
      <c r="L43" s="48">
        <v>76.933333332999993</v>
      </c>
      <c r="M43" s="48">
        <v>80.066666667000007</v>
      </c>
      <c r="N43" s="48"/>
      <c r="O43" s="51">
        <f t="shared" si="1"/>
        <v>1.3123359580052396</v>
      </c>
      <c r="P43" s="51">
        <f t="shared" si="2"/>
        <v>5.449591226127648E-2</v>
      </c>
      <c r="Q43" s="51">
        <f t="shared" si="3"/>
        <v>0.24964336626158712</v>
      </c>
      <c r="R43" s="51">
        <f t="shared" si="4"/>
        <v>0.29914529871795104</v>
      </c>
      <c r="S43" s="51">
        <f t="shared" si="5"/>
        <v>0.21857923497268228</v>
      </c>
      <c r="T43" s="51">
        <f t="shared" si="6"/>
        <v>0.44682752412867899</v>
      </c>
      <c r="U43" s="51">
        <f t="shared" si="7"/>
        <v>0.75088339133944082</v>
      </c>
      <c r="V43" s="51">
        <f t="shared" si="8"/>
        <v>-0.49673202588235155</v>
      </c>
      <c r="W43" s="51">
        <f t="shared" si="9"/>
        <v>0.36245016273881436</v>
      </c>
      <c r="X43" s="51">
        <f t="shared" si="10"/>
        <v>0.22810218886757383</v>
      </c>
      <c r="Y43" s="51">
        <f t="shared" si="10"/>
        <v>0.61028770618738459</v>
      </c>
      <c r="Z43" s="51">
        <f t="shared" si="10"/>
        <v>0.92436974874339217</v>
      </c>
    </row>
    <row r="44" spans="1:26" x14ac:dyDescent="0.25">
      <c r="A44" s="78">
        <v>37072</v>
      </c>
      <c r="B44" s="48">
        <v>79.566666667000007</v>
      </c>
      <c r="C44" s="48">
        <v>61.533333333000002</v>
      </c>
      <c r="D44" s="48">
        <v>94.066666667000007</v>
      </c>
      <c r="E44" s="48">
        <v>78.633333332999996</v>
      </c>
      <c r="F44" s="48">
        <v>92.1</v>
      </c>
      <c r="G44" s="48">
        <v>75.166666667000001</v>
      </c>
      <c r="H44" s="48">
        <v>77</v>
      </c>
      <c r="I44" s="48">
        <v>125.1</v>
      </c>
      <c r="J44" s="48">
        <v>92.466666666999998</v>
      </c>
      <c r="K44" s="48">
        <v>73.3</v>
      </c>
      <c r="L44" s="48">
        <v>77.266666666999996</v>
      </c>
      <c r="M44" s="48">
        <v>80.566666667000007</v>
      </c>
      <c r="N44" s="48"/>
      <c r="O44" s="51">
        <f t="shared" si="1"/>
        <v>3.0656303976684063</v>
      </c>
      <c r="P44" s="51">
        <f t="shared" si="2"/>
        <v>0.54466230882352917</v>
      </c>
      <c r="Q44" s="51">
        <f t="shared" si="3"/>
        <v>0.39131981536819627</v>
      </c>
      <c r="R44" s="51">
        <f t="shared" si="4"/>
        <v>0.51129100980191744</v>
      </c>
      <c r="S44" s="51">
        <f t="shared" si="5"/>
        <v>0.4362050163576825</v>
      </c>
      <c r="T44" s="51">
        <f t="shared" si="6"/>
        <v>0.31138790124694005</v>
      </c>
      <c r="U44" s="51">
        <f t="shared" si="7"/>
        <v>1.2713722056171495</v>
      </c>
      <c r="V44" s="51">
        <f t="shared" si="8"/>
        <v>-1.3925380979995072</v>
      </c>
      <c r="W44" s="51">
        <f t="shared" si="9"/>
        <v>0.18057060346696741</v>
      </c>
      <c r="X44" s="51">
        <f t="shared" si="10"/>
        <v>9.1033227583481313E-2</v>
      </c>
      <c r="Y44" s="51">
        <f t="shared" si="10"/>
        <v>0.43327556412666723</v>
      </c>
      <c r="Z44" s="51">
        <f t="shared" si="10"/>
        <v>0.62447960033045202</v>
      </c>
    </row>
    <row r="45" spans="1:26" x14ac:dyDescent="0.25">
      <c r="A45" s="78">
        <v>37164</v>
      </c>
      <c r="B45" s="48">
        <v>79.8</v>
      </c>
      <c r="C45" s="48">
        <v>61.933333333</v>
      </c>
      <c r="D45" s="48">
        <v>94.3</v>
      </c>
      <c r="E45" s="48">
        <v>79.033333333000002</v>
      </c>
      <c r="F45" s="48">
        <v>92.4</v>
      </c>
      <c r="G45" s="48">
        <v>75.400000000000006</v>
      </c>
      <c r="H45" s="48">
        <v>76.233333333000004</v>
      </c>
      <c r="I45" s="48">
        <v>125.5</v>
      </c>
      <c r="J45" s="48">
        <v>92.466666666999998</v>
      </c>
      <c r="K45" s="48">
        <v>73.5</v>
      </c>
      <c r="L45" s="48">
        <v>77.833333332999999</v>
      </c>
      <c r="M45" s="48">
        <v>81.066666667000007</v>
      </c>
      <c r="N45" s="48"/>
      <c r="O45" s="51">
        <f t="shared" si="1"/>
        <v>0.29325513154463412</v>
      </c>
      <c r="P45" s="51">
        <f t="shared" si="2"/>
        <v>0.65005417118444431</v>
      </c>
      <c r="Q45" s="51">
        <f t="shared" si="3"/>
        <v>0.24805102728473472</v>
      </c>
      <c r="R45" s="51">
        <f t="shared" si="4"/>
        <v>0.50869012293561777</v>
      </c>
      <c r="S45" s="51">
        <f t="shared" si="5"/>
        <v>0.32573289902282365</v>
      </c>
      <c r="T45" s="51">
        <f t="shared" si="6"/>
        <v>0.3104212855862043</v>
      </c>
      <c r="U45" s="51">
        <f t="shared" si="7"/>
        <v>-0.99567099610389231</v>
      </c>
      <c r="V45" s="51">
        <f t="shared" si="8"/>
        <v>0.31974420463629638</v>
      </c>
      <c r="W45" s="51">
        <f t="shared" si="9"/>
        <v>0</v>
      </c>
      <c r="X45" s="51">
        <f t="shared" si="10"/>
        <v>0.27285129604366354</v>
      </c>
      <c r="Y45" s="51">
        <f t="shared" si="10"/>
        <v>0.73339085331867171</v>
      </c>
      <c r="Z45" s="51">
        <f t="shared" si="10"/>
        <v>0.6206040546105962</v>
      </c>
    </row>
    <row r="46" spans="1:26" x14ac:dyDescent="0.25">
      <c r="A46" s="78">
        <v>37256</v>
      </c>
      <c r="B46" s="48">
        <v>79.866666667000004</v>
      </c>
      <c r="C46" s="48">
        <v>61.933333333</v>
      </c>
      <c r="D46" s="48">
        <v>94.533333333000002</v>
      </c>
      <c r="E46" s="48">
        <v>78.933333332999993</v>
      </c>
      <c r="F46" s="48">
        <v>92.7</v>
      </c>
      <c r="G46" s="48">
        <v>75.599999999999994</v>
      </c>
      <c r="H46" s="48">
        <v>75.966666666999998</v>
      </c>
      <c r="I46" s="48">
        <v>125.633333333</v>
      </c>
      <c r="J46" s="48">
        <v>93.066666667000007</v>
      </c>
      <c r="K46" s="48">
        <v>73.766666666999996</v>
      </c>
      <c r="L46" s="48">
        <v>78.266666666999996</v>
      </c>
      <c r="M46" s="48">
        <v>81.533333333000002</v>
      </c>
      <c r="N46" s="48"/>
      <c r="O46" s="51">
        <f t="shared" si="1"/>
        <v>8.3542189223062557E-2</v>
      </c>
      <c r="P46" s="51">
        <f t="shared" si="2"/>
        <v>0</v>
      </c>
      <c r="Q46" s="51">
        <f t="shared" si="3"/>
        <v>0.24743725662779159</v>
      </c>
      <c r="R46" s="51">
        <f t="shared" si="4"/>
        <v>-0.12652889076393281</v>
      </c>
      <c r="S46" s="51">
        <f t="shared" si="5"/>
        <v>0.32467532467532756</v>
      </c>
      <c r="T46" s="51">
        <f t="shared" si="6"/>
        <v>0.26525198938991412</v>
      </c>
      <c r="U46" s="51">
        <f t="shared" si="7"/>
        <v>-0.34980323480695574</v>
      </c>
      <c r="V46" s="51">
        <f t="shared" si="8"/>
        <v>0.10624169960158358</v>
      </c>
      <c r="W46" s="51">
        <f t="shared" si="9"/>
        <v>0.64888248017069827</v>
      </c>
      <c r="X46" s="51">
        <f t="shared" si="10"/>
        <v>0.36281179183672574</v>
      </c>
      <c r="Y46" s="51">
        <f t="shared" si="10"/>
        <v>0.55674518287176511</v>
      </c>
      <c r="Z46" s="51">
        <f t="shared" si="10"/>
        <v>0.57565789391209599</v>
      </c>
    </row>
    <row r="47" spans="1:26" x14ac:dyDescent="0.25">
      <c r="A47" s="78">
        <v>37346</v>
      </c>
      <c r="B47" s="48">
        <v>80.866666667000004</v>
      </c>
      <c r="C47" s="48">
        <v>63.6</v>
      </c>
      <c r="D47" s="48">
        <v>95.033333333000002</v>
      </c>
      <c r="E47" s="48">
        <v>79.2</v>
      </c>
      <c r="F47" s="48">
        <v>93.1</v>
      </c>
      <c r="G47" s="48">
        <v>75.7</v>
      </c>
      <c r="H47" s="48">
        <v>77</v>
      </c>
      <c r="I47" s="48">
        <v>127</v>
      </c>
      <c r="J47" s="48">
        <v>93.633333332999996</v>
      </c>
      <c r="K47" s="48">
        <v>74.866666667000004</v>
      </c>
      <c r="L47" s="48">
        <v>80.099999999999994</v>
      </c>
      <c r="M47" s="48">
        <v>81.833333332999999</v>
      </c>
      <c r="N47" s="48"/>
      <c r="O47" s="51">
        <f t="shared" si="1"/>
        <v>1.2520868113470307</v>
      </c>
      <c r="P47" s="51">
        <f t="shared" si="2"/>
        <v>2.691065662554859</v>
      </c>
      <c r="Q47" s="51">
        <f t="shared" si="3"/>
        <v>0.52891396333050178</v>
      </c>
      <c r="R47" s="51">
        <f t="shared" si="4"/>
        <v>0.33783783826157876</v>
      </c>
      <c r="S47" s="51">
        <f t="shared" si="5"/>
        <v>0.43149946062566169</v>
      </c>
      <c r="T47" s="51">
        <f t="shared" si="6"/>
        <v>0.13227513227513921</v>
      </c>
      <c r="U47" s="51">
        <f t="shared" si="7"/>
        <v>1.3602457213630625</v>
      </c>
      <c r="V47" s="51">
        <f t="shared" si="8"/>
        <v>1.0878217036378146</v>
      </c>
      <c r="W47" s="51">
        <f t="shared" si="9"/>
        <v>0.60888252077144767</v>
      </c>
      <c r="X47" s="51">
        <f t="shared" si="10"/>
        <v>1.4911884319860347</v>
      </c>
      <c r="Y47" s="51">
        <f t="shared" si="10"/>
        <v>2.342419079632263</v>
      </c>
      <c r="Z47" s="51">
        <f t="shared" si="10"/>
        <v>0.36794766966625758</v>
      </c>
    </row>
    <row r="48" spans="1:26" x14ac:dyDescent="0.25">
      <c r="A48" s="78">
        <v>37437</v>
      </c>
      <c r="B48" s="48">
        <v>79.866666667000004</v>
      </c>
      <c r="C48" s="48">
        <v>63.866666666999997</v>
      </c>
      <c r="D48" s="48">
        <v>94.866666667000004</v>
      </c>
      <c r="E48" s="48">
        <v>79.333333332999999</v>
      </c>
      <c r="F48" s="48">
        <v>93.066666667000007</v>
      </c>
      <c r="G48" s="48">
        <v>75.866666667000004</v>
      </c>
      <c r="H48" s="48">
        <v>77.766666666999996</v>
      </c>
      <c r="I48" s="48">
        <v>128.19999999999999</v>
      </c>
      <c r="J48" s="48">
        <v>93.433333332999993</v>
      </c>
      <c r="K48" s="48">
        <v>75.099999999999994</v>
      </c>
      <c r="L48" s="48">
        <v>80.366666667000004</v>
      </c>
      <c r="M48" s="48">
        <v>82.2</v>
      </c>
      <c r="N48" s="48"/>
      <c r="O48" s="51">
        <f t="shared" si="1"/>
        <v>-1.2366034624845978</v>
      </c>
      <c r="P48" s="51">
        <f t="shared" si="2"/>
        <v>0.41928721226414112</v>
      </c>
      <c r="Q48" s="51">
        <f t="shared" si="3"/>
        <v>-0.17537705997956454</v>
      </c>
      <c r="R48" s="51">
        <f t="shared" si="4"/>
        <v>0.16835016792928759</v>
      </c>
      <c r="S48" s="51">
        <f t="shared" si="5"/>
        <v>-3.5803794844235792E-2</v>
      </c>
      <c r="T48" s="51">
        <f t="shared" si="6"/>
        <v>0.22016732760898883</v>
      </c>
      <c r="U48" s="51">
        <f t="shared" si="7"/>
        <v>0.99567099610389231</v>
      </c>
      <c r="V48" s="51">
        <f t="shared" si="8"/>
        <v>0.94488188976376009</v>
      </c>
      <c r="W48" s="51">
        <f t="shared" si="9"/>
        <v>-0.21359914560418192</v>
      </c>
      <c r="X48" s="51">
        <f t="shared" si="10"/>
        <v>0.31166518210010707</v>
      </c>
      <c r="Y48" s="51">
        <f t="shared" si="10"/>
        <v>0.33291718726593533</v>
      </c>
      <c r="Z48" s="51">
        <f t="shared" si="10"/>
        <v>0.44806517352524722</v>
      </c>
    </row>
    <row r="49" spans="1:26" x14ac:dyDescent="0.25">
      <c r="A49" s="78">
        <v>37529</v>
      </c>
      <c r="B49" s="48">
        <v>79.333333332999999</v>
      </c>
      <c r="C49" s="48">
        <v>64.400000000000006</v>
      </c>
      <c r="D49" s="48">
        <v>94.866666667000004</v>
      </c>
      <c r="E49" s="48">
        <v>79.466666666999998</v>
      </c>
      <c r="F49" s="48">
        <v>93.066666667000007</v>
      </c>
      <c r="G49" s="48">
        <v>75.833333332999999</v>
      </c>
      <c r="H49" s="48">
        <v>77.866666667000004</v>
      </c>
      <c r="I49" s="48">
        <v>128.366666667</v>
      </c>
      <c r="J49" s="48">
        <v>93.233333333000004</v>
      </c>
      <c r="K49" s="48">
        <v>75.533333333000002</v>
      </c>
      <c r="L49" s="48">
        <v>80.466666666999998</v>
      </c>
      <c r="M49" s="48">
        <v>82.733333333000004</v>
      </c>
      <c r="N49" s="48"/>
      <c r="O49" s="51">
        <f t="shared" si="1"/>
        <v>-0.66777963355314496</v>
      </c>
      <c r="P49" s="51">
        <f t="shared" si="2"/>
        <v>0.83507306836725359</v>
      </c>
      <c r="Q49" s="51">
        <f t="shared" si="3"/>
        <v>0</v>
      </c>
      <c r="R49" s="51">
        <f t="shared" si="4"/>
        <v>0.16806722773179406</v>
      </c>
      <c r="S49" s="51">
        <f t="shared" si="5"/>
        <v>0</v>
      </c>
      <c r="T49" s="51">
        <f t="shared" si="6"/>
        <v>-4.3936731985749766E-2</v>
      </c>
      <c r="U49" s="51">
        <f t="shared" si="7"/>
        <v>0.12858979854211139</v>
      </c>
      <c r="V49" s="51">
        <f t="shared" si="8"/>
        <v>0.13000520046801967</v>
      </c>
      <c r="W49" s="51">
        <f t="shared" si="9"/>
        <v>-0.21405636817770635</v>
      </c>
      <c r="X49" s="51">
        <f t="shared" si="10"/>
        <v>0.57700843275634295</v>
      </c>
      <c r="Y49" s="51">
        <f t="shared" si="10"/>
        <v>0.12442969722055164</v>
      </c>
      <c r="Z49" s="51">
        <f t="shared" si="10"/>
        <v>0.64882400608272661</v>
      </c>
    </row>
    <row r="50" spans="1:26" x14ac:dyDescent="0.25">
      <c r="A50" s="78">
        <v>37621</v>
      </c>
      <c r="B50" s="48">
        <v>79</v>
      </c>
      <c r="C50" s="48">
        <v>64.433333332999993</v>
      </c>
      <c r="D50" s="48">
        <v>94.433333332999993</v>
      </c>
      <c r="E50" s="48">
        <v>79.766666666999996</v>
      </c>
      <c r="F50" s="48">
        <v>93.2</v>
      </c>
      <c r="G50" s="48">
        <v>75.866666667000004</v>
      </c>
      <c r="H50" s="48">
        <v>78.666666667000001</v>
      </c>
      <c r="I50" s="48">
        <v>127.93333333299999</v>
      </c>
      <c r="J50" s="48">
        <v>93.033333333000002</v>
      </c>
      <c r="K50" s="48">
        <v>76.099999999999994</v>
      </c>
      <c r="L50" s="48">
        <v>80.766666666999996</v>
      </c>
      <c r="M50" s="48">
        <v>82.766666666999996</v>
      </c>
      <c r="N50" s="48"/>
      <c r="O50" s="51">
        <f t="shared" si="1"/>
        <v>-0.42016806680849061</v>
      </c>
      <c r="P50" s="51">
        <f t="shared" si="2"/>
        <v>5.1759833850906212E-2</v>
      </c>
      <c r="Q50" s="51">
        <f t="shared" si="3"/>
        <v>-0.45678144834696566</v>
      </c>
      <c r="R50" s="51">
        <f t="shared" si="4"/>
        <v>0.37751677852191357</v>
      </c>
      <c r="S50" s="51">
        <f t="shared" si="5"/>
        <v>0.1432664752860191</v>
      </c>
      <c r="T50" s="51">
        <f t="shared" si="6"/>
        <v>4.3956044835358199E-2</v>
      </c>
      <c r="U50" s="51">
        <f t="shared" si="7"/>
        <v>1.0273972602695691</v>
      </c>
      <c r="V50" s="51">
        <f t="shared" si="8"/>
        <v>-0.33757465645199991</v>
      </c>
      <c r="W50" s="51">
        <f t="shared" si="9"/>
        <v>-0.21451555237831377</v>
      </c>
      <c r="X50" s="51">
        <f t="shared" si="10"/>
        <v>0.75022065357788215</v>
      </c>
      <c r="Y50" s="51">
        <f t="shared" si="10"/>
        <v>0.37282518641104101</v>
      </c>
      <c r="Z50" s="51">
        <f t="shared" si="10"/>
        <v>4.0290089444150468E-2</v>
      </c>
    </row>
    <row r="51" spans="1:26" x14ac:dyDescent="0.25">
      <c r="A51" s="78">
        <v>37711</v>
      </c>
      <c r="B51" s="48">
        <v>79.233333333000004</v>
      </c>
      <c r="C51" s="48">
        <v>66.966666666999998</v>
      </c>
      <c r="D51" s="48">
        <v>94.5</v>
      </c>
      <c r="E51" s="48">
        <v>80.433333332999993</v>
      </c>
      <c r="F51" s="48">
        <v>93.4</v>
      </c>
      <c r="G51" s="48">
        <v>75.966666666999998</v>
      </c>
      <c r="H51" s="48">
        <v>80.066666667000007</v>
      </c>
      <c r="I51" s="48">
        <v>128</v>
      </c>
      <c r="J51" s="48">
        <v>93.066666667000007</v>
      </c>
      <c r="K51" s="48">
        <v>76.266666666999996</v>
      </c>
      <c r="L51" s="48">
        <v>80.866666667000004</v>
      </c>
      <c r="M51" s="48">
        <v>83.066666667000007</v>
      </c>
      <c r="N51" s="48"/>
      <c r="O51" s="51">
        <f t="shared" si="1"/>
        <v>0.29535864936709455</v>
      </c>
      <c r="P51" s="51">
        <f t="shared" si="2"/>
        <v>3.9317123652557351</v>
      </c>
      <c r="Q51" s="51">
        <f t="shared" si="3"/>
        <v>7.0596541122736056E-2</v>
      </c>
      <c r="R51" s="51">
        <f t="shared" si="4"/>
        <v>0.83577099790708154</v>
      </c>
      <c r="S51" s="51">
        <f t="shared" si="5"/>
        <v>0.21459227467810482</v>
      </c>
      <c r="T51" s="51">
        <f t="shared" si="6"/>
        <v>0.13181019332102473</v>
      </c>
      <c r="U51" s="51">
        <f t="shared" si="7"/>
        <v>1.7796610169416249</v>
      </c>
      <c r="V51" s="51">
        <f t="shared" si="8"/>
        <v>5.211047446600503E-2</v>
      </c>
      <c r="W51" s="51">
        <f t="shared" si="9"/>
        <v>3.5829452526114913E-2</v>
      </c>
      <c r="X51" s="51">
        <f t="shared" si="10"/>
        <v>0.21901007490143787</v>
      </c>
      <c r="Y51" s="51">
        <f t="shared" si="10"/>
        <v>0.12381345439487212</v>
      </c>
      <c r="Z51" s="51">
        <f t="shared" si="10"/>
        <v>0.36246476036907449</v>
      </c>
    </row>
    <row r="52" spans="1:26" x14ac:dyDescent="0.25">
      <c r="A52" s="78">
        <v>37802</v>
      </c>
      <c r="B52" s="48">
        <v>79.566666667000007</v>
      </c>
      <c r="C52" s="48">
        <v>67.366666667000004</v>
      </c>
      <c r="D52" s="48">
        <v>94.066666667000007</v>
      </c>
      <c r="E52" s="48">
        <v>80.433333332999993</v>
      </c>
      <c r="F52" s="48">
        <v>93.433333332999993</v>
      </c>
      <c r="G52" s="48">
        <v>75.900000000000006</v>
      </c>
      <c r="H52" s="48">
        <v>78.766666666999996</v>
      </c>
      <c r="I52" s="48">
        <v>128.5</v>
      </c>
      <c r="J52" s="48">
        <v>92.866666667000004</v>
      </c>
      <c r="K52" s="48">
        <v>76.733333333000004</v>
      </c>
      <c r="L52" s="48">
        <v>80.933333332999993</v>
      </c>
      <c r="M52" s="48">
        <v>83.533333333000002</v>
      </c>
      <c r="N52" s="48"/>
      <c r="O52" s="51">
        <f t="shared" si="1"/>
        <v>0.42069836011957573</v>
      </c>
      <c r="P52" s="51">
        <f t="shared" si="2"/>
        <v>0.59731209556697085</v>
      </c>
      <c r="Q52" s="51">
        <f t="shared" si="3"/>
        <v>-0.45855379153438847</v>
      </c>
      <c r="R52" s="51">
        <f t="shared" si="4"/>
        <v>0</v>
      </c>
      <c r="S52" s="51">
        <f t="shared" si="5"/>
        <v>3.5688793361865478E-2</v>
      </c>
      <c r="T52" s="51">
        <f t="shared" si="6"/>
        <v>-8.7757788942122161E-2</v>
      </c>
      <c r="U52" s="51">
        <f t="shared" si="7"/>
        <v>-1.6236469608592041</v>
      </c>
      <c r="V52" s="51">
        <f t="shared" si="8"/>
        <v>0.390625</v>
      </c>
      <c r="W52" s="51">
        <f t="shared" si="9"/>
        <v>-0.21489971346627668</v>
      </c>
      <c r="X52" s="51">
        <f t="shared" si="10"/>
        <v>0.61188811101131613</v>
      </c>
      <c r="Y52" s="51">
        <f t="shared" si="10"/>
        <v>8.2440230007896353E-2</v>
      </c>
      <c r="Z52" s="51">
        <f t="shared" si="10"/>
        <v>0.56179775200415616</v>
      </c>
    </row>
    <row r="53" spans="1:26" x14ac:dyDescent="0.25">
      <c r="A53" s="78">
        <v>37894</v>
      </c>
      <c r="B53" s="48">
        <v>79.7</v>
      </c>
      <c r="C53" s="48">
        <v>67.866666667000004</v>
      </c>
      <c r="D53" s="48">
        <v>93.833333332999999</v>
      </c>
      <c r="E53" s="48">
        <v>80.599999999999994</v>
      </c>
      <c r="F53" s="48">
        <v>93.433333332999993</v>
      </c>
      <c r="G53" s="48">
        <v>76.066666667000007</v>
      </c>
      <c r="H53" s="48">
        <v>79.233333333000004</v>
      </c>
      <c r="I53" s="48">
        <v>128.93333333300001</v>
      </c>
      <c r="J53" s="48">
        <v>92.633333332999996</v>
      </c>
      <c r="K53" s="48">
        <v>77.266666666999996</v>
      </c>
      <c r="L53" s="48">
        <v>81.3</v>
      </c>
      <c r="M53" s="48">
        <v>83.933333332999993</v>
      </c>
      <c r="N53" s="48"/>
      <c r="O53" s="51">
        <f t="shared" si="1"/>
        <v>0.16757436070311549</v>
      </c>
      <c r="P53" s="51">
        <f t="shared" si="2"/>
        <v>0.7422068282991523</v>
      </c>
      <c r="Q53" s="51">
        <f t="shared" si="3"/>
        <v>-0.24805102834781767</v>
      </c>
      <c r="R53" s="51">
        <f t="shared" si="4"/>
        <v>0.20721094115294658</v>
      </c>
      <c r="S53" s="51">
        <f t="shared" si="5"/>
        <v>0</v>
      </c>
      <c r="T53" s="51">
        <f t="shared" si="6"/>
        <v>0.21958717654808613</v>
      </c>
      <c r="U53" s="51">
        <f t="shared" si="7"/>
        <v>0.59246720185954782</v>
      </c>
      <c r="V53" s="51">
        <f t="shared" si="8"/>
        <v>0.33722438365759722</v>
      </c>
      <c r="W53" s="51">
        <f t="shared" si="9"/>
        <v>-0.25125628212401274</v>
      </c>
      <c r="X53" s="51">
        <f t="shared" si="10"/>
        <v>0.69504778540701029</v>
      </c>
      <c r="Y53" s="51">
        <f t="shared" si="10"/>
        <v>0.45304777636101523</v>
      </c>
      <c r="Z53" s="51">
        <f t="shared" si="10"/>
        <v>0.47885075818225875</v>
      </c>
    </row>
    <row r="54" spans="1:26" x14ac:dyDescent="0.25">
      <c r="A54" s="78">
        <v>37986</v>
      </c>
      <c r="B54" s="48">
        <v>80.133333332999996</v>
      </c>
      <c r="C54" s="48">
        <v>67.8</v>
      </c>
      <c r="D54" s="48">
        <v>93.933333332999993</v>
      </c>
      <c r="E54" s="48">
        <v>80.966666666999998</v>
      </c>
      <c r="F54" s="48">
        <v>93.366666667000004</v>
      </c>
      <c r="G54" s="48">
        <v>76.3</v>
      </c>
      <c r="H54" s="48">
        <v>79.933333332999993</v>
      </c>
      <c r="I54" s="48">
        <v>129.5</v>
      </c>
      <c r="J54" s="48">
        <v>92.166666667000001</v>
      </c>
      <c r="K54" s="48">
        <v>77.8</v>
      </c>
      <c r="L54" s="48">
        <v>81.266666666999996</v>
      </c>
      <c r="M54" s="48">
        <v>84.5</v>
      </c>
      <c r="N54" s="48"/>
      <c r="O54" s="51">
        <f t="shared" si="1"/>
        <v>0.543705562107899</v>
      </c>
      <c r="P54" s="51">
        <f t="shared" si="2"/>
        <v>-9.8231827602668353E-2</v>
      </c>
      <c r="Q54" s="51">
        <f t="shared" si="3"/>
        <v>0.10657193605720927</v>
      </c>
      <c r="R54" s="51">
        <f t="shared" si="4"/>
        <v>0.45492142307692607</v>
      </c>
      <c r="S54" s="51">
        <f t="shared" si="5"/>
        <v>-7.1352122012369179E-2</v>
      </c>
      <c r="T54" s="51">
        <f t="shared" si="6"/>
        <v>0.30674846581810744</v>
      </c>
      <c r="U54" s="51">
        <f t="shared" si="7"/>
        <v>0.8834665544841469</v>
      </c>
      <c r="V54" s="51">
        <f t="shared" si="8"/>
        <v>0.43950361970124252</v>
      </c>
      <c r="W54" s="51">
        <f t="shared" si="9"/>
        <v>-0.50377833681360951</v>
      </c>
      <c r="X54" s="51">
        <f t="shared" si="10"/>
        <v>0.69025021526880614</v>
      </c>
      <c r="Y54" s="51">
        <f t="shared" si="10"/>
        <v>-4.1000409594094123E-2</v>
      </c>
      <c r="Z54" s="51">
        <f t="shared" si="10"/>
        <v>0.67513899960554014</v>
      </c>
    </row>
    <row r="55" spans="1:26" x14ac:dyDescent="0.25">
      <c r="A55" s="78">
        <v>38077</v>
      </c>
      <c r="B55" s="48">
        <v>79.633333332999996</v>
      </c>
      <c r="C55" s="48">
        <v>68.900000000000006</v>
      </c>
      <c r="D55" s="48">
        <v>93.666666667000001</v>
      </c>
      <c r="E55" s="48">
        <v>81.2</v>
      </c>
      <c r="F55" s="48">
        <v>93.166666667000001</v>
      </c>
      <c r="G55" s="48">
        <v>88.7</v>
      </c>
      <c r="H55" s="48">
        <v>80.266666666999996</v>
      </c>
      <c r="I55" s="48">
        <v>128.6</v>
      </c>
      <c r="J55" s="48">
        <v>91.666666667000001</v>
      </c>
      <c r="K55" s="48">
        <v>78.966666666999998</v>
      </c>
      <c r="L55" s="48">
        <v>81.366666667000004</v>
      </c>
      <c r="M55" s="48">
        <v>84.566666667000007</v>
      </c>
      <c r="N55" s="48"/>
      <c r="O55" s="51">
        <f t="shared" si="1"/>
        <v>-0.6239600665583378</v>
      </c>
      <c r="P55" s="51">
        <f t="shared" si="2"/>
        <v>1.6224188790560534</v>
      </c>
      <c r="Q55" s="51">
        <f t="shared" si="3"/>
        <v>-0.28388928247083944</v>
      </c>
      <c r="R55" s="51">
        <f t="shared" si="4"/>
        <v>0.28818443762748114</v>
      </c>
      <c r="S55" s="51">
        <f t="shared" si="5"/>
        <v>-0.21420921099530865</v>
      </c>
      <c r="T55" s="51">
        <f t="shared" si="6"/>
        <v>16.251638269986902</v>
      </c>
      <c r="U55" s="51">
        <f t="shared" si="7"/>
        <v>0.41701417931783169</v>
      </c>
      <c r="V55" s="51">
        <f t="shared" si="8"/>
        <v>-0.69498069498069581</v>
      </c>
      <c r="W55" s="51">
        <f t="shared" si="9"/>
        <v>-0.54249547920237617</v>
      </c>
      <c r="X55" s="51">
        <f t="shared" si="10"/>
        <v>1.4995715514138919</v>
      </c>
      <c r="Y55" s="51">
        <f t="shared" si="10"/>
        <v>0.12305168170583247</v>
      </c>
      <c r="Z55" s="51">
        <f t="shared" si="10"/>
        <v>7.8895463905337415E-2</v>
      </c>
    </row>
    <row r="56" spans="1:26" x14ac:dyDescent="0.25">
      <c r="A56" s="78">
        <v>38168</v>
      </c>
      <c r="B56" s="48">
        <v>79.3</v>
      </c>
      <c r="C56" s="48">
        <v>72.400000000000006</v>
      </c>
      <c r="D56" s="48">
        <v>93.633333332999996</v>
      </c>
      <c r="E56" s="48">
        <v>81.599999999999994</v>
      </c>
      <c r="F56" s="48">
        <v>93.1</v>
      </c>
      <c r="G56" s="48">
        <v>90.7</v>
      </c>
      <c r="H56" s="48">
        <v>81.099999999999994</v>
      </c>
      <c r="I56" s="48">
        <v>127.8</v>
      </c>
      <c r="J56" s="48">
        <v>92.2</v>
      </c>
      <c r="K56" s="48">
        <v>78.866666667000004</v>
      </c>
      <c r="L56" s="48">
        <v>81.599999999999994</v>
      </c>
      <c r="M56" s="48">
        <v>84.833333332999999</v>
      </c>
      <c r="N56" s="48"/>
      <c r="O56" s="51">
        <f t="shared" si="1"/>
        <v>-0.41858518166771885</v>
      </c>
      <c r="P56" s="51">
        <f t="shared" si="2"/>
        <v>5.079825834542806</v>
      </c>
      <c r="Q56" s="51">
        <f t="shared" si="3"/>
        <v>-3.5587189323726953E-2</v>
      </c>
      <c r="R56" s="51">
        <f t="shared" si="4"/>
        <v>0.49261083743841194</v>
      </c>
      <c r="S56" s="51">
        <f t="shared" si="5"/>
        <v>-7.1556350983648098E-2</v>
      </c>
      <c r="T56" s="51">
        <f t="shared" si="6"/>
        <v>2.2547914317925688</v>
      </c>
      <c r="U56" s="51">
        <f t="shared" si="7"/>
        <v>1.0382059796468557</v>
      </c>
      <c r="V56" s="51">
        <f t="shared" si="8"/>
        <v>-0.62208398133747345</v>
      </c>
      <c r="W56" s="51">
        <f t="shared" si="9"/>
        <v>0.58181818145244257</v>
      </c>
      <c r="X56" s="51">
        <f t="shared" si="10"/>
        <v>-0.12663571127004003</v>
      </c>
      <c r="Y56" s="51">
        <f t="shared" si="10"/>
        <v>0.28676771773743504</v>
      </c>
      <c r="Z56" s="51">
        <f t="shared" si="10"/>
        <v>0.31533306976618825</v>
      </c>
    </row>
    <row r="57" spans="1:26" x14ac:dyDescent="0.25">
      <c r="A57" s="78">
        <v>38260</v>
      </c>
      <c r="B57" s="48">
        <v>79.3</v>
      </c>
      <c r="C57" s="48">
        <v>72.866666667000004</v>
      </c>
      <c r="D57" s="48">
        <v>93.2</v>
      </c>
      <c r="E57" s="48">
        <v>81.966666666999998</v>
      </c>
      <c r="F57" s="48">
        <v>93.3</v>
      </c>
      <c r="G57" s="48">
        <v>91.566666667000007</v>
      </c>
      <c r="H57" s="48">
        <v>81.666666667000001</v>
      </c>
      <c r="I57" s="48">
        <v>127.3</v>
      </c>
      <c r="J57" s="48">
        <v>91.733333333000004</v>
      </c>
      <c r="K57" s="48">
        <v>79.666666667000001</v>
      </c>
      <c r="L57" s="48">
        <v>81.766666666999996</v>
      </c>
      <c r="M57" s="48">
        <v>85.133333332999996</v>
      </c>
      <c r="N57" s="48"/>
      <c r="O57" s="51">
        <f t="shared" si="1"/>
        <v>0</v>
      </c>
      <c r="P57" s="51">
        <f t="shared" si="2"/>
        <v>0.6445672196132568</v>
      </c>
      <c r="Q57" s="51">
        <f t="shared" si="3"/>
        <v>-0.46279814845304745</v>
      </c>
      <c r="R57" s="51">
        <f t="shared" si="4"/>
        <v>0.44934640563725203</v>
      </c>
      <c r="S57" s="51">
        <f t="shared" si="5"/>
        <v>0.21482277121374072</v>
      </c>
      <c r="T57" s="51">
        <f t="shared" si="6"/>
        <v>0.95553105512680148</v>
      </c>
      <c r="U57" s="51">
        <f t="shared" si="7"/>
        <v>0.69872585326757886</v>
      </c>
      <c r="V57" s="51">
        <f t="shared" si="8"/>
        <v>-0.39123630672925902</v>
      </c>
      <c r="W57" s="51">
        <f t="shared" si="9"/>
        <v>-0.50614605965292325</v>
      </c>
      <c r="X57" s="51">
        <f t="shared" si="10"/>
        <v>1.0143702451351766</v>
      </c>
      <c r="Y57" s="51">
        <f t="shared" si="10"/>
        <v>0.20424836642156663</v>
      </c>
      <c r="Z57" s="51">
        <f t="shared" si="10"/>
        <v>0.35363457760453354</v>
      </c>
    </row>
    <row r="58" spans="1:26" x14ac:dyDescent="0.25">
      <c r="A58" s="78">
        <v>38352</v>
      </c>
      <c r="B58" s="48">
        <v>79.2</v>
      </c>
      <c r="C58" s="48">
        <v>74.333333332999999</v>
      </c>
      <c r="D58" s="48">
        <v>92.966666666999998</v>
      </c>
      <c r="E58" s="48">
        <v>82.633333332999996</v>
      </c>
      <c r="F58" s="48">
        <v>93.066666667000007</v>
      </c>
      <c r="G58" s="48">
        <v>91.766666666999996</v>
      </c>
      <c r="H58" s="48">
        <v>82.466666666999998</v>
      </c>
      <c r="I58" s="48">
        <v>126.833333333</v>
      </c>
      <c r="J58" s="48">
        <v>91.666666667000001</v>
      </c>
      <c r="K58" s="48">
        <v>80.599999999999994</v>
      </c>
      <c r="L58" s="48">
        <v>82.066666667000007</v>
      </c>
      <c r="M58" s="48">
        <v>85.066666667000007</v>
      </c>
      <c r="N58" s="48"/>
      <c r="O58" s="51">
        <f t="shared" si="1"/>
        <v>-0.12610340479192184</v>
      </c>
      <c r="P58" s="51">
        <f t="shared" si="2"/>
        <v>2.012808782241482</v>
      </c>
      <c r="Q58" s="51">
        <f t="shared" si="3"/>
        <v>-0.25035765343348615</v>
      </c>
      <c r="R58" s="51">
        <f t="shared" si="4"/>
        <v>0.81333875477505035</v>
      </c>
      <c r="S58" s="51">
        <f t="shared" si="5"/>
        <v>-0.25008931725615247</v>
      </c>
      <c r="T58" s="51">
        <f t="shared" si="6"/>
        <v>0.21842009464789758</v>
      </c>
      <c r="U58" s="51">
        <f t="shared" si="7"/>
        <v>0.97959183673068662</v>
      </c>
      <c r="V58" s="51">
        <f t="shared" si="8"/>
        <v>-0.3665881123330661</v>
      </c>
      <c r="W58" s="51">
        <f t="shared" si="9"/>
        <v>-7.2674417878171305E-2</v>
      </c>
      <c r="X58" s="51">
        <f t="shared" si="10"/>
        <v>1.1715481167314801</v>
      </c>
      <c r="Y58" s="51">
        <f t="shared" si="10"/>
        <v>0.36689767631323811</v>
      </c>
      <c r="Z58" s="51">
        <f t="shared" si="10"/>
        <v>-7.8308534847593148E-2</v>
      </c>
    </row>
    <row r="59" spans="1:26" x14ac:dyDescent="0.25">
      <c r="A59" s="78">
        <v>38442</v>
      </c>
      <c r="B59" s="48">
        <v>79.5</v>
      </c>
      <c r="C59" s="48">
        <v>77.266666666999996</v>
      </c>
      <c r="D59" s="48">
        <v>92.033333333000002</v>
      </c>
      <c r="E59" s="48">
        <v>82.966666666999998</v>
      </c>
      <c r="F59" s="48">
        <v>93</v>
      </c>
      <c r="G59" s="48">
        <v>92.2</v>
      </c>
      <c r="H59" s="48">
        <v>82.833333332999999</v>
      </c>
      <c r="I59" s="48">
        <v>127.033333333</v>
      </c>
      <c r="J59" s="48">
        <v>91.233333333000004</v>
      </c>
      <c r="K59" s="48">
        <v>80.633333332999996</v>
      </c>
      <c r="L59" s="48">
        <v>81.5</v>
      </c>
      <c r="M59" s="48">
        <v>85.3</v>
      </c>
      <c r="N59" s="48"/>
      <c r="O59" s="51">
        <f t="shared" si="1"/>
        <v>0.37878787878786735</v>
      </c>
      <c r="P59" s="51">
        <f t="shared" si="2"/>
        <v>3.9461883417217347</v>
      </c>
      <c r="Q59" s="51">
        <f t="shared" si="3"/>
        <v>-1.0039440666869681</v>
      </c>
      <c r="R59" s="51">
        <f t="shared" si="4"/>
        <v>0.40338846389835759</v>
      </c>
      <c r="S59" s="51">
        <f t="shared" si="5"/>
        <v>-7.1633238180268677E-2</v>
      </c>
      <c r="T59" s="51">
        <f t="shared" si="6"/>
        <v>0.47221213185444366</v>
      </c>
      <c r="U59" s="51">
        <f t="shared" si="7"/>
        <v>0.44462408973142686</v>
      </c>
      <c r="V59" s="51">
        <f t="shared" si="8"/>
        <v>0.15768725361409164</v>
      </c>
      <c r="W59" s="51">
        <f t="shared" si="9"/>
        <v>-0.47272727345282206</v>
      </c>
      <c r="X59" s="51">
        <f t="shared" si="10"/>
        <v>4.1356492555832958E-2</v>
      </c>
      <c r="Y59" s="51">
        <f t="shared" si="10"/>
        <v>-0.69049553249110884</v>
      </c>
      <c r="Z59" s="51">
        <f t="shared" si="10"/>
        <v>0.27429467045345657</v>
      </c>
    </row>
    <row r="60" spans="1:26" x14ac:dyDescent="0.25">
      <c r="A60" s="78">
        <v>38533</v>
      </c>
      <c r="B60" s="48">
        <v>79.666666667000001</v>
      </c>
      <c r="C60" s="48">
        <v>77.266666666999996</v>
      </c>
      <c r="D60" s="48">
        <v>91.966666666999998</v>
      </c>
      <c r="E60" s="48">
        <v>83.7</v>
      </c>
      <c r="F60" s="48">
        <v>92.966666666999998</v>
      </c>
      <c r="G60" s="48">
        <v>92.2</v>
      </c>
      <c r="H60" s="48">
        <v>83.633333332999996</v>
      </c>
      <c r="I60" s="48">
        <v>126.4</v>
      </c>
      <c r="J60" s="48">
        <v>91.166666667000001</v>
      </c>
      <c r="K60" s="48">
        <v>80.966666666999998</v>
      </c>
      <c r="L60" s="48">
        <v>81.5</v>
      </c>
      <c r="M60" s="48">
        <v>85.7</v>
      </c>
      <c r="N60" s="48"/>
      <c r="O60" s="51">
        <f t="shared" si="1"/>
        <v>0.20964360628930034</v>
      </c>
      <c r="P60" s="51">
        <f t="shared" si="2"/>
        <v>0</v>
      </c>
      <c r="Q60" s="51">
        <f t="shared" si="3"/>
        <v>-7.2437521912616099E-2</v>
      </c>
      <c r="R60" s="51">
        <f t="shared" si="4"/>
        <v>0.88388911168788553</v>
      </c>
      <c r="S60" s="51">
        <f t="shared" si="5"/>
        <v>-3.5842293548393744E-2</v>
      </c>
      <c r="T60" s="51">
        <f t="shared" si="6"/>
        <v>0</v>
      </c>
      <c r="U60" s="51">
        <f t="shared" si="7"/>
        <v>0.96579476861555769</v>
      </c>
      <c r="V60" s="51">
        <f t="shared" si="8"/>
        <v>-0.49855680897532562</v>
      </c>
      <c r="W60" s="51">
        <f t="shared" si="9"/>
        <v>-7.3072706613352967E-2</v>
      </c>
      <c r="X60" s="51">
        <f t="shared" si="10"/>
        <v>0.41339396527662053</v>
      </c>
      <c r="Y60" s="51">
        <f t="shared" si="10"/>
        <v>0</v>
      </c>
      <c r="Z60" s="51">
        <f t="shared" si="10"/>
        <v>0.46893317702227932</v>
      </c>
    </row>
    <row r="61" spans="1:26" x14ac:dyDescent="0.25">
      <c r="A61" s="78">
        <v>38625</v>
      </c>
      <c r="B61" s="48">
        <v>79.3</v>
      </c>
      <c r="C61" s="48">
        <v>78.2</v>
      </c>
      <c r="D61" s="48">
        <v>91.266666666999996</v>
      </c>
      <c r="E61" s="48">
        <v>84.6</v>
      </c>
      <c r="F61" s="48">
        <v>92.8</v>
      </c>
      <c r="G61" s="48">
        <v>92.333333332999999</v>
      </c>
      <c r="H61" s="48">
        <v>85.7</v>
      </c>
      <c r="I61" s="48">
        <v>125.033333333</v>
      </c>
      <c r="J61" s="48">
        <v>90.866666667000004</v>
      </c>
      <c r="K61" s="48">
        <v>81.166666667000001</v>
      </c>
      <c r="L61" s="48">
        <v>81.933333332999993</v>
      </c>
      <c r="M61" s="48">
        <v>85.6</v>
      </c>
      <c r="N61" s="48"/>
      <c r="O61" s="51">
        <f t="shared" si="1"/>
        <v>-0.46025104644159542</v>
      </c>
      <c r="P61" s="51">
        <f t="shared" si="2"/>
        <v>1.2079378770439853</v>
      </c>
      <c r="Q61" s="51">
        <f t="shared" si="3"/>
        <v>-0.76114534251264798</v>
      </c>
      <c r="R61" s="51">
        <f t="shared" si="4"/>
        <v>1.0752688172043001</v>
      </c>
      <c r="S61" s="51">
        <f t="shared" si="5"/>
        <v>-0.17927572642459921</v>
      </c>
      <c r="T61" s="51">
        <f t="shared" si="6"/>
        <v>0.14461315943601338</v>
      </c>
      <c r="U61" s="51">
        <f t="shared" si="7"/>
        <v>2.4711040259165928</v>
      </c>
      <c r="V61" s="51">
        <f t="shared" si="8"/>
        <v>-1.0812236289556965</v>
      </c>
      <c r="W61" s="51">
        <f t="shared" si="9"/>
        <v>-0.32906764168069147</v>
      </c>
      <c r="X61" s="51">
        <f t="shared" si="10"/>
        <v>0.2470152326049968</v>
      </c>
      <c r="Y61" s="51">
        <f t="shared" si="10"/>
        <v>0.5316973411042758</v>
      </c>
      <c r="Z61" s="51">
        <f t="shared" si="10"/>
        <v>-0.1166861143524045</v>
      </c>
    </row>
    <row r="62" spans="1:26" x14ac:dyDescent="0.25">
      <c r="A62" s="78">
        <v>38717</v>
      </c>
      <c r="B62" s="48">
        <v>79.400000000000006</v>
      </c>
      <c r="C62" s="48">
        <v>79.900000000000006</v>
      </c>
      <c r="D62" s="48">
        <v>91.4</v>
      </c>
      <c r="E62" s="48">
        <v>85.3</v>
      </c>
      <c r="F62" s="48">
        <v>92.8</v>
      </c>
      <c r="G62" s="48">
        <v>92.466666666999998</v>
      </c>
      <c r="H62" s="48">
        <v>86.6</v>
      </c>
      <c r="I62" s="48">
        <v>122.8</v>
      </c>
      <c r="J62" s="48">
        <v>90.8</v>
      </c>
      <c r="K62" s="48">
        <v>81.599999999999994</v>
      </c>
      <c r="L62" s="48">
        <v>82.2</v>
      </c>
      <c r="M62" s="48">
        <v>85.733333333000004</v>
      </c>
      <c r="N62" s="48"/>
      <c r="O62" s="51">
        <f t="shared" si="1"/>
        <v>0.12610340479193294</v>
      </c>
      <c r="P62" s="51">
        <f t="shared" si="2"/>
        <v>2.1739130434782705</v>
      </c>
      <c r="Q62" s="51">
        <f t="shared" si="3"/>
        <v>0.14609203761817291</v>
      </c>
      <c r="R62" s="51">
        <f t="shared" si="4"/>
        <v>0.82742316784869541</v>
      </c>
      <c r="S62" s="51">
        <f t="shared" si="5"/>
        <v>0</v>
      </c>
      <c r="T62" s="51">
        <f t="shared" si="6"/>
        <v>0.1444043328524991</v>
      </c>
      <c r="U62" s="51">
        <f t="shared" si="7"/>
        <v>1.0501750291715295</v>
      </c>
      <c r="V62" s="51">
        <f t="shared" si="8"/>
        <v>-1.786190348978367</v>
      </c>
      <c r="W62" s="51">
        <f t="shared" si="9"/>
        <v>-7.336757189996268E-2</v>
      </c>
      <c r="X62" s="51">
        <f t="shared" si="10"/>
        <v>0.53388090307788794</v>
      </c>
      <c r="Y62" s="51">
        <f t="shared" si="10"/>
        <v>0.32546786045699605</v>
      </c>
      <c r="Z62" s="51">
        <f t="shared" si="10"/>
        <v>0.15576323948598425</v>
      </c>
    </row>
    <row r="63" spans="1:26" x14ac:dyDescent="0.25">
      <c r="A63" s="78">
        <v>38807</v>
      </c>
      <c r="B63" s="48">
        <v>79.966666666999998</v>
      </c>
      <c r="C63" s="48">
        <v>79.766666666999996</v>
      </c>
      <c r="D63" s="48">
        <v>90.733333333000004</v>
      </c>
      <c r="E63" s="48">
        <v>86.033333333000002</v>
      </c>
      <c r="F63" s="48">
        <v>92.766666666999996</v>
      </c>
      <c r="G63" s="48">
        <v>92.666666667000001</v>
      </c>
      <c r="H63" s="48">
        <v>86.733333333000004</v>
      </c>
      <c r="I63" s="48">
        <v>121.633333333</v>
      </c>
      <c r="J63" s="48">
        <v>90.733333333000004</v>
      </c>
      <c r="K63" s="48">
        <v>81.3</v>
      </c>
      <c r="L63" s="48">
        <v>82.2</v>
      </c>
      <c r="M63" s="48">
        <v>85.966666666999998</v>
      </c>
      <c r="N63" s="48"/>
      <c r="O63" s="51">
        <f t="shared" si="1"/>
        <v>0.71368597858940674</v>
      </c>
      <c r="P63" s="51">
        <f t="shared" si="2"/>
        <v>-0.16687526032541644</v>
      </c>
      <c r="Q63" s="51">
        <f t="shared" si="3"/>
        <v>-0.7293946028446352</v>
      </c>
      <c r="R63" s="51">
        <f t="shared" si="4"/>
        <v>0.85971082415006173</v>
      </c>
      <c r="S63" s="51">
        <f t="shared" si="5"/>
        <v>-3.5919539870687966E-2</v>
      </c>
      <c r="T63" s="51">
        <f t="shared" si="6"/>
        <v>0.21629416005690683</v>
      </c>
      <c r="U63" s="51">
        <f t="shared" si="7"/>
        <v>0.15396458775982502</v>
      </c>
      <c r="V63" s="51">
        <f t="shared" si="8"/>
        <v>-0.95005428908795375</v>
      </c>
      <c r="W63" s="51">
        <f t="shared" si="9"/>
        <v>-7.3421439427301394E-2</v>
      </c>
      <c r="X63" s="51">
        <f t="shared" si="10"/>
        <v>-0.36764705882352811</v>
      </c>
      <c r="Y63" s="51">
        <f t="shared" si="10"/>
        <v>0</v>
      </c>
      <c r="Z63" s="51">
        <f t="shared" si="10"/>
        <v>0.27216174261379678</v>
      </c>
    </row>
    <row r="64" spans="1:26" x14ac:dyDescent="0.25">
      <c r="A64" s="78">
        <v>38898</v>
      </c>
      <c r="B64" s="48">
        <v>80.7</v>
      </c>
      <c r="C64" s="48">
        <v>79.8</v>
      </c>
      <c r="D64" s="48">
        <v>91.266666666999996</v>
      </c>
      <c r="E64" s="48">
        <v>86.466666666999998</v>
      </c>
      <c r="F64" s="48">
        <v>92.8</v>
      </c>
      <c r="G64" s="48">
        <v>92.733333333000004</v>
      </c>
      <c r="H64" s="48">
        <v>87.566666667000007</v>
      </c>
      <c r="I64" s="48">
        <v>120.93333333299999</v>
      </c>
      <c r="J64" s="48">
        <v>90.533333333000002</v>
      </c>
      <c r="K64" s="48">
        <v>81.7</v>
      </c>
      <c r="L64" s="48">
        <v>82.6</v>
      </c>
      <c r="M64" s="48">
        <v>86.166666667000001</v>
      </c>
      <c r="N64" s="48"/>
      <c r="O64" s="51">
        <f t="shared" si="1"/>
        <v>0.91704876990030826</v>
      </c>
      <c r="P64" s="51">
        <f t="shared" si="2"/>
        <v>4.1788549519261586E-2</v>
      </c>
      <c r="Q64" s="51">
        <f t="shared" si="3"/>
        <v>0.58780308670309811</v>
      </c>
      <c r="R64" s="51">
        <f t="shared" si="4"/>
        <v>0.5036807446745506</v>
      </c>
      <c r="S64" s="51">
        <f t="shared" si="5"/>
        <v>3.593244664019668E-2</v>
      </c>
      <c r="T64" s="51">
        <f t="shared" si="6"/>
        <v>7.194244532349181E-2</v>
      </c>
      <c r="U64" s="51">
        <f t="shared" si="7"/>
        <v>0.96079938586073332</v>
      </c>
      <c r="V64" s="51">
        <f t="shared" si="8"/>
        <v>-0.5755001370254198</v>
      </c>
      <c r="W64" s="51">
        <f t="shared" si="9"/>
        <v>-0.22042615723814052</v>
      </c>
      <c r="X64" s="51">
        <f t="shared" si="10"/>
        <v>0.49200492004921603</v>
      </c>
      <c r="Y64" s="51">
        <f t="shared" si="10"/>
        <v>0.48661800486617945</v>
      </c>
      <c r="Z64" s="51">
        <f t="shared" si="10"/>
        <v>0.23264831329883329</v>
      </c>
    </row>
    <row r="65" spans="1:26" x14ac:dyDescent="0.25">
      <c r="A65" s="78">
        <v>38990</v>
      </c>
      <c r="B65" s="48">
        <v>81.599999999999994</v>
      </c>
      <c r="C65" s="48">
        <v>79.866666667000004</v>
      </c>
      <c r="D65" s="48">
        <v>90.833333332999999</v>
      </c>
      <c r="E65" s="48">
        <v>86.866666667000004</v>
      </c>
      <c r="F65" s="48">
        <v>92.566666667000007</v>
      </c>
      <c r="G65" s="48">
        <v>92.666666667000001</v>
      </c>
      <c r="H65" s="48">
        <v>87.766666666999996</v>
      </c>
      <c r="I65" s="48">
        <v>119.7</v>
      </c>
      <c r="J65" s="48">
        <v>90.233333333000004</v>
      </c>
      <c r="K65" s="48">
        <v>82.666666667000001</v>
      </c>
      <c r="L65" s="48">
        <v>82.966666666999998</v>
      </c>
      <c r="M65" s="48">
        <v>86.633333332999996</v>
      </c>
      <c r="N65" s="48"/>
      <c r="O65" s="51">
        <f t="shared" si="1"/>
        <v>1.1152416356877248</v>
      </c>
      <c r="P65" s="51">
        <f t="shared" si="2"/>
        <v>8.3542189223062557E-2</v>
      </c>
      <c r="Q65" s="51">
        <f t="shared" si="3"/>
        <v>-0.47479912417649484</v>
      </c>
      <c r="R65" s="51">
        <f t="shared" si="4"/>
        <v>0.46260601387639877</v>
      </c>
      <c r="S65" s="51">
        <f t="shared" si="5"/>
        <v>-0.2514367812499918</v>
      </c>
      <c r="T65" s="51">
        <f t="shared" si="6"/>
        <v>-7.1890725377687925E-2</v>
      </c>
      <c r="U65" s="51">
        <f t="shared" si="7"/>
        <v>0.22839741149511816</v>
      </c>
      <c r="V65" s="51">
        <f t="shared" si="8"/>
        <v>-1.0198456447106263</v>
      </c>
      <c r="W65" s="51">
        <f t="shared" si="9"/>
        <v>-0.33136966126778855</v>
      </c>
      <c r="X65" s="51">
        <f t="shared" si="10"/>
        <v>1.1831905348837157</v>
      </c>
      <c r="Y65" s="51">
        <f t="shared" si="10"/>
        <v>0.44390637651332554</v>
      </c>
      <c r="Z65" s="51">
        <f t="shared" si="10"/>
        <v>0.54158607272516424</v>
      </c>
    </row>
    <row r="66" spans="1:26" x14ac:dyDescent="0.25">
      <c r="A66" s="78">
        <v>39082</v>
      </c>
      <c r="B66" s="48">
        <v>82</v>
      </c>
      <c r="C66" s="48">
        <v>82.5</v>
      </c>
      <c r="D66" s="48">
        <v>91.666666667000001</v>
      </c>
      <c r="E66" s="48">
        <v>87.133333332999996</v>
      </c>
      <c r="F66" s="48">
        <v>92.866666667000004</v>
      </c>
      <c r="G66" s="48">
        <v>92.8</v>
      </c>
      <c r="H66" s="48">
        <v>86.966666666999998</v>
      </c>
      <c r="I66" s="48">
        <v>118.966666667</v>
      </c>
      <c r="J66" s="48">
        <v>90.266666666999996</v>
      </c>
      <c r="K66" s="48">
        <v>83.433333332999993</v>
      </c>
      <c r="L66" s="48">
        <v>83.533333333000002</v>
      </c>
      <c r="M66" s="48">
        <v>87.133333332999996</v>
      </c>
      <c r="N66" s="48"/>
      <c r="O66" s="51">
        <f t="shared" si="1"/>
        <v>0.49019607843137081</v>
      </c>
      <c r="P66" s="51">
        <f t="shared" si="2"/>
        <v>3.297161936129811</v>
      </c>
      <c r="Q66" s="51">
        <f t="shared" si="3"/>
        <v>0.91743119339786627</v>
      </c>
      <c r="R66" s="51">
        <f t="shared" si="4"/>
        <v>0.30698388257748288</v>
      </c>
      <c r="S66" s="51">
        <f t="shared" si="5"/>
        <v>0.3240907454075348</v>
      </c>
      <c r="T66" s="51">
        <f t="shared" si="6"/>
        <v>0.1438848917260982</v>
      </c>
      <c r="U66" s="51">
        <f t="shared" si="7"/>
        <v>-0.91150778579220937</v>
      </c>
      <c r="V66" s="51">
        <f t="shared" si="8"/>
        <v>-0.61264271762740963</v>
      </c>
      <c r="W66" s="51">
        <f t="shared" si="9"/>
        <v>3.6941264130163631E-2</v>
      </c>
      <c r="X66" s="51">
        <f t="shared" si="10"/>
        <v>0.92741935402851361</v>
      </c>
      <c r="Y66" s="51">
        <f t="shared" si="10"/>
        <v>0.68300522217483728</v>
      </c>
      <c r="Z66" s="51">
        <f t="shared" si="10"/>
        <v>0.57714505579291586</v>
      </c>
    </row>
    <row r="67" spans="1:26" x14ac:dyDescent="0.25">
      <c r="A67" s="78">
        <v>39172</v>
      </c>
      <c r="B67" s="48">
        <v>82.133333332999996</v>
      </c>
      <c r="C67" s="48">
        <v>83</v>
      </c>
      <c r="D67" s="48">
        <v>91.966666666999998</v>
      </c>
      <c r="E67" s="48">
        <v>87.6</v>
      </c>
      <c r="F67" s="48">
        <v>93.366666667000004</v>
      </c>
      <c r="G67" s="48">
        <v>93.566666667000007</v>
      </c>
      <c r="H67" s="48">
        <v>89.033333333000002</v>
      </c>
      <c r="I67" s="48">
        <v>120.2</v>
      </c>
      <c r="J67" s="48">
        <v>90.866666667000004</v>
      </c>
      <c r="K67" s="48">
        <v>83.933333332999993</v>
      </c>
      <c r="L67" s="48">
        <v>84.233333333000004</v>
      </c>
      <c r="M67" s="48">
        <v>88.1</v>
      </c>
      <c r="N67" s="48"/>
      <c r="O67" s="51">
        <f t="shared" si="1"/>
        <v>0.16260162560974845</v>
      </c>
      <c r="P67" s="51">
        <f t="shared" si="2"/>
        <v>0.60606060606060996</v>
      </c>
      <c r="Q67" s="51">
        <f t="shared" si="3"/>
        <v>0.32727272727153256</v>
      </c>
      <c r="R67" s="51">
        <f t="shared" si="4"/>
        <v>0.53557765914511446</v>
      </c>
      <c r="S67" s="51">
        <f t="shared" si="5"/>
        <v>0.53840631729886734</v>
      </c>
      <c r="T67" s="51">
        <f t="shared" si="6"/>
        <v>0.82614942564656069</v>
      </c>
      <c r="U67" s="51">
        <f t="shared" si="7"/>
        <v>2.3763894204585023</v>
      </c>
      <c r="V67" s="51">
        <f t="shared" si="8"/>
        <v>1.0367049590892741</v>
      </c>
      <c r="W67" s="51">
        <f t="shared" si="9"/>
        <v>0.66469719349828704</v>
      </c>
      <c r="X67" s="51">
        <f t="shared" si="10"/>
        <v>0.59928086296683336</v>
      </c>
      <c r="Y67" s="51">
        <f t="shared" si="10"/>
        <v>0.83798882681898057</v>
      </c>
      <c r="Z67" s="51">
        <f t="shared" si="10"/>
        <v>1.1094108649621681</v>
      </c>
    </row>
    <row r="68" spans="1:26" x14ac:dyDescent="0.25">
      <c r="A68" s="78">
        <v>39263</v>
      </c>
      <c r="B68" s="48">
        <v>83</v>
      </c>
      <c r="C68" s="48">
        <v>83.066666667000007</v>
      </c>
      <c r="D68" s="48">
        <v>92.233333333000004</v>
      </c>
      <c r="E68" s="48">
        <v>87.9</v>
      </c>
      <c r="F68" s="48">
        <v>93.6</v>
      </c>
      <c r="G68" s="48">
        <v>93.766666666999996</v>
      </c>
      <c r="H68" s="48">
        <v>90.1</v>
      </c>
      <c r="I68" s="48">
        <v>119.633333333</v>
      </c>
      <c r="J68" s="48">
        <v>90.766666666999996</v>
      </c>
      <c r="K68" s="48">
        <v>107.43333333299999</v>
      </c>
      <c r="L68" s="48">
        <v>84.866666667000004</v>
      </c>
      <c r="M68" s="48">
        <v>88.5</v>
      </c>
      <c r="N68" s="48"/>
      <c r="O68" s="51">
        <f t="shared" si="1"/>
        <v>1.0551948056049421</v>
      </c>
      <c r="P68" s="51">
        <f t="shared" si="2"/>
        <v>8.0321285542184206E-2</v>
      </c>
      <c r="Q68" s="51">
        <f t="shared" si="3"/>
        <v>0.28996012975610608</v>
      </c>
      <c r="R68" s="51">
        <f t="shared" si="4"/>
        <v>0.34246575342467001</v>
      </c>
      <c r="S68" s="51">
        <f t="shared" si="5"/>
        <v>0.24991074580416051</v>
      </c>
      <c r="T68" s="51">
        <f t="shared" si="6"/>
        <v>0.21375133594507822</v>
      </c>
      <c r="U68" s="51">
        <f t="shared" si="7"/>
        <v>1.1980531639879999</v>
      </c>
      <c r="V68" s="51">
        <f t="shared" si="8"/>
        <v>-0.47143649500832607</v>
      </c>
      <c r="W68" s="51">
        <f t="shared" si="9"/>
        <v>-0.11005135729967863</v>
      </c>
      <c r="X68" s="51">
        <f t="shared" si="10"/>
        <v>27.998411437760119</v>
      </c>
      <c r="Y68" s="51">
        <f t="shared" si="10"/>
        <v>0.751879700042557</v>
      </c>
      <c r="Z68" s="51">
        <f t="shared" si="10"/>
        <v>0.45402951191828578</v>
      </c>
    </row>
    <row r="69" spans="1:26" x14ac:dyDescent="0.25">
      <c r="A69" s="78">
        <v>39355</v>
      </c>
      <c r="B69" s="48">
        <v>84.133333332999996</v>
      </c>
      <c r="C69" s="48">
        <v>83.133333332999996</v>
      </c>
      <c r="D69" s="48">
        <v>92.466666666999998</v>
      </c>
      <c r="E69" s="48">
        <v>88.4</v>
      </c>
      <c r="F69" s="48">
        <v>93.933333332999993</v>
      </c>
      <c r="G69" s="48">
        <v>94.033333333000002</v>
      </c>
      <c r="H69" s="48">
        <v>90.666666667000001</v>
      </c>
      <c r="I69" s="48">
        <v>118.466666667</v>
      </c>
      <c r="J69" s="48">
        <v>90.7</v>
      </c>
      <c r="K69" s="48">
        <v>108.1</v>
      </c>
      <c r="L69" s="48">
        <v>85.466666666999998</v>
      </c>
      <c r="M69" s="48">
        <v>89.033333333000002</v>
      </c>
      <c r="N69" s="48"/>
      <c r="O69" s="51">
        <f t="shared" ref="O69:O123" si="11">(B69/B68-1)*100</f>
        <v>1.3654618469879365</v>
      </c>
      <c r="P69" s="51">
        <f t="shared" ref="P69:P123" si="12">(C69/C68-1)*100</f>
        <v>8.02568210269472E-2</v>
      </c>
      <c r="Q69" s="51">
        <f t="shared" ref="Q69:Q123" si="13">(D69/D68-1)*100</f>
        <v>0.25298156920943171</v>
      </c>
      <c r="R69" s="51">
        <f t="shared" ref="R69:R123" si="14">(E69/E68-1)*100</f>
        <v>0.56882821387940208</v>
      </c>
      <c r="S69" s="51">
        <f t="shared" ref="S69:S123" si="15">(F69/F68-1)*100</f>
        <v>0.35612535576923232</v>
      </c>
      <c r="T69" s="51">
        <f t="shared" ref="T69:T123" si="16">(G69/G68-1)*100</f>
        <v>0.28439388481946715</v>
      </c>
      <c r="U69" s="51">
        <f t="shared" ref="U69:U123" si="17">(H69/H68-1)*100</f>
        <v>0.62893081798003347</v>
      </c>
      <c r="V69" s="51">
        <f t="shared" ref="V69:V123" si="18">(I69/I68-1)*100</f>
        <v>-0.97520200557529302</v>
      </c>
      <c r="W69" s="51">
        <f t="shared" ref="W69:W123" si="19">(J69/J68-1)*100</f>
        <v>-7.3448402864206841E-2</v>
      </c>
      <c r="X69" s="51">
        <f t="shared" ref="X69:Z123" si="20">(K69/K68-1)*100</f>
        <v>0.62053986999881516</v>
      </c>
      <c r="Y69" s="51">
        <f t="shared" si="20"/>
        <v>0.70699135899172649</v>
      </c>
      <c r="Z69" s="51">
        <f t="shared" si="20"/>
        <v>0.60263653446328558</v>
      </c>
    </row>
    <row r="70" spans="1:26" x14ac:dyDescent="0.25">
      <c r="A70" s="78">
        <v>39447</v>
      </c>
      <c r="B70" s="48">
        <v>87.333333332999999</v>
      </c>
      <c r="C70" s="48">
        <v>83.466666666999998</v>
      </c>
      <c r="D70" s="48">
        <v>92.7</v>
      </c>
      <c r="E70" s="48">
        <v>89.266666666999996</v>
      </c>
      <c r="F70" s="48">
        <v>94.533333333000002</v>
      </c>
      <c r="G70" s="48">
        <v>94.133333332999996</v>
      </c>
      <c r="H70" s="48">
        <v>92.466666666999998</v>
      </c>
      <c r="I70" s="48">
        <v>117.6</v>
      </c>
      <c r="J70" s="48">
        <v>90.566666667000007</v>
      </c>
      <c r="K70" s="48">
        <v>112.2</v>
      </c>
      <c r="L70" s="48">
        <v>85.8</v>
      </c>
      <c r="M70" s="48">
        <v>89.366666667000004</v>
      </c>
      <c r="N70" s="48"/>
      <c r="O70" s="51">
        <f t="shared" si="11"/>
        <v>3.8034865293336217</v>
      </c>
      <c r="P70" s="51">
        <f t="shared" si="12"/>
        <v>0.40096231034643104</v>
      </c>
      <c r="Q70" s="51">
        <f t="shared" si="13"/>
        <v>0.25234318637257225</v>
      </c>
      <c r="R70" s="51">
        <f t="shared" si="14"/>
        <v>0.98039215723981776</v>
      </c>
      <c r="S70" s="51">
        <f t="shared" si="15"/>
        <v>0.63875088715628081</v>
      </c>
      <c r="T70" s="51">
        <f t="shared" si="16"/>
        <v>0.10634526763595442</v>
      </c>
      <c r="U70" s="51">
        <f t="shared" si="17"/>
        <v>1.9852941176397465</v>
      </c>
      <c r="V70" s="51">
        <f t="shared" si="18"/>
        <v>-0.73157006218139697</v>
      </c>
      <c r="W70" s="51">
        <f t="shared" si="19"/>
        <v>-0.14700477728776251</v>
      </c>
      <c r="X70" s="51">
        <f t="shared" si="20"/>
        <v>3.7927844588344195</v>
      </c>
      <c r="Y70" s="51">
        <f t="shared" si="20"/>
        <v>0.39001560023248505</v>
      </c>
      <c r="Z70" s="51">
        <f t="shared" si="20"/>
        <v>0.37439161437804458</v>
      </c>
    </row>
    <row r="71" spans="1:26" x14ac:dyDescent="0.25">
      <c r="A71" s="78">
        <v>39538</v>
      </c>
      <c r="B71" s="48">
        <v>88.4</v>
      </c>
      <c r="C71" s="48">
        <v>84</v>
      </c>
      <c r="D71" s="48">
        <v>92.833333332999999</v>
      </c>
      <c r="E71" s="48">
        <v>90.033333333000002</v>
      </c>
      <c r="F71" s="48">
        <v>94.933333332999993</v>
      </c>
      <c r="G71" s="48">
        <v>94.866666667000004</v>
      </c>
      <c r="H71" s="48">
        <v>93.233333333000004</v>
      </c>
      <c r="I71" s="48">
        <v>116.43333333299999</v>
      </c>
      <c r="J71" s="48">
        <v>90.466666666999998</v>
      </c>
      <c r="K71" s="48">
        <v>112.966666667</v>
      </c>
      <c r="L71" s="48">
        <v>86.1</v>
      </c>
      <c r="M71" s="48">
        <v>90.1</v>
      </c>
      <c r="N71" s="48"/>
      <c r="O71" s="51">
        <f t="shared" si="11"/>
        <v>1.221374046187873</v>
      </c>
      <c r="P71" s="51">
        <f t="shared" si="12"/>
        <v>0.63897763538083296</v>
      </c>
      <c r="Q71" s="51">
        <f t="shared" si="13"/>
        <v>0.14383315318229339</v>
      </c>
      <c r="R71" s="51">
        <f t="shared" si="14"/>
        <v>0.85884988722606526</v>
      </c>
      <c r="S71" s="51">
        <f t="shared" si="15"/>
        <v>0.42313117066439254</v>
      </c>
      <c r="T71" s="51">
        <f t="shared" si="16"/>
        <v>0.77903682790645412</v>
      </c>
      <c r="U71" s="51">
        <f t="shared" si="17"/>
        <v>0.82912761283047143</v>
      </c>
      <c r="V71" s="51">
        <f t="shared" si="18"/>
        <v>-0.99206349234693958</v>
      </c>
      <c r="W71" s="51">
        <f t="shared" si="19"/>
        <v>-0.11041589988918243</v>
      </c>
      <c r="X71" s="51">
        <f t="shared" si="20"/>
        <v>0.68330362477717621</v>
      </c>
      <c r="Y71" s="51">
        <f t="shared" si="20"/>
        <v>0.34965034965035446</v>
      </c>
      <c r="Z71" s="51">
        <f t="shared" si="20"/>
        <v>0.82058933196260675</v>
      </c>
    </row>
    <row r="72" spans="1:26" x14ac:dyDescent="0.25">
      <c r="A72" s="78">
        <v>39629</v>
      </c>
      <c r="B72" s="48">
        <v>89.1</v>
      </c>
      <c r="C72" s="48">
        <v>84.7</v>
      </c>
      <c r="D72" s="48">
        <v>92.566666667000007</v>
      </c>
      <c r="E72" s="48">
        <v>91.1</v>
      </c>
      <c r="F72" s="48">
        <v>94.9</v>
      </c>
      <c r="G72" s="48">
        <v>95.333333332999999</v>
      </c>
      <c r="H72" s="48">
        <v>94.3</v>
      </c>
      <c r="I72" s="48">
        <v>115.43333333299999</v>
      </c>
      <c r="J72" s="48">
        <v>90.6</v>
      </c>
      <c r="K72" s="48">
        <v>113.666666667</v>
      </c>
      <c r="L72" s="48">
        <v>86.533333333000002</v>
      </c>
      <c r="M72" s="48">
        <v>90.5</v>
      </c>
      <c r="N72" s="48"/>
      <c r="O72" s="51">
        <f t="shared" si="11"/>
        <v>0.79185520361990669</v>
      </c>
      <c r="P72" s="51">
        <f t="shared" si="12"/>
        <v>0.83333333333333037</v>
      </c>
      <c r="Q72" s="51">
        <f t="shared" si="13"/>
        <v>-0.28725314111412992</v>
      </c>
      <c r="R72" s="51">
        <f t="shared" si="14"/>
        <v>1.1847463906004441</v>
      </c>
      <c r="S72" s="51">
        <f t="shared" si="15"/>
        <v>-3.511235919955169E-2</v>
      </c>
      <c r="T72" s="51">
        <f t="shared" si="16"/>
        <v>0.49191848137564165</v>
      </c>
      <c r="U72" s="51">
        <f t="shared" si="17"/>
        <v>1.1440829463752022</v>
      </c>
      <c r="V72" s="51">
        <f t="shared" si="18"/>
        <v>-0.85886057830191209</v>
      </c>
      <c r="W72" s="51">
        <f t="shared" si="19"/>
        <v>0.1473839347820638</v>
      </c>
      <c r="X72" s="51">
        <f t="shared" si="20"/>
        <v>0.61965181469276764</v>
      </c>
      <c r="Y72" s="51">
        <f t="shared" si="20"/>
        <v>0.50329074680603991</v>
      </c>
      <c r="Z72" s="51">
        <f t="shared" si="20"/>
        <v>0.44395116537181423</v>
      </c>
    </row>
    <row r="73" spans="1:26" x14ac:dyDescent="0.25">
      <c r="A73" s="78">
        <v>39721</v>
      </c>
      <c r="B73" s="48">
        <v>89.966666666999998</v>
      </c>
      <c r="C73" s="48">
        <v>85.066666667000007</v>
      </c>
      <c r="D73" s="48">
        <v>93.066666667000007</v>
      </c>
      <c r="E73" s="48">
        <v>91.933333332999993</v>
      </c>
      <c r="F73" s="48">
        <v>95.333333332999999</v>
      </c>
      <c r="G73" s="48">
        <v>95.8</v>
      </c>
      <c r="H73" s="48">
        <v>95.133333332999996</v>
      </c>
      <c r="I73" s="48">
        <v>114.266666667</v>
      </c>
      <c r="J73" s="48">
        <v>90.766666666999996</v>
      </c>
      <c r="K73" s="48">
        <v>112.43333333299999</v>
      </c>
      <c r="L73" s="48">
        <v>87.3</v>
      </c>
      <c r="M73" s="48">
        <v>90.766666666999996</v>
      </c>
      <c r="N73" s="48"/>
      <c r="O73" s="51">
        <f t="shared" si="11"/>
        <v>0.97268986195286899</v>
      </c>
      <c r="P73" s="51">
        <f t="shared" si="12"/>
        <v>0.4329004332939812</v>
      </c>
      <c r="Q73" s="51">
        <f t="shared" si="13"/>
        <v>0.54015124234592093</v>
      </c>
      <c r="R73" s="51">
        <f t="shared" si="14"/>
        <v>0.91474570032930025</v>
      </c>
      <c r="S73" s="51">
        <f t="shared" si="15"/>
        <v>0.45662100421495211</v>
      </c>
      <c r="T73" s="51">
        <f t="shared" si="16"/>
        <v>0.48951048986185519</v>
      </c>
      <c r="U73" s="51">
        <f t="shared" si="17"/>
        <v>0.88370448886532227</v>
      </c>
      <c r="V73" s="51">
        <f t="shared" si="18"/>
        <v>-1.0106843771325758</v>
      </c>
      <c r="W73" s="51">
        <f t="shared" si="19"/>
        <v>0.18395879359822676</v>
      </c>
      <c r="X73" s="51">
        <f t="shared" si="20"/>
        <v>-1.0850439888531294</v>
      </c>
      <c r="Y73" s="51">
        <f t="shared" si="20"/>
        <v>0.88597842873991972</v>
      </c>
      <c r="Z73" s="51">
        <f t="shared" si="20"/>
        <v>0.29465930055248002</v>
      </c>
    </row>
    <row r="74" spans="1:26" x14ac:dyDescent="0.25">
      <c r="A74" s="78">
        <v>39813</v>
      </c>
      <c r="B74" s="48">
        <v>89.666666667000001</v>
      </c>
      <c r="C74" s="48">
        <v>85.166666667000001</v>
      </c>
      <c r="D74" s="48">
        <v>93.3</v>
      </c>
      <c r="E74" s="48">
        <v>92.033333333000002</v>
      </c>
      <c r="F74" s="48">
        <v>95.833333332999999</v>
      </c>
      <c r="G74" s="48">
        <v>95.8</v>
      </c>
      <c r="H74" s="48">
        <v>91.666666667000001</v>
      </c>
      <c r="I74" s="48">
        <v>113.666666667</v>
      </c>
      <c r="J74" s="48">
        <v>91.366666667000004</v>
      </c>
      <c r="K74" s="48">
        <v>107.9</v>
      </c>
      <c r="L74" s="48">
        <v>87.933333332999993</v>
      </c>
      <c r="M74" s="48">
        <v>91.033333333000002</v>
      </c>
      <c r="N74" s="48"/>
      <c r="O74" s="51">
        <f t="shared" si="11"/>
        <v>-0.33345683586389896</v>
      </c>
      <c r="P74" s="51">
        <f t="shared" si="12"/>
        <v>0.11755485893369944</v>
      </c>
      <c r="Q74" s="51">
        <f t="shared" si="13"/>
        <v>0.25071633201914079</v>
      </c>
      <c r="R74" s="51">
        <f t="shared" si="14"/>
        <v>0.10877447425710063</v>
      </c>
      <c r="S74" s="51">
        <f t="shared" si="15"/>
        <v>0.52447552447736356</v>
      </c>
      <c r="T74" s="51">
        <f t="shared" si="16"/>
        <v>0</v>
      </c>
      <c r="U74" s="51">
        <f t="shared" si="17"/>
        <v>-3.6440084085621716</v>
      </c>
      <c r="V74" s="51">
        <f t="shared" si="18"/>
        <v>-0.52508751458423264</v>
      </c>
      <c r="W74" s="51">
        <f t="shared" si="19"/>
        <v>0.66103562247279424</v>
      </c>
      <c r="X74" s="51">
        <f t="shared" si="20"/>
        <v>-4.0320189739224137</v>
      </c>
      <c r="Y74" s="51">
        <f t="shared" si="20"/>
        <v>0.72546773539519105</v>
      </c>
      <c r="Z74" s="51">
        <f t="shared" si="20"/>
        <v>0.29379360925343434</v>
      </c>
    </row>
    <row r="75" spans="1:26" x14ac:dyDescent="0.25">
      <c r="A75" s="78">
        <v>39903</v>
      </c>
      <c r="B75" s="48">
        <v>89</v>
      </c>
      <c r="C75" s="48">
        <v>85.5</v>
      </c>
      <c r="D75" s="48">
        <v>94.033333333000002</v>
      </c>
      <c r="E75" s="48">
        <v>91.9</v>
      </c>
      <c r="F75" s="48">
        <v>96.333333332999999</v>
      </c>
      <c r="G75" s="48">
        <v>95.9</v>
      </c>
      <c r="H75" s="48">
        <v>90.6</v>
      </c>
      <c r="I75" s="48">
        <v>113.06666666700001</v>
      </c>
      <c r="J75" s="48">
        <v>91.833333332999999</v>
      </c>
      <c r="K75" s="48">
        <v>107.833333333</v>
      </c>
      <c r="L75" s="48">
        <v>88.566666667000007</v>
      </c>
      <c r="M75" s="48">
        <v>91.2</v>
      </c>
      <c r="N75" s="48"/>
      <c r="O75" s="51">
        <f t="shared" si="11"/>
        <v>-0.74349442416080658</v>
      </c>
      <c r="P75" s="51">
        <f t="shared" si="12"/>
        <v>0.39138943209240384</v>
      </c>
      <c r="Q75" s="51">
        <f t="shared" si="13"/>
        <v>0.78599499785638738</v>
      </c>
      <c r="R75" s="51">
        <f t="shared" si="14"/>
        <v>-0.14487504491178527</v>
      </c>
      <c r="S75" s="51">
        <f t="shared" si="15"/>
        <v>0.5217391304366048</v>
      </c>
      <c r="T75" s="51">
        <f t="shared" si="16"/>
        <v>0.10438413361169019</v>
      </c>
      <c r="U75" s="51">
        <f t="shared" si="17"/>
        <v>-1.1636363639957792</v>
      </c>
      <c r="V75" s="51">
        <f t="shared" si="18"/>
        <v>-0.52785923753509989</v>
      </c>
      <c r="W75" s="51">
        <f t="shared" si="19"/>
        <v>0.51076249470809465</v>
      </c>
      <c r="X75" s="51">
        <f t="shared" si="20"/>
        <v>-6.1785604263209226E-2</v>
      </c>
      <c r="Y75" s="51">
        <f t="shared" si="20"/>
        <v>0.72024260879728352</v>
      </c>
      <c r="Z75" s="51">
        <f t="shared" si="20"/>
        <v>0.18308312010320016</v>
      </c>
    </row>
    <row r="76" spans="1:26" x14ac:dyDescent="0.25">
      <c r="A76" s="78">
        <v>39994</v>
      </c>
      <c r="B76" s="48">
        <v>88.233333333000004</v>
      </c>
      <c r="C76" s="48">
        <v>86.433333332999993</v>
      </c>
      <c r="D76" s="48">
        <v>94.033333333000002</v>
      </c>
      <c r="E76" s="48">
        <v>91.566666667000007</v>
      </c>
      <c r="F76" s="48">
        <v>96.8</v>
      </c>
      <c r="G76" s="48">
        <v>96.5</v>
      </c>
      <c r="H76" s="48">
        <v>91.066666667000007</v>
      </c>
      <c r="I76" s="48">
        <v>112.666666667</v>
      </c>
      <c r="J76" s="48">
        <v>92.266666666999996</v>
      </c>
      <c r="K76" s="48">
        <v>107.633333333</v>
      </c>
      <c r="L76" s="48">
        <v>88.8</v>
      </c>
      <c r="M76" s="48">
        <v>91.633333332999996</v>
      </c>
      <c r="N76" s="48"/>
      <c r="O76" s="51">
        <f t="shared" si="11"/>
        <v>-0.86142322134831195</v>
      </c>
      <c r="P76" s="51">
        <f t="shared" si="12"/>
        <v>1.091617933333322</v>
      </c>
      <c r="Q76" s="51">
        <f t="shared" si="13"/>
        <v>0</v>
      </c>
      <c r="R76" s="51">
        <f t="shared" si="14"/>
        <v>-0.36271309357998049</v>
      </c>
      <c r="S76" s="51">
        <f t="shared" si="15"/>
        <v>0.4844290660916295</v>
      </c>
      <c r="T76" s="51">
        <f t="shared" si="16"/>
        <v>0.62565172054223073</v>
      </c>
      <c r="U76" s="51">
        <f t="shared" si="17"/>
        <v>0.51508462141280908</v>
      </c>
      <c r="V76" s="51">
        <f t="shared" si="18"/>
        <v>-0.3537735849046264</v>
      </c>
      <c r="W76" s="51">
        <f t="shared" si="19"/>
        <v>0.47186932922131941</v>
      </c>
      <c r="X76" s="51">
        <f t="shared" si="20"/>
        <v>-0.18547140649207705</v>
      </c>
      <c r="Y76" s="51">
        <f t="shared" si="20"/>
        <v>0.26345502408631205</v>
      </c>
      <c r="Z76" s="51">
        <f t="shared" si="20"/>
        <v>0.47514619846491524</v>
      </c>
    </row>
    <row r="77" spans="1:26" x14ac:dyDescent="0.25">
      <c r="A77" s="78">
        <v>40086</v>
      </c>
      <c r="B77" s="48">
        <v>87.566666667000007</v>
      </c>
      <c r="C77" s="48">
        <v>87.933333332999993</v>
      </c>
      <c r="D77" s="48">
        <v>94.433333332999993</v>
      </c>
      <c r="E77" s="48">
        <v>91.566666667000007</v>
      </c>
      <c r="F77" s="48">
        <v>97.166666667000001</v>
      </c>
      <c r="G77" s="48">
        <v>96.566666667000007</v>
      </c>
      <c r="H77" s="48">
        <v>92.133333332999996</v>
      </c>
      <c r="I77" s="48">
        <v>112.233333333</v>
      </c>
      <c r="J77" s="48">
        <v>92.3</v>
      </c>
      <c r="K77" s="48">
        <v>106.9</v>
      </c>
      <c r="L77" s="48">
        <v>88.933333332999993</v>
      </c>
      <c r="M77" s="48">
        <v>92.2</v>
      </c>
      <c r="N77" s="48"/>
      <c r="O77" s="51">
        <f t="shared" si="11"/>
        <v>-0.75557234529941564</v>
      </c>
      <c r="P77" s="51">
        <f t="shared" si="12"/>
        <v>1.7354415734737172</v>
      </c>
      <c r="Q77" s="51">
        <f t="shared" si="13"/>
        <v>0.42538107054386209</v>
      </c>
      <c r="R77" s="51">
        <f t="shared" si="14"/>
        <v>0</v>
      </c>
      <c r="S77" s="51">
        <f t="shared" si="15"/>
        <v>0.37878787913223633</v>
      </c>
      <c r="T77" s="51">
        <f t="shared" si="16"/>
        <v>6.9084629015558896E-2</v>
      </c>
      <c r="U77" s="51">
        <f t="shared" si="17"/>
        <v>1.1713030739342045</v>
      </c>
      <c r="V77" s="51">
        <f t="shared" si="18"/>
        <v>-0.38461538520595528</v>
      </c>
      <c r="W77" s="51">
        <f t="shared" si="19"/>
        <v>3.6127167268662497E-2</v>
      </c>
      <c r="X77" s="51">
        <f t="shared" si="20"/>
        <v>-0.68132548745951649</v>
      </c>
      <c r="Y77" s="51">
        <f t="shared" si="20"/>
        <v>0.15015014977477481</v>
      </c>
      <c r="Z77" s="51">
        <f t="shared" si="20"/>
        <v>0.61840669370905044</v>
      </c>
    </row>
    <row r="78" spans="1:26" x14ac:dyDescent="0.25">
      <c r="A78" s="78">
        <v>40178</v>
      </c>
      <c r="B78" s="48">
        <v>87.6</v>
      </c>
      <c r="C78" s="48">
        <v>88.233333333000004</v>
      </c>
      <c r="D78" s="48">
        <v>94.433333332999993</v>
      </c>
      <c r="E78" s="48">
        <v>91.666666667000001</v>
      </c>
      <c r="F78" s="48">
        <v>96.966666666999998</v>
      </c>
      <c r="G78" s="48">
        <v>96.633333332999996</v>
      </c>
      <c r="H78" s="48">
        <v>93.366666667000004</v>
      </c>
      <c r="I78" s="48">
        <v>111.766666667</v>
      </c>
      <c r="J78" s="48">
        <v>92.3</v>
      </c>
      <c r="K78" s="48">
        <v>106.533333333</v>
      </c>
      <c r="L78" s="48">
        <v>89.433333332999993</v>
      </c>
      <c r="M78" s="48">
        <v>92.833333332999999</v>
      </c>
      <c r="N78" s="48"/>
      <c r="O78" s="51">
        <f t="shared" si="11"/>
        <v>3.8066234868505688E-2</v>
      </c>
      <c r="P78" s="51">
        <f t="shared" si="12"/>
        <v>0.3411675511764356</v>
      </c>
      <c r="Q78" s="51">
        <f t="shared" si="13"/>
        <v>0</v>
      </c>
      <c r="R78" s="51">
        <f t="shared" si="14"/>
        <v>0.10921004732395989</v>
      </c>
      <c r="S78" s="51">
        <f t="shared" si="15"/>
        <v>-0.20583190394440898</v>
      </c>
      <c r="T78" s="51">
        <f t="shared" si="16"/>
        <v>6.9036934069477418E-2</v>
      </c>
      <c r="U78" s="51">
        <f t="shared" si="17"/>
        <v>1.3386396534057265</v>
      </c>
      <c r="V78" s="51">
        <f t="shared" si="18"/>
        <v>-0.41580041520765665</v>
      </c>
      <c r="W78" s="51">
        <f t="shared" si="19"/>
        <v>0</v>
      </c>
      <c r="X78" s="51">
        <f t="shared" si="20"/>
        <v>-0.34299968849392792</v>
      </c>
      <c r="Y78" s="51">
        <f t="shared" si="20"/>
        <v>0.5622188905568315</v>
      </c>
      <c r="Z78" s="51">
        <f t="shared" si="20"/>
        <v>0.68691250867678466</v>
      </c>
    </row>
    <row r="79" spans="1:26" x14ac:dyDescent="0.25">
      <c r="A79" s="78">
        <v>40268</v>
      </c>
      <c r="B79" s="48">
        <v>88.266666666999996</v>
      </c>
      <c r="C79" s="48">
        <v>88.366666667000004</v>
      </c>
      <c r="D79" s="48">
        <v>94.9</v>
      </c>
      <c r="E79" s="48">
        <v>91.766666666999996</v>
      </c>
      <c r="F79" s="48">
        <v>96.9</v>
      </c>
      <c r="G79" s="48">
        <v>96.9</v>
      </c>
      <c r="H79" s="48">
        <v>94.433333332999993</v>
      </c>
      <c r="I79" s="48">
        <v>110.966666667</v>
      </c>
      <c r="J79" s="48">
        <v>91.933333332999993</v>
      </c>
      <c r="K79" s="48">
        <v>107.2</v>
      </c>
      <c r="L79" s="48">
        <v>89.566666667000007</v>
      </c>
      <c r="M79" s="48">
        <v>92.566666667000007</v>
      </c>
      <c r="N79" s="48"/>
      <c r="O79" s="51">
        <f t="shared" si="11"/>
        <v>0.76103500799087342</v>
      </c>
      <c r="P79" s="51">
        <f t="shared" si="12"/>
        <v>0.1511144699665623</v>
      </c>
      <c r="Q79" s="51">
        <f t="shared" si="13"/>
        <v>0.49417578574124654</v>
      </c>
      <c r="R79" s="51">
        <f t="shared" si="14"/>
        <v>0.10909090909050345</v>
      </c>
      <c r="S79" s="51">
        <f t="shared" si="15"/>
        <v>-6.8752148848161276E-2</v>
      </c>
      <c r="T79" s="51">
        <f t="shared" si="16"/>
        <v>0.27595722697577596</v>
      </c>
      <c r="U79" s="51">
        <f t="shared" si="17"/>
        <v>1.1424491245942692</v>
      </c>
      <c r="V79" s="51">
        <f t="shared" si="18"/>
        <v>-0.71577691619231221</v>
      </c>
      <c r="W79" s="51">
        <f t="shared" si="19"/>
        <v>-0.39725532719393497</v>
      </c>
      <c r="X79" s="51">
        <f t="shared" si="20"/>
        <v>0.62578222809959172</v>
      </c>
      <c r="Y79" s="51">
        <f t="shared" si="20"/>
        <v>0.14908684383210247</v>
      </c>
      <c r="Z79" s="51">
        <f t="shared" si="20"/>
        <v>-0.28725314111412992</v>
      </c>
    </row>
    <row r="80" spans="1:26" x14ac:dyDescent="0.25">
      <c r="A80" s="78">
        <v>40359</v>
      </c>
      <c r="B80" s="48">
        <v>89.033333333000002</v>
      </c>
      <c r="C80" s="48">
        <v>88.233333333000004</v>
      </c>
      <c r="D80" s="48">
        <v>95.2</v>
      </c>
      <c r="E80" s="48">
        <v>92.466666666999998</v>
      </c>
      <c r="F80" s="48">
        <v>96.866666667000004</v>
      </c>
      <c r="G80" s="48">
        <v>96.966666666999998</v>
      </c>
      <c r="H80" s="48">
        <v>94.433333332999993</v>
      </c>
      <c r="I80" s="48">
        <v>110.333333333</v>
      </c>
      <c r="J80" s="48">
        <v>92.133333332999996</v>
      </c>
      <c r="K80" s="48">
        <v>106.866666667</v>
      </c>
      <c r="L80" s="48">
        <v>89.7</v>
      </c>
      <c r="M80" s="48">
        <v>92.966666666999998</v>
      </c>
      <c r="N80" s="48"/>
      <c r="O80" s="51">
        <f t="shared" si="11"/>
        <v>0.86858005966439222</v>
      </c>
      <c r="P80" s="51">
        <f t="shared" si="12"/>
        <v>-0.15088645869426598</v>
      </c>
      <c r="Q80" s="51">
        <f t="shared" si="13"/>
        <v>0.31612223393044925</v>
      </c>
      <c r="R80" s="51">
        <f t="shared" si="14"/>
        <v>0.76280421358241313</v>
      </c>
      <c r="S80" s="51">
        <f t="shared" si="15"/>
        <v>-3.4399724458200609E-2</v>
      </c>
      <c r="T80" s="51">
        <f t="shared" si="16"/>
        <v>6.8799449948397928E-2</v>
      </c>
      <c r="U80" s="51">
        <f t="shared" si="17"/>
        <v>0</v>
      </c>
      <c r="V80" s="51">
        <f t="shared" si="18"/>
        <v>-0.5707419651529877</v>
      </c>
      <c r="W80" s="51">
        <f t="shared" si="19"/>
        <v>0.21754894851420126</v>
      </c>
      <c r="X80" s="51">
        <f t="shared" si="20"/>
        <v>-0.31094527332089505</v>
      </c>
      <c r="Y80" s="51">
        <f t="shared" si="20"/>
        <v>0.14886490472589831</v>
      </c>
      <c r="Z80" s="51">
        <f t="shared" si="20"/>
        <v>0.43212099387672787</v>
      </c>
    </row>
    <row r="81" spans="1:26" x14ac:dyDescent="0.25">
      <c r="A81" s="78">
        <v>40451</v>
      </c>
      <c r="B81" s="48">
        <v>89.3</v>
      </c>
      <c r="C81" s="48">
        <v>88.266666666999996</v>
      </c>
      <c r="D81" s="48">
        <v>94.7</v>
      </c>
      <c r="E81" s="48">
        <v>92.733333333000004</v>
      </c>
      <c r="F81" s="48">
        <v>96.933333332999993</v>
      </c>
      <c r="G81" s="48">
        <v>97.3</v>
      </c>
      <c r="H81" s="48">
        <v>94.333333332999999</v>
      </c>
      <c r="I81" s="48">
        <v>109.866666667</v>
      </c>
      <c r="J81" s="48">
        <v>92.066666667000007</v>
      </c>
      <c r="K81" s="48">
        <v>107.8</v>
      </c>
      <c r="L81" s="48">
        <v>89.966666666999998</v>
      </c>
      <c r="M81" s="48">
        <v>93.366666667000004</v>
      </c>
      <c r="N81" s="48"/>
      <c r="O81" s="51">
        <f t="shared" si="11"/>
        <v>0.29951329127779758</v>
      </c>
      <c r="P81" s="51">
        <f t="shared" si="12"/>
        <v>3.7778618058315061E-2</v>
      </c>
      <c r="Q81" s="51">
        <f t="shared" si="13"/>
        <v>-0.52521008403361158</v>
      </c>
      <c r="R81" s="51">
        <f t="shared" si="14"/>
        <v>0.28839221268821547</v>
      </c>
      <c r="S81" s="51">
        <f t="shared" si="15"/>
        <v>6.8823123881367465E-2</v>
      </c>
      <c r="T81" s="51">
        <f t="shared" si="16"/>
        <v>0.34376074217825625</v>
      </c>
      <c r="U81" s="51">
        <f t="shared" si="17"/>
        <v>-0.10589481115461652</v>
      </c>
      <c r="V81" s="51">
        <f t="shared" si="18"/>
        <v>-0.42296072447257638</v>
      </c>
      <c r="W81" s="51">
        <f t="shared" si="19"/>
        <v>-7.235889942137641E-2</v>
      </c>
      <c r="X81" s="51">
        <f t="shared" si="20"/>
        <v>0.87336244510021199</v>
      </c>
      <c r="Y81" s="51">
        <f t="shared" si="20"/>
        <v>0.29728725418058932</v>
      </c>
      <c r="Z81" s="51">
        <f t="shared" si="20"/>
        <v>0.43026174255851313</v>
      </c>
    </row>
    <row r="82" spans="1:26" x14ac:dyDescent="0.25">
      <c r="A82" s="78">
        <v>40543</v>
      </c>
      <c r="B82" s="48">
        <v>89.866666667000004</v>
      </c>
      <c r="C82" s="48">
        <v>88.566666667000007</v>
      </c>
      <c r="D82" s="48">
        <v>94.533333333000002</v>
      </c>
      <c r="E82" s="48">
        <v>93.4</v>
      </c>
      <c r="F82" s="48">
        <v>96.9</v>
      </c>
      <c r="G82" s="48">
        <v>97.5</v>
      </c>
      <c r="H82" s="48">
        <v>96.166666667000001</v>
      </c>
      <c r="I82" s="48">
        <v>108.5</v>
      </c>
      <c r="J82" s="48">
        <v>91.766666666999996</v>
      </c>
      <c r="K82" s="48">
        <v>108.533333333</v>
      </c>
      <c r="L82" s="48">
        <v>90.366666667000004</v>
      </c>
      <c r="M82" s="48">
        <v>94.033333333000002</v>
      </c>
      <c r="N82" s="48"/>
      <c r="O82" s="51">
        <f t="shared" si="11"/>
        <v>0.63456513661814817</v>
      </c>
      <c r="P82" s="51">
        <f t="shared" si="12"/>
        <v>0.33987915407727165</v>
      </c>
      <c r="Q82" s="51">
        <f t="shared" si="13"/>
        <v>-0.17599436853220629</v>
      </c>
      <c r="R82" s="51">
        <f t="shared" si="14"/>
        <v>0.71890726132537441</v>
      </c>
      <c r="S82" s="51">
        <f t="shared" si="15"/>
        <v>-3.4387895117027334E-2</v>
      </c>
      <c r="T82" s="51">
        <f t="shared" si="16"/>
        <v>0.20554984583762703</v>
      </c>
      <c r="U82" s="51">
        <f t="shared" si="17"/>
        <v>1.9434628982400781</v>
      </c>
      <c r="V82" s="51">
        <f t="shared" si="18"/>
        <v>-1.2439320391345765</v>
      </c>
      <c r="W82" s="51">
        <f t="shared" si="19"/>
        <v>-0.32585083272873572</v>
      </c>
      <c r="X82" s="51">
        <f t="shared" si="20"/>
        <v>0.68027210853431885</v>
      </c>
      <c r="Y82" s="51">
        <f t="shared" si="20"/>
        <v>0.44460911448520601</v>
      </c>
      <c r="Z82" s="51">
        <f t="shared" si="20"/>
        <v>0.71403070260365187</v>
      </c>
    </row>
    <row r="83" spans="1:26" x14ac:dyDescent="0.25">
      <c r="A83" s="78">
        <v>40633</v>
      </c>
      <c r="B83" s="48">
        <v>90.4</v>
      </c>
      <c r="C83" s="48">
        <v>88.8</v>
      </c>
      <c r="D83" s="48">
        <v>95.3</v>
      </c>
      <c r="E83" s="48">
        <v>94.5</v>
      </c>
      <c r="F83" s="48">
        <v>97.166666667000001</v>
      </c>
      <c r="G83" s="48">
        <v>97.6</v>
      </c>
      <c r="H83" s="48">
        <v>98.166666667000001</v>
      </c>
      <c r="I83" s="48">
        <v>107.366666667</v>
      </c>
      <c r="J83" s="48">
        <v>91.533333333000002</v>
      </c>
      <c r="K83" s="48">
        <v>108.366666667</v>
      </c>
      <c r="L83" s="48">
        <v>90.666666667000001</v>
      </c>
      <c r="M83" s="48">
        <v>94.433333332999993</v>
      </c>
      <c r="N83" s="48"/>
      <c r="O83" s="51">
        <f t="shared" si="11"/>
        <v>0.5934718097158953</v>
      </c>
      <c r="P83" s="51">
        <f t="shared" si="12"/>
        <v>0.26345502408631205</v>
      </c>
      <c r="Q83" s="51">
        <f t="shared" si="13"/>
        <v>0.81100141079268884</v>
      </c>
      <c r="R83" s="51">
        <f t="shared" si="14"/>
        <v>1.1777301927194728</v>
      </c>
      <c r="S83" s="51">
        <f t="shared" si="15"/>
        <v>0.275197798761595</v>
      </c>
      <c r="T83" s="51">
        <f t="shared" si="16"/>
        <v>0.10256410256410664</v>
      </c>
      <c r="U83" s="51">
        <f t="shared" si="17"/>
        <v>2.0797227036323029</v>
      </c>
      <c r="V83" s="51">
        <f t="shared" si="18"/>
        <v>-1.0445468506912414</v>
      </c>
      <c r="W83" s="51">
        <f t="shared" si="19"/>
        <v>-0.25426807192060474</v>
      </c>
      <c r="X83" s="51">
        <f t="shared" si="20"/>
        <v>-0.15356265294886873</v>
      </c>
      <c r="Y83" s="51">
        <f t="shared" si="20"/>
        <v>0.3319808188847917</v>
      </c>
      <c r="Z83" s="51">
        <f t="shared" si="20"/>
        <v>0.42538107054386209</v>
      </c>
    </row>
    <row r="84" spans="1:26" x14ac:dyDescent="0.25">
      <c r="A84" s="78">
        <v>40724</v>
      </c>
      <c r="B84" s="48">
        <v>91.266666666999996</v>
      </c>
      <c r="C84" s="48">
        <v>89.5</v>
      </c>
      <c r="D84" s="48">
        <v>95.6</v>
      </c>
      <c r="E84" s="48">
        <v>95.1</v>
      </c>
      <c r="F84" s="48">
        <v>97.033333333000002</v>
      </c>
      <c r="G84" s="48">
        <v>97.8</v>
      </c>
      <c r="H84" s="48">
        <v>98.733333333000004</v>
      </c>
      <c r="I84" s="48">
        <v>106.5</v>
      </c>
      <c r="J84" s="48">
        <v>91.866666667000004</v>
      </c>
      <c r="K84" s="48">
        <v>108.633333333</v>
      </c>
      <c r="L84" s="48">
        <v>90.933333332999993</v>
      </c>
      <c r="M84" s="48">
        <v>94.766666666999996</v>
      </c>
      <c r="N84" s="48"/>
      <c r="O84" s="51">
        <f t="shared" si="11"/>
        <v>0.95870206526547097</v>
      </c>
      <c r="P84" s="51">
        <f t="shared" si="12"/>
        <v>0.78828828828829689</v>
      </c>
      <c r="Q84" s="51">
        <f t="shared" si="13"/>
        <v>0.31479538300105414</v>
      </c>
      <c r="R84" s="51">
        <f t="shared" si="14"/>
        <v>0.63492063492063266</v>
      </c>
      <c r="S84" s="51">
        <f t="shared" si="15"/>
        <v>-0.13722126998237938</v>
      </c>
      <c r="T84" s="51">
        <f t="shared" si="16"/>
        <v>0.2049180327868827</v>
      </c>
      <c r="U84" s="51">
        <f t="shared" si="17"/>
        <v>0.57724957487070849</v>
      </c>
      <c r="V84" s="51">
        <f t="shared" si="18"/>
        <v>-0.80720273237874229</v>
      </c>
      <c r="W84" s="51">
        <f t="shared" si="19"/>
        <v>0.36416606045288624</v>
      </c>
      <c r="X84" s="51">
        <f t="shared" si="20"/>
        <v>0.24607812919026362</v>
      </c>
      <c r="Y84" s="51">
        <f t="shared" si="20"/>
        <v>0.29411764632243376</v>
      </c>
      <c r="Z84" s="51">
        <f t="shared" si="20"/>
        <v>0.35298270455472736</v>
      </c>
    </row>
    <row r="85" spans="1:26" x14ac:dyDescent="0.25">
      <c r="A85" s="78">
        <v>40816</v>
      </c>
      <c r="B85" s="48">
        <v>91.933333332999993</v>
      </c>
      <c r="C85" s="48">
        <v>90.5</v>
      </c>
      <c r="D85" s="48">
        <v>96.533333333000002</v>
      </c>
      <c r="E85" s="48">
        <v>95.633333332999996</v>
      </c>
      <c r="F85" s="48">
        <v>97.433333332999993</v>
      </c>
      <c r="G85" s="48">
        <v>97.966666666999998</v>
      </c>
      <c r="H85" s="48">
        <v>99.066666667000007</v>
      </c>
      <c r="I85" s="48">
        <v>105.5</v>
      </c>
      <c r="J85" s="48">
        <v>91.766666666999996</v>
      </c>
      <c r="K85" s="48">
        <v>108.4</v>
      </c>
      <c r="L85" s="48">
        <v>91.5</v>
      </c>
      <c r="M85" s="48">
        <v>94.766666666999996</v>
      </c>
      <c r="N85" s="48"/>
      <c r="O85" s="51">
        <f t="shared" si="11"/>
        <v>0.73046018918652145</v>
      </c>
      <c r="P85" s="51">
        <f t="shared" si="12"/>
        <v>1.1173184357541999</v>
      </c>
      <c r="Q85" s="51">
        <f t="shared" si="13"/>
        <v>0.97629009728035232</v>
      </c>
      <c r="R85" s="51">
        <f t="shared" si="14"/>
        <v>0.56081317875920078</v>
      </c>
      <c r="S85" s="51">
        <f t="shared" si="15"/>
        <v>0.41222947440882063</v>
      </c>
      <c r="T85" s="51">
        <f t="shared" si="16"/>
        <v>0.17041581492842628</v>
      </c>
      <c r="U85" s="51">
        <f t="shared" si="17"/>
        <v>0.3376097238363851</v>
      </c>
      <c r="V85" s="51">
        <f t="shared" si="18"/>
        <v>-0.93896713615023719</v>
      </c>
      <c r="W85" s="51">
        <f t="shared" si="19"/>
        <v>-0.10885341073981758</v>
      </c>
      <c r="X85" s="51">
        <f t="shared" si="20"/>
        <v>-0.21478981251983331</v>
      </c>
      <c r="Y85" s="51">
        <f t="shared" si="20"/>
        <v>0.62316715579409099</v>
      </c>
      <c r="Z85" s="51">
        <f t="shared" si="20"/>
        <v>0</v>
      </c>
    </row>
    <row r="86" spans="1:26" x14ac:dyDescent="0.25">
      <c r="A86" s="78">
        <v>40908</v>
      </c>
      <c r="B86" s="48">
        <v>92.633333332999996</v>
      </c>
      <c r="C86" s="48">
        <v>90.933333332999993</v>
      </c>
      <c r="D86" s="48">
        <v>96.7</v>
      </c>
      <c r="E86" s="48">
        <v>96.466666666999998</v>
      </c>
      <c r="F86" s="48">
        <v>97.566666667000007</v>
      </c>
      <c r="G86" s="48">
        <v>98.066666667000007</v>
      </c>
      <c r="H86" s="48">
        <v>100.333333333</v>
      </c>
      <c r="I86" s="48">
        <v>104.833333333</v>
      </c>
      <c r="J86" s="48">
        <v>91.566666667000007</v>
      </c>
      <c r="K86" s="48">
        <v>103.1</v>
      </c>
      <c r="L86" s="48">
        <v>92.033333333000002</v>
      </c>
      <c r="M86" s="48">
        <v>94.8</v>
      </c>
      <c r="N86" s="48"/>
      <c r="O86" s="51">
        <f t="shared" si="11"/>
        <v>0.7614213197997266</v>
      </c>
      <c r="P86" s="51">
        <f t="shared" si="12"/>
        <v>0.47882136243093676</v>
      </c>
      <c r="Q86" s="51">
        <f t="shared" si="13"/>
        <v>0.17265193404756296</v>
      </c>
      <c r="R86" s="51">
        <f t="shared" si="14"/>
        <v>0.87138375810691393</v>
      </c>
      <c r="S86" s="51">
        <f t="shared" si="15"/>
        <v>0.13684570715066791</v>
      </c>
      <c r="T86" s="51">
        <f t="shared" si="16"/>
        <v>0.10207553589622886</v>
      </c>
      <c r="U86" s="51">
        <f t="shared" si="17"/>
        <v>1.2786002685017506</v>
      </c>
      <c r="V86" s="51">
        <f t="shared" si="18"/>
        <v>-0.63191153270142353</v>
      </c>
      <c r="W86" s="51">
        <f t="shared" si="19"/>
        <v>-0.21794406102353392</v>
      </c>
      <c r="X86" s="51">
        <f t="shared" si="20"/>
        <v>-4.8892988929889363</v>
      </c>
      <c r="Y86" s="51">
        <f t="shared" si="20"/>
        <v>0.58287795956284416</v>
      </c>
      <c r="Z86" s="51">
        <f t="shared" si="20"/>
        <v>3.5174111501823369E-2</v>
      </c>
    </row>
    <row r="87" spans="1:26" x14ac:dyDescent="0.25">
      <c r="A87" s="78">
        <v>40999</v>
      </c>
      <c r="B87" s="48">
        <v>93.733333333000004</v>
      </c>
      <c r="C87" s="48">
        <v>91.833333332999999</v>
      </c>
      <c r="D87" s="48">
        <v>97.466666666999998</v>
      </c>
      <c r="E87" s="48">
        <v>97</v>
      </c>
      <c r="F87" s="48">
        <v>97.7</v>
      </c>
      <c r="G87" s="48">
        <v>99.666666667000001</v>
      </c>
      <c r="H87" s="48">
        <v>101.93333333299999</v>
      </c>
      <c r="I87" s="48">
        <v>104.866666667</v>
      </c>
      <c r="J87" s="48">
        <v>91.733333333000004</v>
      </c>
      <c r="K87" s="48">
        <v>103.333333333</v>
      </c>
      <c r="L87" s="48">
        <v>92.433333332999993</v>
      </c>
      <c r="M87" s="48">
        <v>95.2</v>
      </c>
      <c r="N87" s="48"/>
      <c r="O87" s="51">
        <f t="shared" si="11"/>
        <v>1.1874775098999368</v>
      </c>
      <c r="P87" s="51">
        <f t="shared" si="12"/>
        <v>0.98973607038486122</v>
      </c>
      <c r="Q87" s="51">
        <f t="shared" si="13"/>
        <v>0.79283005894519309</v>
      </c>
      <c r="R87" s="51">
        <f t="shared" si="14"/>
        <v>0.55286800241689527</v>
      </c>
      <c r="S87" s="51">
        <f t="shared" si="15"/>
        <v>0.13665869456733759</v>
      </c>
      <c r="T87" s="51">
        <f t="shared" si="16"/>
        <v>1.6315431679074344</v>
      </c>
      <c r="U87" s="51">
        <f t="shared" si="17"/>
        <v>1.594684385387346</v>
      </c>
      <c r="V87" s="51">
        <f t="shared" si="18"/>
        <v>3.1796503020764533E-2</v>
      </c>
      <c r="W87" s="51">
        <f t="shared" si="19"/>
        <v>0.1820167448118637</v>
      </c>
      <c r="X87" s="51">
        <f t="shared" si="20"/>
        <v>0.22631749078565466</v>
      </c>
      <c r="Y87" s="51">
        <f t="shared" si="20"/>
        <v>0.43462513582190887</v>
      </c>
      <c r="Z87" s="51">
        <f t="shared" si="20"/>
        <v>0.42194092827005925</v>
      </c>
    </row>
    <row r="88" spans="1:26" x14ac:dyDescent="0.25">
      <c r="A88" s="78">
        <v>41090</v>
      </c>
      <c r="B88" s="48">
        <v>94.2</v>
      </c>
      <c r="C88" s="48">
        <v>92.633333332999996</v>
      </c>
      <c r="D88" s="48">
        <v>97.966666666999998</v>
      </c>
      <c r="E88" s="48">
        <v>97.2</v>
      </c>
      <c r="F88" s="48">
        <v>97.9</v>
      </c>
      <c r="G88" s="48">
        <v>100.2</v>
      </c>
      <c r="H88" s="48">
        <v>101.533333333</v>
      </c>
      <c r="I88" s="48">
        <v>104.5</v>
      </c>
      <c r="J88" s="48">
        <v>92.2</v>
      </c>
      <c r="K88" s="48">
        <v>99.866666667000004</v>
      </c>
      <c r="L88" s="48">
        <v>92.866666667000004</v>
      </c>
      <c r="M88" s="48">
        <v>95.366666667000004</v>
      </c>
      <c r="N88" s="48"/>
      <c r="O88" s="51">
        <f t="shared" si="11"/>
        <v>0.49786628769736829</v>
      </c>
      <c r="P88" s="51">
        <f t="shared" si="12"/>
        <v>0.87114337568374722</v>
      </c>
      <c r="Q88" s="51">
        <f t="shared" si="13"/>
        <v>0.51299589603108764</v>
      </c>
      <c r="R88" s="51">
        <f t="shared" si="14"/>
        <v>0.20618556701030855</v>
      </c>
      <c r="S88" s="51">
        <f t="shared" si="15"/>
        <v>0.20470829068577334</v>
      </c>
      <c r="T88" s="51">
        <f t="shared" si="16"/>
        <v>0.53511705651994035</v>
      </c>
      <c r="U88" s="51">
        <f t="shared" si="17"/>
        <v>-0.39241334205490919</v>
      </c>
      <c r="V88" s="51">
        <f t="shared" si="18"/>
        <v>-0.34965034996710109</v>
      </c>
      <c r="W88" s="51">
        <f t="shared" si="19"/>
        <v>0.50872093059777246</v>
      </c>
      <c r="X88" s="51">
        <f t="shared" si="20"/>
        <v>-3.3548387090430731</v>
      </c>
      <c r="Y88" s="51">
        <f t="shared" si="20"/>
        <v>0.46880634763963869</v>
      </c>
      <c r="Z88" s="51">
        <f t="shared" si="20"/>
        <v>0.175070028361346</v>
      </c>
    </row>
    <row r="89" spans="1:26" x14ac:dyDescent="0.25">
      <c r="A89" s="78">
        <v>41182</v>
      </c>
      <c r="B89" s="48">
        <v>94.7</v>
      </c>
      <c r="C89" s="48">
        <v>92.633333332999996</v>
      </c>
      <c r="D89" s="48">
        <v>97.933333332999993</v>
      </c>
      <c r="E89" s="48">
        <v>97.766666666999996</v>
      </c>
      <c r="F89" s="48">
        <v>97.966666666999998</v>
      </c>
      <c r="G89" s="48">
        <v>100.4</v>
      </c>
      <c r="H89" s="48">
        <v>102.4</v>
      </c>
      <c r="I89" s="48">
        <v>104.033333333</v>
      </c>
      <c r="J89" s="48">
        <v>92.766666666999996</v>
      </c>
      <c r="K89" s="48">
        <v>100.533333333</v>
      </c>
      <c r="L89" s="48">
        <v>93.333333332999999</v>
      </c>
      <c r="M89" s="48">
        <v>95.7</v>
      </c>
      <c r="N89" s="48"/>
      <c r="O89" s="51">
        <f t="shared" si="11"/>
        <v>0.53078556263270738</v>
      </c>
      <c r="P89" s="51">
        <f t="shared" si="12"/>
        <v>0</v>
      </c>
      <c r="Q89" s="51">
        <f t="shared" si="13"/>
        <v>-3.4025179312580089E-2</v>
      </c>
      <c r="R89" s="51">
        <f t="shared" si="14"/>
        <v>0.58299039814813103</v>
      </c>
      <c r="S89" s="51">
        <f t="shared" si="15"/>
        <v>6.8096697650665838E-2</v>
      </c>
      <c r="T89" s="51">
        <f t="shared" si="16"/>
        <v>0.19960079840319889</v>
      </c>
      <c r="U89" s="51">
        <f t="shared" si="17"/>
        <v>0.85357846388987024</v>
      </c>
      <c r="V89" s="51">
        <f t="shared" si="18"/>
        <v>-0.44657097320573991</v>
      </c>
      <c r="W89" s="51">
        <f t="shared" si="19"/>
        <v>0.61460592950106641</v>
      </c>
      <c r="X89" s="51">
        <f t="shared" si="20"/>
        <v>0.66755674165330792</v>
      </c>
      <c r="Y89" s="51">
        <f t="shared" si="20"/>
        <v>0.50251256209439266</v>
      </c>
      <c r="Z89" s="51">
        <f t="shared" si="20"/>
        <v>0.34952813666426774</v>
      </c>
    </row>
    <row r="90" spans="1:26" x14ac:dyDescent="0.25">
      <c r="A90" s="78">
        <v>41274</v>
      </c>
      <c r="B90" s="48">
        <v>96.033333333000002</v>
      </c>
      <c r="C90" s="48">
        <v>93.066666667000007</v>
      </c>
      <c r="D90" s="48">
        <v>98.733333333000004</v>
      </c>
      <c r="E90" s="48">
        <v>98.233333333000004</v>
      </c>
      <c r="F90" s="48">
        <v>98.266666666999996</v>
      </c>
      <c r="G90" s="48">
        <v>100.733333333</v>
      </c>
      <c r="H90" s="48">
        <v>102.633333333</v>
      </c>
      <c r="I90" s="48">
        <v>103.333333333</v>
      </c>
      <c r="J90" s="48">
        <v>93.133333332999996</v>
      </c>
      <c r="K90" s="48">
        <v>100.8</v>
      </c>
      <c r="L90" s="48">
        <v>93.8</v>
      </c>
      <c r="M90" s="48">
        <v>96.033333333000002</v>
      </c>
      <c r="N90" s="48"/>
      <c r="O90" s="51">
        <f t="shared" si="11"/>
        <v>1.4079549450897622</v>
      </c>
      <c r="P90" s="51">
        <f t="shared" si="12"/>
        <v>0.46779417128632872</v>
      </c>
      <c r="Q90" s="51">
        <f t="shared" si="13"/>
        <v>0.81688223281422001</v>
      </c>
      <c r="R90" s="51">
        <f t="shared" si="14"/>
        <v>0.47732696829023702</v>
      </c>
      <c r="S90" s="51">
        <f t="shared" si="15"/>
        <v>0.30622660768864218</v>
      </c>
      <c r="T90" s="51">
        <f t="shared" si="16"/>
        <v>0.33200531175299197</v>
      </c>
      <c r="U90" s="51">
        <f t="shared" si="17"/>
        <v>0.22786458300780854</v>
      </c>
      <c r="V90" s="51">
        <f t="shared" si="18"/>
        <v>-0.67286126241805633</v>
      </c>
      <c r="W90" s="51">
        <f t="shared" si="19"/>
        <v>0.3952569162759767</v>
      </c>
      <c r="X90" s="51">
        <f t="shared" si="20"/>
        <v>0.2652519897223593</v>
      </c>
      <c r="Y90" s="51">
        <f t="shared" si="20"/>
        <v>0.50000000035892445</v>
      </c>
      <c r="Z90" s="51">
        <f t="shared" si="20"/>
        <v>0.34831069278997706</v>
      </c>
    </row>
    <row r="91" spans="1:26" x14ac:dyDescent="0.25">
      <c r="A91" s="78">
        <v>41364</v>
      </c>
      <c r="B91" s="48">
        <v>96.866666667000004</v>
      </c>
      <c r="C91" s="48">
        <v>93.4</v>
      </c>
      <c r="D91" s="48">
        <v>98.7</v>
      </c>
      <c r="E91" s="48">
        <v>99.133333332999996</v>
      </c>
      <c r="F91" s="48">
        <v>98.633333332999996</v>
      </c>
      <c r="G91" s="48">
        <v>96.033333333000002</v>
      </c>
      <c r="H91" s="48">
        <v>102.333333333</v>
      </c>
      <c r="I91" s="48">
        <v>103.133333333</v>
      </c>
      <c r="J91" s="48">
        <v>93.666666667000001</v>
      </c>
      <c r="K91" s="48">
        <v>102.8</v>
      </c>
      <c r="L91" s="48">
        <v>94.433333332999993</v>
      </c>
      <c r="M91" s="48">
        <v>96.733333333000004</v>
      </c>
      <c r="N91" s="48"/>
      <c r="O91" s="51">
        <f t="shared" si="11"/>
        <v>0.86775425269305373</v>
      </c>
      <c r="P91" s="51">
        <f t="shared" si="12"/>
        <v>0.35816618875230688</v>
      </c>
      <c r="Q91" s="51">
        <f t="shared" si="13"/>
        <v>-3.3760971978513687E-2</v>
      </c>
      <c r="R91" s="51">
        <f t="shared" si="14"/>
        <v>0.91618595181850448</v>
      </c>
      <c r="S91" s="51">
        <f t="shared" si="15"/>
        <v>0.37313432767851484</v>
      </c>
      <c r="T91" s="51">
        <f t="shared" si="16"/>
        <v>-4.6657842488572632</v>
      </c>
      <c r="U91" s="51">
        <f t="shared" si="17"/>
        <v>-0.29230269568135681</v>
      </c>
      <c r="V91" s="51">
        <f t="shared" si="18"/>
        <v>-0.19354838709739752</v>
      </c>
      <c r="W91" s="51">
        <f t="shared" si="19"/>
        <v>0.57265569148379214</v>
      </c>
      <c r="X91" s="51">
        <f t="shared" si="20"/>
        <v>1.9841269841269771</v>
      </c>
      <c r="Y91" s="51">
        <f t="shared" si="20"/>
        <v>0.67519545095948708</v>
      </c>
      <c r="Z91" s="51">
        <f t="shared" si="20"/>
        <v>0.72891357167903514</v>
      </c>
    </row>
    <row r="92" spans="1:26" x14ac:dyDescent="0.25">
      <c r="A92" s="78">
        <v>41455</v>
      </c>
      <c r="B92" s="48">
        <v>98.366666667000004</v>
      </c>
      <c r="C92" s="48">
        <v>93.666666667000001</v>
      </c>
      <c r="D92" s="48">
        <v>99.3</v>
      </c>
      <c r="E92" s="48">
        <v>99.266666666999996</v>
      </c>
      <c r="F92" s="48">
        <v>98.933333332999993</v>
      </c>
      <c r="G92" s="48">
        <v>96.5</v>
      </c>
      <c r="H92" s="48">
        <v>101.43333333299999</v>
      </c>
      <c r="I92" s="48">
        <v>103.133333333</v>
      </c>
      <c r="J92" s="48">
        <v>94.8</v>
      </c>
      <c r="K92" s="48">
        <v>103.133333333</v>
      </c>
      <c r="L92" s="48">
        <v>95.033333333000002</v>
      </c>
      <c r="M92" s="48">
        <v>96.933333332999993</v>
      </c>
      <c r="N92" s="48"/>
      <c r="O92" s="51">
        <f t="shared" si="11"/>
        <v>1.5485203028164252</v>
      </c>
      <c r="P92" s="51">
        <f t="shared" si="12"/>
        <v>0.28551035010706549</v>
      </c>
      <c r="Q92" s="51">
        <f t="shared" si="13"/>
        <v>0.60790273556230456</v>
      </c>
      <c r="R92" s="51">
        <f t="shared" si="14"/>
        <v>0.13449899193052062</v>
      </c>
      <c r="S92" s="51">
        <f t="shared" si="15"/>
        <v>0.30415680973403525</v>
      </c>
      <c r="T92" s="51">
        <f t="shared" si="16"/>
        <v>0.48594238146646429</v>
      </c>
      <c r="U92" s="51">
        <f t="shared" si="17"/>
        <v>-0.87947882736443272</v>
      </c>
      <c r="V92" s="51">
        <f t="shared" si="18"/>
        <v>0</v>
      </c>
      <c r="W92" s="51">
        <f t="shared" si="19"/>
        <v>1.2099644124512032</v>
      </c>
      <c r="X92" s="51">
        <f t="shared" si="20"/>
        <v>0.32425421498054607</v>
      </c>
      <c r="Y92" s="51">
        <f t="shared" si="20"/>
        <v>0.63536886692776573</v>
      </c>
      <c r="Z92" s="51">
        <f t="shared" si="20"/>
        <v>0.20675396278497793</v>
      </c>
    </row>
    <row r="93" spans="1:26" x14ac:dyDescent="0.25">
      <c r="A93" s="78">
        <v>41547</v>
      </c>
      <c r="B93" s="48">
        <v>99.033333333000002</v>
      </c>
      <c r="C93" s="48">
        <v>95.166666667000001</v>
      </c>
      <c r="D93" s="48">
        <v>98.9</v>
      </c>
      <c r="E93" s="48">
        <v>99.7</v>
      </c>
      <c r="F93" s="48">
        <v>98.966666666999998</v>
      </c>
      <c r="G93" s="48">
        <v>96.733333333000004</v>
      </c>
      <c r="H93" s="48">
        <v>102.033333333</v>
      </c>
      <c r="I93" s="48">
        <v>102.5</v>
      </c>
      <c r="J93" s="48">
        <v>95.233333333000004</v>
      </c>
      <c r="K93" s="48">
        <v>103.633333333</v>
      </c>
      <c r="L93" s="48">
        <v>95.6</v>
      </c>
      <c r="M93" s="48">
        <v>97.433333332999993</v>
      </c>
      <c r="N93" s="48"/>
      <c r="O93" s="51">
        <f t="shared" si="11"/>
        <v>0.67773635987571357</v>
      </c>
      <c r="P93" s="51">
        <f t="shared" si="12"/>
        <v>1.6014234875387778</v>
      </c>
      <c r="Q93" s="51">
        <f t="shared" si="13"/>
        <v>-0.40281973816715944</v>
      </c>
      <c r="R93" s="51">
        <f t="shared" si="14"/>
        <v>0.43653458663386324</v>
      </c>
      <c r="S93" s="51">
        <f t="shared" si="15"/>
        <v>3.3692723045941619E-2</v>
      </c>
      <c r="T93" s="51">
        <f t="shared" si="16"/>
        <v>0.24179619999999957</v>
      </c>
      <c r="U93" s="51">
        <f t="shared" si="17"/>
        <v>0.59152152481298792</v>
      </c>
      <c r="V93" s="51">
        <f t="shared" si="18"/>
        <v>-0.61409179024115579</v>
      </c>
      <c r="W93" s="51">
        <f t="shared" si="19"/>
        <v>0.45710267194094545</v>
      </c>
      <c r="X93" s="51">
        <f t="shared" si="20"/>
        <v>0.4848093083402949</v>
      </c>
      <c r="Y93" s="51">
        <f t="shared" si="20"/>
        <v>0.5962820066664154</v>
      </c>
      <c r="Z93" s="51">
        <f t="shared" si="20"/>
        <v>0.51581843191375043</v>
      </c>
    </row>
    <row r="94" spans="1:26" x14ac:dyDescent="0.25">
      <c r="A94" s="78">
        <v>41639</v>
      </c>
      <c r="B94" s="48">
        <v>99.133333332999996</v>
      </c>
      <c r="C94" s="48">
        <v>95.933333332999993</v>
      </c>
      <c r="D94" s="48">
        <v>99.266666666999996</v>
      </c>
      <c r="E94" s="48">
        <v>99.933333332999993</v>
      </c>
      <c r="F94" s="48">
        <v>99</v>
      </c>
      <c r="G94" s="48">
        <v>96.9</v>
      </c>
      <c r="H94" s="48">
        <v>102</v>
      </c>
      <c r="I94" s="48">
        <v>101.93333333299999</v>
      </c>
      <c r="J94" s="48">
        <v>95.733333333000004</v>
      </c>
      <c r="K94" s="48">
        <v>99.666666667000001</v>
      </c>
      <c r="L94" s="48">
        <v>96.033333333000002</v>
      </c>
      <c r="M94" s="48">
        <v>97.833333332999999</v>
      </c>
      <c r="N94" s="48"/>
      <c r="O94" s="51">
        <f t="shared" si="11"/>
        <v>0.10097610232278065</v>
      </c>
      <c r="P94" s="51">
        <f t="shared" si="12"/>
        <v>0.80560420244901731</v>
      </c>
      <c r="Q94" s="51">
        <f t="shared" si="13"/>
        <v>0.3707448604651109</v>
      </c>
      <c r="R94" s="51">
        <f t="shared" si="14"/>
        <v>0.23403543931794779</v>
      </c>
      <c r="S94" s="51">
        <f t="shared" si="15"/>
        <v>3.3681373863148067E-2</v>
      </c>
      <c r="T94" s="51">
        <f t="shared" si="16"/>
        <v>0.17229496933208743</v>
      </c>
      <c r="U94" s="51">
        <f t="shared" si="17"/>
        <v>-3.2669062071322141E-2</v>
      </c>
      <c r="V94" s="51">
        <f t="shared" si="18"/>
        <v>-0.55284552878049897</v>
      </c>
      <c r="W94" s="51">
        <f t="shared" si="19"/>
        <v>0.52502625131440883</v>
      </c>
      <c r="X94" s="51">
        <f t="shared" si="20"/>
        <v>-3.8275972975356232</v>
      </c>
      <c r="Y94" s="51">
        <f t="shared" si="20"/>
        <v>0.45327754497908046</v>
      </c>
      <c r="Z94" s="51">
        <f t="shared" si="20"/>
        <v>0.41053711939929016</v>
      </c>
    </row>
    <row r="95" spans="1:26" x14ac:dyDescent="0.25">
      <c r="A95" s="78">
        <v>41729</v>
      </c>
      <c r="B95" s="48">
        <v>99.566666667000007</v>
      </c>
      <c r="C95" s="48">
        <v>96.9</v>
      </c>
      <c r="D95" s="48">
        <v>100.1</v>
      </c>
      <c r="E95" s="48">
        <v>100.033333333</v>
      </c>
      <c r="F95" s="48">
        <v>99.166666667000001</v>
      </c>
      <c r="G95" s="48">
        <v>97.5</v>
      </c>
      <c r="H95" s="48">
        <v>101.833333333</v>
      </c>
      <c r="I95" s="48">
        <v>101.966666667</v>
      </c>
      <c r="J95" s="48">
        <v>96.266666666999996</v>
      </c>
      <c r="K95" s="48">
        <v>100</v>
      </c>
      <c r="L95" s="48">
        <v>96.5</v>
      </c>
      <c r="M95" s="48">
        <v>98.433333332999993</v>
      </c>
      <c r="N95" s="48"/>
      <c r="O95" s="51">
        <f t="shared" si="11"/>
        <v>0.43712172226106905</v>
      </c>
      <c r="P95" s="51">
        <f t="shared" si="12"/>
        <v>1.0076441977102446</v>
      </c>
      <c r="Q95" s="51">
        <f t="shared" si="13"/>
        <v>0.83948958999047196</v>
      </c>
      <c r="R95" s="51">
        <f t="shared" si="14"/>
        <v>0.10006671114111132</v>
      </c>
      <c r="S95" s="51">
        <f t="shared" si="15"/>
        <v>0.16835016868685937</v>
      </c>
      <c r="T95" s="51">
        <f t="shared" si="16"/>
        <v>0.61919504643961343</v>
      </c>
      <c r="U95" s="51">
        <f t="shared" si="17"/>
        <v>-0.16339869313725108</v>
      </c>
      <c r="V95" s="51">
        <f t="shared" si="18"/>
        <v>3.2701112491939632E-2</v>
      </c>
      <c r="W95" s="51">
        <f t="shared" si="19"/>
        <v>0.55710306476515203</v>
      </c>
      <c r="X95" s="51">
        <f t="shared" si="20"/>
        <v>0.33444816019954082</v>
      </c>
      <c r="Y95" s="51">
        <f t="shared" si="20"/>
        <v>0.48594238146646429</v>
      </c>
      <c r="Z95" s="51">
        <f t="shared" si="20"/>
        <v>0.61328790460173366</v>
      </c>
    </row>
    <row r="96" spans="1:26" x14ac:dyDescent="0.25">
      <c r="A96" s="78">
        <v>41820</v>
      </c>
      <c r="B96" s="48">
        <v>99.066666667000007</v>
      </c>
      <c r="C96" s="48">
        <v>97.033333333000002</v>
      </c>
      <c r="D96" s="48">
        <v>99.8</v>
      </c>
      <c r="E96" s="48">
        <v>100.366666667</v>
      </c>
      <c r="F96" s="48">
        <v>99.2</v>
      </c>
      <c r="G96" s="48">
        <v>98.266666666999996</v>
      </c>
      <c r="H96" s="48">
        <v>101.833333333</v>
      </c>
      <c r="I96" s="48">
        <v>101.6</v>
      </c>
      <c r="J96" s="48">
        <v>95.833333332999999</v>
      </c>
      <c r="K96" s="48">
        <v>100.366666667</v>
      </c>
      <c r="L96" s="48">
        <v>96.9</v>
      </c>
      <c r="M96" s="48">
        <v>98.7</v>
      </c>
      <c r="N96" s="48"/>
      <c r="O96" s="51">
        <f t="shared" si="11"/>
        <v>-0.50217609641612926</v>
      </c>
      <c r="P96" s="51">
        <f t="shared" si="12"/>
        <v>0.13759889886479915</v>
      </c>
      <c r="Q96" s="51">
        <f t="shared" si="13"/>
        <v>-0.29970029970030065</v>
      </c>
      <c r="R96" s="51">
        <f t="shared" si="14"/>
        <v>0.33322225991447851</v>
      </c>
      <c r="S96" s="51">
        <f t="shared" si="15"/>
        <v>3.3613445041913437E-2</v>
      </c>
      <c r="T96" s="51">
        <f t="shared" si="16"/>
        <v>0.78632478666667005</v>
      </c>
      <c r="U96" s="51">
        <f t="shared" si="17"/>
        <v>0</v>
      </c>
      <c r="V96" s="51">
        <f t="shared" si="18"/>
        <v>-0.35959463909657208</v>
      </c>
      <c r="W96" s="51">
        <f t="shared" si="19"/>
        <v>-0.45013850484608708</v>
      </c>
      <c r="X96" s="51">
        <f t="shared" si="20"/>
        <v>0.36666666700000405</v>
      </c>
      <c r="Y96" s="51">
        <f t="shared" si="20"/>
        <v>0.41450777202072242</v>
      </c>
      <c r="Z96" s="51">
        <f t="shared" si="20"/>
        <v>0.27091093836868474</v>
      </c>
    </row>
    <row r="97" spans="1:26" x14ac:dyDescent="0.25">
      <c r="A97" s="78">
        <v>41912</v>
      </c>
      <c r="B97" s="48">
        <v>99.6</v>
      </c>
      <c r="C97" s="48">
        <v>97.333333332999999</v>
      </c>
      <c r="D97" s="48">
        <v>100.366666667</v>
      </c>
      <c r="E97" s="48">
        <v>100.6</v>
      </c>
      <c r="F97" s="48">
        <v>99.4</v>
      </c>
      <c r="G97" s="48">
        <v>99.033333333000002</v>
      </c>
      <c r="H97" s="48">
        <v>102.1</v>
      </c>
      <c r="I97" s="48">
        <v>101.133333333</v>
      </c>
      <c r="J97" s="48">
        <v>95.9</v>
      </c>
      <c r="K97" s="48">
        <v>100.833333333</v>
      </c>
      <c r="L97" s="48">
        <v>97.533333333000002</v>
      </c>
      <c r="M97" s="48">
        <v>99.133333332999996</v>
      </c>
      <c r="N97" s="48"/>
      <c r="O97" s="51">
        <f t="shared" si="11"/>
        <v>0.53835800773707199</v>
      </c>
      <c r="P97" s="51">
        <f t="shared" si="12"/>
        <v>0.30917210580663212</v>
      </c>
      <c r="Q97" s="51">
        <f t="shared" si="13"/>
        <v>0.56780227154309415</v>
      </c>
      <c r="R97" s="51">
        <f t="shared" si="14"/>
        <v>0.23248090302145918</v>
      </c>
      <c r="S97" s="51">
        <f t="shared" si="15"/>
        <v>0.20161290322580072</v>
      </c>
      <c r="T97" s="51">
        <f t="shared" si="16"/>
        <v>0.78018995861337537</v>
      </c>
      <c r="U97" s="51">
        <f t="shared" si="17"/>
        <v>0.26186579410887312</v>
      </c>
      <c r="V97" s="51">
        <f t="shared" si="18"/>
        <v>-0.45931758562991476</v>
      </c>
      <c r="W97" s="51">
        <f t="shared" si="19"/>
        <v>6.956521773937574E-2</v>
      </c>
      <c r="X97" s="51">
        <f t="shared" si="20"/>
        <v>0.46496180604296278</v>
      </c>
      <c r="Y97" s="51">
        <f t="shared" si="20"/>
        <v>0.65359477089783624</v>
      </c>
      <c r="Z97" s="51">
        <f t="shared" si="20"/>
        <v>0.43904086423505184</v>
      </c>
    </row>
    <row r="98" spans="1:26" x14ac:dyDescent="0.25">
      <c r="A98" s="78">
        <v>42004</v>
      </c>
      <c r="B98" s="48">
        <v>99.266666666999996</v>
      </c>
      <c r="C98" s="48">
        <v>98.466666666999998</v>
      </c>
      <c r="D98" s="48">
        <v>99.933333332999993</v>
      </c>
      <c r="E98" s="48">
        <v>100.4</v>
      </c>
      <c r="F98" s="48">
        <v>99.4</v>
      </c>
      <c r="G98" s="48">
        <v>99.233333333000004</v>
      </c>
      <c r="H98" s="48">
        <v>101.06666666700001</v>
      </c>
      <c r="I98" s="48">
        <v>100.966666667</v>
      </c>
      <c r="J98" s="48">
        <v>96.066666667000007</v>
      </c>
      <c r="K98" s="48">
        <v>99.533333333000002</v>
      </c>
      <c r="L98" s="48">
        <v>98.2</v>
      </c>
      <c r="M98" s="48">
        <v>99.3</v>
      </c>
      <c r="N98" s="48"/>
      <c r="O98" s="51">
        <f t="shared" si="11"/>
        <v>-0.3346720210843368</v>
      </c>
      <c r="P98" s="51">
        <f t="shared" si="12"/>
        <v>1.1643835623327492</v>
      </c>
      <c r="Q98" s="51">
        <f t="shared" si="13"/>
        <v>-0.43175024974948517</v>
      </c>
      <c r="R98" s="51">
        <f t="shared" si="14"/>
        <v>-0.19880715705764551</v>
      </c>
      <c r="S98" s="51">
        <f t="shared" si="15"/>
        <v>0</v>
      </c>
      <c r="T98" s="51">
        <f t="shared" si="16"/>
        <v>0.2019522046455835</v>
      </c>
      <c r="U98" s="51">
        <f t="shared" si="17"/>
        <v>-1.0120796601371107</v>
      </c>
      <c r="V98" s="51">
        <f t="shared" si="18"/>
        <v>-0.1647989446280973</v>
      </c>
      <c r="W98" s="51">
        <f t="shared" si="19"/>
        <v>0.17379214494264161</v>
      </c>
      <c r="X98" s="51">
        <f t="shared" si="20"/>
        <v>-1.2892561983513628</v>
      </c>
      <c r="Y98" s="51">
        <f t="shared" si="20"/>
        <v>0.6835269996605664</v>
      </c>
      <c r="Z98" s="51">
        <f t="shared" si="20"/>
        <v>0.16812373940877645</v>
      </c>
    </row>
    <row r="99" spans="1:26" x14ac:dyDescent="0.25">
      <c r="A99" s="78">
        <v>42094</v>
      </c>
      <c r="B99" s="48">
        <v>99.366666667000004</v>
      </c>
      <c r="C99" s="48">
        <v>99.166666667000001</v>
      </c>
      <c r="D99" s="48">
        <v>99.833333332999999</v>
      </c>
      <c r="E99" s="48">
        <v>99.933333332999993</v>
      </c>
      <c r="F99" s="48">
        <v>99.533333333000002</v>
      </c>
      <c r="G99" s="48">
        <v>99.666666667000001</v>
      </c>
      <c r="H99" s="48">
        <v>99.633333332999996</v>
      </c>
      <c r="I99" s="48">
        <v>100.666666667</v>
      </c>
      <c r="J99" s="48">
        <v>100.5</v>
      </c>
      <c r="K99" s="48">
        <v>99.366666667000004</v>
      </c>
      <c r="L99" s="48">
        <v>99.066666667000007</v>
      </c>
      <c r="M99" s="48">
        <v>99.4</v>
      </c>
      <c r="N99" s="48"/>
      <c r="O99" s="51">
        <f t="shared" si="11"/>
        <v>0.10073875083915773</v>
      </c>
      <c r="P99" s="51">
        <f t="shared" si="12"/>
        <v>0.710900473931253</v>
      </c>
      <c r="Q99" s="51">
        <f t="shared" si="13"/>
        <v>-0.10006671114108912</v>
      </c>
      <c r="R99" s="51">
        <f t="shared" si="14"/>
        <v>-0.46480743725101359</v>
      </c>
      <c r="S99" s="51">
        <f t="shared" si="15"/>
        <v>0.1341381619718307</v>
      </c>
      <c r="T99" s="51">
        <f t="shared" si="16"/>
        <v>0.43668122338069715</v>
      </c>
      <c r="U99" s="51">
        <f t="shared" si="17"/>
        <v>-1.4182058054043045</v>
      </c>
      <c r="V99" s="51">
        <f t="shared" si="18"/>
        <v>-0.29712776493794335</v>
      </c>
      <c r="W99" s="51">
        <f t="shared" si="19"/>
        <v>4.6148507976939035</v>
      </c>
      <c r="X99" s="51">
        <f t="shared" si="20"/>
        <v>-0.1674480904225284</v>
      </c>
      <c r="Y99" s="51">
        <f t="shared" si="20"/>
        <v>0.88255261405296714</v>
      </c>
      <c r="Z99" s="51">
        <f t="shared" si="20"/>
        <v>0.10070493454179541</v>
      </c>
    </row>
    <row r="100" spans="1:26" x14ac:dyDescent="0.25">
      <c r="A100" s="78">
        <v>42185</v>
      </c>
      <c r="B100" s="48">
        <v>100.333333333</v>
      </c>
      <c r="C100" s="48">
        <v>99.5</v>
      </c>
      <c r="D100" s="48">
        <v>99.633333332999996</v>
      </c>
      <c r="E100" s="48">
        <v>100.166666667</v>
      </c>
      <c r="F100" s="48">
        <v>99.9</v>
      </c>
      <c r="G100" s="48">
        <v>100</v>
      </c>
      <c r="H100" s="48">
        <v>101.033333333</v>
      </c>
      <c r="I100" s="48">
        <v>100.2</v>
      </c>
      <c r="J100" s="48">
        <v>99.966666666999998</v>
      </c>
      <c r="K100" s="48">
        <v>99.6</v>
      </c>
      <c r="L100" s="48">
        <v>99.833333332999999</v>
      </c>
      <c r="M100" s="48">
        <v>99.9</v>
      </c>
      <c r="N100" s="48"/>
      <c r="O100" s="51">
        <f t="shared" si="11"/>
        <v>0.97282790942310182</v>
      </c>
      <c r="P100" s="51">
        <f t="shared" si="12"/>
        <v>0.33613445344424786</v>
      </c>
      <c r="Q100" s="51">
        <f t="shared" si="13"/>
        <v>-0.20033388981702815</v>
      </c>
      <c r="R100" s="51">
        <f t="shared" si="14"/>
        <v>0.23348899332966688</v>
      </c>
      <c r="S100" s="51">
        <f t="shared" si="15"/>
        <v>0.36838580073801364</v>
      </c>
      <c r="T100" s="51">
        <f t="shared" si="16"/>
        <v>0.33444816019954082</v>
      </c>
      <c r="U100" s="51">
        <f t="shared" si="17"/>
        <v>1.4051522248290649</v>
      </c>
      <c r="V100" s="51">
        <f t="shared" si="18"/>
        <v>-0.46357615926998497</v>
      </c>
      <c r="W100" s="51">
        <f t="shared" si="19"/>
        <v>-0.53067993333333341</v>
      </c>
      <c r="X100" s="51">
        <f t="shared" si="20"/>
        <v>0.23482052968721856</v>
      </c>
      <c r="Y100" s="51">
        <f t="shared" si="20"/>
        <v>0.77388963593278959</v>
      </c>
      <c r="Z100" s="51">
        <f t="shared" si="20"/>
        <v>0.50301810865192031</v>
      </c>
    </row>
    <row r="101" spans="1:26" x14ac:dyDescent="0.25">
      <c r="A101" s="78">
        <v>42277</v>
      </c>
      <c r="B101" s="48">
        <v>99.966666666999998</v>
      </c>
      <c r="C101" s="48">
        <v>100.4</v>
      </c>
      <c r="D101" s="48">
        <v>100.5</v>
      </c>
      <c r="E101" s="48">
        <v>100</v>
      </c>
      <c r="F101" s="48">
        <v>100.166666667</v>
      </c>
      <c r="G101" s="48">
        <v>100.166666667</v>
      </c>
      <c r="H101" s="48">
        <v>100.266666667</v>
      </c>
      <c r="I101" s="48">
        <v>99.766666666999996</v>
      </c>
      <c r="J101" s="48">
        <v>99.333333332999999</v>
      </c>
      <c r="K101" s="48">
        <v>100.033333333</v>
      </c>
      <c r="L101" s="48">
        <v>100.333333333</v>
      </c>
      <c r="M101" s="48">
        <v>100.06666666700001</v>
      </c>
      <c r="N101" s="48"/>
      <c r="O101" s="51">
        <f t="shared" si="11"/>
        <v>-0.36544850432015386</v>
      </c>
      <c r="P101" s="51">
        <f t="shared" si="12"/>
        <v>0.90452261306532833</v>
      </c>
      <c r="Q101" s="51">
        <f t="shared" si="13"/>
        <v>0.86985613951444662</v>
      </c>
      <c r="R101" s="51">
        <f t="shared" si="14"/>
        <v>-0.16638935141375377</v>
      </c>
      <c r="S101" s="51">
        <f t="shared" si="15"/>
        <v>0.26693360060059401</v>
      </c>
      <c r="T101" s="51">
        <f t="shared" si="16"/>
        <v>0.16666666700000388</v>
      </c>
      <c r="U101" s="51">
        <f t="shared" si="17"/>
        <v>-0.75882546948452534</v>
      </c>
      <c r="V101" s="51">
        <f t="shared" si="18"/>
        <v>-0.43246839620759703</v>
      </c>
      <c r="W101" s="51">
        <f t="shared" si="19"/>
        <v>-0.63354451550305946</v>
      </c>
      <c r="X101" s="51">
        <f t="shared" si="20"/>
        <v>0.43507362751005196</v>
      </c>
      <c r="Y101" s="51">
        <f t="shared" si="20"/>
        <v>0.50083472454256484</v>
      </c>
      <c r="Z101" s="51">
        <f t="shared" si="20"/>
        <v>0.16683350050050727</v>
      </c>
    </row>
    <row r="102" spans="1:26" x14ac:dyDescent="0.25">
      <c r="A102" s="78">
        <v>42369</v>
      </c>
      <c r="B102" s="48">
        <v>100.333333333</v>
      </c>
      <c r="C102" s="48">
        <v>100.9</v>
      </c>
      <c r="D102" s="48">
        <v>100</v>
      </c>
      <c r="E102" s="48">
        <v>99.833333332999999</v>
      </c>
      <c r="F102" s="48">
        <v>100.366666667</v>
      </c>
      <c r="G102" s="48">
        <v>100.2</v>
      </c>
      <c r="H102" s="48">
        <v>99.1</v>
      </c>
      <c r="I102" s="48">
        <v>99.433333332999993</v>
      </c>
      <c r="J102" s="48">
        <v>100.533333333</v>
      </c>
      <c r="K102" s="48">
        <v>101</v>
      </c>
      <c r="L102" s="48">
        <v>100.8</v>
      </c>
      <c r="M102" s="48">
        <v>100.6</v>
      </c>
      <c r="N102" s="48"/>
      <c r="O102" s="51">
        <f t="shared" si="11"/>
        <v>0.36678892897510362</v>
      </c>
      <c r="P102" s="51">
        <f t="shared" si="12"/>
        <v>0.4980079681274896</v>
      </c>
      <c r="Q102" s="51">
        <f t="shared" si="13"/>
        <v>-0.49751243781094301</v>
      </c>
      <c r="R102" s="51">
        <f t="shared" si="14"/>
        <v>-0.16666666700000388</v>
      </c>
      <c r="S102" s="51">
        <f t="shared" si="15"/>
        <v>0.19966722129718395</v>
      </c>
      <c r="T102" s="51">
        <f t="shared" si="16"/>
        <v>3.3277869883407973E-2</v>
      </c>
      <c r="U102" s="51">
        <f t="shared" si="17"/>
        <v>-1.1635638301158102</v>
      </c>
      <c r="V102" s="51">
        <f t="shared" si="18"/>
        <v>-0.3341129308375046</v>
      </c>
      <c r="W102" s="51">
        <f t="shared" si="19"/>
        <v>1.2080536912792317</v>
      </c>
      <c r="X102" s="51">
        <f t="shared" si="20"/>
        <v>0.96634455215249826</v>
      </c>
      <c r="Y102" s="51">
        <f t="shared" si="20"/>
        <v>0.4651162794035324</v>
      </c>
      <c r="Z102" s="51">
        <f t="shared" si="20"/>
        <v>0.53297801432199421</v>
      </c>
    </row>
    <row r="103" spans="1:26" x14ac:dyDescent="0.25">
      <c r="A103" s="78">
        <v>42460</v>
      </c>
      <c r="B103" s="48">
        <v>100.06666666700001</v>
      </c>
      <c r="C103" s="48">
        <v>101.4</v>
      </c>
      <c r="D103" s="48">
        <v>100.1</v>
      </c>
      <c r="E103" s="48">
        <v>99.6</v>
      </c>
      <c r="F103" s="48">
        <v>100.466666667</v>
      </c>
      <c r="G103" s="48">
        <v>100.666666667</v>
      </c>
      <c r="H103" s="48">
        <v>97.9</v>
      </c>
      <c r="I103" s="48">
        <v>99.366666667000004</v>
      </c>
      <c r="J103" s="48">
        <v>101.2</v>
      </c>
      <c r="K103" s="48">
        <v>101.366666667</v>
      </c>
      <c r="L103" s="48">
        <v>101.43333333299999</v>
      </c>
      <c r="M103" s="48">
        <v>101.233333333</v>
      </c>
      <c r="N103" s="48"/>
      <c r="O103" s="51">
        <f t="shared" si="11"/>
        <v>-0.26578073023343363</v>
      </c>
      <c r="P103" s="51">
        <f t="shared" si="12"/>
        <v>0.49554013875123815</v>
      </c>
      <c r="Q103" s="51">
        <f t="shared" si="13"/>
        <v>9.9999999999988987E-2</v>
      </c>
      <c r="R103" s="51">
        <f t="shared" si="14"/>
        <v>-0.23372287111931289</v>
      </c>
      <c r="S103" s="51">
        <f t="shared" si="15"/>
        <v>9.9634672865822616E-2</v>
      </c>
      <c r="T103" s="51">
        <f t="shared" si="16"/>
        <v>0.46573519660677576</v>
      </c>
      <c r="U103" s="51">
        <f t="shared" si="17"/>
        <v>-1.2108980827446936</v>
      </c>
      <c r="V103" s="51">
        <f t="shared" si="18"/>
        <v>-6.7046596714925855E-2</v>
      </c>
      <c r="W103" s="51">
        <f t="shared" si="19"/>
        <v>0.66312997380857386</v>
      </c>
      <c r="X103" s="51">
        <f t="shared" si="20"/>
        <v>0.36303630396039566</v>
      </c>
      <c r="Y103" s="51">
        <f t="shared" si="20"/>
        <v>0.62830687797619245</v>
      </c>
      <c r="Z103" s="51">
        <f t="shared" si="20"/>
        <v>0.62955599701790543</v>
      </c>
    </row>
    <row r="104" spans="1:26" x14ac:dyDescent="0.25">
      <c r="A104" s="78">
        <v>42551</v>
      </c>
      <c r="B104" s="48">
        <v>100.5</v>
      </c>
      <c r="C104" s="48">
        <v>102.133333333</v>
      </c>
      <c r="D104" s="48">
        <v>100.93333333299999</v>
      </c>
      <c r="E104" s="48">
        <v>99.833333332999999</v>
      </c>
      <c r="F104" s="48">
        <v>100.633333333</v>
      </c>
      <c r="G104" s="48">
        <v>101</v>
      </c>
      <c r="H104" s="48">
        <v>98.766666666999996</v>
      </c>
      <c r="I104" s="48">
        <v>98.766666666999996</v>
      </c>
      <c r="J104" s="48">
        <v>100.633333333</v>
      </c>
      <c r="K104" s="48">
        <v>101.733333333</v>
      </c>
      <c r="L104" s="48">
        <v>102.06666666700001</v>
      </c>
      <c r="M104" s="48">
        <v>101.866666667</v>
      </c>
      <c r="N104" s="48"/>
      <c r="O104" s="51">
        <f t="shared" si="11"/>
        <v>0.4330446365741647</v>
      </c>
      <c r="P104" s="51">
        <f t="shared" si="12"/>
        <v>0.72320841518735968</v>
      </c>
      <c r="Q104" s="51">
        <f t="shared" si="13"/>
        <v>0.83250083216783732</v>
      </c>
      <c r="R104" s="51">
        <f t="shared" si="14"/>
        <v>0.23427041465864384</v>
      </c>
      <c r="S104" s="51">
        <f t="shared" si="15"/>
        <v>0.16589250099481312</v>
      </c>
      <c r="T104" s="51">
        <f t="shared" si="16"/>
        <v>0.33112582748233699</v>
      </c>
      <c r="U104" s="51">
        <f t="shared" si="17"/>
        <v>0.88525706537281312</v>
      </c>
      <c r="V104" s="51">
        <f t="shared" si="18"/>
        <v>-0.60382422005836878</v>
      </c>
      <c r="W104" s="51">
        <f t="shared" si="19"/>
        <v>-0.5599472994071264</v>
      </c>
      <c r="X104" s="51">
        <f t="shared" si="20"/>
        <v>0.36172311673672297</v>
      </c>
      <c r="Y104" s="51">
        <f t="shared" si="20"/>
        <v>0.62438383240430717</v>
      </c>
      <c r="Z104" s="51">
        <f t="shared" si="20"/>
        <v>0.62561738623847507</v>
      </c>
    </row>
    <row r="105" spans="1:26" x14ac:dyDescent="0.25">
      <c r="A105" s="78">
        <v>42643</v>
      </c>
      <c r="B105" s="48">
        <v>100.9</v>
      </c>
      <c r="C105" s="48">
        <v>102.5</v>
      </c>
      <c r="D105" s="48">
        <v>100.733333333</v>
      </c>
      <c r="E105" s="48">
        <v>100.06666666700001</v>
      </c>
      <c r="F105" s="48">
        <v>100.6</v>
      </c>
      <c r="G105" s="48">
        <v>101.366666667</v>
      </c>
      <c r="H105" s="48">
        <v>99.166666667000001</v>
      </c>
      <c r="I105" s="48">
        <v>98.533333333000002</v>
      </c>
      <c r="J105" s="48">
        <v>100.4</v>
      </c>
      <c r="K105" s="48">
        <v>102.266666667</v>
      </c>
      <c r="L105" s="48">
        <v>102.533333333</v>
      </c>
      <c r="M105" s="48">
        <v>102.466666667</v>
      </c>
      <c r="N105" s="48"/>
      <c r="O105" s="51">
        <f t="shared" si="11"/>
        <v>0.39800995024876773</v>
      </c>
      <c r="P105" s="51">
        <f t="shared" si="12"/>
        <v>0.35900783322571073</v>
      </c>
      <c r="Q105" s="51">
        <f t="shared" si="13"/>
        <v>-0.19815059445242866</v>
      </c>
      <c r="R105" s="51">
        <f t="shared" si="14"/>
        <v>0.23372287212097831</v>
      </c>
      <c r="S105" s="51">
        <f t="shared" si="15"/>
        <v>-3.3123550513525224E-2</v>
      </c>
      <c r="T105" s="51">
        <f t="shared" si="16"/>
        <v>0.36303630396039566</v>
      </c>
      <c r="U105" s="51">
        <f t="shared" si="17"/>
        <v>0.40499493756191995</v>
      </c>
      <c r="V105" s="51">
        <f t="shared" si="18"/>
        <v>-0.23624704758610227</v>
      </c>
      <c r="W105" s="51">
        <f t="shared" si="19"/>
        <v>-0.2318648555820757</v>
      </c>
      <c r="X105" s="51">
        <f t="shared" si="20"/>
        <v>0.52424639646304616</v>
      </c>
      <c r="Y105" s="51">
        <f t="shared" si="20"/>
        <v>0.45721750424410068</v>
      </c>
      <c r="Z105" s="51">
        <f t="shared" si="20"/>
        <v>0.58900523560017071</v>
      </c>
    </row>
    <row r="106" spans="1:26" x14ac:dyDescent="0.25">
      <c r="A106" s="78">
        <v>42735</v>
      </c>
      <c r="B106" s="48">
        <v>101.733333333</v>
      </c>
      <c r="C106" s="48">
        <v>102.93333333299999</v>
      </c>
      <c r="D106" s="48">
        <v>101.266666667</v>
      </c>
      <c r="E106" s="48">
        <v>100.43333333299999</v>
      </c>
      <c r="F106" s="48">
        <v>100.8</v>
      </c>
      <c r="G106" s="48">
        <v>101.5</v>
      </c>
      <c r="H106" s="48">
        <v>100.4</v>
      </c>
      <c r="I106" s="48">
        <v>98.4</v>
      </c>
      <c r="J106" s="48">
        <v>100.7</v>
      </c>
      <c r="K106" s="48">
        <v>102.06666666700001</v>
      </c>
      <c r="L106" s="48">
        <v>102.93333333299999</v>
      </c>
      <c r="M106" s="48">
        <v>103.2</v>
      </c>
      <c r="N106" s="48"/>
      <c r="O106" s="51">
        <f t="shared" si="11"/>
        <v>0.82590023092170561</v>
      </c>
      <c r="P106" s="51">
        <f t="shared" si="12"/>
        <v>0.42276422731706287</v>
      </c>
      <c r="Q106" s="51">
        <f t="shared" si="13"/>
        <v>0.52945069556760149</v>
      </c>
      <c r="R106" s="51">
        <f t="shared" si="14"/>
        <v>0.36642238440915964</v>
      </c>
      <c r="S106" s="51">
        <f t="shared" si="15"/>
        <v>0.19880715705766772</v>
      </c>
      <c r="T106" s="51">
        <f t="shared" si="16"/>
        <v>0.1315356787236599</v>
      </c>
      <c r="U106" s="51">
        <f t="shared" si="17"/>
        <v>1.2436974786512955</v>
      </c>
      <c r="V106" s="51">
        <f t="shared" si="18"/>
        <v>-0.13531799695579716</v>
      </c>
      <c r="W106" s="51">
        <f t="shared" si="19"/>
        <v>0.29880478087649376</v>
      </c>
      <c r="X106" s="51">
        <f t="shared" si="20"/>
        <v>-0.19556714471903325</v>
      </c>
      <c r="Y106" s="51">
        <f t="shared" si="20"/>
        <v>0.39011703511180329</v>
      </c>
      <c r="Z106" s="51">
        <f t="shared" si="20"/>
        <v>0.71567989557346223</v>
      </c>
    </row>
    <row r="107" spans="1:26" x14ac:dyDescent="0.25">
      <c r="A107" s="78">
        <v>42825</v>
      </c>
      <c r="B107" s="48">
        <v>103.366666667</v>
      </c>
      <c r="C107" s="48">
        <v>103.5</v>
      </c>
      <c r="D107" s="48">
        <v>101.333333333</v>
      </c>
      <c r="E107" s="48">
        <v>100.866666667</v>
      </c>
      <c r="F107" s="48">
        <v>100.9</v>
      </c>
      <c r="G107" s="48">
        <v>102.06666666700001</v>
      </c>
      <c r="H107" s="48">
        <v>102.06666666700001</v>
      </c>
      <c r="I107" s="48">
        <v>98.2</v>
      </c>
      <c r="J107" s="48">
        <v>101.7</v>
      </c>
      <c r="K107" s="48">
        <v>101.966666667</v>
      </c>
      <c r="L107" s="48">
        <v>103.43333333299999</v>
      </c>
      <c r="M107" s="48">
        <v>102</v>
      </c>
      <c r="N107" s="48"/>
      <c r="O107" s="51">
        <f t="shared" si="11"/>
        <v>1.6055045878165419</v>
      </c>
      <c r="P107" s="51">
        <f t="shared" si="12"/>
        <v>0.55051813504065628</v>
      </c>
      <c r="Q107" s="51">
        <f t="shared" si="13"/>
        <v>6.5832784068242667E-2</v>
      </c>
      <c r="R107" s="51">
        <f t="shared" si="14"/>
        <v>0.43146365814947796</v>
      </c>
      <c r="S107" s="51">
        <f t="shared" si="15"/>
        <v>9.9206349206348854E-2</v>
      </c>
      <c r="T107" s="51">
        <f t="shared" si="16"/>
        <v>0.5582922827586323</v>
      </c>
      <c r="U107" s="51">
        <f t="shared" si="17"/>
        <v>1.6600265607569664</v>
      </c>
      <c r="V107" s="51">
        <f t="shared" si="18"/>
        <v>-0.20325203252032908</v>
      </c>
      <c r="W107" s="51">
        <f t="shared" si="19"/>
        <v>0.99304865938429909</v>
      </c>
      <c r="X107" s="51">
        <f t="shared" si="20"/>
        <v>-9.797517962084612E-2</v>
      </c>
      <c r="Y107" s="51">
        <f t="shared" si="20"/>
        <v>0.48575129533836581</v>
      </c>
      <c r="Z107" s="51">
        <f t="shared" si="20"/>
        <v>-1.1627906976744207</v>
      </c>
    </row>
    <row r="108" spans="1:26" x14ac:dyDescent="0.25">
      <c r="A108" s="78">
        <v>42916</v>
      </c>
      <c r="B108" s="48">
        <v>102.56666666700001</v>
      </c>
      <c r="C108" s="48">
        <v>104.3</v>
      </c>
      <c r="D108" s="48">
        <v>101.466666667</v>
      </c>
      <c r="E108" s="48">
        <v>101</v>
      </c>
      <c r="F108" s="48">
        <v>100.966666667</v>
      </c>
      <c r="G108" s="48">
        <v>102.533333333</v>
      </c>
      <c r="H108" s="48">
        <v>101.233333333</v>
      </c>
      <c r="I108" s="48">
        <v>97.766666666999996</v>
      </c>
      <c r="J108" s="48">
        <v>101.866666667</v>
      </c>
      <c r="K108" s="48">
        <v>102.3</v>
      </c>
      <c r="L108" s="48">
        <v>103.966666667</v>
      </c>
      <c r="M108" s="48">
        <v>102.56666666700001</v>
      </c>
      <c r="N108" s="48"/>
      <c r="O108" s="51">
        <f t="shared" si="11"/>
        <v>-0.77394388906554257</v>
      </c>
      <c r="P108" s="51">
        <f t="shared" si="12"/>
        <v>0.77294685990338952</v>
      </c>
      <c r="Q108" s="51">
        <f t="shared" si="13"/>
        <v>0.13157894802675596</v>
      </c>
      <c r="R108" s="51">
        <f t="shared" si="14"/>
        <v>0.13218770621237219</v>
      </c>
      <c r="S108" s="51">
        <f t="shared" si="15"/>
        <v>6.6072018830509727E-2</v>
      </c>
      <c r="T108" s="51">
        <f t="shared" si="16"/>
        <v>0.45721750424410068</v>
      </c>
      <c r="U108" s="51">
        <f t="shared" si="17"/>
        <v>-0.81645983082685447</v>
      </c>
      <c r="V108" s="51">
        <f t="shared" si="18"/>
        <v>-0.44127630651732419</v>
      </c>
      <c r="W108" s="51">
        <f t="shared" si="19"/>
        <v>0.16388069518191717</v>
      </c>
      <c r="X108" s="51">
        <f t="shared" si="20"/>
        <v>0.32690421673642334</v>
      </c>
      <c r="Y108" s="51">
        <f t="shared" si="20"/>
        <v>0.51563003609575997</v>
      </c>
      <c r="Z108" s="51">
        <f t="shared" si="20"/>
        <v>0.55555555588235883</v>
      </c>
    </row>
    <row r="109" spans="1:26" x14ac:dyDescent="0.25">
      <c r="A109" s="78">
        <v>43008</v>
      </c>
      <c r="B109" s="48">
        <v>103.533333333</v>
      </c>
      <c r="C109" s="48">
        <v>105.133333333</v>
      </c>
      <c r="D109" s="48">
        <v>101.533333333</v>
      </c>
      <c r="E109" s="48">
        <v>101.3</v>
      </c>
      <c r="F109" s="48">
        <v>101.166666667</v>
      </c>
      <c r="G109" s="48">
        <v>102.7</v>
      </c>
      <c r="H109" s="48">
        <v>101.6</v>
      </c>
      <c r="I109" s="48">
        <v>97.266666666999996</v>
      </c>
      <c r="J109" s="48">
        <v>102.366666667</v>
      </c>
      <c r="K109" s="48">
        <v>102.866666667</v>
      </c>
      <c r="L109" s="48">
        <v>104.833333333</v>
      </c>
      <c r="M109" s="48">
        <v>102.9</v>
      </c>
      <c r="N109" s="48"/>
      <c r="O109" s="51">
        <f t="shared" si="11"/>
        <v>0.94247643743599063</v>
      </c>
      <c r="P109" s="51">
        <f t="shared" si="12"/>
        <v>0.7989773087248242</v>
      </c>
      <c r="Q109" s="51">
        <f t="shared" si="13"/>
        <v>6.5703021681784435E-2</v>
      </c>
      <c r="R109" s="51">
        <f t="shared" si="14"/>
        <v>0.29702970297029729</v>
      </c>
      <c r="S109" s="51">
        <f t="shared" si="15"/>
        <v>0.19808517662529557</v>
      </c>
      <c r="T109" s="51">
        <f t="shared" si="16"/>
        <v>0.16254876495500614</v>
      </c>
      <c r="U109" s="51">
        <f t="shared" si="17"/>
        <v>0.36219953934921723</v>
      </c>
      <c r="V109" s="51">
        <f t="shared" si="18"/>
        <v>-0.51142175247013144</v>
      </c>
      <c r="W109" s="51">
        <f t="shared" si="19"/>
        <v>0.49083769633346819</v>
      </c>
      <c r="X109" s="51">
        <f t="shared" si="20"/>
        <v>0.55392636070381585</v>
      </c>
      <c r="Y109" s="51">
        <f t="shared" si="20"/>
        <v>0.83360051234102617</v>
      </c>
      <c r="Z109" s="51">
        <f t="shared" si="20"/>
        <v>0.32499187487706749</v>
      </c>
    </row>
    <row r="110" spans="1:26" x14ac:dyDescent="0.25">
      <c r="A110" s="78">
        <v>43100</v>
      </c>
      <c r="B110" s="48">
        <v>104.866666667</v>
      </c>
      <c r="C110" s="48">
        <v>105.93333333299999</v>
      </c>
      <c r="D110" s="48">
        <v>101.166666667</v>
      </c>
      <c r="E110" s="48">
        <v>101.8</v>
      </c>
      <c r="F110" s="48">
        <v>101.266666667</v>
      </c>
      <c r="G110" s="48">
        <v>102.7</v>
      </c>
      <c r="H110" s="48">
        <v>102.56666666700001</v>
      </c>
      <c r="I110" s="48">
        <v>97.066666667000007</v>
      </c>
      <c r="J110" s="48">
        <v>102.333333333</v>
      </c>
      <c r="K110" s="48">
        <v>103.56666666700001</v>
      </c>
      <c r="L110" s="48">
        <v>105.166666667</v>
      </c>
      <c r="M110" s="48">
        <v>102.266666667</v>
      </c>
      <c r="N110" s="48"/>
      <c r="O110" s="51">
        <f t="shared" si="11"/>
        <v>1.2878300070872095</v>
      </c>
      <c r="P110" s="51">
        <f t="shared" si="12"/>
        <v>0.76093849080773879</v>
      </c>
      <c r="Q110" s="51">
        <f t="shared" si="13"/>
        <v>-0.36112934931176177</v>
      </c>
      <c r="R110" s="51">
        <f t="shared" si="14"/>
        <v>0.49358341559724295</v>
      </c>
      <c r="S110" s="51">
        <f t="shared" si="15"/>
        <v>9.8846787479067721E-2</v>
      </c>
      <c r="T110" s="51">
        <f t="shared" si="16"/>
        <v>0</v>
      </c>
      <c r="U110" s="51">
        <f t="shared" si="17"/>
        <v>0.95144356988190459</v>
      </c>
      <c r="V110" s="51">
        <f t="shared" si="18"/>
        <v>-0.2056202878676916</v>
      </c>
      <c r="W110" s="51">
        <f t="shared" si="19"/>
        <v>-3.2562683816250715E-2</v>
      </c>
      <c r="X110" s="51">
        <f t="shared" si="20"/>
        <v>0.68049254698419048</v>
      </c>
      <c r="Y110" s="51">
        <f t="shared" si="20"/>
        <v>0.31796502448431241</v>
      </c>
      <c r="Z110" s="51">
        <f t="shared" si="20"/>
        <v>-0.61548428862975291</v>
      </c>
    </row>
    <row r="111" spans="1:26" x14ac:dyDescent="0.25">
      <c r="A111" s="78">
        <v>43190</v>
      </c>
      <c r="B111" s="48">
        <v>105.43333333299999</v>
      </c>
      <c r="C111" s="48">
        <v>106.8</v>
      </c>
      <c r="D111" s="48">
        <v>101.4</v>
      </c>
      <c r="E111" s="48">
        <v>102.2</v>
      </c>
      <c r="F111" s="48">
        <v>101.56666666700001</v>
      </c>
      <c r="G111" s="48">
        <v>103.166666667</v>
      </c>
      <c r="H111" s="48">
        <v>103.266666667</v>
      </c>
      <c r="I111" s="48">
        <v>96.933333332999993</v>
      </c>
      <c r="J111" s="48">
        <v>102.93333333299999</v>
      </c>
      <c r="K111" s="48">
        <v>104.133333333</v>
      </c>
      <c r="L111" s="48">
        <v>105.8</v>
      </c>
      <c r="M111" s="48">
        <v>103.033333333</v>
      </c>
      <c r="N111" s="48"/>
      <c r="O111" s="51">
        <f t="shared" si="11"/>
        <v>0.5403687215494557</v>
      </c>
      <c r="P111" s="51">
        <f t="shared" si="12"/>
        <v>0.81812460698811318</v>
      </c>
      <c r="Q111" s="51">
        <f t="shared" si="13"/>
        <v>0.2306425037883697</v>
      </c>
      <c r="R111" s="51">
        <f t="shared" si="14"/>
        <v>0.39292730844793233</v>
      </c>
      <c r="S111" s="51">
        <f t="shared" si="15"/>
        <v>0.29624753126960002</v>
      </c>
      <c r="T111" s="51">
        <f t="shared" si="16"/>
        <v>0.45439792307693239</v>
      </c>
      <c r="U111" s="51">
        <f t="shared" si="17"/>
        <v>0.68248293792432246</v>
      </c>
      <c r="V111" s="51">
        <f t="shared" si="18"/>
        <v>-0.13736263804898785</v>
      </c>
      <c r="W111" s="51">
        <f t="shared" si="19"/>
        <v>0.58631921824294775</v>
      </c>
      <c r="X111" s="51">
        <f t="shared" si="20"/>
        <v>0.54715159253122536</v>
      </c>
      <c r="Y111" s="51">
        <f t="shared" si="20"/>
        <v>0.60221870015657597</v>
      </c>
      <c r="Z111" s="51">
        <f t="shared" si="20"/>
        <v>0.74967405410446553</v>
      </c>
    </row>
    <row r="112" spans="1:26" x14ac:dyDescent="0.25">
      <c r="A112" s="78">
        <v>43281</v>
      </c>
      <c r="B112" s="48">
        <v>105.833333333</v>
      </c>
      <c r="C112" s="48">
        <v>107.866666667</v>
      </c>
      <c r="D112" s="48">
        <v>101.866666667</v>
      </c>
      <c r="E112" s="48">
        <v>102.666666667</v>
      </c>
      <c r="F112" s="48">
        <v>101.7</v>
      </c>
      <c r="G112" s="48">
        <v>103.3</v>
      </c>
      <c r="H112" s="48">
        <v>104.266666667</v>
      </c>
      <c r="I112" s="48">
        <v>96.666666667000001</v>
      </c>
      <c r="J112" s="48">
        <v>103.633333333</v>
      </c>
      <c r="K112" s="48">
        <v>104.666666667</v>
      </c>
      <c r="L112" s="48">
        <v>106.3</v>
      </c>
      <c r="M112" s="48">
        <v>103.4</v>
      </c>
      <c r="N112" s="48"/>
      <c r="O112" s="51">
        <f t="shared" si="11"/>
        <v>0.37938665823704643</v>
      </c>
      <c r="P112" s="51">
        <f t="shared" si="12"/>
        <v>0.99875156086142169</v>
      </c>
      <c r="Q112" s="51">
        <f t="shared" si="13"/>
        <v>0.46022353747534606</v>
      </c>
      <c r="R112" s="51">
        <f t="shared" si="14"/>
        <v>0.45662100489236579</v>
      </c>
      <c r="S112" s="51">
        <f t="shared" si="15"/>
        <v>0.13127666524406223</v>
      </c>
      <c r="T112" s="51">
        <f t="shared" si="16"/>
        <v>0.12924071050037789</v>
      </c>
      <c r="U112" s="51">
        <f t="shared" si="17"/>
        <v>0.96836668818280902</v>
      </c>
      <c r="V112" s="51">
        <f t="shared" si="18"/>
        <v>-0.27510316299955706</v>
      </c>
      <c r="W112" s="51">
        <f t="shared" si="19"/>
        <v>0.68005181347370325</v>
      </c>
      <c r="X112" s="51">
        <f t="shared" si="20"/>
        <v>0.51216389308743615</v>
      </c>
      <c r="Y112" s="51">
        <f t="shared" si="20"/>
        <v>0.4725897920604849</v>
      </c>
      <c r="Z112" s="51">
        <f t="shared" si="20"/>
        <v>0.35587188644568002</v>
      </c>
    </row>
    <row r="113" spans="1:26" x14ac:dyDescent="0.25">
      <c r="A113" s="78">
        <v>43373</v>
      </c>
      <c r="B113" s="48">
        <v>106.133333333</v>
      </c>
      <c r="C113" s="48">
        <v>108.4</v>
      </c>
      <c r="D113" s="48">
        <v>101.133333333</v>
      </c>
      <c r="E113" s="48">
        <v>103.3</v>
      </c>
      <c r="F113" s="48">
        <v>101.766666667</v>
      </c>
      <c r="G113" s="48">
        <v>103.6</v>
      </c>
      <c r="H113" s="48">
        <v>105.9</v>
      </c>
      <c r="I113" s="48">
        <v>96.366666667000004</v>
      </c>
      <c r="J113" s="48">
        <v>103.733333333</v>
      </c>
      <c r="K113" s="48">
        <v>102.93333333299999</v>
      </c>
      <c r="L113" s="48">
        <v>106.93333333299999</v>
      </c>
      <c r="M113" s="48">
        <v>103.7</v>
      </c>
      <c r="N113" s="48"/>
      <c r="O113" s="51">
        <f t="shared" si="11"/>
        <v>0.28346456693002509</v>
      </c>
      <c r="P113" s="51">
        <f t="shared" si="12"/>
        <v>0.49443757694531687</v>
      </c>
      <c r="Q113" s="51">
        <f t="shared" si="13"/>
        <v>-0.71989528861021723</v>
      </c>
      <c r="R113" s="51">
        <f t="shared" si="14"/>
        <v>0.61688311655643258</v>
      </c>
      <c r="S113" s="51">
        <f t="shared" si="15"/>
        <v>6.555227826940957E-2</v>
      </c>
      <c r="T113" s="51">
        <f t="shared" si="16"/>
        <v>0.29041626331074433</v>
      </c>
      <c r="U113" s="51">
        <f t="shared" si="17"/>
        <v>1.5664961633581775</v>
      </c>
      <c r="V113" s="51">
        <f t="shared" si="18"/>
        <v>-0.31034482758512949</v>
      </c>
      <c r="W113" s="51">
        <f t="shared" si="19"/>
        <v>9.6494049533935033E-2</v>
      </c>
      <c r="X113" s="51">
        <f t="shared" si="20"/>
        <v>-1.6560509560456849</v>
      </c>
      <c r="Y113" s="51">
        <f t="shared" si="20"/>
        <v>0.59579805550329379</v>
      </c>
      <c r="Z113" s="51">
        <f t="shared" si="20"/>
        <v>0.29013539651836506</v>
      </c>
    </row>
    <row r="114" spans="1:26" x14ac:dyDescent="0.25">
      <c r="A114" s="78">
        <v>43465</v>
      </c>
      <c r="B114" s="48">
        <v>106.5</v>
      </c>
      <c r="C114" s="48">
        <v>109.033333333</v>
      </c>
      <c r="D114" s="48">
        <v>102.2</v>
      </c>
      <c r="E114" s="48">
        <v>103.93333333299999</v>
      </c>
      <c r="F114" s="48">
        <v>102.033333333</v>
      </c>
      <c r="G114" s="48">
        <v>103.7</v>
      </c>
      <c r="H114" s="48">
        <v>107.233333333</v>
      </c>
      <c r="I114" s="48">
        <v>96.233333333000004</v>
      </c>
      <c r="J114" s="48">
        <v>103.233333333</v>
      </c>
      <c r="K114" s="48">
        <v>102.766666667</v>
      </c>
      <c r="L114" s="48">
        <v>107.56666666700001</v>
      </c>
      <c r="M114" s="48">
        <v>104.266666667</v>
      </c>
      <c r="N114" s="48"/>
      <c r="O114" s="51">
        <f t="shared" si="11"/>
        <v>0.34547738724983734</v>
      </c>
      <c r="P114" s="51">
        <f t="shared" si="12"/>
        <v>0.58425584225092475</v>
      </c>
      <c r="Q114" s="51">
        <f t="shared" si="13"/>
        <v>1.0547132501682821</v>
      </c>
      <c r="R114" s="51">
        <f t="shared" si="14"/>
        <v>0.61310100000000478</v>
      </c>
      <c r="S114" s="51">
        <f t="shared" si="15"/>
        <v>0.26203733966505549</v>
      </c>
      <c r="T114" s="51">
        <f t="shared" si="16"/>
        <v>9.6525096525112986E-2</v>
      </c>
      <c r="U114" s="51">
        <f t="shared" si="17"/>
        <v>1.2590494173748912</v>
      </c>
      <c r="V114" s="51">
        <f t="shared" si="18"/>
        <v>-0.13836042960865269</v>
      </c>
      <c r="W114" s="51">
        <f t="shared" si="19"/>
        <v>-0.48200514138971862</v>
      </c>
      <c r="X114" s="51">
        <f t="shared" si="20"/>
        <v>-0.16191709779844743</v>
      </c>
      <c r="Y114" s="51">
        <f t="shared" si="20"/>
        <v>0.59226932730860327</v>
      </c>
      <c r="Z114" s="51">
        <f t="shared" si="20"/>
        <v>0.54644808775312637</v>
      </c>
    </row>
    <row r="115" spans="1:26" x14ac:dyDescent="0.25">
      <c r="A115" s="78">
        <v>43555</v>
      </c>
      <c r="B115" s="48">
        <v>106.333333333</v>
      </c>
      <c r="C115" s="48">
        <v>109.8</v>
      </c>
      <c r="D115" s="48">
        <v>102.133333333</v>
      </c>
      <c r="E115" s="48">
        <v>104.2</v>
      </c>
      <c r="F115" s="48">
        <v>102.133333333</v>
      </c>
      <c r="G115" s="48">
        <v>104.133333333</v>
      </c>
      <c r="H115" s="48">
        <v>105.1</v>
      </c>
      <c r="I115" s="48">
        <v>96.233333333000004</v>
      </c>
      <c r="J115" s="48">
        <v>103.233333333</v>
      </c>
      <c r="K115" s="48">
        <v>104.06666666700001</v>
      </c>
      <c r="L115" s="48">
        <v>108.166666667</v>
      </c>
      <c r="M115" s="48">
        <v>104.966666667</v>
      </c>
      <c r="N115" s="48"/>
      <c r="O115" s="51">
        <f t="shared" si="11"/>
        <v>-0.15649452300469102</v>
      </c>
      <c r="P115" s="51">
        <f t="shared" si="12"/>
        <v>0.70314888444116264</v>
      </c>
      <c r="Q115" s="51">
        <f t="shared" si="13"/>
        <v>-6.5231572407054017E-2</v>
      </c>
      <c r="R115" s="51">
        <f t="shared" si="14"/>
        <v>0.25657472771090095</v>
      </c>
      <c r="S115" s="51">
        <f t="shared" si="15"/>
        <v>9.8007187194038003E-2</v>
      </c>
      <c r="T115" s="51">
        <f t="shared" si="16"/>
        <v>0.41787206653809417</v>
      </c>
      <c r="U115" s="51">
        <f t="shared" si="17"/>
        <v>-1.9894311467267389</v>
      </c>
      <c r="V115" s="51">
        <f t="shared" si="18"/>
        <v>0</v>
      </c>
      <c r="W115" s="51">
        <f t="shared" si="19"/>
        <v>0</v>
      </c>
      <c r="X115" s="51">
        <f t="shared" si="20"/>
        <v>1.2650016217928606</v>
      </c>
      <c r="Y115" s="51">
        <f t="shared" si="20"/>
        <v>0.55779361636021374</v>
      </c>
      <c r="Z115" s="51">
        <f t="shared" si="20"/>
        <v>0.67135549871908395</v>
      </c>
    </row>
    <row r="116" spans="1:26" x14ac:dyDescent="0.25">
      <c r="A116" s="78">
        <v>43646</v>
      </c>
      <c r="B116" s="48">
        <v>106.6</v>
      </c>
      <c r="C116" s="48">
        <v>110.43333333299999</v>
      </c>
      <c r="D116" s="48">
        <v>103.2</v>
      </c>
      <c r="E116" s="48">
        <v>104.733333333</v>
      </c>
      <c r="F116" s="48">
        <v>102.43333333299999</v>
      </c>
      <c r="G116" s="48">
        <v>104.466666667</v>
      </c>
      <c r="H116" s="48">
        <v>107.2</v>
      </c>
      <c r="I116" s="48">
        <v>95.766666666999996</v>
      </c>
      <c r="J116" s="48">
        <v>104.3</v>
      </c>
      <c r="K116" s="48">
        <v>103.833333333</v>
      </c>
      <c r="L116" s="48">
        <v>109.2</v>
      </c>
      <c r="M116" s="48">
        <v>105.533333333</v>
      </c>
      <c r="N116" s="48"/>
      <c r="O116" s="51">
        <f t="shared" si="11"/>
        <v>0.25078369937381328</v>
      </c>
      <c r="P116" s="51">
        <f t="shared" si="12"/>
        <v>0.57680631420764517</v>
      </c>
      <c r="Q116" s="51">
        <f t="shared" si="13"/>
        <v>1.0443864233062872</v>
      </c>
      <c r="R116" s="51">
        <f t="shared" si="14"/>
        <v>0.51183621209214269</v>
      </c>
      <c r="S116" s="51">
        <f t="shared" si="15"/>
        <v>0.29373368146310419</v>
      </c>
      <c r="T116" s="51">
        <f t="shared" si="16"/>
        <v>0.32010243341971112</v>
      </c>
      <c r="U116" s="51">
        <f t="shared" si="17"/>
        <v>1.9980970504281714</v>
      </c>
      <c r="V116" s="51">
        <f t="shared" si="18"/>
        <v>-0.48493245514543704</v>
      </c>
      <c r="W116" s="51">
        <f t="shared" si="19"/>
        <v>1.0332579919309914</v>
      </c>
      <c r="X116" s="51">
        <f t="shared" si="20"/>
        <v>-0.22421524727667119</v>
      </c>
      <c r="Y116" s="51">
        <f t="shared" si="20"/>
        <v>0.95531587025898812</v>
      </c>
      <c r="Z116" s="51">
        <f t="shared" si="20"/>
        <v>0.53985392124313858</v>
      </c>
    </row>
    <row r="117" spans="1:26" x14ac:dyDescent="0.25">
      <c r="A117" s="78">
        <v>43738</v>
      </c>
      <c r="B117" s="48">
        <v>107.93333333299999</v>
      </c>
      <c r="C117" s="48">
        <v>110.8</v>
      </c>
      <c r="D117" s="48">
        <v>103.033333333</v>
      </c>
      <c r="E117" s="48">
        <v>105.133333333</v>
      </c>
      <c r="F117" s="48">
        <v>102.633333333</v>
      </c>
      <c r="G117" s="48">
        <v>104.56666666700001</v>
      </c>
      <c r="H117" s="48">
        <v>106.833333333</v>
      </c>
      <c r="I117" s="48">
        <v>95.733333333000004</v>
      </c>
      <c r="J117" s="48">
        <v>104.2</v>
      </c>
      <c r="K117" s="48">
        <v>102.533333333</v>
      </c>
      <c r="L117" s="48">
        <v>109.833333333</v>
      </c>
      <c r="M117" s="48">
        <v>106.133333333</v>
      </c>
      <c r="N117" s="48"/>
      <c r="O117" s="51">
        <f t="shared" si="11"/>
        <v>1.2507817382739095</v>
      </c>
      <c r="P117" s="51">
        <f t="shared" si="12"/>
        <v>0.33202535496630325</v>
      </c>
      <c r="Q117" s="51">
        <f t="shared" si="13"/>
        <v>-0.16149870833332969</v>
      </c>
      <c r="R117" s="51">
        <f t="shared" si="14"/>
        <v>0.38192234245824075</v>
      </c>
      <c r="S117" s="51">
        <f t="shared" si="15"/>
        <v>0.19524894240219304</v>
      </c>
      <c r="T117" s="51">
        <f t="shared" si="16"/>
        <v>9.5724313975442676E-2</v>
      </c>
      <c r="U117" s="51">
        <f t="shared" si="17"/>
        <v>-0.34203980130597111</v>
      </c>
      <c r="V117" s="51">
        <f t="shared" si="18"/>
        <v>-3.4806822833144402E-2</v>
      </c>
      <c r="W117" s="51">
        <f t="shared" si="19"/>
        <v>-9.5877277085321122E-2</v>
      </c>
      <c r="X117" s="51">
        <f t="shared" si="20"/>
        <v>-1.2520064205497672</v>
      </c>
      <c r="Y117" s="51">
        <f t="shared" si="20"/>
        <v>0.5799755796703332</v>
      </c>
      <c r="Z117" s="51">
        <f t="shared" si="20"/>
        <v>0.56854074542187494</v>
      </c>
    </row>
    <row r="118" spans="1:26" x14ac:dyDescent="0.25">
      <c r="A118" s="78">
        <v>43830</v>
      </c>
      <c r="B118" s="48">
        <v>108.133333333</v>
      </c>
      <c r="C118" s="48">
        <v>111.9</v>
      </c>
      <c r="D118" s="48">
        <v>103.833333333</v>
      </c>
      <c r="E118" s="48">
        <v>105.466666667</v>
      </c>
      <c r="F118" s="48">
        <v>103.06666666700001</v>
      </c>
      <c r="G118" s="48">
        <v>104.766666667</v>
      </c>
      <c r="H118" s="48">
        <v>106.766666667</v>
      </c>
      <c r="I118" s="48">
        <v>95.8</v>
      </c>
      <c r="J118" s="48">
        <v>104.133333333</v>
      </c>
      <c r="K118" s="48">
        <v>102.56666666700001</v>
      </c>
      <c r="L118" s="48">
        <v>110.466666667</v>
      </c>
      <c r="M118" s="48">
        <v>107</v>
      </c>
      <c r="N118" s="48"/>
      <c r="O118" s="51">
        <f t="shared" si="11"/>
        <v>0.18529956763491118</v>
      </c>
      <c r="P118" s="51">
        <f t="shared" si="12"/>
        <v>0.99277978339351591</v>
      </c>
      <c r="Q118" s="51">
        <f t="shared" si="13"/>
        <v>0.77644775153922208</v>
      </c>
      <c r="R118" s="51">
        <f t="shared" si="14"/>
        <v>0.31705770513734688</v>
      </c>
      <c r="S118" s="51">
        <f t="shared" si="15"/>
        <v>0.42221500552266367</v>
      </c>
      <c r="T118" s="51">
        <f t="shared" si="16"/>
        <v>0.19126554032453669</v>
      </c>
      <c r="U118" s="51">
        <f t="shared" si="17"/>
        <v>-6.2402495476021613E-2</v>
      </c>
      <c r="V118" s="51">
        <f t="shared" si="18"/>
        <v>6.9637883356787889E-2</v>
      </c>
      <c r="W118" s="51">
        <f t="shared" si="19"/>
        <v>-6.3979526871404957E-2</v>
      </c>
      <c r="X118" s="51">
        <f t="shared" si="20"/>
        <v>3.2509753576182021E-2</v>
      </c>
      <c r="Y118" s="51">
        <f t="shared" si="20"/>
        <v>0.57663126009279697</v>
      </c>
      <c r="Z118" s="51">
        <f t="shared" si="20"/>
        <v>0.81658291488950763</v>
      </c>
    </row>
    <row r="119" spans="1:26" x14ac:dyDescent="0.25">
      <c r="A119" s="78">
        <v>43921</v>
      </c>
      <c r="B119" s="48">
        <v>109.56666666700001</v>
      </c>
      <c r="C119" s="48">
        <v>112.466666667</v>
      </c>
      <c r="D119" s="48">
        <v>104.266666667</v>
      </c>
      <c r="E119" s="48">
        <v>105.766666667</v>
      </c>
      <c r="F119" s="48">
        <v>103.233333333</v>
      </c>
      <c r="G119" s="48">
        <v>105.56666666700001</v>
      </c>
      <c r="H119" s="48">
        <v>106.766666667</v>
      </c>
      <c r="I119" s="48">
        <v>95.833333332999999</v>
      </c>
      <c r="J119" s="48">
        <v>103.533333333</v>
      </c>
      <c r="K119" s="48">
        <v>101.766666667</v>
      </c>
      <c r="L119" s="48">
        <v>111.1</v>
      </c>
      <c r="M119" s="48">
        <v>107.166666667</v>
      </c>
      <c r="N119" s="48"/>
      <c r="O119" s="51">
        <f t="shared" si="11"/>
        <v>1.3255240450102512</v>
      </c>
      <c r="P119" s="51">
        <f t="shared" si="12"/>
        <v>0.50640452815011727</v>
      </c>
      <c r="Q119" s="51">
        <f t="shared" si="13"/>
        <v>0.41733547415863104</v>
      </c>
      <c r="R119" s="51">
        <f t="shared" si="14"/>
        <v>0.2844500632102287</v>
      </c>
      <c r="S119" s="51">
        <f t="shared" si="15"/>
        <v>0.16170763195291205</v>
      </c>
      <c r="T119" s="51">
        <f t="shared" si="16"/>
        <v>0.76360165446782702</v>
      </c>
      <c r="U119" s="51">
        <f t="shared" si="17"/>
        <v>0</v>
      </c>
      <c r="V119" s="51">
        <f t="shared" si="18"/>
        <v>3.4794710855945432E-2</v>
      </c>
      <c r="W119" s="51">
        <f t="shared" si="19"/>
        <v>-0.57618437900311958</v>
      </c>
      <c r="X119" s="51">
        <f t="shared" si="20"/>
        <v>-0.77998050048496692</v>
      </c>
      <c r="Y119" s="51">
        <f t="shared" si="20"/>
        <v>0.57332528635916091</v>
      </c>
      <c r="Z119" s="51">
        <f t="shared" si="20"/>
        <v>0.15576324018691245</v>
      </c>
    </row>
    <row r="120" spans="1:26" x14ac:dyDescent="0.25">
      <c r="A120" s="78">
        <v>44012</v>
      </c>
      <c r="B120" s="48">
        <v>111.1</v>
      </c>
      <c r="C120" s="48">
        <v>113.8</v>
      </c>
      <c r="D120" s="48">
        <v>102.833333333</v>
      </c>
      <c r="E120" s="48">
        <v>105.766666667</v>
      </c>
      <c r="F120" s="48">
        <v>103.733333333</v>
      </c>
      <c r="G120" s="48">
        <v>106.033333333</v>
      </c>
      <c r="H120" s="48">
        <v>103.5</v>
      </c>
      <c r="I120" s="48">
        <v>95.533333333000002</v>
      </c>
      <c r="J120" s="48">
        <v>104</v>
      </c>
      <c r="K120" s="48">
        <v>102.166666667</v>
      </c>
      <c r="L120" s="48">
        <v>111.6</v>
      </c>
      <c r="M120" s="48">
        <v>107.93333333299999</v>
      </c>
      <c r="N120" s="48"/>
      <c r="O120" s="51">
        <f t="shared" si="11"/>
        <v>1.3994523878874343</v>
      </c>
      <c r="P120" s="51">
        <f t="shared" si="12"/>
        <v>1.1855364549461012</v>
      </c>
      <c r="Q120" s="51">
        <f t="shared" si="13"/>
        <v>-1.3746803075403546</v>
      </c>
      <c r="R120" s="51">
        <f t="shared" si="14"/>
        <v>0</v>
      </c>
      <c r="S120" s="51">
        <f t="shared" si="15"/>
        <v>0.48433968356631496</v>
      </c>
      <c r="T120" s="51">
        <f t="shared" si="16"/>
        <v>0.44205873002700624</v>
      </c>
      <c r="U120" s="51">
        <f t="shared" si="17"/>
        <v>-3.0596315956819775</v>
      </c>
      <c r="V120" s="51">
        <f t="shared" si="18"/>
        <v>-0.313043478261954</v>
      </c>
      <c r="W120" s="51">
        <f t="shared" si="19"/>
        <v>0.45074050257711828</v>
      </c>
      <c r="X120" s="51">
        <f t="shared" si="20"/>
        <v>0.39305601048020833</v>
      </c>
      <c r="Y120" s="51">
        <f t="shared" si="20"/>
        <v>0.45004500450045448</v>
      </c>
      <c r="Z120" s="51">
        <f t="shared" si="20"/>
        <v>0.71539657791379607</v>
      </c>
    </row>
    <row r="121" spans="1:26" x14ac:dyDescent="0.25">
      <c r="A121" s="78">
        <v>44104</v>
      </c>
      <c r="B121" s="48">
        <v>108.7</v>
      </c>
      <c r="C121" s="48">
        <v>114.1</v>
      </c>
      <c r="D121" s="48">
        <v>101.233333333</v>
      </c>
      <c r="E121" s="48">
        <v>105.43333333299999</v>
      </c>
      <c r="F121" s="48">
        <v>102.06666666700001</v>
      </c>
      <c r="G121" s="48">
        <v>105.166666667</v>
      </c>
      <c r="H121" s="48">
        <v>103.8</v>
      </c>
      <c r="I121" s="48">
        <v>93.133333332999996</v>
      </c>
      <c r="J121" s="48">
        <v>103.766666667</v>
      </c>
      <c r="K121" s="48">
        <v>102.6</v>
      </c>
      <c r="L121" s="48">
        <v>111.93333333299999</v>
      </c>
      <c r="M121" s="48">
        <v>107.9</v>
      </c>
      <c r="N121" s="48"/>
      <c r="O121" s="51">
        <f t="shared" si="11"/>
        <v>-2.1602160216021571</v>
      </c>
      <c r="P121" s="51">
        <f t="shared" si="12"/>
        <v>0.26362038664322629</v>
      </c>
      <c r="Q121" s="51">
        <f t="shared" si="13"/>
        <v>-1.5559157212368002</v>
      </c>
      <c r="R121" s="51">
        <f t="shared" si="14"/>
        <v>-0.31515915600278666</v>
      </c>
      <c r="S121" s="51">
        <f t="shared" si="15"/>
        <v>-1.6066838039897391</v>
      </c>
      <c r="T121" s="51">
        <f t="shared" si="16"/>
        <v>-0.81735303301105899</v>
      </c>
      <c r="U121" s="51">
        <f t="shared" si="17"/>
        <v>0.28985507246377384</v>
      </c>
      <c r="V121" s="51">
        <f t="shared" si="18"/>
        <v>-2.5122121423674648</v>
      </c>
      <c r="W121" s="51">
        <f t="shared" si="19"/>
        <v>-0.22435897403846328</v>
      </c>
      <c r="X121" s="51">
        <f t="shared" si="20"/>
        <v>0.42414355595292719</v>
      </c>
      <c r="Y121" s="51">
        <f t="shared" si="20"/>
        <v>0.29868578225806797</v>
      </c>
      <c r="Z121" s="51">
        <f t="shared" si="20"/>
        <v>-3.0883260963643355E-2</v>
      </c>
    </row>
    <row r="122" spans="1:26" x14ac:dyDescent="0.25">
      <c r="A122" s="78">
        <v>44196</v>
      </c>
      <c r="B122" s="48">
        <v>109.233333333</v>
      </c>
      <c r="C122" s="48">
        <v>114.1</v>
      </c>
      <c r="D122" s="48">
        <v>100.6</v>
      </c>
      <c r="E122" s="48">
        <v>105.5</v>
      </c>
      <c r="F122" s="48">
        <v>102.1</v>
      </c>
      <c r="G122" s="48">
        <v>104.233333333</v>
      </c>
      <c r="H122" s="48">
        <v>103.7</v>
      </c>
      <c r="I122" s="48">
        <v>92.7</v>
      </c>
      <c r="J122" s="48">
        <v>104.666666667</v>
      </c>
      <c r="K122" s="48">
        <v>103</v>
      </c>
      <c r="L122" s="48">
        <v>112.366666667</v>
      </c>
      <c r="M122" s="48">
        <v>108.3</v>
      </c>
      <c r="N122" s="48"/>
      <c r="O122" s="51">
        <f t="shared" si="11"/>
        <v>0.49064704047838692</v>
      </c>
      <c r="P122" s="51">
        <f t="shared" si="12"/>
        <v>0</v>
      </c>
      <c r="Q122" s="51">
        <f t="shared" si="13"/>
        <v>-0.62561738525066524</v>
      </c>
      <c r="R122" s="51">
        <f t="shared" si="14"/>
        <v>6.3231110022332615E-2</v>
      </c>
      <c r="S122" s="51">
        <f t="shared" si="15"/>
        <v>3.26583928803581E-2</v>
      </c>
      <c r="T122" s="51">
        <f t="shared" si="16"/>
        <v>-0.88748019080542306</v>
      </c>
      <c r="U122" s="51">
        <f t="shared" si="17"/>
        <v>-9.6339113680143917E-2</v>
      </c>
      <c r="V122" s="51">
        <f t="shared" si="18"/>
        <v>-0.46528274839106043</v>
      </c>
      <c r="W122" s="51">
        <f t="shared" si="19"/>
        <v>0.86733054930656639</v>
      </c>
      <c r="X122" s="51">
        <f t="shared" si="20"/>
        <v>0.38986354775829568</v>
      </c>
      <c r="Y122" s="51">
        <f t="shared" si="20"/>
        <v>0.38713520012028102</v>
      </c>
      <c r="Z122" s="51">
        <f t="shared" si="20"/>
        <v>0.3707136237256714</v>
      </c>
    </row>
    <row r="123" spans="1:26" x14ac:dyDescent="0.25">
      <c r="A123" s="78">
        <v>44286</v>
      </c>
      <c r="B123" s="48">
        <v>111.4</v>
      </c>
      <c r="C123" s="48">
        <v>115.366666667</v>
      </c>
      <c r="D123" s="48">
        <v>104.233333333</v>
      </c>
      <c r="E123" s="48">
        <v>106.8</v>
      </c>
      <c r="F123" s="48">
        <v>104.5</v>
      </c>
      <c r="G123" s="48">
        <v>105.5</v>
      </c>
      <c r="H123" s="48">
        <v>109.266666667</v>
      </c>
      <c r="I123" s="48">
        <v>94.4</v>
      </c>
      <c r="J123" s="48">
        <v>105</v>
      </c>
      <c r="K123" s="48">
        <v>103.466666667</v>
      </c>
      <c r="L123" s="48">
        <v>112.733333333</v>
      </c>
      <c r="M123" s="48">
        <v>110.1</v>
      </c>
      <c r="N123" s="48"/>
      <c r="O123" s="51">
        <f t="shared" si="11"/>
        <v>1.9835215138906959</v>
      </c>
      <c r="P123" s="51">
        <f t="shared" si="12"/>
        <v>1.110137306748471</v>
      </c>
      <c r="Q123" s="51">
        <f t="shared" si="13"/>
        <v>3.6116633528827213</v>
      </c>
      <c r="R123" s="51">
        <f t="shared" si="14"/>
        <v>1.2322274881516604</v>
      </c>
      <c r="S123" s="51">
        <f t="shared" si="15"/>
        <v>2.350636630754166</v>
      </c>
      <c r="T123" s="51">
        <f t="shared" si="16"/>
        <v>1.2152222580787075</v>
      </c>
      <c r="U123" s="51">
        <f t="shared" si="17"/>
        <v>5.3680488592092512</v>
      </c>
      <c r="V123" s="51">
        <f t="shared" si="18"/>
        <v>1.8338727076591121</v>
      </c>
      <c r="W123" s="51">
        <f t="shared" si="19"/>
        <v>0.31847133726012888</v>
      </c>
      <c r="X123" s="51">
        <f t="shared" si="20"/>
        <v>0.45307443398057146</v>
      </c>
      <c r="Y123" s="51">
        <f t="shared" si="20"/>
        <v>0.32631266627016764</v>
      </c>
      <c r="Z123" s="51">
        <f t="shared" si="20"/>
        <v>1.6620498614958512</v>
      </c>
    </row>
    <row r="124" spans="1:26" x14ac:dyDescent="0.25">
      <c r="A124" s="78">
        <v>44377</v>
      </c>
      <c r="B124" s="48">
        <v>112.733333333</v>
      </c>
      <c r="C124" s="48">
        <v>116.43333333299999</v>
      </c>
      <c r="D124" s="48">
        <v>103.533333333</v>
      </c>
      <c r="E124" s="48">
        <v>107.4</v>
      </c>
      <c r="F124" s="48">
        <v>104.6</v>
      </c>
      <c r="G124" s="48">
        <v>105.766666667</v>
      </c>
      <c r="H124" s="48">
        <v>111.666666667</v>
      </c>
      <c r="I124" s="48">
        <v>94.2</v>
      </c>
      <c r="J124" s="48">
        <v>105.93333333299999</v>
      </c>
      <c r="K124" s="48">
        <v>104</v>
      </c>
      <c r="L124" s="48">
        <v>113.733333333</v>
      </c>
      <c r="M124" s="48">
        <v>110.93333333299999</v>
      </c>
      <c r="N124" s="48"/>
      <c r="O124" s="51">
        <f t="shared" ref="O124:Z129" si="21">(B124/B123-1)*100</f>
        <v>1.196888090664272</v>
      </c>
      <c r="P124" s="51">
        <f t="shared" si="21"/>
        <v>0.92458826870578381</v>
      </c>
      <c r="Q124" s="51">
        <f t="shared" si="21"/>
        <v>-0.67157019507729787</v>
      </c>
      <c r="R124" s="51">
        <f t="shared" si="21"/>
        <v>0.56179775280900124</v>
      </c>
      <c r="S124" s="51">
        <f t="shared" si="21"/>
        <v>9.5693779904304499E-2</v>
      </c>
      <c r="T124" s="51">
        <f t="shared" si="21"/>
        <v>0.25276461327012889</v>
      </c>
      <c r="U124" s="51">
        <f t="shared" si="21"/>
        <v>2.1964612568572406</v>
      </c>
      <c r="V124" s="51">
        <f t="shared" si="21"/>
        <v>-0.21186440677966045</v>
      </c>
      <c r="W124" s="51">
        <f t="shared" si="21"/>
        <v>0.88888888857141524</v>
      </c>
      <c r="X124" s="51">
        <f t="shared" si="21"/>
        <v>0.51546391720194151</v>
      </c>
      <c r="Y124" s="51">
        <f t="shared" si="21"/>
        <v>0.88704908338523847</v>
      </c>
      <c r="Z124" s="51">
        <f t="shared" si="21"/>
        <v>0.75688767756585396</v>
      </c>
    </row>
    <row r="125" spans="1:26" x14ac:dyDescent="0.25">
      <c r="A125" s="78">
        <v>44469</v>
      </c>
      <c r="B125" s="48">
        <v>113.633333333</v>
      </c>
      <c r="C125" s="48">
        <v>116.766666667</v>
      </c>
      <c r="D125" s="48">
        <v>104.766666667</v>
      </c>
      <c r="E125" s="48">
        <v>108.2</v>
      </c>
      <c r="F125" s="48">
        <v>105.4</v>
      </c>
      <c r="G125" s="48">
        <v>105.93333333299999</v>
      </c>
      <c r="H125" s="48">
        <v>114.533333333</v>
      </c>
      <c r="I125" s="48">
        <v>94.266666666999996</v>
      </c>
      <c r="J125" s="48">
        <v>107.266666667</v>
      </c>
      <c r="K125" s="48">
        <v>104.56666666700001</v>
      </c>
      <c r="L125" s="48">
        <v>115.733333333</v>
      </c>
      <c r="M125" s="48">
        <v>111.8</v>
      </c>
      <c r="N125" s="48"/>
      <c r="O125" s="51">
        <f t="shared" si="21"/>
        <v>0.79834417504669464</v>
      </c>
      <c r="P125" s="51">
        <f t="shared" si="21"/>
        <v>0.28628686000655712</v>
      </c>
      <c r="Q125" s="51">
        <f t="shared" si="21"/>
        <v>1.1912427566039607</v>
      </c>
      <c r="R125" s="51">
        <f t="shared" si="21"/>
        <v>0.74487895716945918</v>
      </c>
      <c r="S125" s="51">
        <f t="shared" si="21"/>
        <v>0.76481835564055078</v>
      </c>
      <c r="T125" s="51">
        <f t="shared" si="21"/>
        <v>0.15757957705591075</v>
      </c>
      <c r="U125" s="51">
        <f t="shared" si="21"/>
        <v>2.5671641784998034</v>
      </c>
      <c r="V125" s="51">
        <f t="shared" si="21"/>
        <v>7.0771408704883854E-2</v>
      </c>
      <c r="W125" s="51">
        <f t="shared" si="21"/>
        <v>1.2586532416653862</v>
      </c>
      <c r="X125" s="51">
        <f t="shared" si="21"/>
        <v>0.54487179519231432</v>
      </c>
      <c r="Y125" s="51">
        <f t="shared" si="21"/>
        <v>1.7584994138386767</v>
      </c>
      <c r="Z125" s="51">
        <f t="shared" si="21"/>
        <v>0.78125000030282443</v>
      </c>
    </row>
    <row r="126" spans="1:26" x14ac:dyDescent="0.25">
      <c r="A126" s="78">
        <v>44561</v>
      </c>
      <c r="B126" s="48">
        <v>114.733333333</v>
      </c>
      <c r="C126" s="48">
        <v>117.733333333</v>
      </c>
      <c r="D126" s="48">
        <v>103.466666667</v>
      </c>
      <c r="E126" s="48">
        <v>109.5</v>
      </c>
      <c r="F126" s="48">
        <v>106.3</v>
      </c>
      <c r="G126" s="48">
        <v>105.9</v>
      </c>
      <c r="H126" s="48">
        <v>117.9</v>
      </c>
      <c r="I126" s="48">
        <v>94.166666667000001</v>
      </c>
      <c r="J126" s="48">
        <v>109.2</v>
      </c>
      <c r="K126" s="48">
        <v>104.966666667</v>
      </c>
      <c r="L126" s="48">
        <v>116.766666667</v>
      </c>
      <c r="M126" s="48">
        <v>112.6</v>
      </c>
      <c r="N126" s="48"/>
      <c r="O126" s="51">
        <f t="shared" si="21"/>
        <v>0.96802581402455345</v>
      </c>
      <c r="P126" s="51">
        <f t="shared" si="21"/>
        <v>0.82786183214151876</v>
      </c>
      <c r="Q126" s="51">
        <f t="shared" si="21"/>
        <v>-1.2408526885102078</v>
      </c>
      <c r="R126" s="51">
        <f t="shared" si="21"/>
        <v>1.201478743068396</v>
      </c>
      <c r="S126" s="51">
        <f t="shared" si="21"/>
        <v>0.85388994307400434</v>
      </c>
      <c r="T126" s="51">
        <f t="shared" si="21"/>
        <v>-3.1466330711227286E-2</v>
      </c>
      <c r="U126" s="51">
        <f t="shared" si="21"/>
        <v>2.9394644938967929</v>
      </c>
      <c r="V126" s="51">
        <f t="shared" si="21"/>
        <v>-0.10608203677472394</v>
      </c>
      <c r="W126" s="51">
        <f t="shared" si="21"/>
        <v>1.8023617150348059</v>
      </c>
      <c r="X126" s="51">
        <f t="shared" si="21"/>
        <v>0.38253108064907337</v>
      </c>
      <c r="Y126" s="51">
        <f t="shared" si="21"/>
        <v>0.89285714343574352</v>
      </c>
      <c r="Z126" s="51">
        <f t="shared" si="21"/>
        <v>0.71556350626118537</v>
      </c>
    </row>
    <row r="127" spans="1:26" x14ac:dyDescent="0.25">
      <c r="A127" s="78">
        <v>44651</v>
      </c>
      <c r="B127" s="48">
        <v>117.3</v>
      </c>
      <c r="C127" s="48">
        <v>119.766666667</v>
      </c>
      <c r="D127" s="48">
        <v>104.466666667</v>
      </c>
      <c r="E127" s="48">
        <v>113.8</v>
      </c>
      <c r="F127" s="48">
        <v>108.633333333</v>
      </c>
      <c r="G127" s="48">
        <v>106.4</v>
      </c>
      <c r="H127" s="48">
        <v>123.533333333</v>
      </c>
      <c r="I127" s="48">
        <v>94.3</v>
      </c>
      <c r="J127" s="48">
        <v>110.8</v>
      </c>
      <c r="K127" s="48">
        <v>105.233333333</v>
      </c>
      <c r="L127" s="48">
        <v>118.4</v>
      </c>
      <c r="M127" s="48">
        <v>112.533333333</v>
      </c>
      <c r="N127" s="48"/>
      <c r="O127" s="51">
        <f t="shared" si="21"/>
        <v>2.2370714703725536</v>
      </c>
      <c r="P127" s="51">
        <f t="shared" si="21"/>
        <v>1.7270668182381765</v>
      </c>
      <c r="Q127" s="51">
        <f t="shared" si="21"/>
        <v>0.96649484535771268</v>
      </c>
      <c r="R127" s="51">
        <f t="shared" si="21"/>
        <v>3.926940639269394</v>
      </c>
      <c r="S127" s="51">
        <f t="shared" si="21"/>
        <v>2.1950454684854126</v>
      </c>
      <c r="T127" s="51">
        <f t="shared" si="21"/>
        <v>0.47214353163360645</v>
      </c>
      <c r="U127" s="51">
        <f t="shared" si="21"/>
        <v>4.7780605029686063</v>
      </c>
      <c r="V127" s="51">
        <f t="shared" si="21"/>
        <v>0.1415929199994892</v>
      </c>
      <c r="W127" s="51">
        <f t="shared" si="21"/>
        <v>1.46520146520146</v>
      </c>
      <c r="X127" s="51">
        <f t="shared" si="21"/>
        <v>0.25404890377818123</v>
      </c>
      <c r="Y127" s="51">
        <f t="shared" si="21"/>
        <v>1.3988010274010865</v>
      </c>
      <c r="Z127" s="51">
        <f t="shared" si="21"/>
        <v>-5.9206631438712964E-2</v>
      </c>
    </row>
    <row r="128" spans="1:26" x14ac:dyDescent="0.25">
      <c r="A128" s="78">
        <v>44742</v>
      </c>
      <c r="B128">
        <v>124.2</v>
      </c>
      <c r="C128" s="48">
        <v>121</v>
      </c>
      <c r="D128" s="48">
        <v>106.266666667</v>
      </c>
      <c r="E128" s="48">
        <v>117.366666667</v>
      </c>
      <c r="F128" s="48">
        <v>111.6</v>
      </c>
      <c r="G128" s="48">
        <v>106.93333333299999</v>
      </c>
      <c r="H128" s="48">
        <v>126.666666667</v>
      </c>
      <c r="I128" s="48">
        <v>94.166666667000001</v>
      </c>
      <c r="J128" s="48">
        <v>112.133333333</v>
      </c>
      <c r="K128">
        <v>105.6</v>
      </c>
      <c r="L128" s="48">
        <v>121.6</v>
      </c>
      <c r="M128" s="48">
        <v>113.633333333</v>
      </c>
      <c r="N128" s="48"/>
      <c r="O128" s="51">
        <f t="shared" si="21"/>
        <v>5.8823529411764719</v>
      </c>
      <c r="P128" s="51">
        <f t="shared" si="21"/>
        <v>1.0297801277455276</v>
      </c>
      <c r="Q128" s="51">
        <f t="shared" si="21"/>
        <v>1.7230376515579904</v>
      </c>
      <c r="R128" s="51">
        <f t="shared" si="21"/>
        <v>3.1341534859402609</v>
      </c>
      <c r="S128" s="51">
        <f t="shared" si="21"/>
        <v>2.730899049103197</v>
      </c>
      <c r="T128" s="51">
        <f t="shared" si="21"/>
        <v>0.50125313251878634</v>
      </c>
      <c r="U128" s="51">
        <f t="shared" si="21"/>
        <v>2.5364274155492028</v>
      </c>
      <c r="V128" s="51">
        <f t="shared" si="21"/>
        <v>-0.14139271792151797</v>
      </c>
      <c r="W128" s="51">
        <f t="shared" si="21"/>
        <v>1.2033694341155199</v>
      </c>
      <c r="X128" s="51">
        <f t="shared" si="21"/>
        <v>0.34843205606698291</v>
      </c>
      <c r="Y128" s="51">
        <f t="shared" si="21"/>
        <v>2.7027027027026973</v>
      </c>
      <c r="Z128" s="51">
        <f t="shared" si="21"/>
        <v>0.97748815166165404</v>
      </c>
    </row>
    <row r="129" spans="1:26" x14ac:dyDescent="0.25">
      <c r="A129" s="78">
        <v>44834</v>
      </c>
      <c r="B129" s="48">
        <v>131.6</v>
      </c>
      <c r="C129" s="48">
        <v>123.233333333</v>
      </c>
      <c r="D129" s="48">
        <v>107.033333333</v>
      </c>
      <c r="E129" s="48">
        <v>120.766666667</v>
      </c>
      <c r="F129" s="48">
        <v>114.166666667</v>
      </c>
      <c r="G129" s="48">
        <v>107.7</v>
      </c>
      <c r="H129" s="48">
        <v>123.4</v>
      </c>
      <c r="I129" s="48">
        <v>93.9</v>
      </c>
      <c r="J129" s="48">
        <v>113.5</v>
      </c>
      <c r="K129">
        <v>106.56666666700001</v>
      </c>
      <c r="L129" s="48">
        <v>125.4</v>
      </c>
      <c r="M129" s="48">
        <v>115.06666666700001</v>
      </c>
      <c r="N129" s="48"/>
      <c r="O129" s="51">
        <f t="shared" si="21"/>
        <v>5.9581320450885489</v>
      </c>
      <c r="P129" s="51">
        <f t="shared" si="21"/>
        <v>1.8457300272727295</v>
      </c>
      <c r="Q129" s="51">
        <f t="shared" si="21"/>
        <v>0.72145545733777183</v>
      </c>
      <c r="R129" s="51">
        <f t="shared" si="21"/>
        <v>2.8969042885461427</v>
      </c>
      <c r="S129" s="51">
        <f t="shared" si="21"/>
        <v>2.2998805259856647</v>
      </c>
      <c r="T129" s="51">
        <f t="shared" si="21"/>
        <v>0.71695760629899574</v>
      </c>
      <c r="U129" s="51">
        <f t="shared" si="21"/>
        <v>-2.57894736867742</v>
      </c>
      <c r="V129" s="51">
        <f t="shared" si="21"/>
        <v>-0.28318584106094002</v>
      </c>
      <c r="W129" s="51">
        <f t="shared" si="21"/>
        <v>1.2187871584459664</v>
      </c>
      <c r="X129" s="51">
        <f t="shared" si="21"/>
        <v>0.91540404071970283</v>
      </c>
      <c r="Y129" s="51">
        <f t="shared" si="21"/>
        <v>3.125</v>
      </c>
      <c r="Z129" s="51">
        <f t="shared" si="21"/>
        <v>1.2613669703762431</v>
      </c>
    </row>
    <row r="130" spans="1:26" x14ac:dyDescent="0.25">
      <c r="A130" s="78">
        <v>44926</v>
      </c>
      <c r="B130">
        <v>136</v>
      </c>
      <c r="C130">
        <v>124.4</v>
      </c>
      <c r="D130">
        <v>108.4</v>
      </c>
      <c r="E130">
        <v>124.2</v>
      </c>
      <c r="F130">
        <v>115.9</v>
      </c>
      <c r="G130">
        <v>108.1</v>
      </c>
      <c r="H130">
        <v>131</v>
      </c>
      <c r="I130" s="46">
        <v>93.9</v>
      </c>
      <c r="J130">
        <v>114.6</v>
      </c>
      <c r="K130">
        <v>107.9</v>
      </c>
      <c r="L130" s="48">
        <v>126.7</v>
      </c>
      <c r="M130" s="48">
        <v>116.8</v>
      </c>
      <c r="N130" s="48"/>
      <c r="O130" s="51"/>
      <c r="P130" s="51"/>
      <c r="Q130" s="51"/>
      <c r="R130" s="51"/>
      <c r="S130" s="51"/>
      <c r="T130" s="51"/>
      <c r="U130" s="51"/>
      <c r="V130" s="51"/>
      <c r="W130" s="51"/>
      <c r="X130" s="51"/>
    </row>
    <row r="131" spans="1:26" x14ac:dyDescent="0.25">
      <c r="A131" s="78"/>
      <c r="I131" s="46"/>
      <c r="O131" s="51"/>
      <c r="P131" s="51"/>
      <c r="Q131" s="51"/>
      <c r="R131" s="51"/>
      <c r="S131" s="51"/>
      <c r="T131" s="51"/>
      <c r="U131" s="51"/>
      <c r="V131" s="51"/>
      <c r="W131" s="51"/>
      <c r="X131" s="51"/>
    </row>
    <row r="132" spans="1:26" x14ac:dyDescent="0.25">
      <c r="A132" s="78"/>
      <c r="C132" s="46"/>
      <c r="D132" s="46"/>
      <c r="E132" s="46"/>
      <c r="F132" s="46"/>
      <c r="G132" s="46"/>
      <c r="H132" s="46"/>
      <c r="I132" s="46"/>
      <c r="J132" s="46"/>
      <c r="K132" s="46"/>
      <c r="O132" s="51"/>
      <c r="P132" s="51"/>
      <c r="Q132" s="51"/>
      <c r="R132" s="51"/>
      <c r="S132" s="51"/>
      <c r="T132" s="51"/>
      <c r="U132" s="51"/>
      <c r="V132" s="51"/>
      <c r="W132" s="51"/>
      <c r="X132" s="51"/>
    </row>
    <row r="133" spans="1:26" x14ac:dyDescent="0.25">
      <c r="A133" s="78"/>
      <c r="I133" s="46"/>
      <c r="O133" s="51"/>
      <c r="P133" s="51"/>
      <c r="Q133" s="51"/>
      <c r="R133" s="51"/>
      <c r="S133" s="51"/>
      <c r="T133" s="51"/>
      <c r="U133" s="51"/>
      <c r="V133" s="51"/>
      <c r="W133" s="51"/>
      <c r="X133" s="51"/>
    </row>
    <row r="134" spans="1:26" x14ac:dyDescent="0.25">
      <c r="A134" s="78"/>
      <c r="I134" s="46"/>
      <c r="O134" s="51"/>
      <c r="P134" s="51"/>
      <c r="Q134" s="51"/>
      <c r="R134" s="51"/>
      <c r="S134" s="51"/>
      <c r="T134" s="51"/>
      <c r="U134" s="51"/>
      <c r="V134" s="51"/>
      <c r="W134" s="51"/>
      <c r="X134" s="51"/>
    </row>
    <row r="135" spans="1:26" x14ac:dyDescent="0.25">
      <c r="A135" s="78"/>
      <c r="I135" s="46"/>
      <c r="O135" s="51"/>
      <c r="P135" s="51"/>
      <c r="Q135" s="51"/>
      <c r="R135" s="51"/>
      <c r="S135" s="51"/>
      <c r="T135" s="51"/>
      <c r="U135" s="51"/>
      <c r="V135" s="51"/>
      <c r="W135" s="51"/>
      <c r="X135" s="51"/>
    </row>
    <row r="136" spans="1:26" x14ac:dyDescent="0.25">
      <c r="A136" s="78"/>
      <c r="I136" s="46"/>
      <c r="O136" s="51"/>
      <c r="P136" s="51"/>
      <c r="Q136" s="51"/>
      <c r="R136" s="51"/>
      <c r="S136" s="51"/>
      <c r="T136" s="51"/>
      <c r="U136" s="51"/>
      <c r="V136" s="51"/>
      <c r="W136" s="51"/>
      <c r="X136" s="51"/>
    </row>
    <row r="137" spans="1:26" x14ac:dyDescent="0.25">
      <c r="A137" s="78"/>
      <c r="I137" s="46"/>
      <c r="O137" s="51"/>
      <c r="P137" s="51"/>
      <c r="Q137" s="51"/>
      <c r="R137" s="51"/>
      <c r="S137" s="51"/>
      <c r="T137" s="51"/>
      <c r="U137" s="51"/>
      <c r="V137" s="51"/>
      <c r="W137" s="51"/>
      <c r="X137" s="51"/>
    </row>
    <row r="138" spans="1:26" x14ac:dyDescent="0.25">
      <c r="A138" s="78"/>
      <c r="I138" s="46"/>
      <c r="O138" s="51"/>
      <c r="P138" s="51"/>
      <c r="Q138" s="51"/>
      <c r="R138" s="51"/>
      <c r="S138" s="51"/>
      <c r="T138" s="51"/>
      <c r="U138" s="51"/>
      <c r="V138" s="51"/>
      <c r="W138" s="51"/>
      <c r="X138" s="51"/>
    </row>
    <row r="139" spans="1:26" x14ac:dyDescent="0.25">
      <c r="A139" s="78"/>
      <c r="I139" s="46"/>
      <c r="O139" s="51"/>
      <c r="P139" s="51"/>
      <c r="Q139" s="51"/>
      <c r="R139" s="51"/>
      <c r="S139" s="51"/>
      <c r="T139" s="51"/>
      <c r="U139" s="51"/>
      <c r="V139" s="51"/>
      <c r="W139" s="51"/>
      <c r="X139" s="51"/>
    </row>
    <row r="140" spans="1:26" x14ac:dyDescent="0.25">
      <c r="A140" s="78"/>
      <c r="I140" s="46"/>
      <c r="O140" s="51"/>
      <c r="P140" s="51"/>
      <c r="Q140" s="51"/>
      <c r="R140" s="51"/>
      <c r="S140" s="51"/>
      <c r="T140" s="51"/>
      <c r="U140" s="51"/>
      <c r="V140" s="51"/>
      <c r="W140" s="51"/>
      <c r="X140" s="51"/>
    </row>
    <row r="141" spans="1:26" x14ac:dyDescent="0.25">
      <c r="A141" s="78"/>
      <c r="I141" s="46"/>
      <c r="O141" s="51"/>
      <c r="P141" s="51"/>
      <c r="Q141" s="51"/>
      <c r="R141" s="51"/>
      <c r="S141" s="51"/>
      <c r="T141" s="51"/>
      <c r="U141" s="51"/>
      <c r="V141" s="51"/>
      <c r="W141" s="51"/>
      <c r="X141" s="51"/>
    </row>
    <row r="142" spans="1:26" x14ac:dyDescent="0.25">
      <c r="A142" s="78"/>
      <c r="I142" s="46"/>
      <c r="O142" s="51"/>
      <c r="P142" s="51"/>
      <c r="Q142" s="51"/>
      <c r="R142" s="51"/>
      <c r="S142" s="51"/>
      <c r="T142" s="51"/>
      <c r="U142" s="51"/>
      <c r="V142" s="51"/>
      <c r="W142" s="51"/>
      <c r="X142" s="51"/>
    </row>
    <row r="143" spans="1:26" x14ac:dyDescent="0.25">
      <c r="A143" s="78"/>
      <c r="I143" s="46"/>
      <c r="O143" s="51"/>
      <c r="P143" s="51"/>
      <c r="Q143" s="51"/>
      <c r="R143" s="51"/>
      <c r="S143" s="51"/>
      <c r="T143" s="51"/>
      <c r="U143" s="51"/>
      <c r="V143" s="51"/>
      <c r="W143" s="51"/>
      <c r="X143" s="51"/>
    </row>
    <row r="144" spans="1:26" x14ac:dyDescent="0.25">
      <c r="A144" s="78"/>
      <c r="I144" s="46"/>
      <c r="O144" s="51"/>
      <c r="P144" s="51"/>
      <c r="Q144" s="51"/>
      <c r="R144" s="51"/>
      <c r="S144" s="51"/>
      <c r="T144" s="51"/>
      <c r="U144" s="51"/>
      <c r="V144" s="51"/>
      <c r="W144" s="51"/>
      <c r="X144" s="51"/>
    </row>
    <row r="145" spans="1:24" x14ac:dyDescent="0.25">
      <c r="A145" s="78"/>
      <c r="I145" s="46"/>
      <c r="O145" s="51"/>
      <c r="P145" s="51"/>
      <c r="Q145" s="51"/>
      <c r="R145" s="51"/>
      <c r="S145" s="51"/>
      <c r="T145" s="51"/>
      <c r="U145" s="51"/>
      <c r="V145" s="51"/>
      <c r="W145" s="51"/>
      <c r="X145" s="51"/>
    </row>
    <row r="146" spans="1:24" x14ac:dyDescent="0.25">
      <c r="A146" s="78"/>
      <c r="I146" s="46"/>
      <c r="O146" s="51"/>
      <c r="P146" s="51"/>
      <c r="Q146" s="51"/>
      <c r="R146" s="51"/>
      <c r="S146" s="51"/>
      <c r="T146" s="51"/>
      <c r="U146" s="51"/>
      <c r="V146" s="51"/>
      <c r="W146" s="51"/>
      <c r="X146" s="51"/>
    </row>
    <row r="147" spans="1:24" x14ac:dyDescent="0.25">
      <c r="A147" s="78"/>
      <c r="I147" s="46"/>
      <c r="O147" s="51"/>
      <c r="P147" s="51"/>
      <c r="Q147" s="51"/>
      <c r="R147" s="51"/>
      <c r="S147" s="51"/>
      <c r="T147" s="51"/>
      <c r="U147" s="51"/>
      <c r="V147" s="51"/>
      <c r="W147" s="51"/>
      <c r="X147" s="51"/>
    </row>
    <row r="148" spans="1:24" x14ac:dyDescent="0.25">
      <c r="A148" s="78"/>
      <c r="I148" s="46"/>
      <c r="O148" s="51"/>
      <c r="P148" s="51"/>
      <c r="Q148" s="51"/>
      <c r="R148" s="51"/>
      <c r="S148" s="51"/>
      <c r="T148" s="51"/>
      <c r="U148" s="51"/>
      <c r="V148" s="51"/>
      <c r="W148" s="51"/>
      <c r="X148" s="51"/>
    </row>
    <row r="149" spans="1:24" x14ac:dyDescent="0.25">
      <c r="A149" s="78"/>
      <c r="I149" s="46"/>
      <c r="O149" s="51"/>
      <c r="P149" s="51"/>
      <c r="Q149" s="51"/>
      <c r="R149" s="51"/>
      <c r="S149" s="51"/>
      <c r="T149" s="51"/>
      <c r="U149" s="51"/>
      <c r="V149" s="51"/>
      <c r="W149" s="51"/>
      <c r="X149" s="51"/>
    </row>
    <row r="150" spans="1:24" x14ac:dyDescent="0.25">
      <c r="A150" s="78"/>
      <c r="I150" s="46"/>
      <c r="O150" s="51"/>
      <c r="P150" s="51"/>
      <c r="Q150" s="51"/>
      <c r="R150" s="51"/>
      <c r="S150" s="51"/>
      <c r="T150" s="51"/>
      <c r="U150" s="51"/>
      <c r="V150" s="51"/>
      <c r="W150" s="51"/>
      <c r="X150" s="51"/>
    </row>
    <row r="151" spans="1:24" x14ac:dyDescent="0.25">
      <c r="A151" s="78"/>
      <c r="I151" s="46"/>
      <c r="O151" s="51"/>
      <c r="P151" s="51"/>
      <c r="Q151" s="51"/>
      <c r="R151" s="51"/>
      <c r="S151" s="51"/>
      <c r="T151" s="51"/>
      <c r="U151" s="51"/>
      <c r="V151" s="51"/>
      <c r="W151" s="51"/>
      <c r="X151" s="51"/>
    </row>
    <row r="152" spans="1:24" x14ac:dyDescent="0.25">
      <c r="A152" s="78"/>
      <c r="I152" s="46"/>
      <c r="O152" s="51"/>
      <c r="P152" s="51"/>
      <c r="Q152" s="51"/>
      <c r="R152" s="51"/>
      <c r="S152" s="51"/>
      <c r="T152" s="51"/>
      <c r="U152" s="51"/>
      <c r="V152" s="51"/>
      <c r="W152" s="51"/>
      <c r="X152" s="51"/>
    </row>
    <row r="153" spans="1:24" x14ac:dyDescent="0.25">
      <c r="A153" s="78"/>
      <c r="I153" s="46"/>
      <c r="O153" s="51"/>
      <c r="P153" s="51"/>
      <c r="Q153" s="51"/>
      <c r="R153" s="51"/>
      <c r="S153" s="51"/>
      <c r="T153" s="51"/>
      <c r="U153" s="51"/>
      <c r="V153" s="51"/>
      <c r="W153" s="51"/>
      <c r="X153" s="51"/>
    </row>
    <row r="154" spans="1:24" x14ac:dyDescent="0.25">
      <c r="A154" s="78"/>
      <c r="I154" s="46"/>
      <c r="O154" s="51"/>
      <c r="P154" s="51"/>
      <c r="Q154" s="51"/>
      <c r="R154" s="51"/>
      <c r="S154" s="51"/>
      <c r="T154" s="51"/>
      <c r="U154" s="51"/>
      <c r="V154" s="51"/>
      <c r="W154" s="51"/>
      <c r="X154" s="51"/>
    </row>
    <row r="155" spans="1:24" x14ac:dyDescent="0.25">
      <c r="A155" s="78"/>
      <c r="I155" s="46"/>
      <c r="O155" s="51"/>
      <c r="P155" s="51"/>
      <c r="Q155" s="51"/>
      <c r="R155" s="51"/>
      <c r="S155" s="51"/>
      <c r="T155" s="51"/>
      <c r="U155" s="51"/>
      <c r="V155" s="51"/>
      <c r="W155" s="51"/>
      <c r="X155" s="51"/>
    </row>
    <row r="156" spans="1:24" x14ac:dyDescent="0.25">
      <c r="A156" s="78"/>
      <c r="I156" s="46"/>
      <c r="O156" s="51"/>
      <c r="P156" s="51"/>
      <c r="Q156" s="51"/>
      <c r="R156" s="51"/>
      <c r="S156" s="51"/>
      <c r="T156" s="51"/>
      <c r="U156" s="51"/>
      <c r="V156" s="51"/>
      <c r="W156" s="51"/>
      <c r="X156" s="51"/>
    </row>
    <row r="157" spans="1:24" x14ac:dyDescent="0.25">
      <c r="A157" s="78"/>
      <c r="I157" s="46"/>
      <c r="O157" s="51"/>
      <c r="P157" s="51"/>
      <c r="Q157" s="51"/>
      <c r="R157" s="51"/>
      <c r="S157" s="51"/>
      <c r="T157" s="51"/>
      <c r="U157" s="51"/>
      <c r="V157" s="51"/>
      <c r="W157" s="51"/>
      <c r="X157" s="51"/>
    </row>
    <row r="158" spans="1:24" x14ac:dyDescent="0.25">
      <c r="A158" s="78"/>
      <c r="I158" s="46"/>
      <c r="O158" s="51"/>
      <c r="P158" s="51"/>
      <c r="Q158" s="51"/>
      <c r="R158" s="51"/>
      <c r="S158" s="51"/>
      <c r="T158" s="51"/>
      <c r="U158" s="51"/>
      <c r="V158" s="51"/>
      <c r="W158" s="51"/>
      <c r="X158" s="51"/>
    </row>
    <row r="159" spans="1:24" x14ac:dyDescent="0.25">
      <c r="A159" s="78"/>
      <c r="I159" s="46"/>
      <c r="O159" s="51"/>
      <c r="P159" s="51"/>
      <c r="Q159" s="51"/>
      <c r="R159" s="51"/>
      <c r="S159" s="51"/>
      <c r="T159" s="51"/>
      <c r="U159" s="51"/>
      <c r="V159" s="51"/>
      <c r="W159" s="51"/>
      <c r="X159" s="51"/>
    </row>
    <row r="160" spans="1:24" x14ac:dyDescent="0.25">
      <c r="A160" s="78"/>
      <c r="I160" s="46"/>
      <c r="O160" s="51"/>
      <c r="P160" s="51"/>
      <c r="Q160" s="51"/>
      <c r="R160" s="51"/>
      <c r="S160" s="51"/>
      <c r="T160" s="51"/>
      <c r="U160" s="51"/>
      <c r="V160" s="51"/>
      <c r="W160" s="51"/>
      <c r="X160" s="51"/>
    </row>
    <row r="161" spans="1:24" x14ac:dyDescent="0.25">
      <c r="A161" s="78"/>
      <c r="I161" s="46"/>
      <c r="O161" s="51"/>
      <c r="P161" s="51"/>
      <c r="Q161" s="51"/>
      <c r="R161" s="51"/>
      <c r="S161" s="51"/>
      <c r="T161" s="51"/>
      <c r="U161" s="51"/>
      <c r="V161" s="51"/>
      <c r="W161" s="51"/>
      <c r="X161" s="51"/>
    </row>
    <row r="162" spans="1:24" x14ac:dyDescent="0.25">
      <c r="A162" s="78"/>
      <c r="I162" s="46"/>
      <c r="O162" s="51"/>
      <c r="P162" s="51"/>
      <c r="Q162" s="51"/>
      <c r="R162" s="51"/>
      <c r="S162" s="51"/>
      <c r="T162" s="51"/>
      <c r="U162" s="51"/>
      <c r="V162" s="51"/>
      <c r="W162" s="51"/>
      <c r="X162" s="51"/>
    </row>
    <row r="163" spans="1:24" x14ac:dyDescent="0.25">
      <c r="A163" s="78"/>
      <c r="I163" s="46"/>
      <c r="O163" s="51"/>
      <c r="P163" s="51"/>
      <c r="Q163" s="51"/>
      <c r="R163" s="51"/>
      <c r="S163" s="51"/>
      <c r="T163" s="51"/>
      <c r="U163" s="51"/>
      <c r="V163" s="51"/>
      <c r="W163" s="51"/>
      <c r="X163" s="51"/>
    </row>
    <row r="164" spans="1:24" x14ac:dyDescent="0.25">
      <c r="A164" s="78"/>
      <c r="I164" s="46"/>
      <c r="O164" s="51"/>
      <c r="P164" s="51"/>
      <c r="Q164" s="51"/>
      <c r="R164" s="51"/>
      <c r="S164" s="51"/>
      <c r="T164" s="51"/>
      <c r="U164" s="51"/>
      <c r="V164" s="51"/>
      <c r="W164" s="51"/>
      <c r="X164" s="51"/>
    </row>
    <row r="165" spans="1:24" x14ac:dyDescent="0.25">
      <c r="A165" s="78"/>
      <c r="I165" s="46"/>
      <c r="O165" s="51"/>
      <c r="P165" s="51"/>
      <c r="Q165" s="51"/>
      <c r="R165" s="51"/>
      <c r="S165" s="51"/>
      <c r="T165" s="51"/>
      <c r="U165" s="51"/>
      <c r="V165" s="51"/>
      <c r="W165" s="51"/>
      <c r="X165" s="51"/>
    </row>
    <row r="166" spans="1:24" x14ac:dyDescent="0.25">
      <c r="A166" s="78"/>
      <c r="I166" s="46"/>
      <c r="O166" s="51"/>
      <c r="P166" s="51"/>
      <c r="Q166" s="51"/>
      <c r="R166" s="51"/>
      <c r="S166" s="51"/>
      <c r="T166" s="51"/>
      <c r="U166" s="51"/>
      <c r="V166" s="51"/>
      <c r="W166" s="51"/>
      <c r="X166" s="51"/>
    </row>
    <row r="167" spans="1:24" x14ac:dyDescent="0.25">
      <c r="A167" s="78"/>
      <c r="I167" s="46"/>
      <c r="O167" s="51"/>
      <c r="P167" s="51"/>
      <c r="Q167" s="51"/>
      <c r="R167" s="51"/>
      <c r="S167" s="51"/>
      <c r="T167" s="51"/>
      <c r="U167" s="51"/>
      <c r="V167" s="51"/>
      <c r="W167" s="51"/>
      <c r="X167" s="51"/>
    </row>
    <row r="168" spans="1:24" x14ac:dyDescent="0.25">
      <c r="A168" s="78"/>
      <c r="I168" s="46"/>
      <c r="O168" s="51"/>
      <c r="P168" s="51"/>
      <c r="Q168" s="51"/>
      <c r="R168" s="51"/>
      <c r="S168" s="51"/>
      <c r="T168" s="51"/>
      <c r="U168" s="51"/>
      <c r="V168" s="51"/>
      <c r="W168" s="51"/>
      <c r="X168" s="51"/>
    </row>
    <row r="169" spans="1:24" x14ac:dyDescent="0.25">
      <c r="A169" s="78"/>
      <c r="I169" s="46"/>
      <c r="O169" s="51"/>
      <c r="P169" s="51"/>
      <c r="Q169" s="51"/>
      <c r="R169" s="51"/>
      <c r="S169" s="51"/>
      <c r="T169" s="51"/>
      <c r="U169" s="51"/>
      <c r="V169" s="51"/>
      <c r="W169" s="51"/>
      <c r="X169" s="51"/>
    </row>
    <row r="170" spans="1:24" x14ac:dyDescent="0.25">
      <c r="A170" s="78"/>
      <c r="I170" s="46"/>
      <c r="O170" s="51"/>
      <c r="P170" s="51"/>
      <c r="Q170" s="51"/>
      <c r="R170" s="51"/>
      <c r="S170" s="51"/>
      <c r="T170" s="51"/>
      <c r="U170" s="51"/>
      <c r="V170" s="51"/>
      <c r="W170" s="51"/>
      <c r="X170" s="51"/>
    </row>
    <row r="171" spans="1:24" x14ac:dyDescent="0.25">
      <c r="A171" s="78"/>
      <c r="I171" s="46"/>
      <c r="O171" s="51"/>
      <c r="P171" s="51"/>
      <c r="Q171" s="51"/>
      <c r="R171" s="51"/>
      <c r="S171" s="51"/>
      <c r="T171" s="51"/>
      <c r="U171" s="51"/>
      <c r="V171" s="51"/>
      <c r="W171" s="51"/>
      <c r="X171" s="51"/>
    </row>
    <row r="172" spans="1:24" x14ac:dyDescent="0.25">
      <c r="A172" s="78"/>
      <c r="I172" s="46"/>
      <c r="O172" s="51"/>
      <c r="P172" s="51"/>
      <c r="Q172" s="51"/>
      <c r="R172" s="51"/>
      <c r="S172" s="51"/>
      <c r="T172" s="51"/>
      <c r="U172" s="51"/>
      <c r="V172" s="51"/>
      <c r="W172" s="51"/>
      <c r="X172" s="51"/>
    </row>
    <row r="173" spans="1:24" x14ac:dyDescent="0.25">
      <c r="A173" s="78"/>
      <c r="I173" s="46"/>
      <c r="O173" s="51"/>
      <c r="P173" s="51"/>
      <c r="Q173" s="51"/>
      <c r="R173" s="51"/>
      <c r="S173" s="51"/>
      <c r="T173" s="51"/>
      <c r="U173" s="51"/>
      <c r="V173" s="51"/>
      <c r="W173" s="51"/>
      <c r="X173" s="51"/>
    </row>
    <row r="174" spans="1:24" x14ac:dyDescent="0.25">
      <c r="A174" s="78"/>
      <c r="I174" s="46"/>
      <c r="O174" s="51"/>
      <c r="P174" s="51"/>
      <c r="Q174" s="51"/>
      <c r="R174" s="51"/>
      <c r="S174" s="51"/>
      <c r="T174" s="51"/>
      <c r="U174" s="51"/>
      <c r="V174" s="51"/>
      <c r="W174" s="51"/>
      <c r="X174" s="51"/>
    </row>
    <row r="175" spans="1:24" x14ac:dyDescent="0.25">
      <c r="A175" s="78"/>
      <c r="I175" s="46"/>
      <c r="O175" s="51"/>
      <c r="P175" s="51"/>
      <c r="Q175" s="51"/>
      <c r="R175" s="51"/>
      <c r="S175" s="51"/>
      <c r="T175" s="51"/>
      <c r="U175" s="51"/>
      <c r="V175" s="51"/>
      <c r="W175" s="51"/>
      <c r="X175" s="51"/>
    </row>
    <row r="176" spans="1:24" x14ac:dyDescent="0.25">
      <c r="A176" s="78"/>
      <c r="I176" s="46"/>
      <c r="O176" s="51"/>
      <c r="P176" s="51"/>
      <c r="Q176" s="51"/>
      <c r="R176" s="51"/>
      <c r="S176" s="51"/>
      <c r="T176" s="51"/>
      <c r="U176" s="51"/>
      <c r="V176" s="51"/>
      <c r="W176" s="51"/>
      <c r="X176" s="51"/>
    </row>
    <row r="177" spans="1:24" x14ac:dyDescent="0.25">
      <c r="A177" s="78"/>
      <c r="I177" s="46"/>
      <c r="O177" s="51"/>
      <c r="P177" s="51"/>
      <c r="Q177" s="51"/>
      <c r="R177" s="51"/>
      <c r="S177" s="51"/>
      <c r="T177" s="51"/>
      <c r="U177" s="51"/>
      <c r="V177" s="51"/>
      <c r="W177" s="51"/>
      <c r="X177" s="51"/>
    </row>
    <row r="178" spans="1:24" x14ac:dyDescent="0.25">
      <c r="A178" s="78"/>
      <c r="I178" s="46"/>
      <c r="O178" s="51"/>
      <c r="P178" s="51"/>
      <c r="Q178" s="51"/>
      <c r="R178" s="51"/>
      <c r="S178" s="51"/>
      <c r="T178" s="51"/>
      <c r="U178" s="51"/>
      <c r="V178" s="51"/>
      <c r="W178" s="51"/>
      <c r="X178" s="51"/>
    </row>
    <row r="179" spans="1:24" x14ac:dyDescent="0.25">
      <c r="A179" s="78"/>
      <c r="I179" s="46"/>
      <c r="O179" s="51"/>
      <c r="P179" s="51"/>
      <c r="Q179" s="51"/>
      <c r="R179" s="51"/>
      <c r="S179" s="51"/>
      <c r="T179" s="51"/>
      <c r="U179" s="51"/>
      <c r="V179" s="51"/>
      <c r="W179" s="51"/>
      <c r="X179" s="51"/>
    </row>
    <row r="180" spans="1:24" x14ac:dyDescent="0.25">
      <c r="A180" s="78"/>
      <c r="I180" s="46"/>
      <c r="O180" s="51"/>
      <c r="P180" s="51"/>
      <c r="Q180" s="51"/>
      <c r="R180" s="51"/>
      <c r="S180" s="51"/>
      <c r="T180" s="51"/>
      <c r="U180" s="51"/>
      <c r="V180" s="51"/>
      <c r="W180" s="51"/>
      <c r="X180" s="51"/>
    </row>
    <row r="181" spans="1:24" x14ac:dyDescent="0.25">
      <c r="A181" s="78"/>
      <c r="I181" s="46"/>
      <c r="O181" s="51"/>
      <c r="P181" s="51"/>
      <c r="Q181" s="51"/>
      <c r="R181" s="51"/>
      <c r="S181" s="51"/>
      <c r="T181" s="51"/>
      <c r="U181" s="51"/>
      <c r="V181" s="51"/>
      <c r="W181" s="51"/>
      <c r="X181" s="51"/>
    </row>
    <row r="182" spans="1:24" x14ac:dyDescent="0.25">
      <c r="A182" s="78"/>
      <c r="I182" s="46"/>
      <c r="O182" s="51"/>
      <c r="P182" s="51"/>
      <c r="Q182" s="51"/>
      <c r="R182" s="51"/>
      <c r="S182" s="51"/>
      <c r="T182" s="51"/>
      <c r="U182" s="51"/>
      <c r="V182" s="51"/>
      <c r="W182" s="51"/>
      <c r="X182" s="51"/>
    </row>
    <row r="183" spans="1:24" x14ac:dyDescent="0.25">
      <c r="A183" s="78"/>
      <c r="I183" s="46"/>
      <c r="O183" s="51"/>
      <c r="P183" s="51"/>
      <c r="Q183" s="51"/>
      <c r="R183" s="51"/>
      <c r="S183" s="51"/>
      <c r="T183" s="51"/>
      <c r="U183" s="51"/>
      <c r="V183" s="51"/>
      <c r="W183" s="51"/>
      <c r="X183" s="51"/>
    </row>
    <row r="184" spans="1:24" x14ac:dyDescent="0.25">
      <c r="A184" s="78"/>
      <c r="I184" s="46"/>
      <c r="O184" s="51"/>
      <c r="P184" s="51"/>
      <c r="Q184" s="51"/>
      <c r="R184" s="51"/>
      <c r="S184" s="51"/>
      <c r="T184" s="51"/>
      <c r="U184" s="51"/>
      <c r="V184" s="51"/>
      <c r="W184" s="51"/>
      <c r="X184" s="51"/>
    </row>
    <row r="185" spans="1:24" x14ac:dyDescent="0.25">
      <c r="A185" s="78"/>
      <c r="I185" s="46"/>
      <c r="O185" s="51"/>
      <c r="P185" s="51"/>
      <c r="Q185" s="51"/>
      <c r="R185" s="51"/>
      <c r="S185" s="51"/>
      <c r="T185" s="51"/>
      <c r="U185" s="51"/>
      <c r="V185" s="51"/>
      <c r="W185" s="51"/>
      <c r="X185" s="51"/>
    </row>
    <row r="186" spans="1:24" x14ac:dyDescent="0.25">
      <c r="A186" s="78"/>
      <c r="I186" s="46"/>
      <c r="O186" s="51"/>
      <c r="P186" s="51"/>
      <c r="Q186" s="51"/>
      <c r="R186" s="51"/>
      <c r="S186" s="51"/>
      <c r="T186" s="51"/>
      <c r="U186" s="51"/>
      <c r="V186" s="51"/>
      <c r="W186" s="51"/>
      <c r="X186" s="51"/>
    </row>
    <row r="187" spans="1:24" x14ac:dyDescent="0.25">
      <c r="A187" s="78"/>
      <c r="I187" s="46"/>
      <c r="O187" s="51"/>
      <c r="P187" s="51"/>
      <c r="Q187" s="51"/>
      <c r="R187" s="51"/>
      <c r="S187" s="51"/>
      <c r="T187" s="51"/>
      <c r="U187" s="51"/>
      <c r="V187" s="51"/>
      <c r="W187" s="51"/>
      <c r="X187" s="51"/>
    </row>
    <row r="188" spans="1:24" x14ac:dyDescent="0.25">
      <c r="A188" s="78"/>
      <c r="I188" s="46"/>
      <c r="O188" s="51"/>
      <c r="P188" s="51"/>
      <c r="Q188" s="51"/>
      <c r="R188" s="51"/>
      <c r="S188" s="51"/>
      <c r="T188" s="51"/>
      <c r="U188" s="51"/>
      <c r="V188" s="51"/>
      <c r="W188" s="51"/>
      <c r="X188" s="51"/>
    </row>
    <row r="189" spans="1:24" x14ac:dyDescent="0.25">
      <c r="A189" s="78"/>
      <c r="I189" s="46"/>
      <c r="O189" s="51"/>
      <c r="P189" s="51"/>
      <c r="Q189" s="51"/>
      <c r="R189" s="51"/>
      <c r="S189" s="51"/>
      <c r="T189" s="51"/>
      <c r="U189" s="51"/>
      <c r="V189" s="51"/>
      <c r="W189" s="51"/>
      <c r="X189" s="51"/>
    </row>
    <row r="190" spans="1:24" x14ac:dyDescent="0.25">
      <c r="A190" s="78"/>
      <c r="I190" s="46"/>
      <c r="O190" s="51"/>
      <c r="P190" s="51"/>
      <c r="Q190" s="51"/>
      <c r="R190" s="51"/>
      <c r="S190" s="51"/>
      <c r="T190" s="51"/>
      <c r="U190" s="51"/>
      <c r="V190" s="51"/>
      <c r="W190" s="51"/>
      <c r="X190" s="51"/>
    </row>
    <row r="191" spans="1:24" x14ac:dyDescent="0.25">
      <c r="A191" s="78"/>
      <c r="I191" s="46"/>
      <c r="O191" s="51"/>
      <c r="P191" s="51"/>
      <c r="Q191" s="51"/>
      <c r="R191" s="51"/>
      <c r="S191" s="51"/>
      <c r="T191" s="51"/>
      <c r="U191" s="51"/>
      <c r="V191" s="51"/>
      <c r="W191" s="51"/>
      <c r="X191" s="51"/>
    </row>
    <row r="192" spans="1:24" x14ac:dyDescent="0.25">
      <c r="A192" s="78"/>
      <c r="I192" s="46"/>
      <c r="O192" s="51"/>
      <c r="P192" s="51"/>
      <c r="Q192" s="51"/>
      <c r="R192" s="51"/>
      <c r="S192" s="51"/>
      <c r="T192" s="51"/>
      <c r="U192" s="51"/>
      <c r="V192" s="51"/>
      <c r="W192" s="51"/>
      <c r="X192" s="51"/>
    </row>
    <row r="193" spans="1:24" x14ac:dyDescent="0.25">
      <c r="A193" s="78"/>
      <c r="I193" s="46"/>
      <c r="O193" s="51"/>
      <c r="P193" s="51"/>
      <c r="Q193" s="51"/>
      <c r="R193" s="51"/>
      <c r="S193" s="51"/>
      <c r="T193" s="51"/>
      <c r="U193" s="51"/>
      <c r="V193" s="51"/>
      <c r="W193" s="51"/>
      <c r="X193" s="51"/>
    </row>
    <row r="194" spans="1:24" x14ac:dyDescent="0.25">
      <c r="A194" s="78"/>
      <c r="I194" s="46"/>
      <c r="O194" s="51"/>
      <c r="P194" s="51"/>
      <c r="Q194" s="51"/>
      <c r="R194" s="51"/>
      <c r="S194" s="51"/>
      <c r="T194" s="51"/>
      <c r="U194" s="51"/>
      <c r="V194" s="51"/>
      <c r="W194" s="51"/>
      <c r="X194" s="51"/>
    </row>
    <row r="195" spans="1:24" x14ac:dyDescent="0.25">
      <c r="A195" s="78"/>
      <c r="I195" s="46"/>
      <c r="O195" s="51"/>
      <c r="P195" s="51"/>
      <c r="Q195" s="51"/>
      <c r="R195" s="51"/>
      <c r="S195" s="51"/>
      <c r="T195" s="51"/>
      <c r="U195" s="51"/>
      <c r="V195" s="51"/>
      <c r="W195" s="51"/>
      <c r="X195" s="51"/>
    </row>
    <row r="196" spans="1:24" x14ac:dyDescent="0.25">
      <c r="A196" s="78"/>
      <c r="I196" s="46"/>
      <c r="O196" s="51"/>
      <c r="P196" s="51"/>
      <c r="Q196" s="51"/>
      <c r="R196" s="51"/>
      <c r="S196" s="51"/>
      <c r="T196" s="51"/>
      <c r="U196" s="51"/>
      <c r="V196" s="51"/>
      <c r="W196" s="51"/>
      <c r="X196" s="51"/>
    </row>
    <row r="197" spans="1:24" x14ac:dyDescent="0.25">
      <c r="A197" s="78"/>
      <c r="I197" s="46"/>
      <c r="O197" s="51"/>
      <c r="P197" s="51"/>
      <c r="Q197" s="51"/>
      <c r="R197" s="51"/>
      <c r="S197" s="51"/>
      <c r="T197" s="51"/>
      <c r="U197" s="51"/>
      <c r="V197" s="51"/>
      <c r="W197" s="51"/>
      <c r="X197" s="51"/>
    </row>
    <row r="198" spans="1:24" x14ac:dyDescent="0.25">
      <c r="A198" s="78"/>
      <c r="I198" s="46"/>
      <c r="O198" s="51"/>
      <c r="P198" s="51"/>
      <c r="Q198" s="51"/>
      <c r="R198" s="51"/>
      <c r="S198" s="51"/>
      <c r="T198" s="51"/>
      <c r="U198" s="51"/>
      <c r="V198" s="51"/>
      <c r="W198" s="51"/>
      <c r="X198" s="51"/>
    </row>
    <row r="199" spans="1:24" x14ac:dyDescent="0.25">
      <c r="A199" s="78"/>
      <c r="I199" s="46"/>
      <c r="O199" s="51"/>
      <c r="P199" s="51"/>
      <c r="Q199" s="51"/>
      <c r="R199" s="51"/>
      <c r="S199" s="51"/>
      <c r="T199" s="51"/>
      <c r="U199" s="51"/>
      <c r="V199" s="51"/>
      <c r="W199" s="51"/>
      <c r="X199" s="51"/>
    </row>
    <row r="200" spans="1:24" x14ac:dyDescent="0.25">
      <c r="A200" s="78"/>
      <c r="I200" s="46"/>
      <c r="O200" s="51"/>
      <c r="P200" s="51"/>
      <c r="Q200" s="51"/>
      <c r="R200" s="51"/>
      <c r="S200" s="51"/>
      <c r="T200" s="51"/>
      <c r="U200" s="51"/>
      <c r="V200" s="51"/>
      <c r="W200" s="51"/>
      <c r="X200" s="51"/>
    </row>
    <row r="201" spans="1:24" x14ac:dyDescent="0.25">
      <c r="A201" s="78"/>
      <c r="I201" s="46"/>
      <c r="O201" s="51"/>
      <c r="P201" s="51"/>
      <c r="Q201" s="51"/>
      <c r="R201" s="51"/>
      <c r="S201" s="51"/>
      <c r="T201" s="51"/>
      <c r="U201" s="51"/>
      <c r="V201" s="51"/>
      <c r="W201" s="51"/>
      <c r="X201" s="51"/>
    </row>
    <row r="202" spans="1:24" x14ac:dyDescent="0.25">
      <c r="A202" s="78"/>
      <c r="I202" s="46"/>
      <c r="O202" s="51"/>
      <c r="P202" s="51"/>
      <c r="Q202" s="51"/>
      <c r="R202" s="51"/>
      <c r="S202" s="51"/>
      <c r="T202" s="51"/>
      <c r="U202" s="51"/>
      <c r="V202" s="51"/>
      <c r="W202" s="51"/>
      <c r="X202" s="51"/>
    </row>
    <row r="203" spans="1:24" x14ac:dyDescent="0.25">
      <c r="A203" s="78"/>
      <c r="I203" s="46"/>
      <c r="O203" s="51"/>
      <c r="P203" s="51"/>
      <c r="Q203" s="51"/>
      <c r="R203" s="51"/>
      <c r="S203" s="51"/>
      <c r="T203" s="51"/>
      <c r="U203" s="51"/>
      <c r="V203" s="51"/>
      <c r="W203" s="51"/>
      <c r="X203" s="51"/>
    </row>
    <row r="204" spans="1:24" x14ac:dyDescent="0.25">
      <c r="A204" s="78"/>
      <c r="I204" s="46"/>
      <c r="O204" s="51"/>
      <c r="P204" s="51"/>
      <c r="Q204" s="51"/>
      <c r="R204" s="51"/>
      <c r="S204" s="51"/>
      <c r="T204" s="51"/>
      <c r="U204" s="51"/>
      <c r="V204" s="51"/>
      <c r="W204" s="51"/>
      <c r="X204" s="51"/>
    </row>
    <row r="205" spans="1:24" x14ac:dyDescent="0.25">
      <c r="A205" s="78"/>
      <c r="I205" s="46"/>
      <c r="O205" s="51"/>
      <c r="P205" s="51"/>
      <c r="Q205" s="51"/>
      <c r="R205" s="51"/>
      <c r="S205" s="51"/>
      <c r="T205" s="51"/>
      <c r="U205" s="51"/>
      <c r="V205" s="51"/>
      <c r="W205" s="51"/>
      <c r="X205" s="51"/>
    </row>
    <row r="206" spans="1:24" x14ac:dyDescent="0.25">
      <c r="A206" s="78"/>
      <c r="I206" s="46"/>
      <c r="O206" s="51"/>
      <c r="P206" s="51"/>
      <c r="Q206" s="51"/>
      <c r="R206" s="51"/>
      <c r="S206" s="51"/>
      <c r="T206" s="51"/>
      <c r="U206" s="51"/>
      <c r="V206" s="51"/>
      <c r="W206" s="51"/>
      <c r="X206" s="51"/>
    </row>
    <row r="207" spans="1:24" x14ac:dyDescent="0.25">
      <c r="A207" s="78"/>
      <c r="I207" s="46"/>
      <c r="O207" s="51"/>
      <c r="P207" s="51"/>
      <c r="Q207" s="51"/>
      <c r="R207" s="51"/>
      <c r="S207" s="51"/>
      <c r="T207" s="51"/>
      <c r="U207" s="51"/>
      <c r="V207" s="51"/>
      <c r="W207" s="51"/>
      <c r="X207" s="51"/>
    </row>
    <row r="208" spans="1:24" x14ac:dyDescent="0.25">
      <c r="A208" s="78"/>
      <c r="I208" s="46"/>
      <c r="O208" s="51"/>
      <c r="P208" s="51"/>
      <c r="Q208" s="51"/>
      <c r="R208" s="51"/>
      <c r="S208" s="51"/>
      <c r="T208" s="51"/>
      <c r="U208" s="51"/>
      <c r="V208" s="51"/>
      <c r="W208" s="51"/>
      <c r="X208" s="51"/>
    </row>
    <row r="209" spans="1:24" x14ac:dyDescent="0.25">
      <c r="A209" s="78"/>
      <c r="I209" s="46"/>
      <c r="O209" s="51"/>
      <c r="P209" s="51"/>
      <c r="Q209" s="51"/>
      <c r="R209" s="51"/>
      <c r="S209" s="51"/>
      <c r="T209" s="51"/>
      <c r="U209" s="51"/>
      <c r="V209" s="51"/>
      <c r="W209" s="51"/>
      <c r="X209" s="51"/>
    </row>
    <row r="210" spans="1:24" x14ac:dyDescent="0.25">
      <c r="A210" s="78"/>
      <c r="I210" s="46"/>
      <c r="O210" s="51"/>
      <c r="P210" s="51"/>
      <c r="Q210" s="51"/>
      <c r="R210" s="51"/>
      <c r="S210" s="51"/>
      <c r="T210" s="51"/>
      <c r="U210" s="51"/>
      <c r="V210" s="51"/>
      <c r="W210" s="51"/>
      <c r="X210" s="51"/>
    </row>
    <row r="211" spans="1:24" x14ac:dyDescent="0.25">
      <c r="A211" s="78"/>
      <c r="I211" s="46"/>
      <c r="O211" s="51"/>
      <c r="P211" s="51"/>
      <c r="Q211" s="51"/>
      <c r="R211" s="51"/>
      <c r="S211" s="51"/>
      <c r="T211" s="51"/>
      <c r="U211" s="51"/>
      <c r="V211" s="51"/>
      <c r="W211" s="51"/>
      <c r="X211" s="51"/>
    </row>
    <row r="212" spans="1:24" x14ac:dyDescent="0.25">
      <c r="A212" s="78"/>
      <c r="I212" s="46"/>
      <c r="O212" s="51"/>
      <c r="P212" s="51"/>
      <c r="Q212" s="51"/>
      <c r="R212" s="51"/>
      <c r="S212" s="51"/>
      <c r="T212" s="51"/>
      <c r="U212" s="51"/>
      <c r="V212" s="51"/>
      <c r="W212" s="51"/>
      <c r="X212" s="51"/>
    </row>
    <row r="213" spans="1:24" x14ac:dyDescent="0.25">
      <c r="A213" s="78"/>
      <c r="I213" s="46"/>
      <c r="O213" s="51"/>
      <c r="P213" s="51"/>
      <c r="Q213" s="51"/>
      <c r="R213" s="51"/>
      <c r="S213" s="51"/>
      <c r="T213" s="51"/>
      <c r="U213" s="51"/>
      <c r="V213" s="51"/>
      <c r="W213" s="51"/>
      <c r="X213" s="51"/>
    </row>
    <row r="214" spans="1:24" x14ac:dyDescent="0.25">
      <c r="A214" s="78"/>
      <c r="I214" s="46"/>
      <c r="O214" s="51"/>
      <c r="P214" s="51"/>
      <c r="Q214" s="51"/>
      <c r="R214" s="51"/>
      <c r="S214" s="51"/>
      <c r="T214" s="51"/>
      <c r="U214" s="51"/>
      <c r="V214" s="51"/>
      <c r="W214" s="51"/>
      <c r="X214" s="51"/>
    </row>
    <row r="215" spans="1:24" x14ac:dyDescent="0.25">
      <c r="A215" s="78"/>
      <c r="I215" s="46"/>
      <c r="O215" s="51"/>
      <c r="P215" s="51"/>
      <c r="Q215" s="51"/>
      <c r="R215" s="51"/>
      <c r="S215" s="51"/>
      <c r="T215" s="51"/>
      <c r="U215" s="51"/>
      <c r="V215" s="51"/>
      <c r="W215" s="51"/>
      <c r="X215" s="51"/>
    </row>
    <row r="216" spans="1:24" x14ac:dyDescent="0.25">
      <c r="A216" s="78"/>
      <c r="I216" s="46"/>
      <c r="O216" s="51"/>
      <c r="P216" s="51"/>
      <c r="Q216" s="51"/>
      <c r="R216" s="51"/>
      <c r="S216" s="51"/>
      <c r="T216" s="51"/>
      <c r="U216" s="51"/>
      <c r="V216" s="51"/>
      <c r="W216" s="51"/>
      <c r="X216" s="51"/>
    </row>
    <row r="217" spans="1:24" x14ac:dyDescent="0.25">
      <c r="A217" s="78"/>
      <c r="I217" s="46"/>
      <c r="O217" s="51"/>
      <c r="P217" s="51"/>
      <c r="Q217" s="51"/>
      <c r="R217" s="51"/>
      <c r="S217" s="51"/>
      <c r="T217" s="51"/>
      <c r="U217" s="51"/>
      <c r="V217" s="51"/>
      <c r="W217" s="51"/>
      <c r="X217" s="51"/>
    </row>
    <row r="218" spans="1:24" x14ac:dyDescent="0.25">
      <c r="A218" s="78"/>
      <c r="I218" s="46"/>
      <c r="O218" s="51"/>
      <c r="P218" s="51"/>
      <c r="Q218" s="51"/>
      <c r="R218" s="51"/>
      <c r="S218" s="51"/>
      <c r="T218" s="51"/>
      <c r="U218" s="51"/>
      <c r="V218" s="51"/>
      <c r="W218" s="51"/>
      <c r="X218" s="51"/>
    </row>
    <row r="219" spans="1:24" x14ac:dyDescent="0.25">
      <c r="A219" s="78"/>
      <c r="I219" s="46"/>
      <c r="O219" s="51"/>
      <c r="P219" s="51"/>
      <c r="Q219" s="51"/>
      <c r="R219" s="51"/>
      <c r="S219" s="51"/>
      <c r="T219" s="51"/>
      <c r="U219" s="51"/>
      <c r="V219" s="51"/>
      <c r="W219" s="51"/>
      <c r="X219" s="51"/>
    </row>
    <row r="220" spans="1:24" x14ac:dyDescent="0.25">
      <c r="A220" s="78"/>
      <c r="I220" s="46"/>
      <c r="O220" s="51"/>
      <c r="P220" s="51"/>
      <c r="Q220" s="51"/>
      <c r="R220" s="51"/>
      <c r="S220" s="51"/>
      <c r="T220" s="51"/>
      <c r="U220" s="51"/>
      <c r="V220" s="51"/>
      <c r="W220" s="51"/>
      <c r="X220" s="51"/>
    </row>
    <row r="221" spans="1:24" x14ac:dyDescent="0.25">
      <c r="A221" s="78"/>
      <c r="I221" s="46"/>
      <c r="O221" s="51"/>
      <c r="P221" s="51"/>
      <c r="Q221" s="51"/>
      <c r="R221" s="51"/>
      <c r="S221" s="51"/>
      <c r="T221" s="51"/>
      <c r="U221" s="51"/>
      <c r="V221" s="51"/>
      <c r="W221" s="51"/>
      <c r="X221" s="51"/>
    </row>
    <row r="222" spans="1:24" x14ac:dyDescent="0.25">
      <c r="A222" s="78"/>
      <c r="I222" s="46"/>
      <c r="O222" s="51"/>
      <c r="P222" s="51"/>
      <c r="Q222" s="51"/>
      <c r="R222" s="51"/>
      <c r="S222" s="51"/>
      <c r="T222" s="51"/>
      <c r="U222" s="51"/>
      <c r="V222" s="51"/>
      <c r="W222" s="51"/>
      <c r="X222" s="51"/>
    </row>
    <row r="223" spans="1:24" x14ac:dyDescent="0.25">
      <c r="A223" s="78"/>
      <c r="I223" s="46"/>
      <c r="O223" s="51"/>
      <c r="P223" s="51"/>
      <c r="Q223" s="51"/>
      <c r="R223" s="51"/>
      <c r="S223" s="51"/>
      <c r="T223" s="51"/>
      <c r="U223" s="51"/>
      <c r="V223" s="51"/>
      <c r="W223" s="51"/>
      <c r="X223" s="51"/>
    </row>
    <row r="224" spans="1:24" x14ac:dyDescent="0.25">
      <c r="A224" s="78"/>
      <c r="I224" s="46"/>
      <c r="O224" s="51"/>
      <c r="P224" s="51"/>
      <c r="Q224" s="51"/>
      <c r="R224" s="51"/>
      <c r="S224" s="51"/>
      <c r="T224" s="51"/>
      <c r="U224" s="51"/>
      <c r="V224" s="51"/>
      <c r="W224" s="51"/>
      <c r="X224" s="51"/>
    </row>
    <row r="225" spans="1:24" x14ac:dyDescent="0.25">
      <c r="A225" s="78"/>
      <c r="I225" s="46"/>
      <c r="O225" s="51"/>
      <c r="P225" s="51"/>
      <c r="Q225" s="51"/>
      <c r="R225" s="51"/>
      <c r="S225" s="51"/>
      <c r="T225" s="51"/>
      <c r="U225" s="51"/>
      <c r="V225" s="51"/>
      <c r="W225" s="51"/>
      <c r="X225" s="51"/>
    </row>
    <row r="226" spans="1:24" x14ac:dyDescent="0.25">
      <c r="A226" s="78"/>
      <c r="I226" s="46"/>
      <c r="O226" s="51"/>
      <c r="P226" s="51"/>
      <c r="Q226" s="51"/>
      <c r="R226" s="51"/>
      <c r="S226" s="51"/>
      <c r="T226" s="51"/>
      <c r="U226" s="51"/>
      <c r="V226" s="51"/>
      <c r="W226" s="51"/>
      <c r="X226" s="51"/>
    </row>
    <row r="227" spans="1:24" x14ac:dyDescent="0.25">
      <c r="A227" s="78"/>
      <c r="I227" s="46"/>
      <c r="O227" s="51"/>
      <c r="P227" s="51"/>
      <c r="Q227" s="51"/>
      <c r="R227" s="51"/>
      <c r="S227" s="51"/>
      <c r="T227" s="51"/>
      <c r="U227" s="51"/>
      <c r="V227" s="51"/>
      <c r="W227" s="51"/>
      <c r="X227" s="51"/>
    </row>
    <row r="228" spans="1:24" x14ac:dyDescent="0.25">
      <c r="A228" s="78"/>
      <c r="I228" s="46"/>
      <c r="O228" s="51"/>
      <c r="P228" s="51"/>
      <c r="Q228" s="51"/>
      <c r="R228" s="51"/>
      <c r="S228" s="51"/>
      <c r="T228" s="51"/>
      <c r="U228" s="51"/>
      <c r="V228" s="51"/>
      <c r="W228" s="51"/>
      <c r="X228" s="51"/>
    </row>
    <row r="229" spans="1:24" x14ac:dyDescent="0.25">
      <c r="A229" s="78"/>
      <c r="I229" s="46"/>
      <c r="O229" s="51"/>
      <c r="P229" s="51"/>
      <c r="Q229" s="51"/>
      <c r="R229" s="51"/>
      <c r="S229" s="51"/>
      <c r="T229" s="51"/>
      <c r="U229" s="51"/>
      <c r="V229" s="51"/>
      <c r="W229" s="51"/>
      <c r="X229" s="51"/>
    </row>
    <row r="230" spans="1:24" x14ac:dyDescent="0.25">
      <c r="A230" s="78"/>
      <c r="I230" s="46"/>
      <c r="O230" s="51"/>
      <c r="P230" s="51"/>
      <c r="Q230" s="51"/>
      <c r="R230" s="51"/>
      <c r="S230" s="51"/>
      <c r="T230" s="51"/>
      <c r="U230" s="51"/>
      <c r="V230" s="51"/>
      <c r="W230" s="51"/>
      <c r="X230" s="51"/>
    </row>
    <row r="231" spans="1:24" x14ac:dyDescent="0.25">
      <c r="A231" s="78"/>
      <c r="I231" s="46"/>
      <c r="O231" s="51"/>
      <c r="P231" s="51"/>
      <c r="Q231" s="51"/>
      <c r="R231" s="51"/>
      <c r="S231" s="51"/>
      <c r="T231" s="51"/>
      <c r="U231" s="51"/>
      <c r="V231" s="51"/>
      <c r="W231" s="51"/>
      <c r="X231" s="51"/>
    </row>
    <row r="232" spans="1:24" x14ac:dyDescent="0.25">
      <c r="A232" s="78"/>
      <c r="I232" s="46"/>
      <c r="O232" s="51"/>
      <c r="P232" s="51"/>
      <c r="Q232" s="51"/>
      <c r="R232" s="51"/>
      <c r="S232" s="51"/>
      <c r="T232" s="51"/>
      <c r="U232" s="51"/>
      <c r="V232" s="51"/>
      <c r="W232" s="51"/>
      <c r="X232" s="51"/>
    </row>
    <row r="233" spans="1:24" x14ac:dyDescent="0.25">
      <c r="A233" s="78"/>
      <c r="I233" s="46"/>
      <c r="O233" s="51"/>
      <c r="P233" s="51"/>
      <c r="Q233" s="51"/>
      <c r="R233" s="51"/>
      <c r="S233" s="51"/>
      <c r="T233" s="51"/>
      <c r="U233" s="51"/>
      <c r="V233" s="51"/>
      <c r="W233" s="51"/>
      <c r="X233" s="51"/>
    </row>
    <row r="234" spans="1:24" x14ac:dyDescent="0.25">
      <c r="A234" s="78"/>
      <c r="I234" s="46"/>
      <c r="O234" s="51"/>
      <c r="P234" s="51"/>
      <c r="Q234" s="51"/>
      <c r="R234" s="51"/>
      <c r="S234" s="51"/>
      <c r="T234" s="51"/>
      <c r="U234" s="51"/>
      <c r="V234" s="51"/>
      <c r="W234" s="51"/>
      <c r="X234" s="51"/>
    </row>
    <row r="235" spans="1:24" x14ac:dyDescent="0.25">
      <c r="A235" s="78"/>
      <c r="I235" s="46"/>
      <c r="O235" s="51"/>
      <c r="P235" s="51"/>
      <c r="Q235" s="51"/>
      <c r="R235" s="51"/>
      <c r="S235" s="51"/>
      <c r="T235" s="51"/>
      <c r="U235" s="51"/>
      <c r="V235" s="51"/>
      <c r="W235" s="51"/>
      <c r="X235" s="51"/>
    </row>
    <row r="236" spans="1:24" x14ac:dyDescent="0.25">
      <c r="A236" s="78"/>
      <c r="I236" s="46"/>
      <c r="O236" s="51"/>
      <c r="P236" s="51"/>
      <c r="Q236" s="51"/>
      <c r="R236" s="51"/>
      <c r="S236" s="51"/>
      <c r="T236" s="51"/>
      <c r="U236" s="51"/>
      <c r="V236" s="51"/>
      <c r="W236" s="51"/>
      <c r="X236" s="51"/>
    </row>
    <row r="237" spans="1:24" x14ac:dyDescent="0.25">
      <c r="A237" s="78"/>
      <c r="I237" s="46"/>
      <c r="O237" s="51"/>
      <c r="P237" s="51"/>
      <c r="Q237" s="51"/>
      <c r="R237" s="51"/>
      <c r="S237" s="51"/>
      <c r="T237" s="51"/>
      <c r="U237" s="51"/>
      <c r="V237" s="51"/>
      <c r="W237" s="51"/>
      <c r="X237" s="51"/>
    </row>
    <row r="238" spans="1:24" x14ac:dyDescent="0.25">
      <c r="A238" s="78"/>
      <c r="I238" s="46"/>
      <c r="O238" s="51"/>
      <c r="P238" s="51"/>
      <c r="Q238" s="51"/>
      <c r="R238" s="51"/>
      <c r="S238" s="51"/>
      <c r="T238" s="51"/>
      <c r="U238" s="51"/>
      <c r="V238" s="51"/>
      <c r="W238" s="51"/>
      <c r="X238" s="51"/>
    </row>
    <row r="239" spans="1:24" x14ac:dyDescent="0.25">
      <c r="A239" s="78"/>
      <c r="I239" s="46"/>
      <c r="O239" s="51"/>
      <c r="P239" s="51"/>
      <c r="Q239" s="51"/>
      <c r="R239" s="51"/>
      <c r="S239" s="51"/>
      <c r="T239" s="51"/>
      <c r="U239" s="51"/>
      <c r="V239" s="51"/>
      <c r="W239" s="51"/>
      <c r="X239" s="51"/>
    </row>
    <row r="240" spans="1:24" x14ac:dyDescent="0.25">
      <c r="A240" s="78"/>
      <c r="I240" s="46"/>
      <c r="O240" s="51"/>
      <c r="P240" s="51"/>
      <c r="Q240" s="51"/>
      <c r="R240" s="51"/>
      <c r="S240" s="51"/>
      <c r="T240" s="51"/>
      <c r="U240" s="51"/>
      <c r="V240" s="51"/>
      <c r="W240" s="51"/>
      <c r="X240" s="51"/>
    </row>
    <row r="241" spans="1:24" x14ac:dyDescent="0.25">
      <c r="A241" s="78"/>
      <c r="I241" s="46"/>
      <c r="O241" s="51"/>
      <c r="P241" s="51"/>
      <c r="Q241" s="51"/>
      <c r="R241" s="51"/>
      <c r="S241" s="51"/>
      <c r="T241" s="51"/>
      <c r="U241" s="51"/>
      <c r="V241" s="51"/>
      <c r="W241" s="51"/>
      <c r="X241" s="51"/>
    </row>
    <row r="242" spans="1:24" x14ac:dyDescent="0.25">
      <c r="A242" s="78"/>
      <c r="I242" s="46"/>
      <c r="O242" s="51"/>
      <c r="P242" s="51"/>
      <c r="Q242" s="51"/>
      <c r="R242" s="51"/>
      <c r="S242" s="51"/>
      <c r="T242" s="51"/>
      <c r="U242" s="51"/>
      <c r="V242" s="51"/>
      <c r="W242" s="51"/>
      <c r="X242" s="51"/>
    </row>
    <row r="243" spans="1:24" x14ac:dyDescent="0.25">
      <c r="A243" s="78"/>
      <c r="I243" s="46"/>
      <c r="O243" s="51"/>
      <c r="P243" s="51"/>
      <c r="Q243" s="51"/>
      <c r="R243" s="51"/>
      <c r="S243" s="51"/>
      <c r="T243" s="51"/>
      <c r="U243" s="51"/>
      <c r="V243" s="51"/>
      <c r="W243" s="51"/>
      <c r="X243" s="51"/>
    </row>
    <row r="244" spans="1:24" x14ac:dyDescent="0.25">
      <c r="A244" s="78"/>
      <c r="I244" s="46"/>
      <c r="O244" s="51"/>
      <c r="P244" s="51"/>
      <c r="Q244" s="51"/>
      <c r="R244" s="51"/>
      <c r="S244" s="51"/>
      <c r="T244" s="51"/>
      <c r="U244" s="51"/>
      <c r="V244" s="51"/>
      <c r="W244" s="51"/>
      <c r="X244" s="51"/>
    </row>
    <row r="245" spans="1:24" x14ac:dyDescent="0.25">
      <c r="A245" s="78"/>
      <c r="I245" s="46"/>
      <c r="O245" s="51"/>
      <c r="P245" s="51"/>
      <c r="Q245" s="51"/>
      <c r="R245" s="51"/>
      <c r="S245" s="51"/>
      <c r="T245" s="51"/>
      <c r="U245" s="51"/>
      <c r="V245" s="51"/>
      <c r="W245" s="51"/>
      <c r="X245" s="51"/>
    </row>
    <row r="246" spans="1:24" x14ac:dyDescent="0.25">
      <c r="A246" s="78"/>
      <c r="I246" s="46"/>
      <c r="O246" s="51"/>
      <c r="P246" s="51"/>
      <c r="Q246" s="51"/>
      <c r="R246" s="51"/>
      <c r="S246" s="51"/>
      <c r="T246" s="51"/>
      <c r="U246" s="51"/>
      <c r="V246" s="51"/>
      <c r="W246" s="51"/>
      <c r="X246" s="51"/>
    </row>
    <row r="247" spans="1:24" x14ac:dyDescent="0.25">
      <c r="A247" s="78"/>
      <c r="I247" s="46"/>
      <c r="O247" s="51"/>
      <c r="P247" s="51"/>
      <c r="Q247" s="51"/>
      <c r="R247" s="51"/>
      <c r="S247" s="51"/>
      <c r="T247" s="51"/>
      <c r="U247" s="51"/>
      <c r="V247" s="51"/>
      <c r="W247" s="51"/>
      <c r="X247" s="51"/>
    </row>
    <row r="248" spans="1:24" x14ac:dyDescent="0.25">
      <c r="A248" s="78"/>
      <c r="I248" s="46"/>
      <c r="O248" s="51"/>
      <c r="P248" s="51"/>
      <c r="Q248" s="51"/>
      <c r="R248" s="51"/>
      <c r="S248" s="51"/>
      <c r="T248" s="51"/>
      <c r="U248" s="51"/>
      <c r="V248" s="51"/>
      <c r="W248" s="51"/>
      <c r="X248" s="51"/>
    </row>
    <row r="249" spans="1:24" x14ac:dyDescent="0.25">
      <c r="A249" s="78"/>
      <c r="I249" s="46"/>
      <c r="O249" s="51"/>
      <c r="P249" s="51"/>
      <c r="Q249" s="51"/>
      <c r="R249" s="51"/>
      <c r="S249" s="51"/>
      <c r="T249" s="51"/>
      <c r="U249" s="51"/>
      <c r="V249" s="51"/>
      <c r="W249" s="51"/>
      <c r="X249" s="51"/>
    </row>
    <row r="250" spans="1:24" x14ac:dyDescent="0.25">
      <c r="A250" s="78"/>
      <c r="I250" s="46"/>
      <c r="O250" s="51"/>
      <c r="P250" s="51"/>
      <c r="Q250" s="51"/>
      <c r="R250" s="51"/>
      <c r="S250" s="51"/>
      <c r="T250" s="51"/>
      <c r="U250" s="51"/>
      <c r="V250" s="51"/>
      <c r="W250" s="51"/>
      <c r="X250" s="51"/>
    </row>
    <row r="251" spans="1:24" x14ac:dyDescent="0.25">
      <c r="A251" s="78"/>
      <c r="I251" s="46"/>
      <c r="O251" s="51"/>
      <c r="P251" s="51"/>
      <c r="Q251" s="51"/>
      <c r="R251" s="51"/>
      <c r="S251" s="51"/>
      <c r="T251" s="51"/>
      <c r="U251" s="51"/>
      <c r="V251" s="51"/>
      <c r="W251" s="51"/>
      <c r="X251" s="51"/>
    </row>
    <row r="252" spans="1:24" x14ac:dyDescent="0.25">
      <c r="A252" s="78"/>
      <c r="I252" s="46"/>
      <c r="O252" s="51"/>
      <c r="P252" s="51"/>
      <c r="Q252" s="51"/>
      <c r="R252" s="51"/>
      <c r="S252" s="51"/>
      <c r="T252" s="51"/>
      <c r="U252" s="51"/>
      <c r="V252" s="51"/>
      <c r="W252" s="51"/>
      <c r="X252" s="51"/>
    </row>
    <row r="253" spans="1:24" x14ac:dyDescent="0.25">
      <c r="A253" s="78"/>
      <c r="I253" s="46"/>
      <c r="O253" s="51"/>
      <c r="P253" s="51"/>
      <c r="Q253" s="51"/>
      <c r="R253" s="51"/>
      <c r="S253" s="51"/>
      <c r="T253" s="51"/>
      <c r="U253" s="51"/>
      <c r="V253" s="51"/>
      <c r="W253" s="51"/>
      <c r="X253" s="51"/>
    </row>
    <row r="254" spans="1:24" x14ac:dyDescent="0.25">
      <c r="A254" s="78"/>
      <c r="I254" s="46"/>
      <c r="O254" s="51"/>
      <c r="P254" s="51"/>
      <c r="Q254" s="51"/>
      <c r="R254" s="51"/>
      <c r="S254" s="51"/>
      <c r="T254" s="51"/>
      <c r="U254" s="51"/>
      <c r="V254" s="51"/>
      <c r="W254" s="51"/>
      <c r="X254" s="51"/>
    </row>
    <row r="255" spans="1:24" x14ac:dyDescent="0.25">
      <c r="A255" s="78"/>
      <c r="I255" s="46"/>
      <c r="O255" s="51"/>
      <c r="P255" s="51"/>
      <c r="Q255" s="51"/>
      <c r="R255" s="51"/>
      <c r="S255" s="51"/>
      <c r="T255" s="51"/>
      <c r="U255" s="51"/>
      <c r="V255" s="51"/>
      <c r="W255" s="51"/>
      <c r="X255" s="51"/>
    </row>
    <row r="256" spans="1:24" x14ac:dyDescent="0.25">
      <c r="A256" s="78"/>
      <c r="I256" s="46"/>
      <c r="O256" s="51"/>
      <c r="P256" s="51"/>
      <c r="Q256" s="51"/>
      <c r="R256" s="51"/>
      <c r="S256" s="51"/>
      <c r="T256" s="51"/>
      <c r="U256" s="51"/>
      <c r="V256" s="51"/>
      <c r="W256" s="51"/>
      <c r="X256" s="51"/>
    </row>
    <row r="257" spans="1:24" x14ac:dyDescent="0.25">
      <c r="A257" s="78"/>
      <c r="I257" s="46"/>
      <c r="O257" s="51"/>
      <c r="P257" s="51"/>
      <c r="Q257" s="51"/>
      <c r="R257" s="51"/>
      <c r="S257" s="51"/>
      <c r="T257" s="51"/>
      <c r="U257" s="51"/>
      <c r="V257" s="51"/>
      <c r="W257" s="51"/>
      <c r="X257" s="51"/>
    </row>
    <row r="258" spans="1:24" x14ac:dyDescent="0.25">
      <c r="A258" s="78"/>
      <c r="I258" s="46"/>
      <c r="O258" s="51"/>
      <c r="P258" s="51"/>
      <c r="Q258" s="51"/>
      <c r="R258" s="51"/>
      <c r="S258" s="51"/>
      <c r="T258" s="51"/>
      <c r="U258" s="51"/>
      <c r="V258" s="51"/>
      <c r="W258" s="51"/>
      <c r="X258" s="51"/>
    </row>
    <row r="259" spans="1:24" x14ac:dyDescent="0.25">
      <c r="A259" s="78"/>
      <c r="I259" s="46"/>
      <c r="O259" s="51"/>
      <c r="P259" s="51"/>
      <c r="Q259" s="51"/>
      <c r="R259" s="51"/>
      <c r="S259" s="51"/>
      <c r="T259" s="51"/>
      <c r="U259" s="51"/>
      <c r="V259" s="51"/>
      <c r="W259" s="51"/>
      <c r="X259" s="51"/>
    </row>
    <row r="260" spans="1:24" x14ac:dyDescent="0.25">
      <c r="A260" s="78"/>
      <c r="I260" s="46"/>
      <c r="O260" s="51"/>
      <c r="P260" s="51"/>
      <c r="Q260" s="51"/>
      <c r="R260" s="51"/>
      <c r="S260" s="51"/>
      <c r="T260" s="51"/>
      <c r="U260" s="51"/>
      <c r="V260" s="51"/>
      <c r="W260" s="51"/>
      <c r="X260" s="51"/>
    </row>
    <row r="261" spans="1:24" x14ac:dyDescent="0.25">
      <c r="A261" s="78"/>
      <c r="I261" s="46"/>
      <c r="O261" s="51"/>
      <c r="P261" s="51"/>
      <c r="Q261" s="51"/>
      <c r="R261" s="51"/>
      <c r="S261" s="51"/>
      <c r="T261" s="51"/>
      <c r="U261" s="51"/>
      <c r="V261" s="51"/>
      <c r="W261" s="51"/>
      <c r="X261" s="51"/>
    </row>
    <row r="262" spans="1:24" x14ac:dyDescent="0.25">
      <c r="A262" s="78"/>
      <c r="I262" s="46"/>
      <c r="O262" s="51"/>
      <c r="P262" s="51"/>
      <c r="Q262" s="51"/>
      <c r="R262" s="51"/>
      <c r="S262" s="51"/>
      <c r="T262" s="51"/>
      <c r="U262" s="51"/>
      <c r="V262" s="51"/>
      <c r="W262" s="51"/>
      <c r="X262" s="51"/>
    </row>
    <row r="263" spans="1:24" x14ac:dyDescent="0.25">
      <c r="A263" s="78"/>
      <c r="I263" s="46"/>
      <c r="O263" s="51"/>
      <c r="P263" s="51"/>
      <c r="Q263" s="51"/>
      <c r="R263" s="51"/>
      <c r="S263" s="51"/>
      <c r="T263" s="51"/>
      <c r="U263" s="51"/>
      <c r="V263" s="51"/>
      <c r="W263" s="51"/>
      <c r="X263" s="51"/>
    </row>
    <row r="264" spans="1:24" x14ac:dyDescent="0.25">
      <c r="A264" s="78"/>
      <c r="I264" s="46"/>
      <c r="O264" s="51"/>
      <c r="P264" s="51"/>
      <c r="Q264" s="51"/>
      <c r="R264" s="51"/>
      <c r="S264" s="51"/>
      <c r="T264" s="51"/>
      <c r="U264" s="51"/>
      <c r="V264" s="51"/>
      <c r="W264" s="51"/>
      <c r="X264" s="51"/>
    </row>
    <row r="265" spans="1:24" x14ac:dyDescent="0.25">
      <c r="A265" s="78"/>
      <c r="I265" s="46"/>
      <c r="O265" s="51"/>
      <c r="P265" s="51"/>
      <c r="Q265" s="51"/>
      <c r="R265" s="51"/>
      <c r="S265" s="51"/>
      <c r="T265" s="51"/>
      <c r="U265" s="51"/>
      <c r="V265" s="51"/>
      <c r="W265" s="51"/>
      <c r="X265" s="51"/>
    </row>
    <row r="266" spans="1:24" x14ac:dyDescent="0.25">
      <c r="A266" s="78"/>
      <c r="I266" s="46"/>
      <c r="O266" s="51"/>
      <c r="P266" s="51"/>
      <c r="Q266" s="51"/>
      <c r="R266" s="51"/>
      <c r="S266" s="51"/>
      <c r="T266" s="51"/>
      <c r="U266" s="51"/>
      <c r="V266" s="51"/>
      <c r="W266" s="51"/>
      <c r="X266" s="51"/>
    </row>
    <row r="267" spans="1:24" x14ac:dyDescent="0.25">
      <c r="A267" s="78"/>
      <c r="I267" s="46"/>
      <c r="O267" s="51"/>
      <c r="P267" s="51"/>
      <c r="Q267" s="51"/>
      <c r="R267" s="51"/>
      <c r="S267" s="51"/>
      <c r="T267" s="51"/>
      <c r="U267" s="51"/>
      <c r="V267" s="51"/>
      <c r="W267" s="51"/>
      <c r="X267" s="51"/>
    </row>
    <row r="268" spans="1:24" x14ac:dyDescent="0.25">
      <c r="A268" s="78"/>
      <c r="I268" s="46"/>
      <c r="O268" s="51"/>
      <c r="P268" s="51"/>
      <c r="Q268" s="51"/>
      <c r="R268" s="51"/>
      <c r="S268" s="51"/>
      <c r="T268" s="51"/>
      <c r="U268" s="51"/>
      <c r="V268" s="51"/>
      <c r="W268" s="51"/>
      <c r="X268" s="51"/>
    </row>
    <row r="269" spans="1:24" x14ac:dyDescent="0.25">
      <c r="A269" s="78"/>
      <c r="I269" s="46"/>
      <c r="O269" s="51"/>
      <c r="P269" s="51"/>
      <c r="Q269" s="51"/>
      <c r="R269" s="51"/>
      <c r="S269" s="51"/>
      <c r="T269" s="51"/>
      <c r="U269" s="51"/>
      <c r="V269" s="51"/>
      <c r="W269" s="51"/>
      <c r="X269" s="51"/>
    </row>
    <row r="270" spans="1:24" x14ac:dyDescent="0.25">
      <c r="A270" s="78"/>
      <c r="I270" s="46"/>
      <c r="O270" s="51"/>
      <c r="P270" s="51"/>
      <c r="Q270" s="51"/>
      <c r="R270" s="51"/>
      <c r="S270" s="51"/>
      <c r="T270" s="51"/>
      <c r="U270" s="51"/>
      <c r="V270" s="51"/>
      <c r="W270" s="51"/>
      <c r="X270" s="51"/>
    </row>
    <row r="271" spans="1:24" x14ac:dyDescent="0.25">
      <c r="A271" s="78"/>
      <c r="I271" s="46"/>
      <c r="O271" s="51"/>
      <c r="P271" s="51"/>
      <c r="Q271" s="51"/>
      <c r="R271" s="51"/>
      <c r="S271" s="51"/>
      <c r="T271" s="51"/>
      <c r="U271" s="51"/>
      <c r="V271" s="51"/>
      <c r="W271" s="51"/>
      <c r="X271" s="51"/>
    </row>
    <row r="272" spans="1:24" x14ac:dyDescent="0.25">
      <c r="A272" s="78"/>
      <c r="I272" s="46"/>
      <c r="O272" s="51"/>
      <c r="P272" s="51"/>
      <c r="Q272" s="51"/>
      <c r="R272" s="51"/>
      <c r="S272" s="51"/>
      <c r="T272" s="51"/>
      <c r="U272" s="51"/>
      <c r="V272" s="51"/>
      <c r="W272" s="51"/>
      <c r="X272" s="51"/>
    </row>
    <row r="273" spans="1:24" x14ac:dyDescent="0.25">
      <c r="A273" s="78"/>
      <c r="I273" s="46"/>
      <c r="O273" s="51"/>
      <c r="P273" s="51"/>
      <c r="Q273" s="51"/>
      <c r="R273" s="51"/>
      <c r="S273" s="51"/>
      <c r="T273" s="51"/>
      <c r="U273" s="51"/>
      <c r="V273" s="51"/>
      <c r="W273" s="51"/>
      <c r="X273" s="51"/>
    </row>
    <row r="274" spans="1:24" x14ac:dyDescent="0.25">
      <c r="A274" s="78"/>
      <c r="I274" s="46"/>
      <c r="O274" s="51"/>
      <c r="P274" s="51"/>
      <c r="Q274" s="51"/>
      <c r="R274" s="51"/>
      <c r="S274" s="51"/>
      <c r="T274" s="51"/>
      <c r="U274" s="51"/>
      <c r="V274" s="51"/>
      <c r="W274" s="51"/>
      <c r="X274" s="51"/>
    </row>
    <row r="275" spans="1:24" x14ac:dyDescent="0.25">
      <c r="A275" s="78"/>
      <c r="I275" s="46"/>
      <c r="O275" s="51"/>
      <c r="P275" s="51"/>
      <c r="Q275" s="51"/>
      <c r="R275" s="51"/>
      <c r="S275" s="51"/>
      <c r="T275" s="51"/>
      <c r="U275" s="51"/>
      <c r="V275" s="51"/>
      <c r="W275" s="51"/>
      <c r="X275" s="51"/>
    </row>
    <row r="276" spans="1:24" x14ac:dyDescent="0.25">
      <c r="A276" s="78"/>
      <c r="I276" s="46"/>
      <c r="O276" s="51"/>
      <c r="P276" s="51"/>
      <c r="Q276" s="51"/>
      <c r="R276" s="51"/>
      <c r="S276" s="51"/>
      <c r="T276" s="51"/>
      <c r="U276" s="51"/>
      <c r="V276" s="51"/>
      <c r="W276" s="51"/>
      <c r="X276" s="51"/>
    </row>
    <row r="277" spans="1:24" x14ac:dyDescent="0.25">
      <c r="A277" s="78"/>
      <c r="I277" s="46"/>
      <c r="O277" s="51"/>
      <c r="P277" s="51"/>
      <c r="Q277" s="51"/>
      <c r="R277" s="51"/>
      <c r="S277" s="51"/>
      <c r="T277" s="51"/>
      <c r="U277" s="51"/>
      <c r="V277" s="51"/>
      <c r="W277" s="51"/>
      <c r="X277" s="51"/>
    </row>
    <row r="278" spans="1:24" x14ac:dyDescent="0.25">
      <c r="A278" s="78"/>
      <c r="I278" s="46"/>
      <c r="O278" s="51"/>
      <c r="P278" s="51"/>
      <c r="Q278" s="51"/>
      <c r="R278" s="51"/>
      <c r="S278" s="51"/>
      <c r="T278" s="51"/>
      <c r="U278" s="51"/>
      <c r="V278" s="51"/>
      <c r="W278" s="51"/>
      <c r="X278" s="51"/>
    </row>
    <row r="279" spans="1:24" x14ac:dyDescent="0.25">
      <c r="A279" s="78"/>
      <c r="I279" s="46"/>
      <c r="O279" s="51"/>
      <c r="P279" s="51"/>
      <c r="Q279" s="51"/>
      <c r="R279" s="51"/>
      <c r="S279" s="51"/>
      <c r="T279" s="51"/>
      <c r="U279" s="51"/>
      <c r="V279" s="51"/>
      <c r="W279" s="51"/>
      <c r="X279" s="51"/>
    </row>
    <row r="280" spans="1:24" x14ac:dyDescent="0.25">
      <c r="A280" s="78"/>
      <c r="I280" s="46"/>
      <c r="O280" s="51"/>
      <c r="P280" s="51"/>
      <c r="Q280" s="51"/>
      <c r="R280" s="51"/>
      <c r="S280" s="51"/>
      <c r="T280" s="51"/>
      <c r="U280" s="51"/>
      <c r="V280" s="51"/>
      <c r="W280" s="51"/>
      <c r="X280" s="51"/>
    </row>
    <row r="281" spans="1:24" x14ac:dyDescent="0.25">
      <c r="A281" s="78"/>
      <c r="I281" s="46"/>
      <c r="O281" s="51"/>
      <c r="P281" s="51"/>
      <c r="Q281" s="51"/>
      <c r="R281" s="51"/>
      <c r="S281" s="51"/>
      <c r="T281" s="51"/>
      <c r="U281" s="51"/>
      <c r="V281" s="51"/>
      <c r="W281" s="51"/>
      <c r="X281" s="51"/>
    </row>
    <row r="282" spans="1:24" x14ac:dyDescent="0.25">
      <c r="A282" s="78"/>
      <c r="I282" s="46"/>
      <c r="O282" s="51"/>
      <c r="P282" s="51"/>
      <c r="Q282" s="51"/>
      <c r="R282" s="51"/>
      <c r="S282" s="51"/>
      <c r="T282" s="51"/>
      <c r="U282" s="51"/>
      <c r="V282" s="51"/>
      <c r="W282" s="51"/>
      <c r="X282" s="51"/>
    </row>
    <row r="283" spans="1:24" x14ac:dyDescent="0.25">
      <c r="A283" s="78"/>
      <c r="I283" s="46"/>
      <c r="O283" s="51"/>
      <c r="P283" s="51"/>
      <c r="Q283" s="51"/>
      <c r="R283" s="51"/>
      <c r="S283" s="51"/>
      <c r="T283" s="51"/>
      <c r="U283" s="51"/>
      <c r="V283" s="51"/>
      <c r="W283" s="51"/>
      <c r="X283" s="51"/>
    </row>
    <row r="284" spans="1:24" x14ac:dyDescent="0.25">
      <c r="A284" s="78"/>
      <c r="I284" s="46"/>
      <c r="O284" s="51"/>
      <c r="P284" s="51"/>
      <c r="Q284" s="51"/>
      <c r="R284" s="51"/>
      <c r="S284" s="51"/>
      <c r="T284" s="51"/>
      <c r="U284" s="51"/>
      <c r="V284" s="51"/>
      <c r="W284" s="51"/>
      <c r="X284" s="51"/>
    </row>
    <row r="285" spans="1:24" x14ac:dyDescent="0.25">
      <c r="A285" s="78"/>
      <c r="I285" s="46"/>
      <c r="O285" s="51"/>
      <c r="P285" s="51"/>
      <c r="Q285" s="51"/>
      <c r="R285" s="51"/>
      <c r="S285" s="51"/>
      <c r="T285" s="51"/>
      <c r="U285" s="51"/>
      <c r="V285" s="51"/>
      <c r="W285" s="51"/>
      <c r="X285" s="51"/>
    </row>
    <row r="286" spans="1:24" x14ac:dyDescent="0.25">
      <c r="A286" s="78"/>
      <c r="I286" s="46"/>
      <c r="O286" s="51"/>
      <c r="P286" s="51"/>
      <c r="Q286" s="51"/>
      <c r="R286" s="51"/>
      <c r="S286" s="51"/>
      <c r="T286" s="51"/>
      <c r="U286" s="51"/>
      <c r="V286" s="51"/>
      <c r="W286" s="51"/>
      <c r="X286" s="51"/>
    </row>
    <row r="287" spans="1:24" x14ac:dyDescent="0.25">
      <c r="A287" s="78"/>
      <c r="I287" s="46"/>
      <c r="O287" s="51"/>
      <c r="P287" s="51"/>
      <c r="Q287" s="51"/>
      <c r="R287" s="51"/>
      <c r="S287" s="51"/>
      <c r="T287" s="51"/>
      <c r="U287" s="51"/>
      <c r="V287" s="51"/>
      <c r="W287" s="51"/>
      <c r="X287" s="51"/>
    </row>
    <row r="288" spans="1:24" x14ac:dyDescent="0.25">
      <c r="A288" s="78"/>
      <c r="I288" s="46"/>
      <c r="O288" s="51"/>
      <c r="P288" s="51"/>
      <c r="Q288" s="51"/>
      <c r="R288" s="51"/>
      <c r="S288" s="51"/>
      <c r="T288" s="51"/>
      <c r="U288" s="51"/>
      <c r="V288" s="51"/>
      <c r="W288" s="51"/>
      <c r="X288" s="51"/>
    </row>
    <row r="289" spans="1:24" x14ac:dyDescent="0.25">
      <c r="A289" s="78"/>
      <c r="I289" s="46"/>
      <c r="O289" s="51"/>
      <c r="P289" s="51"/>
      <c r="Q289" s="51"/>
      <c r="R289" s="51"/>
      <c r="S289" s="51"/>
      <c r="T289" s="51"/>
      <c r="U289" s="51"/>
      <c r="V289" s="51"/>
      <c r="W289" s="51"/>
      <c r="X289" s="51"/>
    </row>
    <row r="290" spans="1:24" x14ac:dyDescent="0.25">
      <c r="A290" s="78"/>
      <c r="I290" s="46"/>
      <c r="O290" s="51"/>
      <c r="P290" s="51"/>
      <c r="Q290" s="51"/>
      <c r="R290" s="51"/>
      <c r="S290" s="51"/>
      <c r="T290" s="51"/>
      <c r="U290" s="51"/>
      <c r="V290" s="51"/>
      <c r="W290" s="51"/>
      <c r="X290" s="51"/>
    </row>
    <row r="291" spans="1:24" x14ac:dyDescent="0.25">
      <c r="A291" s="78"/>
      <c r="I291" s="46"/>
      <c r="O291" s="51"/>
      <c r="P291" s="51"/>
      <c r="Q291" s="51"/>
      <c r="R291" s="51"/>
      <c r="S291" s="51"/>
      <c r="T291" s="51"/>
      <c r="U291" s="51"/>
      <c r="V291" s="51"/>
      <c r="W291" s="51"/>
      <c r="X291" s="51"/>
    </row>
    <row r="292" spans="1:24" x14ac:dyDescent="0.25">
      <c r="A292" s="78"/>
      <c r="I292" s="46"/>
      <c r="O292" s="51"/>
      <c r="P292" s="51"/>
      <c r="Q292" s="51"/>
      <c r="R292" s="51"/>
      <c r="S292" s="51"/>
      <c r="T292" s="51"/>
      <c r="U292" s="51"/>
      <c r="V292" s="51"/>
      <c r="W292" s="51"/>
      <c r="X292" s="51"/>
    </row>
    <row r="293" spans="1:24" x14ac:dyDescent="0.25">
      <c r="A293" s="78"/>
      <c r="I293" s="46"/>
      <c r="O293" s="51"/>
      <c r="P293" s="51"/>
      <c r="Q293" s="51"/>
      <c r="R293" s="51"/>
      <c r="S293" s="51"/>
      <c r="T293" s="51"/>
      <c r="U293" s="51"/>
      <c r="V293" s="51"/>
      <c r="W293" s="51"/>
      <c r="X293" s="51"/>
    </row>
    <row r="294" spans="1:24" x14ac:dyDescent="0.25">
      <c r="A294" s="78"/>
      <c r="I294" s="46"/>
      <c r="O294" s="51"/>
      <c r="P294" s="51"/>
      <c r="Q294" s="51"/>
      <c r="R294" s="51"/>
      <c r="S294" s="51"/>
      <c r="T294" s="51"/>
      <c r="U294" s="51"/>
      <c r="V294" s="51"/>
      <c r="W294" s="51"/>
      <c r="X294" s="51"/>
    </row>
    <row r="295" spans="1:24" x14ac:dyDescent="0.25">
      <c r="A295" s="78"/>
      <c r="I295" s="46"/>
      <c r="O295" s="51"/>
      <c r="P295" s="51"/>
      <c r="Q295" s="51"/>
      <c r="R295" s="51"/>
      <c r="S295" s="51"/>
      <c r="T295" s="51"/>
      <c r="U295" s="51"/>
      <c r="V295" s="51"/>
      <c r="W295" s="51"/>
      <c r="X295" s="51"/>
    </row>
    <row r="296" spans="1:24" x14ac:dyDescent="0.25">
      <c r="A296" s="78"/>
      <c r="I296" s="46"/>
      <c r="O296" s="51"/>
      <c r="P296" s="51"/>
      <c r="Q296" s="51"/>
      <c r="R296" s="51"/>
      <c r="S296" s="51"/>
      <c r="T296" s="51"/>
      <c r="U296" s="51"/>
      <c r="V296" s="51"/>
      <c r="W296" s="51"/>
      <c r="X296" s="51"/>
    </row>
    <row r="297" spans="1:24" x14ac:dyDescent="0.25">
      <c r="A297" s="78"/>
      <c r="I297" s="46"/>
      <c r="O297" s="51"/>
      <c r="P297" s="51"/>
      <c r="Q297" s="51"/>
      <c r="R297" s="51"/>
      <c r="S297" s="51"/>
      <c r="T297" s="51"/>
      <c r="U297" s="51"/>
      <c r="V297" s="51"/>
      <c r="W297" s="51"/>
      <c r="X297" s="51"/>
    </row>
    <row r="298" spans="1:24" x14ac:dyDescent="0.25">
      <c r="A298" s="78"/>
      <c r="I298" s="46"/>
      <c r="O298" s="51"/>
      <c r="P298" s="51"/>
      <c r="Q298" s="51"/>
      <c r="R298" s="51"/>
      <c r="S298" s="51"/>
      <c r="T298" s="51"/>
      <c r="U298" s="51"/>
      <c r="V298" s="51"/>
      <c r="W298" s="51"/>
      <c r="X298" s="51"/>
    </row>
    <row r="299" spans="1:24" x14ac:dyDescent="0.25">
      <c r="A299" s="78"/>
      <c r="I299" s="46"/>
      <c r="O299" s="51"/>
      <c r="P299" s="51"/>
      <c r="Q299" s="51"/>
      <c r="R299" s="51"/>
      <c r="S299" s="51"/>
      <c r="T299" s="51"/>
      <c r="U299" s="51"/>
      <c r="V299" s="51"/>
      <c r="W299" s="51"/>
      <c r="X299" s="51"/>
    </row>
    <row r="300" spans="1:24" x14ac:dyDescent="0.25">
      <c r="A300" s="78"/>
      <c r="I300" s="46"/>
      <c r="O300" s="51"/>
      <c r="P300" s="51"/>
      <c r="Q300" s="51"/>
      <c r="R300" s="51"/>
      <c r="S300" s="51"/>
      <c r="T300" s="51"/>
      <c r="U300" s="51"/>
      <c r="V300" s="51"/>
      <c r="W300" s="51"/>
      <c r="X300" s="51"/>
    </row>
    <row r="301" spans="1:24" x14ac:dyDescent="0.25">
      <c r="A301" s="78"/>
      <c r="I301" s="46"/>
      <c r="O301" s="51"/>
      <c r="P301" s="51"/>
      <c r="Q301" s="51"/>
      <c r="R301" s="51"/>
      <c r="S301" s="51"/>
      <c r="T301" s="51"/>
      <c r="U301" s="51"/>
      <c r="V301" s="51"/>
      <c r="W301" s="51"/>
      <c r="X301" s="51"/>
    </row>
    <row r="302" spans="1:24" x14ac:dyDescent="0.25">
      <c r="A302" s="78"/>
      <c r="I302" s="46"/>
      <c r="O302" s="51"/>
      <c r="P302" s="51"/>
      <c r="Q302" s="51"/>
      <c r="R302" s="51"/>
      <c r="S302" s="51"/>
      <c r="T302" s="51"/>
      <c r="U302" s="51"/>
      <c r="V302" s="51"/>
      <c r="W302" s="51"/>
      <c r="X302" s="51"/>
    </row>
    <row r="303" spans="1:24" x14ac:dyDescent="0.25">
      <c r="A303" s="78"/>
      <c r="I303" s="46"/>
      <c r="O303" s="51"/>
      <c r="P303" s="51"/>
      <c r="Q303" s="51"/>
      <c r="R303" s="51"/>
      <c r="S303" s="51"/>
      <c r="T303" s="51"/>
      <c r="U303" s="51"/>
      <c r="V303" s="51"/>
      <c r="W303" s="51"/>
      <c r="X303" s="51"/>
    </row>
    <row r="304" spans="1:24" x14ac:dyDescent="0.25">
      <c r="A304" s="78"/>
      <c r="I304" s="46"/>
      <c r="O304" s="51"/>
      <c r="P304" s="51"/>
      <c r="Q304" s="51"/>
      <c r="R304" s="51"/>
      <c r="S304" s="51"/>
      <c r="T304" s="51"/>
      <c r="U304" s="51"/>
      <c r="V304" s="51"/>
      <c r="W304" s="51"/>
      <c r="X304" s="51"/>
    </row>
    <row r="305" spans="1:24" x14ac:dyDescent="0.25">
      <c r="A305" s="78"/>
      <c r="I305" s="46"/>
      <c r="O305" s="51"/>
      <c r="P305" s="51"/>
      <c r="Q305" s="51"/>
      <c r="R305" s="51"/>
      <c r="S305" s="51"/>
      <c r="T305" s="51"/>
      <c r="U305" s="51"/>
      <c r="V305" s="51"/>
      <c r="W305" s="51"/>
      <c r="X305" s="51"/>
    </row>
    <row r="306" spans="1:24" x14ac:dyDescent="0.25">
      <c r="A306" s="78"/>
      <c r="I306" s="46"/>
      <c r="O306" s="51"/>
      <c r="P306" s="51"/>
      <c r="Q306" s="51"/>
      <c r="R306" s="51"/>
      <c r="S306" s="51"/>
      <c r="T306" s="51"/>
      <c r="U306" s="51"/>
      <c r="V306" s="51"/>
      <c r="W306" s="51"/>
      <c r="X306" s="51"/>
    </row>
    <row r="307" spans="1:24" x14ac:dyDescent="0.25">
      <c r="A307" s="78"/>
      <c r="I307" s="46"/>
      <c r="O307" s="51"/>
      <c r="P307" s="51"/>
      <c r="Q307" s="51"/>
      <c r="R307" s="51"/>
      <c r="S307" s="51"/>
      <c r="T307" s="51"/>
      <c r="U307" s="51"/>
      <c r="V307" s="51"/>
      <c r="W307" s="51"/>
      <c r="X307" s="51"/>
    </row>
    <row r="308" spans="1:24" x14ac:dyDescent="0.25">
      <c r="A308" s="78"/>
      <c r="I308" s="46"/>
      <c r="O308" s="51"/>
      <c r="P308" s="51"/>
      <c r="Q308" s="51"/>
      <c r="R308" s="51"/>
      <c r="S308" s="51"/>
      <c r="T308" s="51"/>
      <c r="U308" s="51"/>
      <c r="V308" s="51"/>
      <c r="W308" s="51"/>
      <c r="X308" s="51"/>
    </row>
    <row r="309" spans="1:24" x14ac:dyDescent="0.25">
      <c r="A309" s="78"/>
      <c r="I309" s="46"/>
      <c r="O309" s="51"/>
      <c r="P309" s="51"/>
      <c r="Q309" s="51"/>
      <c r="R309" s="51"/>
      <c r="S309" s="51"/>
      <c r="T309" s="51"/>
      <c r="U309" s="51"/>
      <c r="V309" s="51"/>
      <c r="W309" s="51"/>
      <c r="X309" s="51"/>
    </row>
    <row r="310" spans="1:24" x14ac:dyDescent="0.25">
      <c r="A310" s="78"/>
      <c r="I310" s="46"/>
      <c r="O310" s="51"/>
      <c r="P310" s="51"/>
      <c r="Q310" s="51"/>
      <c r="R310" s="51"/>
      <c r="S310" s="51"/>
      <c r="T310" s="51"/>
      <c r="U310" s="51"/>
      <c r="V310" s="51"/>
      <c r="W310" s="51"/>
      <c r="X310" s="51"/>
    </row>
    <row r="311" spans="1:24" x14ac:dyDescent="0.25">
      <c r="A311" s="78"/>
      <c r="I311" s="46"/>
      <c r="O311" s="51"/>
      <c r="P311" s="51"/>
      <c r="Q311" s="51"/>
      <c r="R311" s="51"/>
      <c r="S311" s="51"/>
      <c r="T311" s="51"/>
      <c r="U311" s="51"/>
      <c r="V311" s="51"/>
      <c r="W311" s="51"/>
      <c r="X311" s="51"/>
    </row>
    <row r="312" spans="1:24" x14ac:dyDescent="0.25">
      <c r="A312" s="78"/>
      <c r="I312" s="46"/>
      <c r="O312" s="51"/>
      <c r="P312" s="51"/>
      <c r="Q312" s="51"/>
      <c r="R312" s="51"/>
      <c r="S312" s="51"/>
      <c r="T312" s="51"/>
      <c r="U312" s="51"/>
      <c r="V312" s="51"/>
      <c r="W312" s="51"/>
      <c r="X312" s="51"/>
    </row>
    <row r="313" spans="1:24" x14ac:dyDescent="0.25">
      <c r="A313" s="78"/>
      <c r="I313" s="46"/>
      <c r="O313" s="51"/>
      <c r="P313" s="51"/>
      <c r="Q313" s="51"/>
      <c r="R313" s="51"/>
      <c r="S313" s="51"/>
      <c r="T313" s="51"/>
      <c r="U313" s="51"/>
      <c r="V313" s="51"/>
      <c r="W313" s="51"/>
      <c r="X313" s="51"/>
    </row>
    <row r="314" spans="1:24" x14ac:dyDescent="0.25">
      <c r="A314" s="78"/>
      <c r="I314" s="46"/>
      <c r="O314" s="51"/>
      <c r="P314" s="51"/>
      <c r="Q314" s="51"/>
      <c r="R314" s="51"/>
      <c r="S314" s="51"/>
      <c r="T314" s="51"/>
      <c r="U314" s="51"/>
      <c r="V314" s="51"/>
      <c r="W314" s="51"/>
      <c r="X314" s="51"/>
    </row>
    <row r="315" spans="1:24" x14ac:dyDescent="0.25">
      <c r="A315" s="78"/>
      <c r="I315" s="46"/>
      <c r="O315" s="51"/>
      <c r="P315" s="51"/>
      <c r="Q315" s="51"/>
      <c r="R315" s="51"/>
      <c r="S315" s="51"/>
      <c r="T315" s="51"/>
      <c r="U315" s="51"/>
      <c r="V315" s="51"/>
      <c r="W315" s="51"/>
      <c r="X315" s="51"/>
    </row>
    <row r="316" spans="1:24" x14ac:dyDescent="0.25">
      <c r="A316" s="78"/>
      <c r="I316" s="46"/>
      <c r="O316" s="51"/>
      <c r="P316" s="51"/>
      <c r="Q316" s="51"/>
      <c r="R316" s="51"/>
      <c r="S316" s="51"/>
      <c r="T316" s="51"/>
      <c r="U316" s="51"/>
      <c r="V316" s="51"/>
      <c r="W316" s="51"/>
      <c r="X316" s="51"/>
    </row>
    <row r="317" spans="1:24" x14ac:dyDescent="0.25">
      <c r="A317" s="78"/>
      <c r="I317" s="46"/>
      <c r="O317" s="51"/>
      <c r="P317" s="51"/>
      <c r="Q317" s="51"/>
      <c r="R317" s="51"/>
      <c r="S317" s="51"/>
      <c r="T317" s="51"/>
      <c r="U317" s="51"/>
      <c r="V317" s="51"/>
      <c r="W317" s="51"/>
      <c r="X317" s="51"/>
    </row>
    <row r="318" spans="1:24" x14ac:dyDescent="0.25">
      <c r="A318" s="78"/>
      <c r="I318" s="46"/>
      <c r="O318" s="51"/>
      <c r="P318" s="51"/>
      <c r="Q318" s="51"/>
      <c r="R318" s="51"/>
      <c r="S318" s="51"/>
      <c r="T318" s="51"/>
      <c r="U318" s="51"/>
      <c r="V318" s="51"/>
      <c r="W318" s="51"/>
      <c r="X318" s="51"/>
    </row>
    <row r="319" spans="1:24" x14ac:dyDescent="0.25">
      <c r="A319" s="78"/>
      <c r="I319" s="46"/>
      <c r="O319" s="51"/>
      <c r="P319" s="51"/>
      <c r="Q319" s="51"/>
      <c r="R319" s="51"/>
      <c r="S319" s="51"/>
      <c r="T319" s="51"/>
      <c r="U319" s="51"/>
      <c r="V319" s="51"/>
      <c r="W319" s="51"/>
      <c r="X319" s="51"/>
    </row>
    <row r="320" spans="1:24" x14ac:dyDescent="0.25">
      <c r="A320" s="78"/>
      <c r="I320" s="46"/>
      <c r="O320" s="51"/>
      <c r="P320" s="51"/>
      <c r="Q320" s="51"/>
      <c r="R320" s="51"/>
      <c r="S320" s="51"/>
      <c r="T320" s="51"/>
      <c r="U320" s="51"/>
      <c r="V320" s="51"/>
      <c r="W320" s="51"/>
      <c r="X320" s="51"/>
    </row>
    <row r="321" spans="1:24" x14ac:dyDescent="0.25">
      <c r="A321" s="78"/>
      <c r="I321" s="46"/>
      <c r="O321" s="51"/>
      <c r="P321" s="51"/>
      <c r="Q321" s="51"/>
      <c r="R321" s="51"/>
      <c r="S321" s="51"/>
      <c r="T321" s="51"/>
      <c r="U321" s="51"/>
      <c r="V321" s="51"/>
      <c r="W321" s="51"/>
      <c r="X321" s="51"/>
    </row>
    <row r="322" spans="1:24" x14ac:dyDescent="0.25">
      <c r="A322" s="78"/>
      <c r="I322" s="46"/>
      <c r="O322" s="51"/>
      <c r="P322" s="51"/>
      <c r="Q322" s="51"/>
      <c r="R322" s="51"/>
      <c r="S322" s="51"/>
      <c r="T322" s="51"/>
      <c r="U322" s="51"/>
      <c r="V322" s="51"/>
      <c r="W322" s="51"/>
      <c r="X322" s="51"/>
    </row>
    <row r="323" spans="1:24" x14ac:dyDescent="0.25">
      <c r="A323" s="78"/>
      <c r="I323" s="46"/>
      <c r="O323" s="51"/>
      <c r="P323" s="51"/>
      <c r="Q323" s="51"/>
      <c r="R323" s="51"/>
      <c r="S323" s="51"/>
      <c r="T323" s="51"/>
      <c r="U323" s="51"/>
      <c r="V323" s="51"/>
      <c r="W323" s="51"/>
      <c r="X323" s="51"/>
    </row>
    <row r="324" spans="1:24" x14ac:dyDescent="0.25">
      <c r="A324" s="78"/>
      <c r="I324" s="46"/>
      <c r="O324" s="51"/>
      <c r="P324" s="51"/>
      <c r="Q324" s="51"/>
      <c r="R324" s="51"/>
      <c r="S324" s="51"/>
      <c r="T324" s="51"/>
      <c r="U324" s="51"/>
      <c r="V324" s="51"/>
      <c r="W324" s="51"/>
      <c r="X324" s="51"/>
    </row>
    <row r="325" spans="1:24" x14ac:dyDescent="0.25">
      <c r="A325" s="78"/>
      <c r="I325" s="46"/>
      <c r="O325" s="51"/>
      <c r="P325" s="51"/>
      <c r="Q325" s="51"/>
      <c r="R325" s="51"/>
      <c r="S325" s="51"/>
      <c r="T325" s="51"/>
      <c r="U325" s="51"/>
      <c r="V325" s="51"/>
      <c r="W325" s="51"/>
      <c r="X325" s="51"/>
    </row>
    <row r="326" spans="1:24" x14ac:dyDescent="0.25">
      <c r="A326" s="78"/>
      <c r="I326" s="46"/>
      <c r="O326" s="51"/>
      <c r="P326" s="51"/>
      <c r="Q326" s="51"/>
      <c r="R326" s="51"/>
      <c r="S326" s="51"/>
      <c r="T326" s="51"/>
      <c r="U326" s="51"/>
      <c r="V326" s="51"/>
      <c r="W326" s="51"/>
      <c r="X326" s="51"/>
    </row>
    <row r="327" spans="1:24" x14ac:dyDescent="0.25">
      <c r="A327" s="78"/>
      <c r="I327" s="46"/>
      <c r="O327" s="51"/>
      <c r="P327" s="51"/>
      <c r="Q327" s="51"/>
      <c r="R327" s="51"/>
      <c r="S327" s="51"/>
      <c r="T327" s="51"/>
      <c r="U327" s="51"/>
      <c r="V327" s="51"/>
      <c r="W327" s="51"/>
      <c r="X327" s="51"/>
    </row>
    <row r="328" spans="1:24" x14ac:dyDescent="0.25">
      <c r="A328" s="78"/>
      <c r="I328" s="46"/>
      <c r="O328" s="51"/>
      <c r="P328" s="51"/>
      <c r="Q328" s="51"/>
      <c r="R328" s="51"/>
      <c r="S328" s="51"/>
      <c r="T328" s="51"/>
      <c r="U328" s="51"/>
      <c r="V328" s="51"/>
      <c r="W328" s="51"/>
      <c r="X328" s="51"/>
    </row>
    <row r="329" spans="1:24" x14ac:dyDescent="0.25">
      <c r="A329" s="78"/>
      <c r="I329" s="46"/>
      <c r="O329" s="51"/>
      <c r="P329" s="51"/>
      <c r="Q329" s="51"/>
      <c r="R329" s="51"/>
      <c r="S329" s="51"/>
      <c r="T329" s="51"/>
      <c r="U329" s="51"/>
      <c r="V329" s="51"/>
      <c r="W329" s="51"/>
      <c r="X329" s="51"/>
    </row>
    <row r="330" spans="1:24" x14ac:dyDescent="0.25">
      <c r="A330" s="78"/>
      <c r="I330" s="46"/>
      <c r="O330" s="51"/>
      <c r="P330" s="51"/>
      <c r="Q330" s="51"/>
      <c r="R330" s="51"/>
      <c r="S330" s="51"/>
      <c r="T330" s="51"/>
      <c r="U330" s="51"/>
      <c r="V330" s="51"/>
      <c r="W330" s="51"/>
      <c r="X330" s="51"/>
    </row>
    <row r="331" spans="1:24" x14ac:dyDescent="0.25">
      <c r="A331" s="78"/>
      <c r="I331" s="46"/>
      <c r="O331" s="51"/>
      <c r="P331" s="51"/>
      <c r="Q331" s="51"/>
      <c r="R331" s="51"/>
      <c r="S331" s="51"/>
      <c r="T331" s="51"/>
      <c r="U331" s="51"/>
      <c r="V331" s="51"/>
      <c r="W331" s="51"/>
      <c r="X331" s="51"/>
    </row>
    <row r="332" spans="1:24" x14ac:dyDescent="0.25">
      <c r="A332" s="78"/>
      <c r="I332" s="46"/>
      <c r="O332" s="51"/>
      <c r="P332" s="51"/>
      <c r="Q332" s="51"/>
      <c r="R332" s="51"/>
      <c r="S332" s="51"/>
      <c r="T332" s="51"/>
      <c r="U332" s="51"/>
      <c r="V332" s="51"/>
      <c r="W332" s="51"/>
      <c r="X332" s="51"/>
    </row>
    <row r="333" spans="1:24" x14ac:dyDescent="0.25">
      <c r="A333" s="78"/>
      <c r="I333" s="46"/>
      <c r="O333" s="51"/>
      <c r="P333" s="51"/>
      <c r="Q333" s="51"/>
      <c r="R333" s="51"/>
      <c r="S333" s="51"/>
      <c r="T333" s="51"/>
      <c r="U333" s="51"/>
      <c r="V333" s="51"/>
      <c r="W333" s="51"/>
      <c r="X333" s="51"/>
    </row>
    <row r="334" spans="1:24" x14ac:dyDescent="0.25">
      <c r="A334" s="78"/>
      <c r="I334" s="46"/>
      <c r="O334" s="51"/>
      <c r="P334" s="51"/>
      <c r="Q334" s="51"/>
      <c r="R334" s="51"/>
      <c r="S334" s="51"/>
      <c r="T334" s="51"/>
      <c r="U334" s="51"/>
      <c r="V334" s="51"/>
      <c r="W334" s="51"/>
      <c r="X334" s="51"/>
    </row>
    <row r="335" spans="1:24" x14ac:dyDescent="0.25">
      <c r="A335" s="78"/>
      <c r="I335" s="46"/>
      <c r="O335" s="51"/>
      <c r="P335" s="51"/>
      <c r="Q335" s="51"/>
      <c r="R335" s="51"/>
      <c r="S335" s="51"/>
      <c r="T335" s="51"/>
      <c r="U335" s="51"/>
      <c r="V335" s="51"/>
      <c r="W335" s="51"/>
      <c r="X335" s="51"/>
    </row>
    <row r="336" spans="1:24" x14ac:dyDescent="0.25">
      <c r="A336" s="78"/>
      <c r="I336" s="46"/>
      <c r="O336" s="51"/>
      <c r="P336" s="51"/>
      <c r="Q336" s="51"/>
      <c r="R336" s="51"/>
      <c r="S336" s="51"/>
      <c r="T336" s="51"/>
      <c r="U336" s="51"/>
      <c r="V336" s="51"/>
      <c r="W336" s="51"/>
      <c r="X336" s="51"/>
    </row>
    <row r="337" spans="1:24" x14ac:dyDescent="0.25">
      <c r="A337" s="78"/>
      <c r="I337" s="46"/>
      <c r="O337" s="51"/>
      <c r="P337" s="51"/>
      <c r="Q337" s="51"/>
      <c r="R337" s="51"/>
      <c r="S337" s="51"/>
      <c r="T337" s="51"/>
      <c r="U337" s="51"/>
      <c r="V337" s="51"/>
      <c r="W337" s="51"/>
      <c r="X337" s="51"/>
    </row>
    <row r="338" spans="1:24" x14ac:dyDescent="0.25">
      <c r="A338" s="78"/>
      <c r="I338" s="46"/>
      <c r="O338" s="51"/>
      <c r="P338" s="51"/>
      <c r="Q338" s="51"/>
      <c r="R338" s="51"/>
      <c r="S338" s="51"/>
      <c r="T338" s="51"/>
      <c r="U338" s="51"/>
      <c r="V338" s="51"/>
      <c r="W338" s="51"/>
      <c r="X338" s="51"/>
    </row>
    <row r="339" spans="1:24" x14ac:dyDescent="0.25">
      <c r="A339" s="78"/>
      <c r="I339" s="46"/>
      <c r="O339" s="51"/>
      <c r="P339" s="51"/>
      <c r="Q339" s="51"/>
      <c r="R339" s="51"/>
      <c r="S339" s="51"/>
      <c r="T339" s="51"/>
      <c r="U339" s="51"/>
      <c r="V339" s="51"/>
      <c r="W339" s="51"/>
      <c r="X339" s="51"/>
    </row>
    <row r="340" spans="1:24" x14ac:dyDescent="0.25">
      <c r="A340" s="78"/>
      <c r="I340" s="46"/>
      <c r="O340" s="51"/>
      <c r="P340" s="51"/>
      <c r="Q340" s="51"/>
      <c r="R340" s="51"/>
      <c r="S340" s="51"/>
      <c r="T340" s="51"/>
      <c r="U340" s="51"/>
      <c r="V340" s="51"/>
      <c r="W340" s="51"/>
      <c r="X340" s="51"/>
    </row>
    <row r="341" spans="1:24" x14ac:dyDescent="0.25">
      <c r="A341" s="78"/>
      <c r="I341" s="46"/>
      <c r="O341" s="51"/>
      <c r="P341" s="51"/>
      <c r="Q341" s="51"/>
      <c r="R341" s="51"/>
      <c r="S341" s="51"/>
      <c r="T341" s="51"/>
      <c r="U341" s="51"/>
      <c r="V341" s="51"/>
      <c r="W341" s="51"/>
      <c r="X341" s="51"/>
    </row>
    <row r="342" spans="1:24" x14ac:dyDescent="0.25">
      <c r="A342" s="78"/>
      <c r="I342" s="46"/>
      <c r="O342" s="51"/>
      <c r="P342" s="51"/>
      <c r="Q342" s="51"/>
      <c r="R342" s="51"/>
      <c r="S342" s="51"/>
      <c r="T342" s="51"/>
      <c r="U342" s="51"/>
      <c r="V342" s="51"/>
      <c r="W342" s="51"/>
      <c r="X342" s="51"/>
    </row>
    <row r="343" spans="1:24" x14ac:dyDescent="0.25">
      <c r="A343" s="78"/>
      <c r="I343" s="46"/>
      <c r="O343" s="51"/>
      <c r="P343" s="51"/>
      <c r="Q343" s="51"/>
      <c r="R343" s="51"/>
      <c r="S343" s="51"/>
      <c r="T343" s="51"/>
      <c r="U343" s="51"/>
      <c r="V343" s="51"/>
      <c r="W343" s="51"/>
      <c r="X343" s="51"/>
    </row>
    <row r="344" spans="1:24" x14ac:dyDescent="0.25">
      <c r="A344" s="78"/>
      <c r="I344" s="46"/>
      <c r="O344" s="51"/>
      <c r="P344" s="51"/>
      <c r="Q344" s="51"/>
      <c r="R344" s="51"/>
      <c r="S344" s="51"/>
      <c r="T344" s="51"/>
      <c r="U344" s="51"/>
      <c r="V344" s="51"/>
      <c r="W344" s="51"/>
      <c r="X344" s="51"/>
    </row>
    <row r="345" spans="1:24" x14ac:dyDescent="0.25">
      <c r="A345" s="78"/>
      <c r="I345" s="46"/>
      <c r="O345" s="51"/>
      <c r="P345" s="51"/>
      <c r="Q345" s="51"/>
      <c r="R345" s="51"/>
      <c r="S345" s="51"/>
      <c r="T345" s="51"/>
      <c r="U345" s="51"/>
      <c r="V345" s="51"/>
      <c r="W345" s="51"/>
      <c r="X345" s="51"/>
    </row>
    <row r="346" spans="1:24" x14ac:dyDescent="0.25">
      <c r="A346" s="78"/>
      <c r="I346" s="46"/>
      <c r="O346" s="51"/>
      <c r="P346" s="51"/>
      <c r="Q346" s="51"/>
      <c r="R346" s="51"/>
      <c r="S346" s="51"/>
      <c r="T346" s="51"/>
      <c r="U346" s="51"/>
      <c r="V346" s="51"/>
      <c r="W346" s="51"/>
      <c r="X346" s="51"/>
    </row>
    <row r="347" spans="1:24" x14ac:dyDescent="0.25">
      <c r="A347" s="78"/>
      <c r="I347" s="46"/>
      <c r="O347" s="51"/>
      <c r="P347" s="51"/>
      <c r="Q347" s="51"/>
      <c r="R347" s="51"/>
      <c r="S347" s="51"/>
      <c r="T347" s="51"/>
      <c r="U347" s="51"/>
      <c r="V347" s="51"/>
      <c r="W347" s="51"/>
      <c r="X347" s="51"/>
    </row>
    <row r="348" spans="1:24" x14ac:dyDescent="0.25">
      <c r="A348" s="78"/>
      <c r="I348" s="46"/>
      <c r="O348" s="51"/>
      <c r="P348" s="51"/>
      <c r="Q348" s="51"/>
      <c r="R348" s="51"/>
      <c r="S348" s="51"/>
      <c r="T348" s="51"/>
      <c r="U348" s="51"/>
      <c r="V348" s="51"/>
      <c r="W348" s="51"/>
      <c r="X348" s="51"/>
    </row>
    <row r="349" spans="1:24" x14ac:dyDescent="0.25">
      <c r="A349" s="78"/>
      <c r="I349" s="46"/>
      <c r="O349" s="51"/>
      <c r="P349" s="51"/>
      <c r="Q349" s="51"/>
      <c r="R349" s="51"/>
      <c r="S349" s="51"/>
      <c r="T349" s="51"/>
      <c r="U349" s="51"/>
      <c r="V349" s="51"/>
      <c r="W349" s="51"/>
      <c r="X349" s="51"/>
    </row>
    <row r="350" spans="1:24" x14ac:dyDescent="0.25">
      <c r="A350" s="78"/>
      <c r="I350" s="46"/>
      <c r="O350" s="51"/>
      <c r="P350" s="51"/>
      <c r="Q350" s="51"/>
      <c r="R350" s="51"/>
      <c r="S350" s="51"/>
      <c r="T350" s="51"/>
      <c r="U350" s="51"/>
      <c r="V350" s="51"/>
      <c r="W350" s="51"/>
      <c r="X350" s="51"/>
    </row>
    <row r="351" spans="1:24" x14ac:dyDescent="0.25">
      <c r="A351" s="78"/>
      <c r="I351" s="46"/>
      <c r="O351" s="51"/>
      <c r="P351" s="51"/>
      <c r="Q351" s="51"/>
      <c r="R351" s="51"/>
      <c r="S351" s="51"/>
      <c r="T351" s="51"/>
      <c r="U351" s="51"/>
      <c r="V351" s="51"/>
      <c r="W351" s="51"/>
      <c r="X351" s="51"/>
    </row>
    <row r="352" spans="1:24" x14ac:dyDescent="0.25">
      <c r="A352" s="78"/>
      <c r="I352" s="46"/>
      <c r="O352" s="51"/>
      <c r="P352" s="51"/>
      <c r="Q352" s="51"/>
      <c r="R352" s="51"/>
      <c r="S352" s="51"/>
      <c r="T352" s="51"/>
      <c r="U352" s="51"/>
      <c r="V352" s="51"/>
      <c r="W352" s="51"/>
      <c r="X352" s="51"/>
    </row>
    <row r="353" spans="1:24" x14ac:dyDescent="0.25">
      <c r="A353" s="78"/>
      <c r="I353" s="46"/>
      <c r="O353" s="51"/>
      <c r="P353" s="51"/>
      <c r="Q353" s="51"/>
      <c r="R353" s="51"/>
      <c r="S353" s="51"/>
      <c r="T353" s="51"/>
      <c r="U353" s="51"/>
      <c r="V353" s="51"/>
      <c r="W353" s="51"/>
      <c r="X353" s="51"/>
    </row>
    <row r="354" spans="1:24" x14ac:dyDescent="0.25">
      <c r="A354" s="78"/>
      <c r="I354" s="46"/>
      <c r="O354" s="51"/>
      <c r="P354" s="51"/>
      <c r="Q354" s="51"/>
      <c r="R354" s="51"/>
      <c r="S354" s="51"/>
      <c r="T354" s="51"/>
      <c r="U354" s="51"/>
      <c r="V354" s="51"/>
      <c r="W354" s="51"/>
      <c r="X354" s="51"/>
    </row>
    <row r="355" spans="1:24" x14ac:dyDescent="0.25">
      <c r="A355" s="78"/>
      <c r="I355" s="46"/>
      <c r="O355" s="51"/>
      <c r="P355" s="51"/>
      <c r="Q355" s="51"/>
      <c r="R355" s="51"/>
      <c r="S355" s="51"/>
      <c r="T355" s="51"/>
      <c r="U355" s="51"/>
      <c r="V355" s="51"/>
      <c r="W355" s="51"/>
      <c r="X355" s="51"/>
    </row>
    <row r="356" spans="1:24" x14ac:dyDescent="0.25">
      <c r="A356" s="78"/>
      <c r="I356" s="46"/>
      <c r="O356" s="51"/>
      <c r="P356" s="51"/>
      <c r="Q356" s="51"/>
      <c r="R356" s="51"/>
      <c r="S356" s="51"/>
      <c r="T356" s="51"/>
      <c r="U356" s="51"/>
      <c r="V356" s="51"/>
      <c r="W356" s="51"/>
      <c r="X356" s="51"/>
    </row>
    <row r="357" spans="1:24" x14ac:dyDescent="0.25">
      <c r="A357" s="78"/>
      <c r="I357" s="46"/>
      <c r="O357" s="51"/>
      <c r="P357" s="51"/>
      <c r="Q357" s="51"/>
      <c r="R357" s="51"/>
      <c r="S357" s="51"/>
      <c r="T357" s="51"/>
      <c r="U357" s="51"/>
      <c r="V357" s="51"/>
      <c r="W357" s="51"/>
      <c r="X357" s="51"/>
    </row>
    <row r="358" spans="1:24" x14ac:dyDescent="0.25">
      <c r="A358" s="78"/>
      <c r="I358" s="46"/>
      <c r="O358" s="51"/>
      <c r="P358" s="51"/>
      <c r="Q358" s="51"/>
      <c r="R358" s="51"/>
      <c r="S358" s="51"/>
      <c r="T358" s="51"/>
      <c r="U358" s="51"/>
      <c r="V358" s="51"/>
      <c r="W358" s="51"/>
      <c r="X358" s="51"/>
    </row>
    <row r="359" spans="1:24" x14ac:dyDescent="0.25">
      <c r="A359" s="78"/>
      <c r="I359" s="46"/>
      <c r="O359" s="51"/>
      <c r="P359" s="51"/>
      <c r="Q359" s="51"/>
      <c r="R359" s="51"/>
      <c r="S359" s="51"/>
      <c r="T359" s="51"/>
      <c r="U359" s="51"/>
      <c r="V359" s="51"/>
      <c r="W359" s="51"/>
      <c r="X359" s="51"/>
    </row>
    <row r="360" spans="1:24" x14ac:dyDescent="0.25">
      <c r="A360" s="78"/>
      <c r="I360" s="46"/>
      <c r="O360" s="51"/>
      <c r="P360" s="51"/>
      <c r="Q360" s="51"/>
      <c r="R360" s="51"/>
      <c r="S360" s="51"/>
      <c r="T360" s="51"/>
      <c r="U360" s="51"/>
      <c r="V360" s="51"/>
      <c r="W360" s="51"/>
      <c r="X360" s="51"/>
    </row>
    <row r="361" spans="1:24" x14ac:dyDescent="0.25">
      <c r="A361" s="78"/>
      <c r="I361" s="46"/>
      <c r="O361" s="51"/>
      <c r="P361" s="51"/>
      <c r="Q361" s="51"/>
      <c r="R361" s="51"/>
      <c r="S361" s="51"/>
      <c r="T361" s="51"/>
      <c r="U361" s="51"/>
      <c r="V361" s="51"/>
      <c r="W361" s="51"/>
      <c r="X361" s="51"/>
    </row>
    <row r="362" spans="1:24" x14ac:dyDescent="0.25">
      <c r="A362" s="78"/>
      <c r="I362" s="46"/>
      <c r="O362" s="51"/>
      <c r="P362" s="51"/>
      <c r="Q362" s="51"/>
      <c r="R362" s="51"/>
      <c r="S362" s="51"/>
      <c r="T362" s="51"/>
      <c r="U362" s="51"/>
      <c r="V362" s="51"/>
      <c r="W362" s="51"/>
      <c r="X362" s="51"/>
    </row>
    <row r="363" spans="1:24" x14ac:dyDescent="0.25">
      <c r="A363" s="78"/>
      <c r="I363" s="46"/>
      <c r="O363" s="51"/>
      <c r="P363" s="51"/>
      <c r="Q363" s="51"/>
      <c r="R363" s="51"/>
      <c r="S363" s="51"/>
      <c r="T363" s="51"/>
      <c r="U363" s="51"/>
      <c r="V363" s="51"/>
      <c r="W363" s="51"/>
      <c r="X363" s="51"/>
    </row>
    <row r="364" spans="1:24" x14ac:dyDescent="0.25">
      <c r="A364" s="78"/>
      <c r="I364" s="46"/>
      <c r="O364" s="51"/>
      <c r="P364" s="51"/>
      <c r="Q364" s="51"/>
      <c r="R364" s="51"/>
      <c r="S364" s="51"/>
      <c r="T364" s="51"/>
      <c r="U364" s="51"/>
      <c r="V364" s="51"/>
      <c r="W364" s="51"/>
      <c r="X364" s="51"/>
    </row>
    <row r="365" spans="1:24" x14ac:dyDescent="0.25">
      <c r="A365" s="78"/>
      <c r="I365" s="46"/>
      <c r="O365" s="51"/>
      <c r="P365" s="51"/>
      <c r="Q365" s="51"/>
      <c r="R365" s="51"/>
      <c r="S365" s="51"/>
      <c r="T365" s="51"/>
      <c r="U365" s="51"/>
      <c r="V365" s="51"/>
      <c r="W365" s="51"/>
      <c r="X365" s="51"/>
    </row>
    <row r="366" spans="1:24" x14ac:dyDescent="0.25">
      <c r="A366" s="78"/>
      <c r="I366" s="46"/>
      <c r="O366" s="51"/>
      <c r="P366" s="51"/>
      <c r="Q366" s="51"/>
      <c r="R366" s="51"/>
      <c r="S366" s="51"/>
      <c r="T366" s="51"/>
      <c r="U366" s="51"/>
      <c r="V366" s="51"/>
      <c r="W366" s="51"/>
      <c r="X366" s="51"/>
    </row>
    <row r="367" spans="1:24" x14ac:dyDescent="0.25">
      <c r="A367" s="78"/>
      <c r="I367" s="46"/>
      <c r="O367" s="51"/>
      <c r="P367" s="51"/>
      <c r="Q367" s="51"/>
      <c r="R367" s="51"/>
      <c r="S367" s="51"/>
      <c r="T367" s="51"/>
      <c r="U367" s="51"/>
      <c r="V367" s="51"/>
      <c r="W367" s="51"/>
      <c r="X367" s="51"/>
    </row>
    <row r="368" spans="1:24" x14ac:dyDescent="0.25">
      <c r="A368" s="78"/>
      <c r="I368" s="46"/>
      <c r="O368" s="51"/>
      <c r="P368" s="51"/>
      <c r="Q368" s="51"/>
      <c r="R368" s="51"/>
      <c r="S368" s="51"/>
      <c r="T368" s="51"/>
      <c r="U368" s="51"/>
      <c r="V368" s="51"/>
      <c r="W368" s="51"/>
      <c r="X368" s="51"/>
    </row>
    <row r="369" spans="1:24" x14ac:dyDescent="0.25">
      <c r="A369" s="78"/>
      <c r="I369" s="46"/>
      <c r="O369" s="51"/>
      <c r="P369" s="51"/>
      <c r="Q369" s="51"/>
      <c r="R369" s="51"/>
      <c r="S369" s="51"/>
      <c r="T369" s="51"/>
      <c r="U369" s="51"/>
      <c r="V369" s="51"/>
      <c r="W369" s="51"/>
      <c r="X369" s="51"/>
    </row>
    <row r="370" spans="1:24" x14ac:dyDescent="0.25">
      <c r="A370" s="78"/>
      <c r="I370" s="46"/>
      <c r="O370" s="51"/>
      <c r="P370" s="51"/>
      <c r="Q370" s="51"/>
      <c r="R370" s="51"/>
      <c r="S370" s="51"/>
      <c r="T370" s="51"/>
      <c r="U370" s="51"/>
      <c r="V370" s="51"/>
      <c r="W370" s="51"/>
      <c r="X370" s="51"/>
    </row>
    <row r="371" spans="1:24" x14ac:dyDescent="0.25">
      <c r="A371" s="78"/>
      <c r="I371" s="46"/>
      <c r="O371" s="51"/>
      <c r="P371" s="51"/>
      <c r="Q371" s="51"/>
      <c r="R371" s="51"/>
      <c r="S371" s="51"/>
      <c r="T371" s="51"/>
      <c r="U371" s="51"/>
      <c r="V371" s="51"/>
      <c r="W371" s="51"/>
      <c r="X371" s="51"/>
    </row>
    <row r="372" spans="1:24" x14ac:dyDescent="0.25">
      <c r="A372" s="78"/>
      <c r="I372" s="46"/>
      <c r="O372" s="51"/>
      <c r="P372" s="51"/>
      <c r="Q372" s="51"/>
      <c r="R372" s="51"/>
      <c r="S372" s="51"/>
      <c r="T372" s="51"/>
      <c r="U372" s="51"/>
      <c r="V372" s="51"/>
      <c r="W372" s="51"/>
      <c r="X372" s="51"/>
    </row>
    <row r="373" spans="1:24" x14ac:dyDescent="0.25">
      <c r="A373" s="78"/>
      <c r="I373" s="46"/>
      <c r="O373" s="51"/>
      <c r="P373" s="51"/>
      <c r="Q373" s="51"/>
      <c r="R373" s="51"/>
      <c r="S373" s="51"/>
      <c r="T373" s="51"/>
      <c r="U373" s="51"/>
      <c r="V373" s="51"/>
      <c r="W373" s="51"/>
      <c r="X373" s="51"/>
    </row>
    <row r="374" spans="1:24" x14ac:dyDescent="0.25">
      <c r="A374" s="78"/>
      <c r="I374" s="46"/>
      <c r="O374" s="51"/>
      <c r="P374" s="51"/>
      <c r="Q374" s="51"/>
      <c r="R374" s="51"/>
      <c r="S374" s="51"/>
      <c r="T374" s="51"/>
      <c r="U374" s="51"/>
      <c r="V374" s="51"/>
      <c r="W374" s="51"/>
      <c r="X374" s="51"/>
    </row>
    <row r="375" spans="1:24" x14ac:dyDescent="0.25">
      <c r="A375" s="78"/>
      <c r="I375" s="46"/>
      <c r="O375" s="51"/>
      <c r="P375" s="51"/>
      <c r="Q375" s="51"/>
      <c r="R375" s="51"/>
      <c r="S375" s="51"/>
      <c r="T375" s="51"/>
      <c r="U375" s="51"/>
      <c r="V375" s="51"/>
      <c r="W375" s="51"/>
      <c r="X375" s="51"/>
    </row>
    <row r="376" spans="1:24" x14ac:dyDescent="0.25">
      <c r="A376" s="78"/>
      <c r="I376" s="46"/>
      <c r="O376" s="51"/>
      <c r="P376" s="51"/>
      <c r="Q376" s="51"/>
      <c r="R376" s="51"/>
      <c r="S376" s="51"/>
      <c r="T376" s="51"/>
      <c r="U376" s="51"/>
      <c r="V376" s="51"/>
      <c r="W376" s="51"/>
      <c r="X376" s="51"/>
    </row>
    <row r="377" spans="1:24" x14ac:dyDescent="0.25">
      <c r="A377" s="78"/>
      <c r="I377" s="46"/>
      <c r="O377" s="51"/>
      <c r="P377" s="51"/>
      <c r="Q377" s="51"/>
      <c r="R377" s="51"/>
      <c r="S377" s="51"/>
      <c r="T377" s="51"/>
      <c r="U377" s="51"/>
      <c r="V377" s="51"/>
      <c r="W377" s="51"/>
      <c r="X377" s="51"/>
    </row>
    <row r="378" spans="1:24" x14ac:dyDescent="0.25">
      <c r="A378" s="78"/>
      <c r="I378" s="46"/>
      <c r="O378" s="51"/>
      <c r="P378" s="51"/>
      <c r="Q378" s="51"/>
      <c r="R378" s="51"/>
      <c r="S378" s="51"/>
      <c r="T378" s="51"/>
      <c r="U378" s="51"/>
      <c r="V378" s="51"/>
      <c r="W378" s="51"/>
      <c r="X378" s="51"/>
    </row>
    <row r="379" spans="1:24" x14ac:dyDescent="0.25">
      <c r="A379" s="78"/>
      <c r="I379" s="46"/>
      <c r="O379" s="51"/>
      <c r="P379" s="51"/>
      <c r="Q379" s="51"/>
      <c r="R379" s="51"/>
      <c r="S379" s="51"/>
      <c r="T379" s="51"/>
      <c r="U379" s="51"/>
      <c r="V379" s="51"/>
      <c r="W379" s="51"/>
      <c r="X379" s="51"/>
    </row>
    <row r="380" spans="1:24" x14ac:dyDescent="0.25">
      <c r="A380" s="78"/>
      <c r="I380" s="78"/>
    </row>
    <row r="381" spans="1:24" x14ac:dyDescent="0.25">
      <c r="I381" s="78"/>
    </row>
    <row r="382" spans="1:24" x14ac:dyDescent="0.25">
      <c r="I382" s="78"/>
    </row>
    <row r="383" spans="1:24" x14ac:dyDescent="0.25">
      <c r="I383" s="78"/>
    </row>
    <row r="384" spans="1:24" x14ac:dyDescent="0.25">
      <c r="I384" s="78"/>
    </row>
    <row r="385" spans="9:9" x14ac:dyDescent="0.25">
      <c r="I385" s="78"/>
    </row>
    <row r="386" spans="9:9" x14ac:dyDescent="0.25">
      <c r="I386" s="78"/>
    </row>
    <row r="387" spans="9:9" x14ac:dyDescent="0.25">
      <c r="I387" s="78"/>
    </row>
    <row r="388" spans="9:9" x14ac:dyDescent="0.25">
      <c r="I388" s="78"/>
    </row>
    <row r="389" spans="9:9" x14ac:dyDescent="0.25">
      <c r="I389" s="78"/>
    </row>
    <row r="390" spans="9:9" x14ac:dyDescent="0.25">
      <c r="I390" s="78"/>
    </row>
    <row r="391" spans="9:9" x14ac:dyDescent="0.25">
      <c r="I391" s="78"/>
    </row>
    <row r="392" spans="9:9" x14ac:dyDescent="0.25">
      <c r="I392" s="78"/>
    </row>
    <row r="393" spans="9:9" x14ac:dyDescent="0.25">
      <c r="I393" s="78"/>
    </row>
    <row r="394" spans="9:9" x14ac:dyDescent="0.25">
      <c r="I394" s="78"/>
    </row>
    <row r="395" spans="9:9" x14ac:dyDescent="0.25">
      <c r="I395" s="78"/>
    </row>
    <row r="396" spans="9:9" x14ac:dyDescent="0.25">
      <c r="I396" s="78"/>
    </row>
    <row r="397" spans="9:9" x14ac:dyDescent="0.25">
      <c r="I397" s="78"/>
    </row>
    <row r="398" spans="9:9" x14ac:dyDescent="0.25">
      <c r="I398" s="78"/>
    </row>
    <row r="399" spans="9:9" x14ac:dyDescent="0.25">
      <c r="I399" s="78"/>
    </row>
    <row r="400" spans="9:9" x14ac:dyDescent="0.25">
      <c r="I400" s="78"/>
    </row>
    <row r="401" spans="9:9" x14ac:dyDescent="0.25">
      <c r="I401" s="78"/>
    </row>
    <row r="402" spans="9:9" x14ac:dyDescent="0.25">
      <c r="I402" s="78"/>
    </row>
    <row r="403" spans="9:9" x14ac:dyDescent="0.25">
      <c r="I403" s="78"/>
    </row>
    <row r="404" spans="9:9" x14ac:dyDescent="0.25">
      <c r="I404" s="78"/>
    </row>
    <row r="405" spans="9:9" x14ac:dyDescent="0.25">
      <c r="I405" s="78"/>
    </row>
    <row r="406" spans="9:9" x14ac:dyDescent="0.25">
      <c r="I406" s="78"/>
    </row>
    <row r="407" spans="9:9" x14ac:dyDescent="0.25">
      <c r="I407" s="78"/>
    </row>
    <row r="408" spans="9:9" x14ac:dyDescent="0.25">
      <c r="I408" s="78"/>
    </row>
    <row r="409" spans="9:9" x14ac:dyDescent="0.25">
      <c r="I409" s="78"/>
    </row>
    <row r="410" spans="9:9" x14ac:dyDescent="0.25">
      <c r="I410" s="78"/>
    </row>
    <row r="411" spans="9:9" x14ac:dyDescent="0.25">
      <c r="I411" s="78"/>
    </row>
    <row r="412" spans="9:9" x14ac:dyDescent="0.25">
      <c r="I412" s="78"/>
    </row>
    <row r="413" spans="9:9" x14ac:dyDescent="0.25">
      <c r="I413" s="78"/>
    </row>
    <row r="414" spans="9:9" x14ac:dyDescent="0.25">
      <c r="I414" s="78"/>
    </row>
    <row r="415" spans="9:9" x14ac:dyDescent="0.25">
      <c r="I415" s="78"/>
    </row>
    <row r="416" spans="9:9" x14ac:dyDescent="0.25">
      <c r="I416" s="78"/>
    </row>
    <row r="417" spans="9:9" x14ac:dyDescent="0.25">
      <c r="I417" s="78"/>
    </row>
    <row r="418" spans="9:9" x14ac:dyDescent="0.25">
      <c r="I418" s="78"/>
    </row>
    <row r="419" spans="9:9" x14ac:dyDescent="0.25">
      <c r="I419" s="78"/>
    </row>
    <row r="420" spans="9:9" x14ac:dyDescent="0.25">
      <c r="I420" s="78"/>
    </row>
    <row r="421" spans="9:9" x14ac:dyDescent="0.25">
      <c r="I421" s="78"/>
    </row>
    <row r="422" spans="9:9" x14ac:dyDescent="0.25">
      <c r="I422" s="78"/>
    </row>
    <row r="423" spans="9:9" x14ac:dyDescent="0.25">
      <c r="I423" s="78"/>
    </row>
    <row r="424" spans="9:9" x14ac:dyDescent="0.25">
      <c r="I424" s="78"/>
    </row>
    <row r="425" spans="9:9" x14ac:dyDescent="0.25">
      <c r="I425" s="78"/>
    </row>
    <row r="426" spans="9:9" x14ac:dyDescent="0.25">
      <c r="I426" s="78"/>
    </row>
    <row r="427" spans="9:9" x14ac:dyDescent="0.25">
      <c r="I427" s="78"/>
    </row>
    <row r="428" spans="9:9" x14ac:dyDescent="0.25">
      <c r="I428" s="78"/>
    </row>
    <row r="429" spans="9:9" x14ac:dyDescent="0.25">
      <c r="I429" s="78"/>
    </row>
    <row r="430" spans="9:9" x14ac:dyDescent="0.25">
      <c r="I430" s="78"/>
    </row>
    <row r="431" spans="9:9" x14ac:dyDescent="0.25">
      <c r="I431" s="78"/>
    </row>
    <row r="432" spans="9:9" x14ac:dyDescent="0.25">
      <c r="I432" s="78"/>
    </row>
    <row r="433" spans="9:9" x14ac:dyDescent="0.25">
      <c r="I433" s="78"/>
    </row>
    <row r="434" spans="9:9" x14ac:dyDescent="0.25">
      <c r="I434" s="78"/>
    </row>
    <row r="435" spans="9:9" x14ac:dyDescent="0.25">
      <c r="I435" s="78"/>
    </row>
    <row r="436" spans="9:9" x14ac:dyDescent="0.25">
      <c r="I436" s="78"/>
    </row>
    <row r="437" spans="9:9" x14ac:dyDescent="0.25">
      <c r="I437" s="78"/>
    </row>
    <row r="438" spans="9:9" x14ac:dyDescent="0.25">
      <c r="I438" s="78"/>
    </row>
    <row r="439" spans="9:9" x14ac:dyDescent="0.25">
      <c r="I439" s="78"/>
    </row>
    <row r="440" spans="9:9" x14ac:dyDescent="0.25">
      <c r="I440" s="78"/>
    </row>
    <row r="441" spans="9:9" x14ac:dyDescent="0.25">
      <c r="I441" s="78"/>
    </row>
    <row r="442" spans="9:9" x14ac:dyDescent="0.25">
      <c r="I442" s="78"/>
    </row>
    <row r="443" spans="9:9" x14ac:dyDescent="0.25">
      <c r="I443" s="78"/>
    </row>
    <row r="444" spans="9:9" x14ac:dyDescent="0.25">
      <c r="I444" s="78"/>
    </row>
    <row r="445" spans="9:9" x14ac:dyDescent="0.25">
      <c r="I445" s="78"/>
    </row>
    <row r="446" spans="9:9" x14ac:dyDescent="0.25">
      <c r="I446" s="78"/>
    </row>
    <row r="447" spans="9:9" x14ac:dyDescent="0.25">
      <c r="I447" s="78"/>
    </row>
    <row r="448" spans="9:9" x14ac:dyDescent="0.25">
      <c r="I448" s="78"/>
    </row>
    <row r="449" spans="9:9" x14ac:dyDescent="0.25">
      <c r="I449" s="78"/>
    </row>
    <row r="450" spans="9:9" x14ac:dyDescent="0.25">
      <c r="I450" s="78"/>
    </row>
    <row r="451" spans="9:9" x14ac:dyDescent="0.25">
      <c r="I451" s="78"/>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U153"/>
  <sheetViews>
    <sheetView workbookViewId="0">
      <pane xSplit="1" ySplit="3" topLeftCell="B136" activePane="bottomRight" state="frozen"/>
      <selection pane="topRight" activeCell="B1" sqref="B1"/>
      <selection pane="bottomLeft" activeCell="A4" sqref="A4"/>
      <selection pane="bottomRight" activeCell="C153" sqref="C153:N153"/>
    </sheetView>
  </sheetViews>
  <sheetFormatPr baseColWidth="10" defaultRowHeight="15" x14ac:dyDescent="0.25"/>
  <cols>
    <col min="1" max="2" width="11.42578125" style="46"/>
  </cols>
  <sheetData>
    <row r="1" spans="1:21" x14ac:dyDescent="0.25">
      <c r="A1" s="50" t="s">
        <v>621</v>
      </c>
      <c r="B1" s="127" t="s">
        <v>90</v>
      </c>
      <c r="C1" s="123" t="s">
        <v>612</v>
      </c>
      <c r="D1" t="s">
        <v>613</v>
      </c>
      <c r="E1" t="s">
        <v>614</v>
      </c>
      <c r="F1" t="s">
        <v>615</v>
      </c>
      <c r="G1" s="46" t="s">
        <v>611</v>
      </c>
      <c r="H1" t="s">
        <v>782</v>
      </c>
      <c r="I1" t="s">
        <v>616</v>
      </c>
      <c r="J1" t="s">
        <v>783</v>
      </c>
      <c r="K1" t="s">
        <v>617</v>
      </c>
      <c r="L1" t="s">
        <v>618</v>
      </c>
      <c r="M1" t="s">
        <v>619</v>
      </c>
      <c r="N1" t="s">
        <v>620</v>
      </c>
    </row>
    <row r="2" spans="1:21" s="89" customFormat="1" ht="120" x14ac:dyDescent="0.25">
      <c r="A2" s="89" t="s">
        <v>92</v>
      </c>
      <c r="C2" s="89" t="s">
        <v>772</v>
      </c>
      <c r="D2" s="89" t="s">
        <v>773</v>
      </c>
      <c r="E2" s="89" t="s">
        <v>774</v>
      </c>
      <c r="F2" s="89" t="s">
        <v>775</v>
      </c>
      <c r="G2" s="89" t="s">
        <v>776</v>
      </c>
      <c r="H2" s="90" t="s">
        <v>784</v>
      </c>
      <c r="I2" s="89" t="s">
        <v>777</v>
      </c>
      <c r="J2" s="90" t="s">
        <v>785</v>
      </c>
      <c r="K2" s="89" t="s">
        <v>778</v>
      </c>
      <c r="L2" s="89" t="s">
        <v>779</v>
      </c>
      <c r="M2" s="89" t="s">
        <v>780</v>
      </c>
      <c r="N2" s="89" t="s">
        <v>781</v>
      </c>
      <c r="P2" s="46"/>
      <c r="Q2" s="46"/>
      <c r="R2" s="46"/>
      <c r="S2" s="46"/>
      <c r="T2" s="46"/>
      <c r="U2" s="46"/>
    </row>
    <row r="3" spans="1:21" x14ac:dyDescent="0.25">
      <c r="A3" s="46" t="s">
        <v>91</v>
      </c>
      <c r="C3" t="s">
        <v>474</v>
      </c>
      <c r="D3" t="s">
        <v>474</v>
      </c>
      <c r="E3" t="s">
        <v>474</v>
      </c>
      <c r="F3" t="s">
        <v>474</v>
      </c>
      <c r="G3" t="s">
        <v>474</v>
      </c>
      <c r="H3" t="s">
        <v>474</v>
      </c>
      <c r="I3" t="s">
        <v>474</v>
      </c>
      <c r="J3" t="s">
        <v>474</v>
      </c>
      <c r="K3" t="s">
        <v>474</v>
      </c>
      <c r="L3" t="s">
        <v>474</v>
      </c>
      <c r="M3" t="s">
        <v>474</v>
      </c>
      <c r="N3" t="s">
        <v>474</v>
      </c>
    </row>
    <row r="4" spans="1:21" x14ac:dyDescent="0.25">
      <c r="A4" s="46" t="s">
        <v>622</v>
      </c>
      <c r="B4" s="128">
        <v>31137</v>
      </c>
      <c r="C4" s="51" t="e">
        <v>#N/A</v>
      </c>
      <c r="D4" s="51" t="e">
        <v>#N/A</v>
      </c>
      <c r="E4" s="51" t="e">
        <v>#N/A</v>
      </c>
      <c r="F4" s="51" t="e">
        <v>#N/A</v>
      </c>
      <c r="G4" s="51" t="e">
        <v>#N/A</v>
      </c>
      <c r="H4" s="51" t="e">
        <v>#N/A</v>
      </c>
      <c r="I4" s="51" t="e">
        <v>#N/A</v>
      </c>
      <c r="J4" s="51" t="e">
        <v>#N/A</v>
      </c>
      <c r="K4" s="51" t="e">
        <v>#N/A</v>
      </c>
      <c r="L4" s="51" t="e">
        <v>#N/A</v>
      </c>
      <c r="M4" s="51" t="e">
        <v>#N/A</v>
      </c>
      <c r="N4" s="51" t="e">
        <v>#N/A</v>
      </c>
    </row>
    <row r="5" spans="1:21" x14ac:dyDescent="0.25">
      <c r="A5" s="46" t="s">
        <v>623</v>
      </c>
      <c r="B5" s="128">
        <v>31228</v>
      </c>
      <c r="C5" s="51" t="e">
        <v>#N/A</v>
      </c>
      <c r="D5" s="51" t="e">
        <v>#N/A</v>
      </c>
      <c r="E5" s="51" t="e">
        <v>#N/A</v>
      </c>
      <c r="F5" s="51" t="e">
        <v>#N/A</v>
      </c>
      <c r="G5" s="51" t="e">
        <v>#N/A</v>
      </c>
      <c r="H5" s="51" t="e">
        <v>#N/A</v>
      </c>
      <c r="I5" s="51" t="e">
        <v>#N/A</v>
      </c>
      <c r="J5" s="51" t="e">
        <v>#N/A</v>
      </c>
      <c r="K5" s="51" t="e">
        <v>#N/A</v>
      </c>
      <c r="L5" s="51" t="e">
        <v>#N/A</v>
      </c>
      <c r="M5" s="51" t="e">
        <v>#N/A</v>
      </c>
      <c r="N5" s="51" t="e">
        <v>#N/A</v>
      </c>
    </row>
    <row r="6" spans="1:21" x14ac:dyDescent="0.25">
      <c r="A6" s="46" t="s">
        <v>624</v>
      </c>
      <c r="B6" s="128">
        <v>31320</v>
      </c>
      <c r="C6" s="51" t="e">
        <v>#N/A</v>
      </c>
      <c r="D6" s="51" t="e">
        <v>#N/A</v>
      </c>
      <c r="E6" s="51" t="e">
        <v>#N/A</v>
      </c>
      <c r="F6" s="51" t="e">
        <v>#N/A</v>
      </c>
      <c r="G6" s="51" t="e">
        <v>#N/A</v>
      </c>
      <c r="H6" s="51" t="e">
        <v>#N/A</v>
      </c>
      <c r="I6" s="51" t="e">
        <v>#N/A</v>
      </c>
      <c r="J6" s="51" t="e">
        <v>#N/A</v>
      </c>
      <c r="K6" s="51" t="e">
        <v>#N/A</v>
      </c>
      <c r="L6" s="51" t="e">
        <v>#N/A</v>
      </c>
      <c r="M6" s="51" t="e">
        <v>#N/A</v>
      </c>
      <c r="N6" s="51" t="e">
        <v>#N/A</v>
      </c>
    </row>
    <row r="7" spans="1:21" x14ac:dyDescent="0.25">
      <c r="A7" s="46" t="s">
        <v>625</v>
      </c>
      <c r="B7" s="128">
        <v>31412</v>
      </c>
      <c r="C7" s="51" t="e">
        <v>#N/A</v>
      </c>
      <c r="D7" s="51" t="e">
        <v>#N/A</v>
      </c>
      <c r="E7" s="51" t="e">
        <v>#N/A</v>
      </c>
      <c r="F7" s="51" t="e">
        <v>#N/A</v>
      </c>
      <c r="G7" s="51" t="e">
        <v>#N/A</v>
      </c>
      <c r="H7" s="51" t="e">
        <v>#N/A</v>
      </c>
      <c r="I7" s="51" t="e">
        <v>#N/A</v>
      </c>
      <c r="J7" s="51" t="e">
        <v>#N/A</v>
      </c>
      <c r="K7" s="51" t="e">
        <v>#N/A</v>
      </c>
      <c r="L7" s="51" t="e">
        <v>#N/A</v>
      </c>
      <c r="M7" s="51" t="e">
        <v>#N/A</v>
      </c>
      <c r="N7" s="51" t="e">
        <v>#N/A</v>
      </c>
    </row>
    <row r="8" spans="1:21" x14ac:dyDescent="0.25">
      <c r="A8" s="46" t="s">
        <v>626</v>
      </c>
      <c r="B8" s="128">
        <v>31502</v>
      </c>
      <c r="C8" s="51" t="e">
        <v>#N/A</v>
      </c>
      <c r="D8" s="51" t="e">
        <v>#N/A</v>
      </c>
      <c r="E8" s="51" t="e">
        <v>#N/A</v>
      </c>
      <c r="F8" s="51" t="e">
        <v>#N/A</v>
      </c>
      <c r="G8" s="51" t="e">
        <v>#N/A</v>
      </c>
      <c r="H8" s="51" t="e">
        <v>#N/A</v>
      </c>
      <c r="I8" s="51" t="e">
        <v>#N/A</v>
      </c>
      <c r="J8" s="51" t="e">
        <v>#N/A</v>
      </c>
      <c r="K8" s="51" t="e">
        <v>#N/A</v>
      </c>
      <c r="L8" s="51" t="e">
        <v>#N/A</v>
      </c>
      <c r="M8" s="51" t="e">
        <v>#N/A</v>
      </c>
      <c r="N8" s="51" t="e">
        <v>#N/A</v>
      </c>
    </row>
    <row r="9" spans="1:21" x14ac:dyDescent="0.25">
      <c r="A9" s="46" t="s">
        <v>627</v>
      </c>
      <c r="B9" s="128">
        <v>31593</v>
      </c>
      <c r="C9" s="51" t="e">
        <v>#N/A</v>
      </c>
      <c r="D9" s="51" t="e">
        <v>#N/A</v>
      </c>
      <c r="E9" s="51" t="e">
        <v>#N/A</v>
      </c>
      <c r="F9" s="51" t="e">
        <v>#N/A</v>
      </c>
      <c r="G9" s="51" t="e">
        <v>#N/A</v>
      </c>
      <c r="H9" s="51" t="e">
        <v>#N/A</v>
      </c>
      <c r="I9" s="51" t="e">
        <v>#N/A</v>
      </c>
      <c r="J9" s="51" t="e">
        <v>#N/A</v>
      </c>
      <c r="K9" s="51" t="e">
        <v>#N/A</v>
      </c>
      <c r="L9" s="51" t="e">
        <v>#N/A</v>
      </c>
      <c r="M9" s="51" t="e">
        <v>#N/A</v>
      </c>
      <c r="N9" s="51" t="e">
        <v>#N/A</v>
      </c>
    </row>
    <row r="10" spans="1:21" x14ac:dyDescent="0.25">
      <c r="A10" s="46" t="s">
        <v>628</v>
      </c>
      <c r="B10" s="128">
        <v>31685</v>
      </c>
      <c r="C10" s="51" t="e">
        <v>#N/A</v>
      </c>
      <c r="D10" s="51" t="e">
        <v>#N/A</v>
      </c>
      <c r="E10" s="51" t="e">
        <v>#N/A</v>
      </c>
      <c r="F10" s="51" t="e">
        <v>#N/A</v>
      </c>
      <c r="G10" s="51" t="e">
        <v>#N/A</v>
      </c>
      <c r="H10" s="51" t="e">
        <v>#N/A</v>
      </c>
      <c r="I10" s="51" t="e">
        <v>#N/A</v>
      </c>
      <c r="J10" s="51" t="e">
        <v>#N/A</v>
      </c>
      <c r="K10" s="51" t="e">
        <v>#N/A</v>
      </c>
      <c r="L10" s="51" t="e">
        <v>#N/A</v>
      </c>
      <c r="M10" s="51" t="e">
        <v>#N/A</v>
      </c>
      <c r="N10" s="51" t="e">
        <v>#N/A</v>
      </c>
    </row>
    <row r="11" spans="1:21" x14ac:dyDescent="0.25">
      <c r="A11" s="46" t="s">
        <v>629</v>
      </c>
      <c r="B11" s="128">
        <v>31777</v>
      </c>
      <c r="C11" s="51" t="e">
        <v>#N/A</v>
      </c>
      <c r="D11" s="51" t="e">
        <v>#N/A</v>
      </c>
      <c r="E11" s="51" t="e">
        <v>#N/A</v>
      </c>
      <c r="F11" s="51" t="e">
        <v>#N/A</v>
      </c>
      <c r="G11" s="51" t="e">
        <v>#N/A</v>
      </c>
      <c r="H11" s="51" t="e">
        <v>#N/A</v>
      </c>
      <c r="I11" s="51" t="e">
        <v>#N/A</v>
      </c>
      <c r="J11" s="51" t="e">
        <v>#N/A</v>
      </c>
      <c r="K11" s="51" t="e">
        <v>#N/A</v>
      </c>
      <c r="L11" s="51" t="e">
        <v>#N/A</v>
      </c>
      <c r="M11" s="51" t="e">
        <v>#N/A</v>
      </c>
      <c r="N11" s="51" t="e">
        <v>#N/A</v>
      </c>
    </row>
    <row r="12" spans="1:21" x14ac:dyDescent="0.25">
      <c r="A12" s="46" t="s">
        <v>630</v>
      </c>
      <c r="B12" s="128">
        <v>31867</v>
      </c>
      <c r="C12" s="51" t="e">
        <v>#N/A</v>
      </c>
      <c r="D12" s="51" t="e">
        <v>#N/A</v>
      </c>
      <c r="E12" s="51" t="e">
        <v>#N/A</v>
      </c>
      <c r="F12" s="51" t="e">
        <v>#N/A</v>
      </c>
      <c r="G12" s="51" t="e">
        <v>#N/A</v>
      </c>
      <c r="H12" s="51" t="e">
        <v>#N/A</v>
      </c>
      <c r="I12" s="51" t="e">
        <v>#N/A</v>
      </c>
      <c r="J12" s="51" t="e">
        <v>#N/A</v>
      </c>
      <c r="K12" s="51" t="e">
        <v>#N/A</v>
      </c>
      <c r="L12" s="51" t="e">
        <v>#N/A</v>
      </c>
      <c r="M12" s="51" t="e">
        <v>#N/A</v>
      </c>
      <c r="N12" s="51" t="e">
        <v>#N/A</v>
      </c>
    </row>
    <row r="13" spans="1:21" x14ac:dyDescent="0.25">
      <c r="A13" s="46" t="s">
        <v>631</v>
      </c>
      <c r="B13" s="128">
        <v>31958</v>
      </c>
      <c r="C13" s="51" t="e">
        <v>#N/A</v>
      </c>
      <c r="D13" s="51" t="e">
        <v>#N/A</v>
      </c>
      <c r="E13" s="51" t="e">
        <v>#N/A</v>
      </c>
      <c r="F13" s="51" t="e">
        <v>#N/A</v>
      </c>
      <c r="G13" s="51" t="e">
        <v>#N/A</v>
      </c>
      <c r="H13" s="51" t="e">
        <v>#N/A</v>
      </c>
      <c r="I13" s="51" t="e">
        <v>#N/A</v>
      </c>
      <c r="J13" s="51" t="e">
        <v>#N/A</v>
      </c>
      <c r="K13" s="51" t="e">
        <v>#N/A</v>
      </c>
      <c r="L13" s="51" t="e">
        <v>#N/A</v>
      </c>
      <c r="M13" s="51" t="e">
        <v>#N/A</v>
      </c>
      <c r="N13" s="51" t="e">
        <v>#N/A</v>
      </c>
    </row>
    <row r="14" spans="1:21" x14ac:dyDescent="0.25">
      <c r="A14" s="46" t="s">
        <v>632</v>
      </c>
      <c r="B14" s="128">
        <v>32050</v>
      </c>
      <c r="C14" s="51" t="e">
        <v>#N/A</v>
      </c>
      <c r="D14" s="51" t="e">
        <v>#N/A</v>
      </c>
      <c r="E14" s="51" t="e">
        <v>#N/A</v>
      </c>
      <c r="F14" s="51" t="e">
        <v>#N/A</v>
      </c>
      <c r="G14" s="51" t="e">
        <v>#N/A</v>
      </c>
      <c r="H14" s="51" t="e">
        <v>#N/A</v>
      </c>
      <c r="I14" s="51" t="e">
        <v>#N/A</v>
      </c>
      <c r="J14" s="51" t="e">
        <v>#N/A</v>
      </c>
      <c r="K14" s="51" t="e">
        <v>#N/A</v>
      </c>
      <c r="L14" s="51" t="e">
        <v>#N/A</v>
      </c>
      <c r="M14" s="51" t="e">
        <v>#N/A</v>
      </c>
      <c r="N14" s="51" t="e">
        <v>#N/A</v>
      </c>
    </row>
    <row r="15" spans="1:21" x14ac:dyDescent="0.25">
      <c r="A15" s="46" t="s">
        <v>633</v>
      </c>
      <c r="B15" s="128">
        <v>32142</v>
      </c>
      <c r="C15" s="51" t="e">
        <v>#N/A</v>
      </c>
      <c r="D15" s="51" t="e">
        <v>#N/A</v>
      </c>
      <c r="E15" s="51" t="e">
        <v>#N/A</v>
      </c>
      <c r="F15" s="51" t="e">
        <v>#N/A</v>
      </c>
      <c r="G15" s="51" t="e">
        <v>#N/A</v>
      </c>
      <c r="H15" s="51" t="e">
        <v>#N/A</v>
      </c>
      <c r="I15" s="51" t="e">
        <v>#N/A</v>
      </c>
      <c r="J15" s="51" t="e">
        <v>#N/A</v>
      </c>
      <c r="K15" s="51" t="e">
        <v>#N/A</v>
      </c>
      <c r="L15" s="51" t="e">
        <v>#N/A</v>
      </c>
      <c r="M15" s="51" t="e">
        <v>#N/A</v>
      </c>
      <c r="N15" s="51" t="e">
        <v>#N/A</v>
      </c>
    </row>
    <row r="16" spans="1:21" x14ac:dyDescent="0.25">
      <c r="A16" s="46" t="s">
        <v>634</v>
      </c>
      <c r="B16" s="128">
        <v>32233</v>
      </c>
      <c r="C16" s="51" t="e">
        <v>#N/A</v>
      </c>
      <c r="D16" s="51" t="e">
        <v>#N/A</v>
      </c>
      <c r="E16" s="51" t="e">
        <v>#N/A</v>
      </c>
      <c r="F16" s="51" t="e">
        <v>#N/A</v>
      </c>
      <c r="G16" s="51" t="e">
        <v>#N/A</v>
      </c>
      <c r="H16" s="51" t="e">
        <v>#N/A</v>
      </c>
      <c r="I16" s="51" t="e">
        <v>#N/A</v>
      </c>
      <c r="J16" s="51" t="e">
        <v>#N/A</v>
      </c>
      <c r="K16" s="51" t="e">
        <v>#N/A</v>
      </c>
      <c r="L16" s="51" t="e">
        <v>#N/A</v>
      </c>
      <c r="M16" s="51" t="e">
        <v>#N/A</v>
      </c>
      <c r="N16" s="51" t="e">
        <v>#N/A</v>
      </c>
    </row>
    <row r="17" spans="1:14" x14ac:dyDescent="0.25">
      <c r="A17" s="46" t="s">
        <v>635</v>
      </c>
      <c r="B17" s="128">
        <v>32324</v>
      </c>
      <c r="C17" s="51" t="e">
        <v>#N/A</v>
      </c>
      <c r="D17" s="51" t="e">
        <v>#N/A</v>
      </c>
      <c r="E17" s="51" t="e">
        <v>#N/A</v>
      </c>
      <c r="F17" s="51" t="e">
        <v>#N/A</v>
      </c>
      <c r="G17" s="51" t="e">
        <v>#N/A</v>
      </c>
      <c r="H17" s="51" t="e">
        <v>#N/A</v>
      </c>
      <c r="I17" s="51" t="e">
        <v>#N/A</v>
      </c>
      <c r="J17" s="51" t="e">
        <v>#N/A</v>
      </c>
      <c r="K17" s="51" t="e">
        <v>#N/A</v>
      </c>
      <c r="L17" s="51" t="e">
        <v>#N/A</v>
      </c>
      <c r="M17" s="51" t="e">
        <v>#N/A</v>
      </c>
      <c r="N17" s="51" t="e">
        <v>#N/A</v>
      </c>
    </row>
    <row r="18" spans="1:14" x14ac:dyDescent="0.25">
      <c r="A18" s="46" t="s">
        <v>636</v>
      </c>
      <c r="B18" s="128">
        <v>32416</v>
      </c>
      <c r="C18" s="51" t="e">
        <v>#N/A</v>
      </c>
      <c r="D18" s="51" t="e">
        <v>#N/A</v>
      </c>
      <c r="E18" s="51" t="e">
        <v>#N/A</v>
      </c>
      <c r="F18" s="51" t="e">
        <v>#N/A</v>
      </c>
      <c r="G18" s="51" t="e">
        <v>#N/A</v>
      </c>
      <c r="H18" s="51" t="e">
        <v>#N/A</v>
      </c>
      <c r="I18" s="51" t="e">
        <v>#N/A</v>
      </c>
      <c r="J18" s="51" t="e">
        <v>#N/A</v>
      </c>
      <c r="K18" s="51" t="e">
        <v>#N/A</v>
      </c>
      <c r="L18" s="51" t="e">
        <v>#N/A</v>
      </c>
      <c r="M18" s="51" t="e">
        <v>#N/A</v>
      </c>
      <c r="N18" s="51" t="e">
        <v>#N/A</v>
      </c>
    </row>
    <row r="19" spans="1:14" x14ac:dyDescent="0.25">
      <c r="A19" s="46" t="s">
        <v>637</v>
      </c>
      <c r="B19" s="128">
        <v>32508</v>
      </c>
      <c r="C19" s="51" t="e">
        <v>#N/A</v>
      </c>
      <c r="D19" s="51" t="e">
        <v>#N/A</v>
      </c>
      <c r="E19" s="51" t="e">
        <v>#N/A</v>
      </c>
      <c r="F19" s="51" t="e">
        <v>#N/A</v>
      </c>
      <c r="G19" s="51" t="e">
        <v>#N/A</v>
      </c>
      <c r="H19" s="51" t="e">
        <v>#N/A</v>
      </c>
      <c r="I19" s="51" t="e">
        <v>#N/A</v>
      </c>
      <c r="J19" s="51" t="e">
        <v>#N/A</v>
      </c>
      <c r="K19" s="51" t="e">
        <v>#N/A</v>
      </c>
      <c r="L19" s="51" t="e">
        <v>#N/A</v>
      </c>
      <c r="M19" s="51" t="e">
        <v>#N/A</v>
      </c>
      <c r="N19" s="51" t="e">
        <v>#N/A</v>
      </c>
    </row>
    <row r="20" spans="1:14" x14ac:dyDescent="0.25">
      <c r="A20" s="46" t="s">
        <v>638</v>
      </c>
      <c r="B20" s="128">
        <v>32598</v>
      </c>
      <c r="C20" s="51" t="e">
        <v>#N/A</v>
      </c>
      <c r="D20" s="51" t="e">
        <v>#N/A</v>
      </c>
      <c r="E20" s="51" t="e">
        <v>#N/A</v>
      </c>
      <c r="F20" s="51" t="e">
        <v>#N/A</v>
      </c>
      <c r="G20" s="51" t="e">
        <v>#N/A</v>
      </c>
      <c r="H20" s="51" t="e">
        <v>#N/A</v>
      </c>
      <c r="I20" s="51" t="e">
        <v>#N/A</v>
      </c>
      <c r="J20" s="51" t="e">
        <v>#N/A</v>
      </c>
      <c r="K20" s="51" t="e">
        <v>#N/A</v>
      </c>
      <c r="L20" s="51" t="e">
        <v>#N/A</v>
      </c>
      <c r="M20" s="51" t="e">
        <v>#N/A</v>
      </c>
      <c r="N20" s="51" t="e">
        <v>#N/A</v>
      </c>
    </row>
    <row r="21" spans="1:14" x14ac:dyDescent="0.25">
      <c r="A21" s="46" t="s">
        <v>639</v>
      </c>
      <c r="B21" s="128">
        <v>32689</v>
      </c>
      <c r="C21" s="51" t="e">
        <v>#N/A</v>
      </c>
      <c r="D21" s="51" t="e">
        <v>#N/A</v>
      </c>
      <c r="E21" s="51" t="e">
        <v>#N/A</v>
      </c>
      <c r="F21" s="51" t="e">
        <v>#N/A</v>
      </c>
      <c r="G21" s="51" t="e">
        <v>#N/A</v>
      </c>
      <c r="H21" s="51" t="e">
        <v>#N/A</v>
      </c>
      <c r="I21" s="51" t="e">
        <v>#N/A</v>
      </c>
      <c r="J21" s="51" t="e">
        <v>#N/A</v>
      </c>
      <c r="K21" s="51" t="e">
        <v>#N/A</v>
      </c>
      <c r="L21" s="51" t="e">
        <v>#N/A</v>
      </c>
      <c r="M21" s="51" t="e">
        <v>#N/A</v>
      </c>
      <c r="N21" s="51" t="e">
        <v>#N/A</v>
      </c>
    </row>
    <row r="22" spans="1:14" x14ac:dyDescent="0.25">
      <c r="A22" s="46" t="s">
        <v>640</v>
      </c>
      <c r="B22" s="128">
        <v>32781</v>
      </c>
      <c r="C22" s="51" t="e">
        <v>#N/A</v>
      </c>
      <c r="D22" s="51" t="e">
        <v>#N/A</v>
      </c>
      <c r="E22" s="51" t="e">
        <v>#N/A</v>
      </c>
      <c r="F22" s="51" t="e">
        <v>#N/A</v>
      </c>
      <c r="G22" s="51" t="e">
        <v>#N/A</v>
      </c>
      <c r="H22" s="51" t="e">
        <v>#N/A</v>
      </c>
      <c r="I22" s="51" t="e">
        <v>#N/A</v>
      </c>
      <c r="J22" s="51" t="e">
        <v>#N/A</v>
      </c>
      <c r="K22" s="51" t="e">
        <v>#N/A</v>
      </c>
      <c r="L22" s="51" t="e">
        <v>#N/A</v>
      </c>
      <c r="M22" s="51" t="e">
        <v>#N/A</v>
      </c>
      <c r="N22" s="51" t="e">
        <v>#N/A</v>
      </c>
    </row>
    <row r="23" spans="1:14" x14ac:dyDescent="0.25">
      <c r="A23" s="46" t="s">
        <v>641</v>
      </c>
      <c r="B23" s="128">
        <v>32873</v>
      </c>
      <c r="C23" s="51" t="e">
        <v>#N/A</v>
      </c>
      <c r="D23" s="51" t="e">
        <v>#N/A</v>
      </c>
      <c r="E23" s="51" t="e">
        <v>#N/A</v>
      </c>
      <c r="F23" s="51" t="e">
        <v>#N/A</v>
      </c>
      <c r="G23" s="51" t="e">
        <v>#N/A</v>
      </c>
      <c r="H23" s="51" t="e">
        <v>#N/A</v>
      </c>
      <c r="I23" s="51" t="e">
        <v>#N/A</v>
      </c>
      <c r="J23" s="51" t="e">
        <v>#N/A</v>
      </c>
      <c r="K23" s="51" t="e">
        <v>#N/A</v>
      </c>
      <c r="L23" s="51" t="e">
        <v>#N/A</v>
      </c>
      <c r="M23" s="51" t="e">
        <v>#N/A</v>
      </c>
      <c r="N23" s="51" t="e">
        <v>#N/A</v>
      </c>
    </row>
    <row r="24" spans="1:14" x14ac:dyDescent="0.25">
      <c r="A24" s="46" t="s">
        <v>642</v>
      </c>
      <c r="B24" s="128">
        <v>32963</v>
      </c>
      <c r="C24" s="51" t="e">
        <v>#N/A</v>
      </c>
      <c r="D24" s="51" t="e">
        <v>#N/A</v>
      </c>
      <c r="E24" s="51" t="e">
        <v>#N/A</v>
      </c>
      <c r="F24" s="51" t="e">
        <v>#N/A</v>
      </c>
      <c r="G24" s="51" t="e">
        <v>#N/A</v>
      </c>
      <c r="H24" s="51" t="e">
        <v>#N/A</v>
      </c>
      <c r="I24" s="51" t="e">
        <v>#N/A</v>
      </c>
      <c r="J24" s="51" t="e">
        <v>#N/A</v>
      </c>
      <c r="K24" s="51" t="e">
        <v>#N/A</v>
      </c>
      <c r="L24" s="51" t="e">
        <v>#N/A</v>
      </c>
      <c r="M24" s="51" t="e">
        <v>#N/A</v>
      </c>
      <c r="N24" s="51" t="e">
        <v>#N/A</v>
      </c>
    </row>
    <row r="25" spans="1:14" x14ac:dyDescent="0.25">
      <c r="A25" s="46" t="s">
        <v>643</v>
      </c>
      <c r="B25" s="128">
        <v>33054</v>
      </c>
      <c r="C25" s="51" t="e">
        <v>#N/A</v>
      </c>
      <c r="D25" s="51" t="e">
        <v>#N/A</v>
      </c>
      <c r="E25" s="51" t="e">
        <v>#N/A</v>
      </c>
      <c r="F25" s="51" t="e">
        <v>#N/A</v>
      </c>
      <c r="G25" s="51" t="e">
        <v>#N/A</v>
      </c>
      <c r="H25" s="51" t="e">
        <v>#N/A</v>
      </c>
      <c r="I25" s="51" t="e">
        <v>#N/A</v>
      </c>
      <c r="J25" s="51" t="e">
        <v>#N/A</v>
      </c>
      <c r="K25" s="51" t="e">
        <v>#N/A</v>
      </c>
      <c r="L25" s="51" t="e">
        <v>#N/A</v>
      </c>
      <c r="M25" s="51" t="e">
        <v>#N/A</v>
      </c>
      <c r="N25" s="51" t="e">
        <v>#N/A</v>
      </c>
    </row>
    <row r="26" spans="1:14" x14ac:dyDescent="0.25">
      <c r="A26" s="46" t="s">
        <v>644</v>
      </c>
      <c r="B26" s="128">
        <v>33146</v>
      </c>
      <c r="C26" s="51" t="e">
        <v>#N/A</v>
      </c>
      <c r="D26" s="51" t="e">
        <v>#N/A</v>
      </c>
      <c r="E26" s="51" t="e">
        <v>#N/A</v>
      </c>
      <c r="F26" s="51" t="e">
        <v>#N/A</v>
      </c>
      <c r="G26" s="51" t="e">
        <v>#N/A</v>
      </c>
      <c r="H26" s="51" t="e">
        <v>#N/A</v>
      </c>
      <c r="I26" s="51" t="e">
        <v>#N/A</v>
      </c>
      <c r="J26" s="51" t="e">
        <v>#N/A</v>
      </c>
      <c r="K26" s="51" t="e">
        <v>#N/A</v>
      </c>
      <c r="L26" s="51" t="e">
        <v>#N/A</v>
      </c>
      <c r="M26" s="51" t="e">
        <v>#N/A</v>
      </c>
      <c r="N26" s="51" t="e">
        <v>#N/A</v>
      </c>
    </row>
    <row r="27" spans="1:14" x14ac:dyDescent="0.25">
      <c r="A27" s="46" t="s">
        <v>645</v>
      </c>
      <c r="B27" s="128">
        <v>33238</v>
      </c>
      <c r="C27" s="51" t="e">
        <v>#N/A</v>
      </c>
      <c r="D27" s="51" t="e">
        <v>#N/A</v>
      </c>
      <c r="E27" s="51" t="e">
        <v>#N/A</v>
      </c>
      <c r="F27" s="51" t="e">
        <v>#N/A</v>
      </c>
      <c r="G27" s="51" t="e">
        <v>#N/A</v>
      </c>
      <c r="H27" s="51" t="e">
        <v>#N/A</v>
      </c>
      <c r="I27" s="51" t="e">
        <v>#N/A</v>
      </c>
      <c r="J27" s="51" t="e">
        <v>#N/A</v>
      </c>
      <c r="K27" s="51" t="e">
        <v>#N/A</v>
      </c>
      <c r="L27" s="51" t="e">
        <v>#N/A</v>
      </c>
      <c r="M27" s="51" t="e">
        <v>#N/A</v>
      </c>
      <c r="N27" s="51" t="e">
        <v>#N/A</v>
      </c>
    </row>
    <row r="28" spans="1:14" x14ac:dyDescent="0.25">
      <c r="A28" s="46" t="s">
        <v>646</v>
      </c>
      <c r="B28" s="128">
        <v>33328</v>
      </c>
      <c r="C28" s="51" t="e">
        <v>#N/A</v>
      </c>
      <c r="D28" s="51" t="e">
        <v>#N/A</v>
      </c>
      <c r="E28" s="51" t="e">
        <v>#N/A</v>
      </c>
      <c r="F28" s="51" t="e">
        <v>#N/A</v>
      </c>
      <c r="G28" s="51" t="e">
        <v>#N/A</v>
      </c>
      <c r="H28" s="51" t="e">
        <v>#N/A</v>
      </c>
      <c r="I28" s="51" t="e">
        <v>#N/A</v>
      </c>
      <c r="J28" s="51" t="e">
        <v>#N/A</v>
      </c>
      <c r="K28" s="51" t="e">
        <v>#N/A</v>
      </c>
      <c r="L28" s="51" t="e">
        <v>#N/A</v>
      </c>
      <c r="M28" s="51" t="e">
        <v>#N/A</v>
      </c>
      <c r="N28" s="51" t="e">
        <v>#N/A</v>
      </c>
    </row>
    <row r="29" spans="1:14" x14ac:dyDescent="0.25">
      <c r="A29" s="46" t="s">
        <v>647</v>
      </c>
      <c r="B29" s="128">
        <v>33419</v>
      </c>
      <c r="C29" s="51" t="e">
        <v>#N/A</v>
      </c>
      <c r="D29" s="51" t="e">
        <v>#N/A</v>
      </c>
      <c r="E29" s="51" t="e">
        <v>#N/A</v>
      </c>
      <c r="F29" s="51" t="e">
        <v>#N/A</v>
      </c>
      <c r="G29" s="51" t="e">
        <v>#N/A</v>
      </c>
      <c r="H29" s="51" t="e">
        <v>#N/A</v>
      </c>
      <c r="I29" s="51" t="e">
        <v>#N/A</v>
      </c>
      <c r="J29" s="51" t="e">
        <v>#N/A</v>
      </c>
      <c r="K29" s="51" t="e">
        <v>#N/A</v>
      </c>
      <c r="L29" s="51" t="e">
        <v>#N/A</v>
      </c>
      <c r="M29" s="51" t="e">
        <v>#N/A</v>
      </c>
      <c r="N29" s="51" t="e">
        <v>#N/A</v>
      </c>
    </row>
    <row r="30" spans="1:14" x14ac:dyDescent="0.25">
      <c r="A30" s="46" t="s">
        <v>648</v>
      </c>
      <c r="B30" s="128">
        <v>33511</v>
      </c>
      <c r="C30" s="51" t="e">
        <v>#N/A</v>
      </c>
      <c r="D30" s="51" t="e">
        <v>#N/A</v>
      </c>
      <c r="E30" s="51" t="e">
        <v>#N/A</v>
      </c>
      <c r="F30" s="51" t="e">
        <v>#N/A</v>
      </c>
      <c r="G30" s="51" t="e">
        <v>#N/A</v>
      </c>
      <c r="H30" s="51" t="e">
        <v>#N/A</v>
      </c>
      <c r="I30" s="51" t="e">
        <v>#N/A</v>
      </c>
      <c r="J30" s="51" t="e">
        <v>#N/A</v>
      </c>
      <c r="K30" s="51" t="e">
        <v>#N/A</v>
      </c>
      <c r="L30" s="51" t="e">
        <v>#N/A</v>
      </c>
      <c r="M30" s="51" t="e">
        <v>#N/A</v>
      </c>
      <c r="N30" s="51" t="e">
        <v>#N/A</v>
      </c>
    </row>
    <row r="31" spans="1:14" x14ac:dyDescent="0.25">
      <c r="A31" s="46" t="s">
        <v>649</v>
      </c>
      <c r="B31" s="128">
        <v>33603</v>
      </c>
      <c r="C31" s="51" t="e">
        <v>#N/A</v>
      </c>
      <c r="D31" s="51" t="e">
        <v>#N/A</v>
      </c>
      <c r="E31" s="51" t="e">
        <v>#N/A</v>
      </c>
      <c r="F31" s="51" t="e">
        <v>#N/A</v>
      </c>
      <c r="G31" s="51" t="e">
        <v>#N/A</v>
      </c>
      <c r="H31" s="51" t="e">
        <v>#N/A</v>
      </c>
      <c r="I31" s="51" t="e">
        <v>#N/A</v>
      </c>
      <c r="J31" s="51" t="e">
        <v>#N/A</v>
      </c>
      <c r="K31" s="51" t="e">
        <v>#N/A</v>
      </c>
      <c r="L31" s="51" t="e">
        <v>#N/A</v>
      </c>
      <c r="M31" s="51" t="e">
        <v>#N/A</v>
      </c>
      <c r="N31" s="51" t="e">
        <v>#N/A</v>
      </c>
    </row>
    <row r="32" spans="1:14" x14ac:dyDescent="0.25">
      <c r="A32" s="46" t="s">
        <v>650</v>
      </c>
      <c r="B32" s="128">
        <v>33694</v>
      </c>
      <c r="C32" s="51" t="e">
        <v>#N/A</v>
      </c>
      <c r="D32" s="51" t="e">
        <v>#N/A</v>
      </c>
      <c r="E32" s="51" t="e">
        <v>#N/A</v>
      </c>
      <c r="F32" s="51" t="e">
        <v>#N/A</v>
      </c>
      <c r="G32" s="51" t="e">
        <v>#N/A</v>
      </c>
      <c r="H32" s="51" t="e">
        <v>#N/A</v>
      </c>
      <c r="I32" s="51" t="e">
        <v>#N/A</v>
      </c>
      <c r="J32" s="51" t="e">
        <v>#N/A</v>
      </c>
      <c r="K32" s="51" t="e">
        <v>#N/A</v>
      </c>
      <c r="L32" s="51" t="e">
        <v>#N/A</v>
      </c>
      <c r="M32" s="51" t="e">
        <v>#N/A</v>
      </c>
      <c r="N32" s="51" t="e">
        <v>#N/A</v>
      </c>
    </row>
    <row r="33" spans="1:15" x14ac:dyDescent="0.25">
      <c r="A33" s="46" t="s">
        <v>651</v>
      </c>
      <c r="B33" s="128">
        <v>33785</v>
      </c>
      <c r="C33" s="51" t="e">
        <v>#N/A</v>
      </c>
      <c r="D33" s="51" t="e">
        <v>#N/A</v>
      </c>
      <c r="E33" s="51" t="e">
        <v>#N/A</v>
      </c>
      <c r="F33" s="51" t="e">
        <v>#N/A</v>
      </c>
      <c r="G33" s="51" t="e">
        <v>#N/A</v>
      </c>
      <c r="H33" s="51" t="e">
        <v>#N/A</v>
      </c>
      <c r="I33" s="51" t="e">
        <v>#N/A</v>
      </c>
      <c r="J33" s="51" t="e">
        <v>#N/A</v>
      </c>
      <c r="K33" s="51" t="e">
        <v>#N/A</v>
      </c>
      <c r="L33" s="51" t="e">
        <v>#N/A</v>
      </c>
      <c r="M33" s="51" t="e">
        <v>#N/A</v>
      </c>
      <c r="N33" s="51" t="e">
        <v>#N/A</v>
      </c>
    </row>
    <row r="34" spans="1:15" x14ac:dyDescent="0.25">
      <c r="A34" s="46" t="s">
        <v>652</v>
      </c>
      <c r="B34" s="128">
        <v>33877</v>
      </c>
      <c r="C34" s="51" t="e">
        <v>#N/A</v>
      </c>
      <c r="D34" s="51" t="e">
        <v>#N/A</v>
      </c>
      <c r="E34" s="51" t="e">
        <v>#N/A</v>
      </c>
      <c r="F34" s="51" t="e">
        <v>#N/A</v>
      </c>
      <c r="G34" s="51" t="e">
        <v>#N/A</v>
      </c>
      <c r="H34" s="51" t="e">
        <v>#N/A</v>
      </c>
      <c r="I34" s="51" t="e">
        <v>#N/A</v>
      </c>
      <c r="J34" s="51" t="e">
        <v>#N/A</v>
      </c>
      <c r="K34" s="51" t="e">
        <v>#N/A</v>
      </c>
      <c r="L34" s="51" t="e">
        <v>#N/A</v>
      </c>
      <c r="M34" s="51" t="e">
        <v>#N/A</v>
      </c>
      <c r="N34" s="51" t="e">
        <v>#N/A</v>
      </c>
    </row>
    <row r="35" spans="1:15" x14ac:dyDescent="0.25">
      <c r="A35" s="46" t="s">
        <v>653</v>
      </c>
      <c r="B35" s="128">
        <v>33969</v>
      </c>
      <c r="C35" s="51" t="e">
        <v>#N/A</v>
      </c>
      <c r="D35" s="51" t="e">
        <v>#N/A</v>
      </c>
      <c r="E35" s="51" t="e">
        <v>#N/A</v>
      </c>
      <c r="F35" s="51" t="e">
        <v>#N/A</v>
      </c>
      <c r="G35" s="51" t="e">
        <v>#N/A</v>
      </c>
      <c r="H35" s="51" t="e">
        <v>#N/A</v>
      </c>
      <c r="I35" s="51" t="e">
        <v>#N/A</v>
      </c>
      <c r="J35" s="51" t="e">
        <v>#N/A</v>
      </c>
      <c r="K35" s="51" t="e">
        <v>#N/A</v>
      </c>
      <c r="L35" s="51" t="e">
        <v>#N/A</v>
      </c>
      <c r="M35" s="51" t="e">
        <v>#N/A</v>
      </c>
      <c r="N35" s="51" t="e">
        <v>#N/A</v>
      </c>
    </row>
    <row r="36" spans="1:15" x14ac:dyDescent="0.25">
      <c r="A36" s="46" t="s">
        <v>654</v>
      </c>
      <c r="B36" s="128">
        <v>34059</v>
      </c>
      <c r="C36" s="51" t="e">
        <v>#N/A</v>
      </c>
      <c r="D36" s="51" t="e">
        <v>#N/A</v>
      </c>
      <c r="E36" s="51" t="e">
        <v>#N/A</v>
      </c>
      <c r="F36" s="51" t="e">
        <v>#N/A</v>
      </c>
      <c r="G36" s="51" t="e">
        <v>#N/A</v>
      </c>
      <c r="H36" s="51" t="e">
        <v>#N/A</v>
      </c>
      <c r="I36" s="51" t="e">
        <v>#N/A</v>
      </c>
      <c r="J36" s="51" t="e">
        <v>#N/A</v>
      </c>
      <c r="K36" s="51" t="e">
        <v>#N/A</v>
      </c>
      <c r="L36" s="51" t="e">
        <v>#N/A</v>
      </c>
      <c r="M36" s="51" t="e">
        <v>#N/A</v>
      </c>
      <c r="N36" s="51" t="e">
        <v>#N/A</v>
      </c>
    </row>
    <row r="37" spans="1:15" x14ac:dyDescent="0.25">
      <c r="A37" s="46" t="s">
        <v>655</v>
      </c>
      <c r="B37" s="128">
        <v>34150</v>
      </c>
      <c r="C37" s="51" t="e">
        <v>#N/A</v>
      </c>
      <c r="D37" s="51" t="e">
        <v>#N/A</v>
      </c>
      <c r="E37" s="51" t="e">
        <v>#N/A</v>
      </c>
      <c r="F37" s="51" t="e">
        <v>#N/A</v>
      </c>
      <c r="G37" s="51" t="e">
        <v>#N/A</v>
      </c>
      <c r="H37" s="51" t="e">
        <v>#N/A</v>
      </c>
      <c r="I37" s="51" t="e">
        <v>#N/A</v>
      </c>
      <c r="J37" s="51" t="e">
        <v>#N/A</v>
      </c>
      <c r="K37" s="51" t="e">
        <v>#N/A</v>
      </c>
      <c r="L37" s="51" t="e">
        <v>#N/A</v>
      </c>
      <c r="M37" s="51" t="e">
        <v>#N/A</v>
      </c>
      <c r="N37" s="51" t="e">
        <v>#N/A</v>
      </c>
    </row>
    <row r="38" spans="1:15" x14ac:dyDescent="0.25">
      <c r="A38" s="46" t="s">
        <v>656</v>
      </c>
      <c r="B38" s="128">
        <v>34242</v>
      </c>
      <c r="C38" s="51" t="e">
        <v>#N/A</v>
      </c>
      <c r="D38" s="51" t="e">
        <v>#N/A</v>
      </c>
      <c r="E38" s="51" t="e">
        <v>#N/A</v>
      </c>
      <c r="F38" s="51" t="e">
        <v>#N/A</v>
      </c>
      <c r="G38" s="51" t="e">
        <v>#N/A</v>
      </c>
      <c r="H38" s="51" t="e">
        <v>#N/A</v>
      </c>
      <c r="I38" s="51" t="e">
        <v>#N/A</v>
      </c>
      <c r="J38" s="51" t="e">
        <v>#N/A</v>
      </c>
      <c r="K38" s="51" t="e">
        <v>#N/A</v>
      </c>
      <c r="L38" s="51" t="e">
        <v>#N/A</v>
      </c>
      <c r="M38" s="51" t="e">
        <v>#N/A</v>
      </c>
      <c r="N38" s="51" t="e">
        <v>#N/A</v>
      </c>
    </row>
    <row r="39" spans="1:15" x14ac:dyDescent="0.25">
      <c r="A39" s="46" t="s">
        <v>657</v>
      </c>
      <c r="B39" s="128">
        <v>34334</v>
      </c>
      <c r="C39" s="51" t="e">
        <v>#N/A</v>
      </c>
      <c r="D39" s="51" t="e">
        <v>#N/A</v>
      </c>
      <c r="E39" s="51" t="e">
        <v>#N/A</v>
      </c>
      <c r="F39" s="51" t="e">
        <v>#N/A</v>
      </c>
      <c r="G39" s="51" t="e">
        <v>#N/A</v>
      </c>
      <c r="H39" s="51" t="e">
        <v>#N/A</v>
      </c>
      <c r="I39" s="51" t="e">
        <v>#N/A</v>
      </c>
      <c r="J39" s="51" t="e">
        <v>#N/A</v>
      </c>
      <c r="K39" s="51" t="e">
        <v>#N/A</v>
      </c>
      <c r="L39" s="51" t="e">
        <v>#N/A</v>
      </c>
      <c r="M39" s="51" t="e">
        <v>#N/A</v>
      </c>
      <c r="N39" s="51" t="e">
        <v>#N/A</v>
      </c>
    </row>
    <row r="40" spans="1:15" x14ac:dyDescent="0.25">
      <c r="A40" s="46" t="s">
        <v>658</v>
      </c>
      <c r="B40" s="128">
        <v>34424</v>
      </c>
      <c r="C40" s="51" t="e">
        <v>#N/A</v>
      </c>
      <c r="D40" s="51" t="e">
        <v>#N/A</v>
      </c>
      <c r="E40" s="51" t="e">
        <v>#N/A</v>
      </c>
      <c r="F40" s="51" t="e">
        <v>#N/A</v>
      </c>
      <c r="G40" s="51" t="e">
        <v>#N/A</v>
      </c>
      <c r="H40" s="51" t="e">
        <v>#N/A</v>
      </c>
      <c r="I40" s="51" t="e">
        <v>#N/A</v>
      </c>
      <c r="J40" s="51" t="e">
        <v>#N/A</v>
      </c>
      <c r="K40" s="51" t="e">
        <v>#N/A</v>
      </c>
      <c r="L40" s="51" t="e">
        <v>#N/A</v>
      </c>
      <c r="M40" s="51" t="e">
        <v>#N/A</v>
      </c>
      <c r="N40" s="51" t="e">
        <v>#N/A</v>
      </c>
    </row>
    <row r="41" spans="1:15" x14ac:dyDescent="0.25">
      <c r="A41" s="46" t="s">
        <v>659</v>
      </c>
      <c r="B41" s="128">
        <v>34515</v>
      </c>
      <c r="C41" s="51" t="e">
        <v>#N/A</v>
      </c>
      <c r="D41" s="51" t="e">
        <v>#N/A</v>
      </c>
      <c r="E41" s="51" t="e">
        <v>#N/A</v>
      </c>
      <c r="F41" s="51" t="e">
        <v>#N/A</v>
      </c>
      <c r="G41" s="51" t="e">
        <v>#N/A</v>
      </c>
      <c r="H41" s="51" t="e">
        <v>#N/A</v>
      </c>
      <c r="I41" s="51" t="e">
        <v>#N/A</v>
      </c>
      <c r="J41" s="51" t="e">
        <v>#N/A</v>
      </c>
      <c r="K41" s="51" t="e">
        <v>#N/A</v>
      </c>
      <c r="L41" s="51" t="e">
        <v>#N/A</v>
      </c>
      <c r="M41" s="51" t="e">
        <v>#N/A</v>
      </c>
      <c r="N41" s="51" t="e">
        <v>#N/A</v>
      </c>
    </row>
    <row r="42" spans="1:15" x14ac:dyDescent="0.25">
      <c r="A42" s="46" t="s">
        <v>660</v>
      </c>
      <c r="B42" s="128">
        <v>34607</v>
      </c>
      <c r="C42" s="51" t="e">
        <v>#N/A</v>
      </c>
      <c r="D42" s="51" t="e">
        <v>#N/A</v>
      </c>
      <c r="E42" s="51" t="e">
        <v>#N/A</v>
      </c>
      <c r="F42" s="51" t="e">
        <v>#N/A</v>
      </c>
      <c r="G42" s="51" t="e">
        <v>#N/A</v>
      </c>
      <c r="H42" s="51" t="e">
        <v>#N/A</v>
      </c>
      <c r="I42" s="51" t="e">
        <v>#N/A</v>
      </c>
      <c r="J42" s="51" t="e">
        <v>#N/A</v>
      </c>
      <c r="K42" s="51" t="e">
        <v>#N/A</v>
      </c>
      <c r="L42" s="51" t="e">
        <v>#N/A</v>
      </c>
      <c r="M42" s="51" t="e">
        <v>#N/A</v>
      </c>
      <c r="N42" s="51" t="e">
        <v>#N/A</v>
      </c>
    </row>
    <row r="43" spans="1:15" x14ac:dyDescent="0.25">
      <c r="A43" s="46" t="s">
        <v>661</v>
      </c>
      <c r="B43" s="128">
        <v>34699</v>
      </c>
      <c r="C43" s="51" t="e">
        <v>#N/A</v>
      </c>
      <c r="D43" s="51" t="e">
        <v>#N/A</v>
      </c>
      <c r="E43" s="51" t="e">
        <v>#N/A</v>
      </c>
      <c r="F43" s="51" t="e">
        <v>#N/A</v>
      </c>
      <c r="G43" s="51" t="e">
        <v>#N/A</v>
      </c>
      <c r="H43" s="51" t="e">
        <v>#N/A</v>
      </c>
      <c r="I43" s="51" t="e">
        <v>#N/A</v>
      </c>
      <c r="J43" s="51" t="e">
        <v>#N/A</v>
      </c>
      <c r="K43" s="51" t="e">
        <v>#N/A</v>
      </c>
      <c r="L43" s="51" t="e">
        <v>#N/A</v>
      </c>
      <c r="M43" s="51" t="e">
        <v>#N/A</v>
      </c>
      <c r="N43" s="51" t="e">
        <v>#N/A</v>
      </c>
    </row>
    <row r="44" spans="1:15" x14ac:dyDescent="0.25">
      <c r="A44" s="46" t="s">
        <v>662</v>
      </c>
      <c r="B44" s="128">
        <v>34789</v>
      </c>
      <c r="C44" s="51">
        <v>144.81</v>
      </c>
      <c r="D44" s="51">
        <v>45.19</v>
      </c>
      <c r="E44" s="51">
        <v>76.89</v>
      </c>
      <c r="F44" s="51">
        <v>240.46</v>
      </c>
      <c r="G44" s="51">
        <v>73.72</v>
      </c>
      <c r="H44" s="51">
        <v>29.959999999999997</v>
      </c>
      <c r="I44" s="51">
        <v>156.77000000000001</v>
      </c>
      <c r="J44" s="51">
        <v>18.02</v>
      </c>
      <c r="K44" s="51">
        <v>99.339999999999989</v>
      </c>
      <c r="L44" s="51">
        <v>5.419999999999999</v>
      </c>
      <c r="M44" s="51">
        <v>58.44</v>
      </c>
      <c r="N44" s="51">
        <v>50.98</v>
      </c>
      <c r="O44" s="51"/>
    </row>
    <row r="45" spans="1:15" x14ac:dyDescent="0.25">
      <c r="A45" s="46" t="s">
        <v>663</v>
      </c>
      <c r="B45" s="128">
        <v>34880</v>
      </c>
      <c r="C45" s="51">
        <v>144.81</v>
      </c>
      <c r="D45" s="51">
        <v>45.19</v>
      </c>
      <c r="E45" s="51">
        <v>76.89</v>
      </c>
      <c r="F45" s="51">
        <v>240.46</v>
      </c>
      <c r="G45" s="51">
        <v>73.72</v>
      </c>
      <c r="H45" s="51">
        <v>29.959999999999997</v>
      </c>
      <c r="I45" s="51">
        <v>156.77000000000001</v>
      </c>
      <c r="J45" s="51">
        <v>18.02</v>
      </c>
      <c r="K45" s="51">
        <v>99.339999999999989</v>
      </c>
      <c r="L45" s="51">
        <v>5.419999999999999</v>
      </c>
      <c r="M45" s="51">
        <v>58.44</v>
      </c>
      <c r="N45" s="51">
        <v>50.98</v>
      </c>
      <c r="O45" s="51"/>
    </row>
    <row r="46" spans="1:15" x14ac:dyDescent="0.25">
      <c r="A46" s="46" t="s">
        <v>664</v>
      </c>
      <c r="B46" s="128">
        <v>34972</v>
      </c>
      <c r="C46" s="51">
        <v>144.81</v>
      </c>
      <c r="D46" s="51">
        <v>45.19</v>
      </c>
      <c r="E46" s="51">
        <v>76.89</v>
      </c>
      <c r="F46" s="51">
        <v>240.46</v>
      </c>
      <c r="G46" s="51">
        <v>73.72</v>
      </c>
      <c r="H46" s="51">
        <v>29.959999999999997</v>
      </c>
      <c r="I46" s="51">
        <v>156.77000000000001</v>
      </c>
      <c r="J46" s="51">
        <v>18.02</v>
      </c>
      <c r="K46" s="51">
        <v>99.339999999999989</v>
      </c>
      <c r="L46" s="51">
        <v>5.419999999999999</v>
      </c>
      <c r="M46" s="51">
        <v>58.44</v>
      </c>
      <c r="N46" s="51">
        <v>50.98</v>
      </c>
      <c r="O46" s="51"/>
    </row>
    <row r="47" spans="1:15" x14ac:dyDescent="0.25">
      <c r="A47" s="46" t="s">
        <v>665</v>
      </c>
      <c r="B47" s="128">
        <v>35064</v>
      </c>
      <c r="C47" s="51">
        <v>144.81</v>
      </c>
      <c r="D47" s="51">
        <v>45.19</v>
      </c>
      <c r="E47" s="51">
        <v>76.89</v>
      </c>
      <c r="F47" s="51">
        <v>240.46</v>
      </c>
      <c r="G47" s="51">
        <v>73.72</v>
      </c>
      <c r="H47" s="51">
        <v>29.959999999999997</v>
      </c>
      <c r="I47" s="51">
        <v>156.77000000000001</v>
      </c>
      <c r="J47" s="51">
        <v>18.02</v>
      </c>
      <c r="K47" s="51">
        <v>99.339999999999989</v>
      </c>
      <c r="L47" s="51">
        <v>5.419999999999999</v>
      </c>
      <c r="M47" s="51">
        <v>58.44</v>
      </c>
      <c r="N47" s="51">
        <v>50.98</v>
      </c>
      <c r="O47" s="51"/>
    </row>
    <row r="48" spans="1:15" x14ac:dyDescent="0.25">
      <c r="A48" s="46" t="s">
        <v>666</v>
      </c>
      <c r="B48" s="128">
        <v>35155</v>
      </c>
      <c r="C48" s="51">
        <v>144.81</v>
      </c>
      <c r="D48" s="51">
        <v>45.19</v>
      </c>
      <c r="E48" s="51">
        <v>76.89</v>
      </c>
      <c r="F48" s="51">
        <v>240.46</v>
      </c>
      <c r="G48" s="51">
        <v>73.72</v>
      </c>
      <c r="H48" s="51">
        <v>29.959999999999997</v>
      </c>
      <c r="I48" s="51">
        <v>156.77000000000001</v>
      </c>
      <c r="J48" s="51">
        <v>18.02</v>
      </c>
      <c r="K48" s="51">
        <v>99.339999999999989</v>
      </c>
      <c r="L48" s="51">
        <v>5.419999999999999</v>
      </c>
      <c r="M48" s="51">
        <v>58.44</v>
      </c>
      <c r="N48" s="51">
        <v>50.98</v>
      </c>
      <c r="O48" s="51"/>
    </row>
    <row r="49" spans="1:15" x14ac:dyDescent="0.25">
      <c r="A49" s="46" t="s">
        <v>667</v>
      </c>
      <c r="B49" s="128">
        <v>35246</v>
      </c>
      <c r="C49" s="51">
        <v>144.81</v>
      </c>
      <c r="D49" s="51">
        <v>45.19</v>
      </c>
      <c r="E49" s="51">
        <v>76.89</v>
      </c>
      <c r="F49" s="51">
        <v>240.46</v>
      </c>
      <c r="G49" s="51">
        <v>73.72</v>
      </c>
      <c r="H49" s="51">
        <v>29.959999999999997</v>
      </c>
      <c r="I49" s="51">
        <v>156.77000000000001</v>
      </c>
      <c r="J49" s="51">
        <v>18.02</v>
      </c>
      <c r="K49" s="51">
        <v>99.339999999999989</v>
      </c>
      <c r="L49" s="51">
        <v>5.419999999999999</v>
      </c>
      <c r="M49" s="51">
        <v>58.44</v>
      </c>
      <c r="N49" s="51">
        <v>50.98</v>
      </c>
      <c r="O49" s="51"/>
    </row>
    <row r="50" spans="1:15" x14ac:dyDescent="0.25">
      <c r="A50" s="46" t="s">
        <v>668</v>
      </c>
      <c r="B50" s="128">
        <v>35338</v>
      </c>
      <c r="C50" s="51">
        <v>144.81</v>
      </c>
      <c r="D50" s="51">
        <v>45.19</v>
      </c>
      <c r="E50" s="51">
        <v>76.89</v>
      </c>
      <c r="F50" s="51">
        <v>240.46</v>
      </c>
      <c r="G50" s="51">
        <v>73.72</v>
      </c>
      <c r="H50" s="51">
        <v>29.959999999999997</v>
      </c>
      <c r="I50" s="51">
        <v>156.77000000000001</v>
      </c>
      <c r="J50" s="51">
        <v>18.02</v>
      </c>
      <c r="K50" s="51">
        <v>99.339999999999989</v>
      </c>
      <c r="L50" s="51">
        <v>5.419999999999999</v>
      </c>
      <c r="M50" s="51">
        <v>58.44</v>
      </c>
      <c r="N50" s="51">
        <v>50.98</v>
      </c>
      <c r="O50" s="51"/>
    </row>
    <row r="51" spans="1:15" x14ac:dyDescent="0.25">
      <c r="A51" s="46" t="s">
        <v>669</v>
      </c>
      <c r="B51" s="128">
        <v>35430</v>
      </c>
      <c r="C51" s="51">
        <v>144.81</v>
      </c>
      <c r="D51" s="51">
        <v>45.19</v>
      </c>
      <c r="E51" s="51">
        <v>76.89</v>
      </c>
      <c r="F51" s="51">
        <v>240.46</v>
      </c>
      <c r="G51" s="51">
        <v>73.72</v>
      </c>
      <c r="H51" s="51">
        <v>29.959999999999997</v>
      </c>
      <c r="I51" s="51">
        <v>156.77000000000001</v>
      </c>
      <c r="J51" s="51">
        <v>18.02</v>
      </c>
      <c r="K51" s="51">
        <v>99.339999999999989</v>
      </c>
      <c r="L51" s="51">
        <v>5.419999999999999</v>
      </c>
      <c r="M51" s="51">
        <v>58.44</v>
      </c>
      <c r="N51" s="51">
        <v>50.98</v>
      </c>
      <c r="O51" s="51"/>
    </row>
    <row r="52" spans="1:15" x14ac:dyDescent="0.25">
      <c r="A52" s="46" t="s">
        <v>670</v>
      </c>
      <c r="B52" s="128">
        <v>35520</v>
      </c>
      <c r="C52" s="51">
        <v>144.81</v>
      </c>
      <c r="D52" s="51">
        <v>45.19</v>
      </c>
      <c r="E52" s="51">
        <v>76.89</v>
      </c>
      <c r="F52" s="51">
        <v>240.46</v>
      </c>
      <c r="G52" s="51">
        <v>73.72</v>
      </c>
      <c r="H52" s="51">
        <v>29.959999999999997</v>
      </c>
      <c r="I52" s="51">
        <v>156.77000000000001</v>
      </c>
      <c r="J52" s="51">
        <v>18.02</v>
      </c>
      <c r="K52" s="51">
        <v>99.339999999999989</v>
      </c>
      <c r="L52" s="51">
        <v>5.419999999999999</v>
      </c>
      <c r="M52" s="51">
        <v>58.44</v>
      </c>
      <c r="N52" s="51">
        <v>50.98</v>
      </c>
      <c r="O52" s="51"/>
    </row>
    <row r="53" spans="1:15" x14ac:dyDescent="0.25">
      <c r="A53" s="46" t="s">
        <v>671</v>
      </c>
      <c r="B53" s="128">
        <v>35611</v>
      </c>
      <c r="C53" s="51">
        <v>144.81</v>
      </c>
      <c r="D53" s="51">
        <v>45.19</v>
      </c>
      <c r="E53" s="51">
        <v>76.89</v>
      </c>
      <c r="F53" s="51">
        <v>240.46</v>
      </c>
      <c r="G53" s="51">
        <v>73.72</v>
      </c>
      <c r="H53" s="51">
        <v>29.959999999999997</v>
      </c>
      <c r="I53" s="51">
        <v>156.77000000000001</v>
      </c>
      <c r="J53" s="51">
        <v>18.02</v>
      </c>
      <c r="K53" s="51">
        <v>99.339999999999989</v>
      </c>
      <c r="L53" s="51">
        <v>5.419999999999999</v>
      </c>
      <c r="M53" s="51">
        <v>58.44</v>
      </c>
      <c r="N53" s="51">
        <v>50.98</v>
      </c>
      <c r="O53" s="51"/>
    </row>
    <row r="54" spans="1:15" x14ac:dyDescent="0.25">
      <c r="A54" s="46" t="s">
        <v>672</v>
      </c>
      <c r="B54" s="128">
        <v>35703</v>
      </c>
      <c r="C54" s="51">
        <v>144.81</v>
      </c>
      <c r="D54" s="51">
        <v>45.19</v>
      </c>
      <c r="E54" s="51">
        <v>76.89</v>
      </c>
      <c r="F54" s="51">
        <v>240.46</v>
      </c>
      <c r="G54" s="51">
        <v>73.72</v>
      </c>
      <c r="H54" s="51">
        <v>29.959999999999997</v>
      </c>
      <c r="I54" s="51">
        <v>156.77000000000001</v>
      </c>
      <c r="J54" s="51">
        <v>18.02</v>
      </c>
      <c r="K54" s="51">
        <v>99.339999999999989</v>
      </c>
      <c r="L54" s="51">
        <v>5.419999999999999</v>
      </c>
      <c r="M54" s="51">
        <v>58.44</v>
      </c>
      <c r="N54" s="51">
        <v>50.98</v>
      </c>
      <c r="O54" s="51"/>
    </row>
    <row r="55" spans="1:15" x14ac:dyDescent="0.25">
      <c r="A55" s="46" t="s">
        <v>673</v>
      </c>
      <c r="B55" s="128">
        <v>35795</v>
      </c>
      <c r="C55" s="51">
        <v>144.81</v>
      </c>
      <c r="D55" s="51">
        <v>45.19</v>
      </c>
      <c r="E55" s="51">
        <v>76.89</v>
      </c>
      <c r="F55" s="51">
        <v>240.46</v>
      </c>
      <c r="G55" s="51">
        <v>73.72</v>
      </c>
      <c r="H55" s="51">
        <v>29.959999999999997</v>
      </c>
      <c r="I55" s="51">
        <v>156.77000000000001</v>
      </c>
      <c r="J55" s="51">
        <v>18.02</v>
      </c>
      <c r="K55" s="51">
        <v>99.339999999999989</v>
      </c>
      <c r="L55" s="51">
        <v>5.419999999999999</v>
      </c>
      <c r="M55" s="51">
        <v>58.44</v>
      </c>
      <c r="N55" s="51">
        <v>50.98</v>
      </c>
      <c r="O55" s="51"/>
    </row>
    <row r="56" spans="1:15" x14ac:dyDescent="0.25">
      <c r="A56" s="46" t="s">
        <v>674</v>
      </c>
      <c r="B56" s="128">
        <v>35885</v>
      </c>
      <c r="C56" s="51">
        <v>144.81</v>
      </c>
      <c r="D56" s="51">
        <v>45.19</v>
      </c>
      <c r="E56" s="51">
        <v>76.89</v>
      </c>
      <c r="F56" s="51">
        <v>240.46</v>
      </c>
      <c r="G56" s="51">
        <v>73.72</v>
      </c>
      <c r="H56" s="51">
        <v>29.959999999999997</v>
      </c>
      <c r="I56" s="51">
        <v>156.77000000000001</v>
      </c>
      <c r="J56" s="51">
        <v>18.02</v>
      </c>
      <c r="K56" s="51">
        <v>99.339999999999989</v>
      </c>
      <c r="L56" s="51">
        <v>5.419999999999999</v>
      </c>
      <c r="M56" s="51">
        <v>58.44</v>
      </c>
      <c r="N56" s="51">
        <v>50.98</v>
      </c>
      <c r="O56" s="51"/>
    </row>
    <row r="57" spans="1:15" x14ac:dyDescent="0.25">
      <c r="A57" s="46" t="s">
        <v>675</v>
      </c>
      <c r="B57" s="128">
        <v>35976</v>
      </c>
      <c r="C57" s="51">
        <v>144.81</v>
      </c>
      <c r="D57" s="51">
        <v>45.19</v>
      </c>
      <c r="E57" s="51">
        <v>76.89</v>
      </c>
      <c r="F57" s="51">
        <v>240.46</v>
      </c>
      <c r="G57" s="51">
        <v>73.72</v>
      </c>
      <c r="H57" s="51">
        <v>29.959999999999997</v>
      </c>
      <c r="I57" s="51">
        <v>156.77000000000001</v>
      </c>
      <c r="J57" s="51">
        <v>18.02</v>
      </c>
      <c r="K57" s="51">
        <v>99.339999999999989</v>
      </c>
      <c r="L57" s="51">
        <v>5.419999999999999</v>
      </c>
      <c r="M57" s="51">
        <v>58.44</v>
      </c>
      <c r="N57" s="51">
        <v>50.98</v>
      </c>
      <c r="O57" s="51"/>
    </row>
    <row r="58" spans="1:15" x14ac:dyDescent="0.25">
      <c r="A58" s="46" t="s">
        <v>676</v>
      </c>
      <c r="B58" s="128">
        <v>36068</v>
      </c>
      <c r="C58" s="51">
        <v>144.81</v>
      </c>
      <c r="D58" s="51">
        <v>45.19</v>
      </c>
      <c r="E58" s="51">
        <v>76.89</v>
      </c>
      <c r="F58" s="51">
        <v>240.46</v>
      </c>
      <c r="G58" s="51">
        <v>73.72</v>
      </c>
      <c r="H58" s="51">
        <v>29.959999999999997</v>
      </c>
      <c r="I58" s="51">
        <v>156.77000000000001</v>
      </c>
      <c r="J58" s="51">
        <v>18.02</v>
      </c>
      <c r="K58" s="51">
        <v>99.339999999999989</v>
      </c>
      <c r="L58" s="51">
        <v>5.419999999999999</v>
      </c>
      <c r="M58" s="51">
        <v>58.44</v>
      </c>
      <c r="N58" s="51">
        <v>50.98</v>
      </c>
      <c r="O58" s="51"/>
    </row>
    <row r="59" spans="1:15" x14ac:dyDescent="0.25">
      <c r="A59" s="46" t="s">
        <v>677</v>
      </c>
      <c r="B59" s="128">
        <v>36160</v>
      </c>
      <c r="C59" s="51">
        <v>144.81</v>
      </c>
      <c r="D59" s="51">
        <v>45.19</v>
      </c>
      <c r="E59" s="51">
        <v>76.89</v>
      </c>
      <c r="F59" s="51">
        <v>240.46</v>
      </c>
      <c r="G59" s="51">
        <v>73.72</v>
      </c>
      <c r="H59" s="51">
        <v>29.959999999999997</v>
      </c>
      <c r="I59" s="51">
        <v>156.77000000000001</v>
      </c>
      <c r="J59" s="51">
        <v>18.02</v>
      </c>
      <c r="K59" s="51">
        <v>99.339999999999989</v>
      </c>
      <c r="L59" s="51">
        <v>5.419999999999999</v>
      </c>
      <c r="M59" s="51">
        <v>58.44</v>
      </c>
      <c r="N59" s="51">
        <v>50.98</v>
      </c>
      <c r="O59" s="51"/>
    </row>
    <row r="60" spans="1:15" x14ac:dyDescent="0.25">
      <c r="A60" s="46" t="s">
        <v>678</v>
      </c>
      <c r="B60" s="128">
        <v>36250</v>
      </c>
      <c r="C60" s="51">
        <v>131.26</v>
      </c>
      <c r="D60" s="51">
        <v>41.67</v>
      </c>
      <c r="E60" s="51">
        <v>68.760000000000005</v>
      </c>
      <c r="F60" s="51">
        <v>274.77</v>
      </c>
      <c r="G60" s="51">
        <v>70.56</v>
      </c>
      <c r="H60" s="51">
        <v>34.39</v>
      </c>
      <c r="I60" s="51">
        <v>138.82</v>
      </c>
      <c r="J60" s="51">
        <v>22.66</v>
      </c>
      <c r="K60" s="51">
        <v>103.57</v>
      </c>
      <c r="L60" s="51">
        <v>6.5100000000000007</v>
      </c>
      <c r="M60" s="51">
        <v>46.080000000000005</v>
      </c>
      <c r="N60" s="51">
        <v>60.95000000000001</v>
      </c>
      <c r="O60" s="51"/>
    </row>
    <row r="61" spans="1:15" x14ac:dyDescent="0.25">
      <c r="A61" s="46" t="s">
        <v>679</v>
      </c>
      <c r="B61" s="128">
        <v>36341</v>
      </c>
      <c r="C61" s="51">
        <v>131.26</v>
      </c>
      <c r="D61" s="51">
        <v>41.67</v>
      </c>
      <c r="E61" s="51">
        <v>68.760000000000005</v>
      </c>
      <c r="F61" s="51">
        <v>274.77</v>
      </c>
      <c r="G61" s="51">
        <v>70.56</v>
      </c>
      <c r="H61" s="51">
        <v>34.39</v>
      </c>
      <c r="I61" s="51">
        <v>138.82</v>
      </c>
      <c r="J61" s="51">
        <v>22.66</v>
      </c>
      <c r="K61" s="51">
        <v>103.57</v>
      </c>
      <c r="L61" s="51">
        <v>6.5100000000000007</v>
      </c>
      <c r="M61" s="51">
        <v>46.080000000000005</v>
      </c>
      <c r="N61" s="51">
        <v>60.95000000000001</v>
      </c>
      <c r="O61" s="51"/>
    </row>
    <row r="62" spans="1:15" x14ac:dyDescent="0.25">
      <c r="A62" s="46" t="s">
        <v>680</v>
      </c>
      <c r="B62" s="128">
        <v>36433</v>
      </c>
      <c r="C62" s="51">
        <v>131.26</v>
      </c>
      <c r="D62" s="51">
        <v>41.67</v>
      </c>
      <c r="E62" s="51">
        <v>68.760000000000005</v>
      </c>
      <c r="F62" s="51">
        <v>274.77</v>
      </c>
      <c r="G62" s="51">
        <v>70.56</v>
      </c>
      <c r="H62" s="51">
        <v>34.39</v>
      </c>
      <c r="I62" s="51">
        <v>138.82</v>
      </c>
      <c r="J62" s="51">
        <v>22.66</v>
      </c>
      <c r="K62" s="51">
        <v>103.57</v>
      </c>
      <c r="L62" s="51">
        <v>6.5100000000000007</v>
      </c>
      <c r="M62" s="51">
        <v>46.080000000000005</v>
      </c>
      <c r="N62" s="51">
        <v>60.95000000000001</v>
      </c>
      <c r="O62" s="51"/>
    </row>
    <row r="63" spans="1:15" x14ac:dyDescent="0.25">
      <c r="A63" s="46" t="s">
        <v>681</v>
      </c>
      <c r="B63" s="128">
        <v>36525</v>
      </c>
      <c r="C63" s="51">
        <v>131.26</v>
      </c>
      <c r="D63" s="51">
        <v>41.67</v>
      </c>
      <c r="E63" s="51">
        <v>68.760000000000005</v>
      </c>
      <c r="F63" s="51">
        <v>274.77</v>
      </c>
      <c r="G63" s="51">
        <v>70.56</v>
      </c>
      <c r="H63" s="51">
        <v>34.39</v>
      </c>
      <c r="I63" s="51">
        <v>138.82</v>
      </c>
      <c r="J63" s="51">
        <v>22.66</v>
      </c>
      <c r="K63" s="51">
        <v>103.57</v>
      </c>
      <c r="L63" s="51">
        <v>6.5100000000000007</v>
      </c>
      <c r="M63" s="51">
        <v>46.080000000000005</v>
      </c>
      <c r="N63" s="51">
        <v>60.95000000000001</v>
      </c>
      <c r="O63" s="51"/>
    </row>
    <row r="64" spans="1:15" x14ac:dyDescent="0.25">
      <c r="A64" s="46" t="s">
        <v>682</v>
      </c>
      <c r="B64" s="128">
        <v>36616</v>
      </c>
      <c r="C64" s="51">
        <v>131.26</v>
      </c>
      <c r="D64" s="51">
        <v>41.67</v>
      </c>
      <c r="E64" s="51">
        <v>68.760000000000005</v>
      </c>
      <c r="F64" s="51">
        <v>274.77</v>
      </c>
      <c r="G64" s="51">
        <v>70.56</v>
      </c>
      <c r="H64" s="51">
        <v>34.39</v>
      </c>
      <c r="I64" s="51">
        <v>138.82</v>
      </c>
      <c r="J64" s="51">
        <v>22.66</v>
      </c>
      <c r="K64" s="51">
        <v>103.57</v>
      </c>
      <c r="L64" s="51">
        <v>6.5100000000000007</v>
      </c>
      <c r="M64" s="51">
        <v>46.080000000000005</v>
      </c>
      <c r="N64" s="51">
        <v>60.95000000000001</v>
      </c>
      <c r="O64" s="51"/>
    </row>
    <row r="65" spans="1:15" x14ac:dyDescent="0.25">
      <c r="A65" s="46" t="s">
        <v>683</v>
      </c>
      <c r="B65" s="128">
        <v>36707</v>
      </c>
      <c r="C65" s="51">
        <v>131.26</v>
      </c>
      <c r="D65" s="51">
        <v>41.67</v>
      </c>
      <c r="E65" s="51">
        <v>68.760000000000005</v>
      </c>
      <c r="F65" s="51">
        <v>274.77</v>
      </c>
      <c r="G65" s="51">
        <v>70.56</v>
      </c>
      <c r="H65" s="51">
        <v>34.39</v>
      </c>
      <c r="I65" s="51">
        <v>138.82</v>
      </c>
      <c r="J65" s="51">
        <v>22.66</v>
      </c>
      <c r="K65" s="51">
        <v>103.57</v>
      </c>
      <c r="L65" s="51">
        <v>6.5100000000000007</v>
      </c>
      <c r="M65" s="51">
        <v>46.080000000000005</v>
      </c>
      <c r="N65" s="51">
        <v>60.95000000000001</v>
      </c>
      <c r="O65" s="51"/>
    </row>
    <row r="66" spans="1:15" x14ac:dyDescent="0.25">
      <c r="A66" s="46" t="s">
        <v>684</v>
      </c>
      <c r="B66" s="128">
        <v>36799</v>
      </c>
      <c r="C66" s="51">
        <v>131.26</v>
      </c>
      <c r="D66" s="51">
        <v>41.67</v>
      </c>
      <c r="E66" s="51">
        <v>68.760000000000005</v>
      </c>
      <c r="F66" s="51">
        <v>274.77</v>
      </c>
      <c r="G66" s="51">
        <v>70.56</v>
      </c>
      <c r="H66" s="51">
        <v>34.39</v>
      </c>
      <c r="I66" s="51">
        <v>138.82</v>
      </c>
      <c r="J66" s="51">
        <v>22.66</v>
      </c>
      <c r="K66" s="51">
        <v>103.57</v>
      </c>
      <c r="L66" s="51">
        <v>6.5100000000000007</v>
      </c>
      <c r="M66" s="51">
        <v>46.080000000000005</v>
      </c>
      <c r="N66" s="51">
        <v>60.95000000000001</v>
      </c>
      <c r="O66" s="51"/>
    </row>
    <row r="67" spans="1:15" x14ac:dyDescent="0.25">
      <c r="A67" s="46" t="s">
        <v>685</v>
      </c>
      <c r="B67" s="128">
        <v>36891</v>
      </c>
      <c r="C67" s="51">
        <v>131.26</v>
      </c>
      <c r="D67" s="51">
        <v>41.67</v>
      </c>
      <c r="E67" s="51">
        <v>68.760000000000005</v>
      </c>
      <c r="F67" s="51">
        <v>274.77</v>
      </c>
      <c r="G67" s="51">
        <v>70.56</v>
      </c>
      <c r="H67" s="51">
        <v>34.39</v>
      </c>
      <c r="I67" s="51">
        <v>138.82</v>
      </c>
      <c r="J67" s="51">
        <v>22.66</v>
      </c>
      <c r="K67" s="51">
        <v>103.57</v>
      </c>
      <c r="L67" s="51">
        <v>6.5100000000000007</v>
      </c>
      <c r="M67" s="51">
        <v>46.080000000000005</v>
      </c>
      <c r="N67" s="51">
        <v>60.95000000000001</v>
      </c>
      <c r="O67" s="51"/>
    </row>
    <row r="68" spans="1:15" x14ac:dyDescent="0.25">
      <c r="A68" s="46" t="s">
        <v>686</v>
      </c>
      <c r="B68" s="128">
        <v>36981</v>
      </c>
      <c r="C68" s="51">
        <v>131.26</v>
      </c>
      <c r="D68" s="51">
        <v>41.67</v>
      </c>
      <c r="E68" s="51">
        <v>68.760000000000005</v>
      </c>
      <c r="F68" s="51">
        <v>274.77</v>
      </c>
      <c r="G68" s="51">
        <v>70.56</v>
      </c>
      <c r="H68" s="51">
        <v>34.39</v>
      </c>
      <c r="I68" s="51">
        <v>138.82</v>
      </c>
      <c r="J68" s="51">
        <v>22.66</v>
      </c>
      <c r="K68" s="51">
        <v>103.57</v>
      </c>
      <c r="L68" s="51">
        <v>6.5100000000000007</v>
      </c>
      <c r="M68" s="51">
        <v>46.080000000000005</v>
      </c>
      <c r="N68" s="51">
        <v>60.95000000000001</v>
      </c>
      <c r="O68" s="51"/>
    </row>
    <row r="69" spans="1:15" x14ac:dyDescent="0.25">
      <c r="A69" s="46" t="s">
        <v>687</v>
      </c>
      <c r="B69" s="128">
        <v>37072</v>
      </c>
      <c r="C69" s="51">
        <v>131.26</v>
      </c>
      <c r="D69" s="51">
        <v>41.67</v>
      </c>
      <c r="E69" s="51">
        <v>68.760000000000005</v>
      </c>
      <c r="F69" s="51">
        <v>274.77</v>
      </c>
      <c r="G69" s="51">
        <v>70.56</v>
      </c>
      <c r="H69" s="51">
        <v>34.39</v>
      </c>
      <c r="I69" s="51">
        <v>138.82</v>
      </c>
      <c r="J69" s="51">
        <v>22.66</v>
      </c>
      <c r="K69" s="51">
        <v>103.57</v>
      </c>
      <c r="L69" s="51">
        <v>6.5100000000000007</v>
      </c>
      <c r="M69" s="51">
        <v>46.080000000000005</v>
      </c>
      <c r="N69" s="51">
        <v>60.95000000000001</v>
      </c>
      <c r="O69" s="51"/>
    </row>
    <row r="70" spans="1:15" x14ac:dyDescent="0.25">
      <c r="A70" s="46" t="s">
        <v>688</v>
      </c>
      <c r="B70" s="128">
        <v>37164</v>
      </c>
      <c r="C70" s="51">
        <v>131.26</v>
      </c>
      <c r="D70" s="51">
        <v>41.67</v>
      </c>
      <c r="E70" s="51">
        <v>68.760000000000005</v>
      </c>
      <c r="F70" s="51">
        <v>274.77</v>
      </c>
      <c r="G70" s="51">
        <v>70.56</v>
      </c>
      <c r="H70" s="51">
        <v>34.39</v>
      </c>
      <c r="I70" s="51">
        <v>138.82</v>
      </c>
      <c r="J70" s="51">
        <v>22.66</v>
      </c>
      <c r="K70" s="51">
        <v>103.57</v>
      </c>
      <c r="L70" s="51">
        <v>6.5100000000000007</v>
      </c>
      <c r="M70" s="51">
        <v>46.080000000000005</v>
      </c>
      <c r="N70" s="51">
        <v>60.95000000000001</v>
      </c>
      <c r="O70" s="51"/>
    </row>
    <row r="71" spans="1:15" x14ac:dyDescent="0.25">
      <c r="A71" s="46" t="s">
        <v>689</v>
      </c>
      <c r="B71" s="128">
        <v>37256</v>
      </c>
      <c r="C71" s="51">
        <v>131.26</v>
      </c>
      <c r="D71" s="51">
        <v>41.67</v>
      </c>
      <c r="E71" s="51">
        <v>68.760000000000005</v>
      </c>
      <c r="F71" s="51">
        <v>274.77</v>
      </c>
      <c r="G71" s="51">
        <v>70.56</v>
      </c>
      <c r="H71" s="51">
        <v>34.39</v>
      </c>
      <c r="I71" s="51">
        <v>138.82</v>
      </c>
      <c r="J71" s="51">
        <v>22.66</v>
      </c>
      <c r="K71" s="51">
        <v>103.57</v>
      </c>
      <c r="L71" s="51">
        <v>6.5100000000000007</v>
      </c>
      <c r="M71" s="51">
        <v>46.080000000000005</v>
      </c>
      <c r="N71" s="51">
        <v>60.95000000000001</v>
      </c>
      <c r="O71" s="51"/>
    </row>
    <row r="72" spans="1:15" x14ac:dyDescent="0.25">
      <c r="A72" s="46" t="s">
        <v>690</v>
      </c>
      <c r="B72" s="128">
        <v>37346</v>
      </c>
      <c r="C72" s="51">
        <v>131.26</v>
      </c>
      <c r="D72" s="51">
        <v>41.67</v>
      </c>
      <c r="E72" s="51">
        <v>68.760000000000005</v>
      </c>
      <c r="F72" s="51">
        <v>274.77</v>
      </c>
      <c r="G72" s="51">
        <v>70.56</v>
      </c>
      <c r="H72" s="51">
        <v>34.39</v>
      </c>
      <c r="I72" s="51">
        <v>138.82</v>
      </c>
      <c r="J72" s="51">
        <v>22.66</v>
      </c>
      <c r="K72" s="51">
        <v>103.57</v>
      </c>
      <c r="L72" s="51">
        <v>6.5100000000000007</v>
      </c>
      <c r="M72" s="51">
        <v>46.080000000000005</v>
      </c>
      <c r="N72" s="51">
        <v>60.95000000000001</v>
      </c>
      <c r="O72" s="51"/>
    </row>
    <row r="73" spans="1:15" x14ac:dyDescent="0.25">
      <c r="A73" s="46" t="s">
        <v>691</v>
      </c>
      <c r="B73" s="128">
        <v>37437</v>
      </c>
      <c r="C73" s="51">
        <v>131.26</v>
      </c>
      <c r="D73" s="51">
        <v>41.67</v>
      </c>
      <c r="E73" s="51">
        <v>68.760000000000005</v>
      </c>
      <c r="F73" s="51">
        <v>274.77</v>
      </c>
      <c r="G73" s="51">
        <v>70.56</v>
      </c>
      <c r="H73" s="51">
        <v>34.39</v>
      </c>
      <c r="I73" s="51">
        <v>138.82</v>
      </c>
      <c r="J73" s="51">
        <v>22.66</v>
      </c>
      <c r="K73" s="51">
        <v>103.57</v>
      </c>
      <c r="L73" s="51">
        <v>6.5100000000000007</v>
      </c>
      <c r="M73" s="51">
        <v>46.080000000000005</v>
      </c>
      <c r="N73" s="51">
        <v>60.95000000000001</v>
      </c>
      <c r="O73" s="51"/>
    </row>
    <row r="74" spans="1:15" x14ac:dyDescent="0.25">
      <c r="A74" s="46" t="s">
        <v>692</v>
      </c>
      <c r="B74" s="128">
        <v>37529</v>
      </c>
      <c r="C74" s="51">
        <v>131.26</v>
      </c>
      <c r="D74" s="51">
        <v>41.67</v>
      </c>
      <c r="E74" s="51">
        <v>68.760000000000005</v>
      </c>
      <c r="F74" s="51">
        <v>274.77</v>
      </c>
      <c r="G74" s="51">
        <v>70.56</v>
      </c>
      <c r="H74" s="51">
        <v>34.39</v>
      </c>
      <c r="I74" s="51">
        <v>138.82</v>
      </c>
      <c r="J74" s="51">
        <v>22.66</v>
      </c>
      <c r="K74" s="51">
        <v>103.57</v>
      </c>
      <c r="L74" s="51">
        <v>6.5100000000000007</v>
      </c>
      <c r="M74" s="51">
        <v>46.080000000000005</v>
      </c>
      <c r="N74" s="51">
        <v>60.95000000000001</v>
      </c>
      <c r="O74" s="51"/>
    </row>
    <row r="75" spans="1:15" x14ac:dyDescent="0.25">
      <c r="A75" s="46" t="s">
        <v>693</v>
      </c>
      <c r="B75" s="128">
        <v>37621</v>
      </c>
      <c r="C75" s="51">
        <v>131.26</v>
      </c>
      <c r="D75" s="51">
        <v>41.67</v>
      </c>
      <c r="E75" s="51">
        <v>68.760000000000005</v>
      </c>
      <c r="F75" s="51">
        <v>274.77</v>
      </c>
      <c r="G75" s="51">
        <v>70.56</v>
      </c>
      <c r="H75" s="51">
        <v>34.39</v>
      </c>
      <c r="I75" s="51">
        <v>138.82</v>
      </c>
      <c r="J75" s="51">
        <v>22.66</v>
      </c>
      <c r="K75" s="51">
        <v>103.57</v>
      </c>
      <c r="L75" s="51">
        <v>6.5100000000000007</v>
      </c>
      <c r="M75" s="51">
        <v>46.080000000000005</v>
      </c>
      <c r="N75" s="51">
        <v>60.95000000000001</v>
      </c>
      <c r="O75" s="51"/>
    </row>
    <row r="76" spans="1:15" x14ac:dyDescent="0.25">
      <c r="A76" s="46" t="s">
        <v>694</v>
      </c>
      <c r="B76" s="128">
        <v>37711</v>
      </c>
      <c r="C76" s="51">
        <v>103.34999999999998</v>
      </c>
      <c r="D76" s="51">
        <v>36.729999999999997</v>
      </c>
      <c r="E76" s="51">
        <v>55.09</v>
      </c>
      <c r="F76" s="51">
        <v>302.66000000000003</v>
      </c>
      <c r="G76" s="51">
        <v>68.540000000000006</v>
      </c>
      <c r="H76" s="51">
        <v>35.46</v>
      </c>
      <c r="I76" s="51">
        <v>138.65</v>
      </c>
      <c r="J76" s="51">
        <v>25.209999999999997</v>
      </c>
      <c r="K76" s="51">
        <v>110.84999999999998</v>
      </c>
      <c r="L76" s="51">
        <v>6.66</v>
      </c>
      <c r="M76" s="51">
        <v>46.57</v>
      </c>
      <c r="N76" s="51">
        <v>70.23</v>
      </c>
      <c r="O76" s="51"/>
    </row>
    <row r="77" spans="1:15" x14ac:dyDescent="0.25">
      <c r="A77" s="46" t="s">
        <v>695</v>
      </c>
      <c r="B77" s="128">
        <v>37802</v>
      </c>
      <c r="C77" s="51">
        <v>103.34999999999998</v>
      </c>
      <c r="D77" s="51">
        <v>36.729999999999997</v>
      </c>
      <c r="E77" s="51">
        <v>55.09</v>
      </c>
      <c r="F77" s="51">
        <v>302.66000000000003</v>
      </c>
      <c r="G77" s="51">
        <v>68.540000000000006</v>
      </c>
      <c r="H77" s="51">
        <v>35.46</v>
      </c>
      <c r="I77" s="51">
        <v>138.65</v>
      </c>
      <c r="J77" s="51">
        <v>25.209999999999997</v>
      </c>
      <c r="K77" s="51">
        <v>110.84999999999998</v>
      </c>
      <c r="L77" s="51">
        <v>6.66</v>
      </c>
      <c r="M77" s="51">
        <v>46.57</v>
      </c>
      <c r="N77" s="51">
        <v>70.23</v>
      </c>
      <c r="O77" s="51"/>
    </row>
    <row r="78" spans="1:15" x14ac:dyDescent="0.25">
      <c r="A78" s="46" t="s">
        <v>696</v>
      </c>
      <c r="B78" s="128">
        <v>37894</v>
      </c>
      <c r="C78" s="51">
        <v>103.34999999999998</v>
      </c>
      <c r="D78" s="51">
        <v>36.729999999999997</v>
      </c>
      <c r="E78" s="51">
        <v>55.09</v>
      </c>
      <c r="F78" s="51">
        <v>302.66000000000003</v>
      </c>
      <c r="G78" s="51">
        <v>68.540000000000006</v>
      </c>
      <c r="H78" s="51">
        <v>35.46</v>
      </c>
      <c r="I78" s="51">
        <v>138.65</v>
      </c>
      <c r="J78" s="51">
        <v>25.209999999999997</v>
      </c>
      <c r="K78" s="51">
        <v>110.84999999999998</v>
      </c>
      <c r="L78" s="51">
        <v>6.66</v>
      </c>
      <c r="M78" s="51">
        <v>46.57</v>
      </c>
      <c r="N78" s="51">
        <v>70.23</v>
      </c>
      <c r="O78" s="51"/>
    </row>
    <row r="79" spans="1:15" x14ac:dyDescent="0.25">
      <c r="A79" s="46" t="s">
        <v>697</v>
      </c>
      <c r="B79" s="128">
        <v>37986</v>
      </c>
      <c r="C79" s="51">
        <v>103.34999999999998</v>
      </c>
      <c r="D79" s="51">
        <v>36.729999999999997</v>
      </c>
      <c r="E79" s="51">
        <v>55.09</v>
      </c>
      <c r="F79" s="51">
        <v>302.66000000000003</v>
      </c>
      <c r="G79" s="51">
        <v>68.540000000000006</v>
      </c>
      <c r="H79" s="51">
        <v>35.46</v>
      </c>
      <c r="I79" s="51">
        <v>138.65</v>
      </c>
      <c r="J79" s="51">
        <v>25.209999999999997</v>
      </c>
      <c r="K79" s="51">
        <v>110.84999999999998</v>
      </c>
      <c r="L79" s="51">
        <v>6.66</v>
      </c>
      <c r="M79" s="51">
        <v>46.57</v>
      </c>
      <c r="N79" s="51">
        <v>70.23</v>
      </c>
      <c r="O79" s="51"/>
    </row>
    <row r="80" spans="1:15" x14ac:dyDescent="0.25">
      <c r="A80" s="46" t="s">
        <v>698</v>
      </c>
      <c r="B80" s="128">
        <v>38077</v>
      </c>
      <c r="C80" s="51">
        <v>103.34999999999998</v>
      </c>
      <c r="D80" s="51">
        <v>36.729999999999997</v>
      </c>
      <c r="E80" s="51">
        <v>55.09</v>
      </c>
      <c r="F80" s="51">
        <v>302.66000000000003</v>
      </c>
      <c r="G80" s="51">
        <v>68.540000000000006</v>
      </c>
      <c r="H80" s="51">
        <v>35.46</v>
      </c>
      <c r="I80" s="51">
        <v>138.65</v>
      </c>
      <c r="J80" s="51">
        <v>25.209999999999997</v>
      </c>
      <c r="K80" s="51">
        <v>110.84999999999998</v>
      </c>
      <c r="L80" s="51">
        <v>6.66</v>
      </c>
      <c r="M80" s="51">
        <v>46.57</v>
      </c>
      <c r="N80" s="51">
        <v>70.23</v>
      </c>
      <c r="O80" s="51"/>
    </row>
    <row r="81" spans="1:15" x14ac:dyDescent="0.25">
      <c r="A81" s="46" t="s">
        <v>699</v>
      </c>
      <c r="B81" s="128">
        <v>38168</v>
      </c>
      <c r="C81" s="51">
        <v>103.34999999999998</v>
      </c>
      <c r="D81" s="51">
        <v>36.729999999999997</v>
      </c>
      <c r="E81" s="51">
        <v>55.09</v>
      </c>
      <c r="F81" s="51">
        <v>302.66000000000003</v>
      </c>
      <c r="G81" s="51">
        <v>68.540000000000006</v>
      </c>
      <c r="H81" s="51">
        <v>35.46</v>
      </c>
      <c r="I81" s="51">
        <v>138.65</v>
      </c>
      <c r="J81" s="51">
        <v>25.209999999999997</v>
      </c>
      <c r="K81" s="51">
        <v>110.84999999999998</v>
      </c>
      <c r="L81" s="51">
        <v>6.66</v>
      </c>
      <c r="M81" s="51">
        <v>46.57</v>
      </c>
      <c r="N81" s="51">
        <v>70.23</v>
      </c>
      <c r="O81" s="51"/>
    </row>
    <row r="82" spans="1:15" x14ac:dyDescent="0.25">
      <c r="A82" s="46" t="s">
        <v>700</v>
      </c>
      <c r="B82" s="128">
        <v>38260</v>
      </c>
      <c r="C82" s="51">
        <v>103.34999999999998</v>
      </c>
      <c r="D82" s="51">
        <v>36.729999999999997</v>
      </c>
      <c r="E82" s="51">
        <v>55.09</v>
      </c>
      <c r="F82" s="51">
        <v>302.66000000000003</v>
      </c>
      <c r="G82" s="51">
        <v>68.540000000000006</v>
      </c>
      <c r="H82" s="51">
        <v>35.46</v>
      </c>
      <c r="I82" s="51">
        <v>138.65</v>
      </c>
      <c r="J82" s="51">
        <v>25.209999999999997</v>
      </c>
      <c r="K82" s="51">
        <v>110.84999999999998</v>
      </c>
      <c r="L82" s="51">
        <v>6.66</v>
      </c>
      <c r="M82" s="51">
        <v>46.57</v>
      </c>
      <c r="N82" s="51">
        <v>70.23</v>
      </c>
      <c r="O82" s="51"/>
    </row>
    <row r="83" spans="1:15" x14ac:dyDescent="0.25">
      <c r="A83" s="46" t="s">
        <v>701</v>
      </c>
      <c r="B83" s="128">
        <v>38352</v>
      </c>
      <c r="C83" s="51">
        <v>103.34999999999998</v>
      </c>
      <c r="D83" s="51">
        <v>36.729999999999997</v>
      </c>
      <c r="E83" s="51">
        <v>55.09</v>
      </c>
      <c r="F83" s="51">
        <v>302.66000000000003</v>
      </c>
      <c r="G83" s="51">
        <v>68.540000000000006</v>
      </c>
      <c r="H83" s="51">
        <v>35.46</v>
      </c>
      <c r="I83" s="51">
        <v>138.65</v>
      </c>
      <c r="J83" s="51">
        <v>25.209999999999997</v>
      </c>
      <c r="K83" s="51">
        <v>110.84999999999998</v>
      </c>
      <c r="L83" s="51">
        <v>6.66</v>
      </c>
      <c r="M83" s="51">
        <v>46.57</v>
      </c>
      <c r="N83" s="51">
        <v>70.23</v>
      </c>
      <c r="O83" s="51"/>
    </row>
    <row r="84" spans="1:15" x14ac:dyDescent="0.25">
      <c r="A84" s="46" t="s">
        <v>702</v>
      </c>
      <c r="B84" s="128">
        <v>38442</v>
      </c>
      <c r="C84" s="51">
        <v>103.34999999999998</v>
      </c>
      <c r="D84" s="51">
        <v>36.729999999999997</v>
      </c>
      <c r="E84" s="51">
        <v>55.09</v>
      </c>
      <c r="F84" s="51">
        <v>302.66000000000003</v>
      </c>
      <c r="G84" s="51">
        <v>68.540000000000006</v>
      </c>
      <c r="H84" s="51">
        <v>35.46</v>
      </c>
      <c r="I84" s="51">
        <v>138.65</v>
      </c>
      <c r="J84" s="51">
        <v>25.209999999999997</v>
      </c>
      <c r="K84" s="51">
        <v>110.84999999999998</v>
      </c>
      <c r="L84" s="51">
        <v>6.66</v>
      </c>
      <c r="M84" s="51">
        <v>46.57</v>
      </c>
      <c r="N84" s="51">
        <v>70.23</v>
      </c>
      <c r="O84" s="51"/>
    </row>
    <row r="85" spans="1:15" x14ac:dyDescent="0.25">
      <c r="A85" s="46" t="s">
        <v>703</v>
      </c>
      <c r="B85" s="128">
        <v>38533</v>
      </c>
      <c r="C85" s="51">
        <v>103.34999999999998</v>
      </c>
      <c r="D85" s="51">
        <v>36.729999999999997</v>
      </c>
      <c r="E85" s="51">
        <v>55.09</v>
      </c>
      <c r="F85" s="51">
        <v>302.66000000000003</v>
      </c>
      <c r="G85" s="51">
        <v>68.540000000000006</v>
      </c>
      <c r="H85" s="51">
        <v>35.46</v>
      </c>
      <c r="I85" s="51">
        <v>138.65</v>
      </c>
      <c r="J85" s="51">
        <v>25.209999999999997</v>
      </c>
      <c r="K85" s="51">
        <v>110.84999999999998</v>
      </c>
      <c r="L85" s="51">
        <v>6.66</v>
      </c>
      <c r="M85" s="51">
        <v>46.57</v>
      </c>
      <c r="N85" s="51">
        <v>70.23</v>
      </c>
      <c r="O85" s="51"/>
    </row>
    <row r="86" spans="1:15" x14ac:dyDescent="0.25">
      <c r="A86" s="46" t="s">
        <v>704</v>
      </c>
      <c r="B86" s="128">
        <v>38625</v>
      </c>
      <c r="C86" s="51">
        <v>103.34999999999998</v>
      </c>
      <c r="D86" s="51">
        <v>36.729999999999997</v>
      </c>
      <c r="E86" s="51">
        <v>55.09</v>
      </c>
      <c r="F86" s="51">
        <v>302.66000000000003</v>
      </c>
      <c r="G86" s="51">
        <v>68.540000000000006</v>
      </c>
      <c r="H86" s="51">
        <v>35.46</v>
      </c>
      <c r="I86" s="51">
        <v>138.65</v>
      </c>
      <c r="J86" s="51">
        <v>25.209999999999997</v>
      </c>
      <c r="K86" s="51">
        <v>110.84999999999998</v>
      </c>
      <c r="L86" s="51">
        <v>6.66</v>
      </c>
      <c r="M86" s="51">
        <v>46.57</v>
      </c>
      <c r="N86" s="51">
        <v>70.23</v>
      </c>
      <c r="O86" s="51"/>
    </row>
    <row r="87" spans="1:15" x14ac:dyDescent="0.25">
      <c r="A87" s="46" t="s">
        <v>705</v>
      </c>
      <c r="B87" s="128">
        <v>38717</v>
      </c>
      <c r="C87" s="51">
        <v>103.34999999999998</v>
      </c>
      <c r="D87" s="51">
        <v>36.729999999999997</v>
      </c>
      <c r="E87" s="51">
        <v>55.09</v>
      </c>
      <c r="F87" s="51">
        <v>302.66000000000003</v>
      </c>
      <c r="G87" s="51">
        <v>68.540000000000006</v>
      </c>
      <c r="H87" s="51">
        <v>35.46</v>
      </c>
      <c r="I87" s="51">
        <v>138.65</v>
      </c>
      <c r="J87" s="51">
        <v>25.209999999999997</v>
      </c>
      <c r="K87" s="51">
        <v>110.84999999999998</v>
      </c>
      <c r="L87" s="51">
        <v>6.66</v>
      </c>
      <c r="M87" s="51">
        <v>46.57</v>
      </c>
      <c r="N87" s="51">
        <v>70.23</v>
      </c>
      <c r="O87" s="51"/>
    </row>
    <row r="88" spans="1:15" x14ac:dyDescent="0.25">
      <c r="A88" s="46" t="s">
        <v>706</v>
      </c>
      <c r="B88" s="128">
        <v>38807</v>
      </c>
      <c r="C88" s="51">
        <v>103.34999999999998</v>
      </c>
      <c r="D88" s="51">
        <v>36.729999999999997</v>
      </c>
      <c r="E88" s="51">
        <v>55.09</v>
      </c>
      <c r="F88" s="51">
        <v>302.66000000000003</v>
      </c>
      <c r="G88" s="51">
        <v>68.540000000000006</v>
      </c>
      <c r="H88" s="51">
        <v>35.46</v>
      </c>
      <c r="I88" s="51">
        <v>138.65</v>
      </c>
      <c r="J88" s="51">
        <v>25.209999999999997</v>
      </c>
      <c r="K88" s="51">
        <v>110.84999999999998</v>
      </c>
      <c r="L88" s="51">
        <v>6.66</v>
      </c>
      <c r="M88" s="51">
        <v>46.57</v>
      </c>
      <c r="N88" s="51">
        <v>70.23</v>
      </c>
      <c r="O88" s="51"/>
    </row>
    <row r="89" spans="1:15" x14ac:dyDescent="0.25">
      <c r="A89" s="46" t="s">
        <v>707</v>
      </c>
      <c r="B89" s="128">
        <v>38898</v>
      </c>
      <c r="C89" s="51">
        <v>103.34999999999998</v>
      </c>
      <c r="D89" s="51">
        <v>36.729999999999997</v>
      </c>
      <c r="E89" s="51">
        <v>55.09</v>
      </c>
      <c r="F89" s="51">
        <v>302.66000000000003</v>
      </c>
      <c r="G89" s="51">
        <v>68.540000000000006</v>
      </c>
      <c r="H89" s="51">
        <v>35.46</v>
      </c>
      <c r="I89" s="51">
        <v>138.65</v>
      </c>
      <c r="J89" s="51">
        <v>25.209999999999997</v>
      </c>
      <c r="K89" s="51">
        <v>110.84999999999998</v>
      </c>
      <c r="L89" s="51">
        <v>6.66</v>
      </c>
      <c r="M89" s="51">
        <v>46.57</v>
      </c>
      <c r="N89" s="51">
        <v>70.23</v>
      </c>
      <c r="O89" s="51"/>
    </row>
    <row r="90" spans="1:15" x14ac:dyDescent="0.25">
      <c r="A90" s="46" t="s">
        <v>708</v>
      </c>
      <c r="B90" s="128">
        <v>38990</v>
      </c>
      <c r="C90" s="51">
        <v>103.34999999999998</v>
      </c>
      <c r="D90" s="51">
        <v>36.729999999999997</v>
      </c>
      <c r="E90" s="51">
        <v>55.09</v>
      </c>
      <c r="F90" s="51">
        <v>302.66000000000003</v>
      </c>
      <c r="G90" s="51">
        <v>68.540000000000006</v>
      </c>
      <c r="H90" s="51">
        <v>35.46</v>
      </c>
      <c r="I90" s="51">
        <v>138.65</v>
      </c>
      <c r="J90" s="51">
        <v>25.209999999999997</v>
      </c>
      <c r="K90" s="51">
        <v>110.84999999999998</v>
      </c>
      <c r="L90" s="51">
        <v>6.66</v>
      </c>
      <c r="M90" s="51">
        <v>46.57</v>
      </c>
      <c r="N90" s="51">
        <v>70.23</v>
      </c>
      <c r="O90" s="51"/>
    </row>
    <row r="91" spans="1:15" x14ac:dyDescent="0.25">
      <c r="A91" s="46" t="s">
        <v>709</v>
      </c>
      <c r="B91" s="128">
        <v>39082</v>
      </c>
      <c r="C91" s="51">
        <v>103.34999999999998</v>
      </c>
      <c r="D91" s="51">
        <v>36.729999999999997</v>
      </c>
      <c r="E91" s="51">
        <v>55.09</v>
      </c>
      <c r="F91" s="51">
        <v>302.66000000000003</v>
      </c>
      <c r="G91" s="51">
        <v>68.540000000000006</v>
      </c>
      <c r="H91" s="51">
        <v>35.46</v>
      </c>
      <c r="I91" s="51">
        <v>138.65</v>
      </c>
      <c r="J91" s="51">
        <v>25.209999999999997</v>
      </c>
      <c r="K91" s="51">
        <v>110.84999999999998</v>
      </c>
      <c r="L91" s="51">
        <v>6.66</v>
      </c>
      <c r="M91" s="51">
        <v>46.57</v>
      </c>
      <c r="N91" s="51">
        <v>70.23</v>
      </c>
      <c r="O91" s="51"/>
    </row>
    <row r="92" spans="1:15" x14ac:dyDescent="0.25">
      <c r="A92" s="46" t="s">
        <v>710</v>
      </c>
      <c r="B92" s="128">
        <v>39172</v>
      </c>
      <c r="C92" s="51">
        <v>103.34999999999998</v>
      </c>
      <c r="D92" s="51">
        <v>36.729999999999997</v>
      </c>
      <c r="E92" s="51">
        <v>55.09</v>
      </c>
      <c r="F92" s="51">
        <v>302.66000000000003</v>
      </c>
      <c r="G92" s="51">
        <v>68.540000000000006</v>
      </c>
      <c r="H92" s="51">
        <v>35.46</v>
      </c>
      <c r="I92" s="51">
        <v>138.65</v>
      </c>
      <c r="J92" s="51">
        <v>25.209999999999997</v>
      </c>
      <c r="K92" s="51">
        <v>110.84999999999998</v>
      </c>
      <c r="L92" s="51">
        <v>6.66</v>
      </c>
      <c r="M92" s="51">
        <v>46.57</v>
      </c>
      <c r="N92" s="51">
        <v>70.23</v>
      </c>
      <c r="O92" s="51"/>
    </row>
    <row r="93" spans="1:15" x14ac:dyDescent="0.25">
      <c r="A93" s="46" t="s">
        <v>711</v>
      </c>
      <c r="B93" s="128">
        <v>39263</v>
      </c>
      <c r="C93" s="51">
        <v>103.34999999999998</v>
      </c>
      <c r="D93" s="51">
        <v>36.729999999999997</v>
      </c>
      <c r="E93" s="51">
        <v>55.09</v>
      </c>
      <c r="F93" s="51">
        <v>302.66000000000003</v>
      </c>
      <c r="G93" s="51">
        <v>68.540000000000006</v>
      </c>
      <c r="H93" s="51">
        <v>35.46</v>
      </c>
      <c r="I93" s="51">
        <v>138.65</v>
      </c>
      <c r="J93" s="51">
        <v>25.209999999999997</v>
      </c>
      <c r="K93" s="51">
        <v>110.84999999999998</v>
      </c>
      <c r="L93" s="51">
        <v>6.66</v>
      </c>
      <c r="M93" s="51">
        <v>46.57</v>
      </c>
      <c r="N93" s="51">
        <v>70.23</v>
      </c>
      <c r="O93" s="51"/>
    </row>
    <row r="94" spans="1:15" x14ac:dyDescent="0.25">
      <c r="A94" s="46" t="s">
        <v>712</v>
      </c>
      <c r="B94" s="128">
        <v>39355</v>
      </c>
      <c r="C94" s="51">
        <v>103.34999999999998</v>
      </c>
      <c r="D94" s="51">
        <v>36.729999999999997</v>
      </c>
      <c r="E94" s="51">
        <v>55.09</v>
      </c>
      <c r="F94" s="51">
        <v>302.66000000000003</v>
      </c>
      <c r="G94" s="51">
        <v>68.540000000000006</v>
      </c>
      <c r="H94" s="51">
        <v>35.46</v>
      </c>
      <c r="I94" s="51">
        <v>138.65</v>
      </c>
      <c r="J94" s="51">
        <v>25.209999999999997</v>
      </c>
      <c r="K94" s="51">
        <v>110.84999999999998</v>
      </c>
      <c r="L94" s="51">
        <v>6.66</v>
      </c>
      <c r="M94" s="51">
        <v>46.57</v>
      </c>
      <c r="N94" s="51">
        <v>70.23</v>
      </c>
      <c r="O94" s="51"/>
    </row>
    <row r="95" spans="1:15" x14ac:dyDescent="0.25">
      <c r="A95" s="46" t="s">
        <v>713</v>
      </c>
      <c r="B95" s="128">
        <v>39447</v>
      </c>
      <c r="C95" s="51">
        <v>103.34999999999998</v>
      </c>
      <c r="D95" s="51">
        <v>36.729999999999997</v>
      </c>
      <c r="E95" s="51">
        <v>55.09</v>
      </c>
      <c r="F95" s="51">
        <v>302.66000000000003</v>
      </c>
      <c r="G95" s="51">
        <v>68.540000000000006</v>
      </c>
      <c r="H95" s="51">
        <v>35.46</v>
      </c>
      <c r="I95" s="51">
        <v>138.65</v>
      </c>
      <c r="J95" s="51">
        <v>25.209999999999997</v>
      </c>
      <c r="K95" s="51">
        <v>110.84999999999998</v>
      </c>
      <c r="L95" s="51">
        <v>6.66</v>
      </c>
      <c r="M95" s="51">
        <v>46.57</v>
      </c>
      <c r="N95" s="51">
        <v>70.23</v>
      </c>
      <c r="O95" s="51"/>
    </row>
    <row r="96" spans="1:15" x14ac:dyDescent="0.25">
      <c r="A96" s="46" t="s">
        <v>714</v>
      </c>
      <c r="B96" s="128">
        <v>39538</v>
      </c>
      <c r="C96" s="51">
        <v>103.55</v>
      </c>
      <c r="D96" s="51">
        <v>38.99</v>
      </c>
      <c r="E96" s="51">
        <v>48.88</v>
      </c>
      <c r="F96" s="51">
        <v>308</v>
      </c>
      <c r="G96" s="51">
        <v>55.87</v>
      </c>
      <c r="H96" s="51">
        <v>40.270000000000003</v>
      </c>
      <c r="I96" s="51">
        <v>131.9</v>
      </c>
      <c r="J96" s="51">
        <v>31</v>
      </c>
      <c r="K96" s="51">
        <v>115.68</v>
      </c>
      <c r="L96" s="51">
        <v>7.4000000000000012</v>
      </c>
      <c r="M96" s="51">
        <v>43.99</v>
      </c>
      <c r="N96" s="51">
        <v>74.47</v>
      </c>
      <c r="O96" s="51"/>
    </row>
    <row r="97" spans="1:15" x14ac:dyDescent="0.25">
      <c r="A97" s="46" t="s">
        <v>715</v>
      </c>
      <c r="B97" s="128">
        <v>39629</v>
      </c>
      <c r="C97" s="51">
        <v>103.55</v>
      </c>
      <c r="D97" s="51">
        <v>38.99</v>
      </c>
      <c r="E97" s="51">
        <v>48.88</v>
      </c>
      <c r="F97" s="51">
        <v>308</v>
      </c>
      <c r="G97" s="51">
        <v>55.87</v>
      </c>
      <c r="H97" s="51">
        <v>40.270000000000003</v>
      </c>
      <c r="I97" s="51">
        <v>131.9</v>
      </c>
      <c r="J97" s="51">
        <v>31</v>
      </c>
      <c r="K97" s="51">
        <v>115.68</v>
      </c>
      <c r="L97" s="51">
        <v>7.4000000000000012</v>
      </c>
      <c r="M97" s="51">
        <v>43.99</v>
      </c>
      <c r="N97" s="51">
        <v>74.47</v>
      </c>
      <c r="O97" s="51"/>
    </row>
    <row r="98" spans="1:15" x14ac:dyDescent="0.25">
      <c r="A98" s="46" t="s">
        <v>716</v>
      </c>
      <c r="B98" s="128">
        <v>39721</v>
      </c>
      <c r="C98" s="51">
        <v>103.55</v>
      </c>
      <c r="D98" s="51">
        <v>38.99</v>
      </c>
      <c r="E98" s="51">
        <v>48.88</v>
      </c>
      <c r="F98" s="51">
        <v>308</v>
      </c>
      <c r="G98" s="51">
        <v>55.87</v>
      </c>
      <c r="H98" s="51">
        <v>40.270000000000003</v>
      </c>
      <c r="I98" s="51">
        <v>131.9</v>
      </c>
      <c r="J98" s="51">
        <v>31</v>
      </c>
      <c r="K98" s="51">
        <v>115.68</v>
      </c>
      <c r="L98" s="51">
        <v>7.4000000000000012</v>
      </c>
      <c r="M98" s="51">
        <v>43.99</v>
      </c>
      <c r="N98" s="51">
        <v>74.47</v>
      </c>
      <c r="O98" s="51"/>
    </row>
    <row r="99" spans="1:15" x14ac:dyDescent="0.25">
      <c r="A99" s="46" t="s">
        <v>717</v>
      </c>
      <c r="B99" s="128">
        <v>39813</v>
      </c>
      <c r="C99" s="51">
        <v>103.55</v>
      </c>
      <c r="D99" s="51">
        <v>38.99</v>
      </c>
      <c r="E99" s="51">
        <v>48.88</v>
      </c>
      <c r="F99" s="51">
        <v>308</v>
      </c>
      <c r="G99" s="51">
        <v>55.87</v>
      </c>
      <c r="H99" s="51">
        <v>40.270000000000003</v>
      </c>
      <c r="I99" s="51">
        <v>131.9</v>
      </c>
      <c r="J99" s="51">
        <v>31</v>
      </c>
      <c r="K99" s="51">
        <v>115.68</v>
      </c>
      <c r="L99" s="51">
        <v>7.4000000000000012</v>
      </c>
      <c r="M99" s="51">
        <v>43.99</v>
      </c>
      <c r="N99" s="51">
        <v>74.47</v>
      </c>
      <c r="O99" s="51"/>
    </row>
    <row r="100" spans="1:15" x14ac:dyDescent="0.25">
      <c r="A100" s="46" t="s">
        <v>718</v>
      </c>
      <c r="B100" s="128">
        <v>39903</v>
      </c>
      <c r="C100" s="51">
        <v>103.55</v>
      </c>
      <c r="D100" s="51">
        <v>38.99</v>
      </c>
      <c r="E100" s="51">
        <v>48.88</v>
      </c>
      <c r="F100" s="51">
        <v>308</v>
      </c>
      <c r="G100" s="51">
        <v>55.87</v>
      </c>
      <c r="H100" s="51">
        <v>40.270000000000003</v>
      </c>
      <c r="I100" s="51">
        <v>131.9</v>
      </c>
      <c r="J100" s="51">
        <v>31</v>
      </c>
      <c r="K100" s="51">
        <v>115.68</v>
      </c>
      <c r="L100" s="51">
        <v>7.4000000000000012</v>
      </c>
      <c r="M100" s="51">
        <v>43.99</v>
      </c>
      <c r="N100" s="51">
        <v>74.47</v>
      </c>
      <c r="O100" s="51"/>
    </row>
    <row r="101" spans="1:15" x14ac:dyDescent="0.25">
      <c r="A101" s="46" t="s">
        <v>719</v>
      </c>
      <c r="B101" s="128">
        <v>39994</v>
      </c>
      <c r="C101" s="51">
        <v>103.55</v>
      </c>
      <c r="D101" s="51">
        <v>38.99</v>
      </c>
      <c r="E101" s="51">
        <v>48.88</v>
      </c>
      <c r="F101" s="51">
        <v>308</v>
      </c>
      <c r="G101" s="51">
        <v>55.87</v>
      </c>
      <c r="H101" s="51">
        <v>40.270000000000003</v>
      </c>
      <c r="I101" s="51">
        <v>131.9</v>
      </c>
      <c r="J101" s="51">
        <v>31</v>
      </c>
      <c r="K101" s="51">
        <v>115.68</v>
      </c>
      <c r="L101" s="51">
        <v>7.4000000000000012</v>
      </c>
      <c r="M101" s="51">
        <v>43.99</v>
      </c>
      <c r="N101" s="51">
        <v>74.47</v>
      </c>
      <c r="O101" s="51"/>
    </row>
    <row r="102" spans="1:15" x14ac:dyDescent="0.25">
      <c r="A102" s="46" t="s">
        <v>720</v>
      </c>
      <c r="B102" s="128">
        <v>40086</v>
      </c>
      <c r="C102" s="51">
        <v>103.55</v>
      </c>
      <c r="D102" s="51">
        <v>38.99</v>
      </c>
      <c r="E102" s="51">
        <v>48.88</v>
      </c>
      <c r="F102" s="51">
        <v>308</v>
      </c>
      <c r="G102" s="51">
        <v>55.87</v>
      </c>
      <c r="H102" s="51">
        <v>40.270000000000003</v>
      </c>
      <c r="I102" s="51">
        <v>131.9</v>
      </c>
      <c r="J102" s="51">
        <v>31</v>
      </c>
      <c r="K102" s="51">
        <v>115.68</v>
      </c>
      <c r="L102" s="51">
        <v>7.4000000000000012</v>
      </c>
      <c r="M102" s="51">
        <v>43.99</v>
      </c>
      <c r="N102" s="51">
        <v>74.47</v>
      </c>
      <c r="O102" s="51"/>
    </row>
    <row r="103" spans="1:15" x14ac:dyDescent="0.25">
      <c r="A103" s="46" t="s">
        <v>721</v>
      </c>
      <c r="B103" s="128">
        <v>40178</v>
      </c>
      <c r="C103" s="51">
        <v>103.55</v>
      </c>
      <c r="D103" s="51">
        <v>38.99</v>
      </c>
      <c r="E103" s="51">
        <v>48.88</v>
      </c>
      <c r="F103" s="51">
        <v>308</v>
      </c>
      <c r="G103" s="51">
        <v>55.87</v>
      </c>
      <c r="H103" s="51">
        <v>40.270000000000003</v>
      </c>
      <c r="I103" s="51">
        <v>131.9</v>
      </c>
      <c r="J103" s="51">
        <v>31</v>
      </c>
      <c r="K103" s="51">
        <v>115.68</v>
      </c>
      <c r="L103" s="51">
        <v>7.4000000000000012</v>
      </c>
      <c r="M103" s="51">
        <v>43.99</v>
      </c>
      <c r="N103" s="51">
        <v>74.47</v>
      </c>
      <c r="O103" s="51"/>
    </row>
    <row r="104" spans="1:15" x14ac:dyDescent="0.25">
      <c r="A104" s="46" t="s">
        <v>722</v>
      </c>
      <c r="B104" s="128">
        <v>40268</v>
      </c>
      <c r="C104" s="51">
        <v>103.55</v>
      </c>
      <c r="D104" s="51">
        <v>38.99</v>
      </c>
      <c r="E104" s="51">
        <v>48.88</v>
      </c>
      <c r="F104" s="51">
        <v>308</v>
      </c>
      <c r="G104" s="51">
        <v>55.87</v>
      </c>
      <c r="H104" s="51">
        <v>40.270000000000003</v>
      </c>
      <c r="I104" s="51">
        <v>131.9</v>
      </c>
      <c r="J104" s="51">
        <v>31</v>
      </c>
      <c r="K104" s="51">
        <v>115.68</v>
      </c>
      <c r="L104" s="51">
        <v>7.4000000000000012</v>
      </c>
      <c r="M104" s="51">
        <v>43.99</v>
      </c>
      <c r="N104" s="51">
        <v>74.47</v>
      </c>
      <c r="O104" s="51"/>
    </row>
    <row r="105" spans="1:15" x14ac:dyDescent="0.25">
      <c r="A105" s="46" t="s">
        <v>723</v>
      </c>
      <c r="B105" s="128">
        <v>40359</v>
      </c>
      <c r="C105" s="51">
        <v>103.55</v>
      </c>
      <c r="D105" s="51">
        <v>38.99</v>
      </c>
      <c r="E105" s="51">
        <v>48.88</v>
      </c>
      <c r="F105" s="51">
        <v>308</v>
      </c>
      <c r="G105" s="51">
        <v>55.87</v>
      </c>
      <c r="H105" s="51">
        <v>40.270000000000003</v>
      </c>
      <c r="I105" s="51">
        <v>131.9</v>
      </c>
      <c r="J105" s="51">
        <v>31</v>
      </c>
      <c r="K105" s="51">
        <v>115.68</v>
      </c>
      <c r="L105" s="51">
        <v>7.4000000000000012</v>
      </c>
      <c r="M105" s="51">
        <v>43.99</v>
      </c>
      <c r="N105" s="51">
        <v>74.47</v>
      </c>
      <c r="O105" s="51"/>
    </row>
    <row r="106" spans="1:15" x14ac:dyDescent="0.25">
      <c r="A106" s="46" t="s">
        <v>724</v>
      </c>
      <c r="B106" s="128">
        <v>40451</v>
      </c>
      <c r="C106" s="51">
        <v>103.55</v>
      </c>
      <c r="D106" s="51">
        <v>38.99</v>
      </c>
      <c r="E106" s="51">
        <v>48.88</v>
      </c>
      <c r="F106" s="51">
        <v>308</v>
      </c>
      <c r="G106" s="51">
        <v>55.87</v>
      </c>
      <c r="H106" s="51">
        <v>40.270000000000003</v>
      </c>
      <c r="I106" s="51">
        <v>131.9</v>
      </c>
      <c r="J106" s="51">
        <v>31</v>
      </c>
      <c r="K106" s="51">
        <v>115.68</v>
      </c>
      <c r="L106" s="51">
        <v>7.4000000000000012</v>
      </c>
      <c r="M106" s="51">
        <v>43.99</v>
      </c>
      <c r="N106" s="51">
        <v>74.47</v>
      </c>
      <c r="O106" s="51"/>
    </row>
    <row r="107" spans="1:15" x14ac:dyDescent="0.25">
      <c r="A107" s="46" t="s">
        <v>725</v>
      </c>
      <c r="B107" s="128">
        <v>40543</v>
      </c>
      <c r="C107" s="51">
        <v>103.55</v>
      </c>
      <c r="D107" s="51">
        <v>38.99</v>
      </c>
      <c r="E107" s="51">
        <v>48.88</v>
      </c>
      <c r="F107" s="51">
        <v>308</v>
      </c>
      <c r="G107" s="51">
        <v>55.87</v>
      </c>
      <c r="H107" s="51">
        <v>40.270000000000003</v>
      </c>
      <c r="I107" s="51">
        <v>131.9</v>
      </c>
      <c r="J107" s="51">
        <v>31</v>
      </c>
      <c r="K107" s="51">
        <v>115.68</v>
      </c>
      <c r="L107" s="51">
        <v>7.4000000000000012</v>
      </c>
      <c r="M107" s="51">
        <v>43.99</v>
      </c>
      <c r="N107" s="51">
        <v>74.47</v>
      </c>
      <c r="O107" s="51"/>
    </row>
    <row r="108" spans="1:15" x14ac:dyDescent="0.25">
      <c r="A108" s="46" t="s">
        <v>726</v>
      </c>
      <c r="B108" s="128">
        <v>40633</v>
      </c>
      <c r="C108" s="51">
        <v>103.55</v>
      </c>
      <c r="D108" s="51">
        <v>38.99</v>
      </c>
      <c r="E108" s="51">
        <v>48.88</v>
      </c>
      <c r="F108" s="51">
        <v>308</v>
      </c>
      <c r="G108" s="51">
        <v>55.87</v>
      </c>
      <c r="H108" s="51">
        <v>40.270000000000003</v>
      </c>
      <c r="I108" s="51">
        <v>131.9</v>
      </c>
      <c r="J108" s="51">
        <v>31</v>
      </c>
      <c r="K108" s="51">
        <v>115.68</v>
      </c>
      <c r="L108" s="51">
        <v>7.4000000000000012</v>
      </c>
      <c r="M108" s="51">
        <v>43.99</v>
      </c>
      <c r="N108" s="51">
        <v>74.47</v>
      </c>
      <c r="O108" s="51"/>
    </row>
    <row r="109" spans="1:15" x14ac:dyDescent="0.25">
      <c r="A109" s="46" t="s">
        <v>727</v>
      </c>
      <c r="B109" s="128">
        <v>40724</v>
      </c>
      <c r="C109" s="51">
        <v>103.55</v>
      </c>
      <c r="D109" s="51">
        <v>38.99</v>
      </c>
      <c r="E109" s="51">
        <v>48.88</v>
      </c>
      <c r="F109" s="51">
        <v>308</v>
      </c>
      <c r="G109" s="51">
        <v>55.87</v>
      </c>
      <c r="H109" s="51">
        <v>40.270000000000003</v>
      </c>
      <c r="I109" s="51">
        <v>131.9</v>
      </c>
      <c r="J109" s="51">
        <v>31</v>
      </c>
      <c r="K109" s="51">
        <v>115.68</v>
      </c>
      <c r="L109" s="51">
        <v>7.4000000000000012</v>
      </c>
      <c r="M109" s="51">
        <v>43.99</v>
      </c>
      <c r="N109" s="51">
        <v>74.47</v>
      </c>
      <c r="O109" s="51"/>
    </row>
    <row r="110" spans="1:15" x14ac:dyDescent="0.25">
      <c r="A110" s="46" t="s">
        <v>728</v>
      </c>
      <c r="B110" s="128">
        <v>40816</v>
      </c>
      <c r="C110" s="51">
        <v>103.55</v>
      </c>
      <c r="D110" s="51">
        <v>38.99</v>
      </c>
      <c r="E110" s="51">
        <v>48.88</v>
      </c>
      <c r="F110" s="51">
        <v>308</v>
      </c>
      <c r="G110" s="51">
        <v>55.87</v>
      </c>
      <c r="H110" s="51">
        <v>40.270000000000003</v>
      </c>
      <c r="I110" s="51">
        <v>131.9</v>
      </c>
      <c r="J110" s="51">
        <v>31</v>
      </c>
      <c r="K110" s="51">
        <v>115.68</v>
      </c>
      <c r="L110" s="51">
        <v>7.4000000000000012</v>
      </c>
      <c r="M110" s="51">
        <v>43.99</v>
      </c>
      <c r="N110" s="51">
        <v>74.47</v>
      </c>
      <c r="O110" s="51"/>
    </row>
    <row r="111" spans="1:15" x14ac:dyDescent="0.25">
      <c r="A111" s="46" t="s">
        <v>729</v>
      </c>
      <c r="B111" s="128">
        <v>40908</v>
      </c>
      <c r="C111" s="51">
        <v>103.55</v>
      </c>
      <c r="D111" s="51">
        <v>38.99</v>
      </c>
      <c r="E111" s="51">
        <v>48.88</v>
      </c>
      <c r="F111" s="51">
        <v>308</v>
      </c>
      <c r="G111" s="51">
        <v>55.87</v>
      </c>
      <c r="H111" s="51">
        <v>40.270000000000003</v>
      </c>
      <c r="I111" s="51">
        <v>131.9</v>
      </c>
      <c r="J111" s="51">
        <v>31</v>
      </c>
      <c r="K111" s="51">
        <v>115.68</v>
      </c>
      <c r="L111" s="51">
        <v>7.4000000000000012</v>
      </c>
      <c r="M111" s="51">
        <v>43.99</v>
      </c>
      <c r="N111" s="51">
        <v>74.47</v>
      </c>
      <c r="O111" s="51"/>
    </row>
    <row r="112" spans="1:15" x14ac:dyDescent="0.25">
      <c r="A112" s="46" t="s">
        <v>730</v>
      </c>
      <c r="B112" s="128">
        <v>40999</v>
      </c>
      <c r="C112" s="51">
        <v>103.55</v>
      </c>
      <c r="D112" s="51">
        <v>38.99</v>
      </c>
      <c r="E112" s="51">
        <v>48.88</v>
      </c>
      <c r="F112" s="51">
        <v>308</v>
      </c>
      <c r="G112" s="51">
        <v>55.87</v>
      </c>
      <c r="H112" s="51">
        <v>40.270000000000003</v>
      </c>
      <c r="I112" s="51">
        <v>131.9</v>
      </c>
      <c r="J112" s="51">
        <v>31</v>
      </c>
      <c r="K112" s="51">
        <v>115.68</v>
      </c>
      <c r="L112" s="51">
        <v>7.4000000000000012</v>
      </c>
      <c r="M112" s="51">
        <v>43.99</v>
      </c>
      <c r="N112" s="51">
        <v>74.47</v>
      </c>
      <c r="O112" s="51"/>
    </row>
    <row r="113" spans="1:15" x14ac:dyDescent="0.25">
      <c r="A113" s="46" t="s">
        <v>731</v>
      </c>
      <c r="B113" s="128">
        <v>41090</v>
      </c>
      <c r="C113" s="51">
        <v>103.55</v>
      </c>
      <c r="D113" s="51">
        <v>38.99</v>
      </c>
      <c r="E113" s="51">
        <v>48.88</v>
      </c>
      <c r="F113" s="51">
        <v>308</v>
      </c>
      <c r="G113" s="51">
        <v>55.87</v>
      </c>
      <c r="H113" s="51">
        <v>40.270000000000003</v>
      </c>
      <c r="I113" s="51">
        <v>131.9</v>
      </c>
      <c r="J113" s="51">
        <v>31</v>
      </c>
      <c r="K113" s="51">
        <v>115.68</v>
      </c>
      <c r="L113" s="51">
        <v>7.4000000000000012</v>
      </c>
      <c r="M113" s="51">
        <v>43.99</v>
      </c>
      <c r="N113" s="51">
        <v>74.47</v>
      </c>
      <c r="O113" s="51"/>
    </row>
    <row r="114" spans="1:15" x14ac:dyDescent="0.25">
      <c r="A114" s="46" t="s">
        <v>732</v>
      </c>
      <c r="B114" s="128">
        <v>41182</v>
      </c>
      <c r="C114" s="51">
        <v>103.55</v>
      </c>
      <c r="D114" s="51">
        <v>38.99</v>
      </c>
      <c r="E114" s="51">
        <v>48.88</v>
      </c>
      <c r="F114" s="51">
        <v>308</v>
      </c>
      <c r="G114" s="51">
        <v>55.87</v>
      </c>
      <c r="H114" s="51">
        <v>40.270000000000003</v>
      </c>
      <c r="I114" s="51">
        <v>131.9</v>
      </c>
      <c r="J114" s="51">
        <v>31</v>
      </c>
      <c r="K114" s="51">
        <v>115.68</v>
      </c>
      <c r="L114" s="51">
        <v>7.4000000000000012</v>
      </c>
      <c r="M114" s="51">
        <v>43.99</v>
      </c>
      <c r="N114" s="51">
        <v>74.47</v>
      </c>
      <c r="O114" s="51"/>
    </row>
    <row r="115" spans="1:15" x14ac:dyDescent="0.25">
      <c r="A115" s="46" t="s">
        <v>733</v>
      </c>
      <c r="B115" s="128">
        <v>41274</v>
      </c>
      <c r="C115" s="51">
        <v>103.55</v>
      </c>
      <c r="D115" s="51">
        <v>38.99</v>
      </c>
      <c r="E115" s="51">
        <v>48.88</v>
      </c>
      <c r="F115" s="51">
        <v>308</v>
      </c>
      <c r="G115" s="51">
        <v>55.87</v>
      </c>
      <c r="H115" s="51">
        <v>40.270000000000003</v>
      </c>
      <c r="I115" s="51">
        <v>131.9</v>
      </c>
      <c r="J115" s="51">
        <v>31</v>
      </c>
      <c r="K115" s="51">
        <v>115.68</v>
      </c>
      <c r="L115" s="51">
        <v>7.4000000000000012</v>
      </c>
      <c r="M115" s="51">
        <v>43.99</v>
      </c>
      <c r="N115" s="51">
        <v>74.47</v>
      </c>
      <c r="O115" s="51"/>
    </row>
    <row r="116" spans="1:15" x14ac:dyDescent="0.25">
      <c r="A116" s="46" t="s">
        <v>734</v>
      </c>
      <c r="B116" s="128">
        <v>41364</v>
      </c>
      <c r="C116" s="51">
        <v>102.71</v>
      </c>
      <c r="D116" s="51">
        <v>37.590000000000003</v>
      </c>
      <c r="E116" s="51">
        <v>44.93</v>
      </c>
      <c r="F116" s="51">
        <v>317.29000000000002</v>
      </c>
      <c r="G116" s="51">
        <v>49.78</v>
      </c>
      <c r="H116" s="51">
        <v>44.44</v>
      </c>
      <c r="I116" s="51">
        <v>134.72999999999999</v>
      </c>
      <c r="J116" s="51">
        <v>30.100000000000005</v>
      </c>
      <c r="K116" s="51">
        <v>114.92</v>
      </c>
      <c r="L116" s="51">
        <v>8.8000000000000007</v>
      </c>
      <c r="M116" s="51">
        <v>44.669999999999995</v>
      </c>
      <c r="N116" s="51">
        <v>70.040000000000006</v>
      </c>
      <c r="O116" s="51"/>
    </row>
    <row r="117" spans="1:15" x14ac:dyDescent="0.25">
      <c r="A117" s="46" t="s">
        <v>735</v>
      </c>
      <c r="B117" s="128">
        <v>41455</v>
      </c>
      <c r="C117" s="51">
        <v>102.71</v>
      </c>
      <c r="D117" s="51">
        <v>37.590000000000003</v>
      </c>
      <c r="E117" s="51">
        <v>44.93</v>
      </c>
      <c r="F117" s="51">
        <v>317.29000000000002</v>
      </c>
      <c r="G117" s="51">
        <v>49.78</v>
      </c>
      <c r="H117" s="51">
        <v>44.44</v>
      </c>
      <c r="I117" s="51">
        <v>134.72999999999999</v>
      </c>
      <c r="J117" s="51">
        <v>30.100000000000005</v>
      </c>
      <c r="K117" s="51">
        <v>114.92</v>
      </c>
      <c r="L117" s="51">
        <v>8.8000000000000007</v>
      </c>
      <c r="M117" s="51">
        <v>44.669999999999995</v>
      </c>
      <c r="N117" s="51">
        <v>70.040000000000006</v>
      </c>
      <c r="O117" s="51"/>
    </row>
    <row r="118" spans="1:15" x14ac:dyDescent="0.25">
      <c r="A118" s="46" t="s">
        <v>736</v>
      </c>
      <c r="B118" s="128">
        <v>41547</v>
      </c>
      <c r="C118" s="51">
        <v>102.71</v>
      </c>
      <c r="D118" s="51">
        <v>37.590000000000003</v>
      </c>
      <c r="E118" s="51">
        <v>44.93</v>
      </c>
      <c r="F118" s="51">
        <v>317.29000000000002</v>
      </c>
      <c r="G118" s="51">
        <v>49.78</v>
      </c>
      <c r="H118" s="51">
        <v>44.44</v>
      </c>
      <c r="I118" s="51">
        <v>134.72999999999999</v>
      </c>
      <c r="J118" s="51">
        <v>30.100000000000005</v>
      </c>
      <c r="K118" s="51">
        <v>114.92</v>
      </c>
      <c r="L118" s="51">
        <v>8.8000000000000007</v>
      </c>
      <c r="M118" s="51">
        <v>44.669999999999995</v>
      </c>
      <c r="N118" s="51">
        <v>70.040000000000006</v>
      </c>
      <c r="O118" s="51"/>
    </row>
    <row r="119" spans="1:15" x14ac:dyDescent="0.25">
      <c r="A119" s="46" t="s">
        <v>737</v>
      </c>
      <c r="B119" s="128">
        <v>41639</v>
      </c>
      <c r="C119" s="51">
        <v>102.71</v>
      </c>
      <c r="D119" s="51">
        <v>37.590000000000003</v>
      </c>
      <c r="E119" s="51">
        <v>44.93</v>
      </c>
      <c r="F119" s="51">
        <v>317.29000000000002</v>
      </c>
      <c r="G119" s="51">
        <v>49.78</v>
      </c>
      <c r="H119" s="51">
        <v>44.44</v>
      </c>
      <c r="I119" s="51">
        <v>134.72999999999999</v>
      </c>
      <c r="J119" s="51">
        <v>30.100000000000005</v>
      </c>
      <c r="K119" s="51">
        <v>114.92</v>
      </c>
      <c r="L119" s="51">
        <v>8.8000000000000007</v>
      </c>
      <c r="M119" s="51">
        <v>44.669999999999995</v>
      </c>
      <c r="N119" s="51">
        <v>70.040000000000006</v>
      </c>
      <c r="O119" s="51"/>
    </row>
    <row r="120" spans="1:15" x14ac:dyDescent="0.25">
      <c r="A120" s="46" t="s">
        <v>738</v>
      </c>
      <c r="B120" s="128">
        <v>41729</v>
      </c>
      <c r="C120" s="51">
        <v>102.71</v>
      </c>
      <c r="D120" s="51">
        <v>37.590000000000003</v>
      </c>
      <c r="E120" s="51">
        <v>44.93</v>
      </c>
      <c r="F120" s="51">
        <v>317.29000000000002</v>
      </c>
      <c r="G120" s="51">
        <v>49.78</v>
      </c>
      <c r="H120" s="51">
        <v>44.44</v>
      </c>
      <c r="I120" s="51">
        <v>134.72999999999999</v>
      </c>
      <c r="J120" s="51">
        <v>30.100000000000005</v>
      </c>
      <c r="K120" s="51">
        <v>114.92</v>
      </c>
      <c r="L120" s="51">
        <v>8.8000000000000007</v>
      </c>
      <c r="M120" s="51">
        <v>44.669999999999995</v>
      </c>
      <c r="N120" s="51">
        <v>70.040000000000006</v>
      </c>
      <c r="O120" s="51"/>
    </row>
    <row r="121" spans="1:15" x14ac:dyDescent="0.25">
      <c r="A121" s="46" t="s">
        <v>739</v>
      </c>
      <c r="B121" s="128">
        <v>41820</v>
      </c>
      <c r="C121" s="51">
        <v>102.71</v>
      </c>
      <c r="D121" s="51">
        <v>37.590000000000003</v>
      </c>
      <c r="E121" s="51">
        <v>44.93</v>
      </c>
      <c r="F121" s="51">
        <v>317.29000000000002</v>
      </c>
      <c r="G121" s="51">
        <v>49.78</v>
      </c>
      <c r="H121" s="51">
        <v>44.44</v>
      </c>
      <c r="I121" s="51">
        <v>134.72999999999999</v>
      </c>
      <c r="J121" s="51">
        <v>30.100000000000005</v>
      </c>
      <c r="K121" s="51">
        <v>114.92</v>
      </c>
      <c r="L121" s="51">
        <v>8.8000000000000007</v>
      </c>
      <c r="M121" s="51">
        <v>44.669999999999995</v>
      </c>
      <c r="N121" s="51">
        <v>70.040000000000006</v>
      </c>
      <c r="O121" s="51"/>
    </row>
    <row r="122" spans="1:15" x14ac:dyDescent="0.25">
      <c r="A122" s="46" t="s">
        <v>740</v>
      </c>
      <c r="B122" s="128">
        <v>41912</v>
      </c>
      <c r="C122" s="51">
        <v>102.71</v>
      </c>
      <c r="D122" s="51">
        <v>37.590000000000003</v>
      </c>
      <c r="E122" s="51">
        <v>44.93</v>
      </c>
      <c r="F122" s="51">
        <v>317.29000000000002</v>
      </c>
      <c r="G122" s="51">
        <v>49.78</v>
      </c>
      <c r="H122" s="51">
        <v>44.44</v>
      </c>
      <c r="I122" s="51">
        <v>134.72999999999999</v>
      </c>
      <c r="J122" s="51">
        <v>30.100000000000005</v>
      </c>
      <c r="K122" s="51">
        <v>114.92</v>
      </c>
      <c r="L122" s="51">
        <v>8.8000000000000007</v>
      </c>
      <c r="M122" s="51">
        <v>44.669999999999995</v>
      </c>
      <c r="N122" s="51">
        <v>70.040000000000006</v>
      </c>
      <c r="O122" s="51"/>
    </row>
    <row r="123" spans="1:15" x14ac:dyDescent="0.25">
      <c r="A123" s="46" t="s">
        <v>741</v>
      </c>
      <c r="B123" s="128">
        <v>42004</v>
      </c>
      <c r="C123" s="51">
        <v>102.71</v>
      </c>
      <c r="D123" s="51">
        <v>37.590000000000003</v>
      </c>
      <c r="E123" s="51">
        <v>44.93</v>
      </c>
      <c r="F123" s="51">
        <v>317.29000000000002</v>
      </c>
      <c r="G123" s="51">
        <v>49.78</v>
      </c>
      <c r="H123" s="51">
        <v>44.44</v>
      </c>
      <c r="I123" s="51">
        <v>134.72999999999999</v>
      </c>
      <c r="J123" s="51">
        <v>30.100000000000005</v>
      </c>
      <c r="K123" s="51">
        <v>114.92</v>
      </c>
      <c r="L123" s="51">
        <v>8.8000000000000007</v>
      </c>
      <c r="M123" s="51">
        <v>44.669999999999995</v>
      </c>
      <c r="N123" s="51">
        <v>70.040000000000006</v>
      </c>
      <c r="O123" s="51"/>
    </row>
    <row r="124" spans="1:15" x14ac:dyDescent="0.25">
      <c r="A124" s="46" t="s">
        <v>742</v>
      </c>
      <c r="B124" s="128">
        <v>42094</v>
      </c>
      <c r="C124" s="51">
        <v>102.71</v>
      </c>
      <c r="D124" s="51">
        <v>37.590000000000003</v>
      </c>
      <c r="E124" s="51">
        <v>44.93</v>
      </c>
      <c r="F124" s="51">
        <v>317.29000000000002</v>
      </c>
      <c r="G124" s="51">
        <v>49.78</v>
      </c>
      <c r="H124" s="51">
        <v>44.44</v>
      </c>
      <c r="I124" s="51">
        <v>134.72999999999999</v>
      </c>
      <c r="J124" s="51">
        <v>30.100000000000005</v>
      </c>
      <c r="K124" s="51">
        <v>114.92</v>
      </c>
      <c r="L124" s="51">
        <v>8.8000000000000007</v>
      </c>
      <c r="M124" s="51">
        <v>44.669999999999995</v>
      </c>
      <c r="N124" s="51">
        <v>70.040000000000006</v>
      </c>
      <c r="O124" s="51"/>
    </row>
    <row r="125" spans="1:15" x14ac:dyDescent="0.25">
      <c r="A125" s="46" t="s">
        <v>743</v>
      </c>
      <c r="B125" s="128">
        <v>42185</v>
      </c>
      <c r="C125" s="51">
        <v>102.71</v>
      </c>
      <c r="D125" s="51">
        <v>37.590000000000003</v>
      </c>
      <c r="E125" s="51">
        <v>44.93</v>
      </c>
      <c r="F125" s="51">
        <v>317.29000000000002</v>
      </c>
      <c r="G125" s="51">
        <v>49.78</v>
      </c>
      <c r="H125" s="51">
        <v>44.44</v>
      </c>
      <c r="I125" s="51">
        <v>134.72999999999999</v>
      </c>
      <c r="J125" s="51">
        <v>30.100000000000005</v>
      </c>
      <c r="K125" s="51">
        <v>114.92</v>
      </c>
      <c r="L125" s="51">
        <v>8.8000000000000007</v>
      </c>
      <c r="M125" s="51">
        <v>44.669999999999995</v>
      </c>
      <c r="N125" s="51">
        <v>70.040000000000006</v>
      </c>
      <c r="O125" s="51"/>
    </row>
    <row r="126" spans="1:15" x14ac:dyDescent="0.25">
      <c r="A126" s="46" t="s">
        <v>744</v>
      </c>
      <c r="B126" s="128">
        <v>42277</v>
      </c>
      <c r="C126" s="51">
        <v>102.71</v>
      </c>
      <c r="D126" s="51">
        <v>37.590000000000003</v>
      </c>
      <c r="E126" s="51">
        <v>44.93</v>
      </c>
      <c r="F126" s="51">
        <v>317.29000000000002</v>
      </c>
      <c r="G126" s="51">
        <v>49.78</v>
      </c>
      <c r="H126" s="51">
        <v>44.44</v>
      </c>
      <c r="I126" s="51">
        <v>134.72999999999999</v>
      </c>
      <c r="J126" s="51">
        <v>30.100000000000005</v>
      </c>
      <c r="K126" s="51">
        <v>114.92</v>
      </c>
      <c r="L126" s="51">
        <v>8.8000000000000007</v>
      </c>
      <c r="M126" s="51">
        <v>44.669999999999995</v>
      </c>
      <c r="N126" s="51">
        <v>70.040000000000006</v>
      </c>
      <c r="O126" s="51"/>
    </row>
    <row r="127" spans="1:15" x14ac:dyDescent="0.25">
      <c r="A127" s="46" t="s">
        <v>745</v>
      </c>
      <c r="B127" s="128">
        <v>42369</v>
      </c>
      <c r="C127" s="51">
        <v>102.71</v>
      </c>
      <c r="D127" s="51">
        <v>37.590000000000003</v>
      </c>
      <c r="E127" s="51">
        <v>44.93</v>
      </c>
      <c r="F127" s="51">
        <v>317.29000000000002</v>
      </c>
      <c r="G127" s="51">
        <v>49.78</v>
      </c>
      <c r="H127" s="51">
        <v>44.44</v>
      </c>
      <c r="I127" s="51">
        <v>134.72999999999999</v>
      </c>
      <c r="J127" s="51">
        <v>30.100000000000005</v>
      </c>
      <c r="K127" s="51">
        <v>114.92</v>
      </c>
      <c r="L127" s="51">
        <v>8.8000000000000007</v>
      </c>
      <c r="M127" s="51">
        <v>44.669999999999995</v>
      </c>
      <c r="N127" s="51">
        <v>70.040000000000006</v>
      </c>
      <c r="O127" s="51"/>
    </row>
    <row r="128" spans="1:15" x14ac:dyDescent="0.25">
      <c r="A128" s="46" t="s">
        <v>746</v>
      </c>
      <c r="B128" s="128">
        <v>42460</v>
      </c>
      <c r="C128" s="51">
        <v>102.71</v>
      </c>
      <c r="D128" s="51">
        <v>37.590000000000003</v>
      </c>
      <c r="E128" s="51">
        <v>44.93</v>
      </c>
      <c r="F128" s="51">
        <v>317.29000000000002</v>
      </c>
      <c r="G128" s="51">
        <v>49.78</v>
      </c>
      <c r="H128" s="51">
        <v>44.44</v>
      </c>
      <c r="I128" s="51">
        <v>134.72999999999999</v>
      </c>
      <c r="J128" s="51">
        <v>30.100000000000005</v>
      </c>
      <c r="K128" s="51">
        <v>114.92</v>
      </c>
      <c r="L128" s="51">
        <v>8.8000000000000007</v>
      </c>
      <c r="M128" s="51">
        <v>44.669999999999995</v>
      </c>
      <c r="N128" s="51">
        <v>70.040000000000006</v>
      </c>
      <c r="O128" s="51"/>
    </row>
    <row r="129" spans="1:15" x14ac:dyDescent="0.25">
      <c r="A129" s="46" t="s">
        <v>747</v>
      </c>
      <c r="B129" s="128">
        <v>42551</v>
      </c>
      <c r="C129" s="51">
        <v>102.71</v>
      </c>
      <c r="D129" s="51">
        <v>37.590000000000003</v>
      </c>
      <c r="E129" s="51">
        <v>44.93</v>
      </c>
      <c r="F129" s="51">
        <v>317.29000000000002</v>
      </c>
      <c r="G129" s="51">
        <v>49.78</v>
      </c>
      <c r="H129" s="51">
        <v>44.44</v>
      </c>
      <c r="I129" s="51">
        <v>134.72999999999999</v>
      </c>
      <c r="J129" s="51">
        <v>30.100000000000005</v>
      </c>
      <c r="K129" s="51">
        <v>114.92</v>
      </c>
      <c r="L129" s="51">
        <v>8.8000000000000007</v>
      </c>
      <c r="M129" s="51">
        <v>44.669999999999995</v>
      </c>
      <c r="N129" s="51">
        <v>70.040000000000006</v>
      </c>
      <c r="O129" s="51"/>
    </row>
    <row r="130" spans="1:15" x14ac:dyDescent="0.25">
      <c r="A130" s="46" t="s">
        <v>748</v>
      </c>
      <c r="B130" s="128">
        <v>42643</v>
      </c>
      <c r="C130" s="51">
        <v>102.71</v>
      </c>
      <c r="D130" s="51">
        <v>37.590000000000003</v>
      </c>
      <c r="E130" s="51">
        <v>44.93</v>
      </c>
      <c r="F130" s="51">
        <v>317.29000000000002</v>
      </c>
      <c r="G130" s="51">
        <v>49.78</v>
      </c>
      <c r="H130" s="51">
        <v>44.44</v>
      </c>
      <c r="I130" s="51">
        <v>134.72999999999999</v>
      </c>
      <c r="J130" s="51">
        <v>30.100000000000005</v>
      </c>
      <c r="K130" s="51">
        <v>114.92</v>
      </c>
      <c r="L130" s="51">
        <v>8.8000000000000007</v>
      </c>
      <c r="M130" s="51">
        <v>44.669999999999995</v>
      </c>
      <c r="N130" s="51">
        <v>70.040000000000006</v>
      </c>
      <c r="O130" s="51"/>
    </row>
    <row r="131" spans="1:15" x14ac:dyDescent="0.25">
      <c r="A131" s="46" t="s">
        <v>749</v>
      </c>
      <c r="B131" s="128">
        <v>42735</v>
      </c>
      <c r="C131" s="51">
        <v>102.71</v>
      </c>
      <c r="D131" s="51">
        <v>37.590000000000003</v>
      </c>
      <c r="E131" s="51">
        <v>44.93</v>
      </c>
      <c r="F131" s="51">
        <v>317.29000000000002</v>
      </c>
      <c r="G131" s="51">
        <v>49.78</v>
      </c>
      <c r="H131" s="51">
        <v>44.44</v>
      </c>
      <c r="I131" s="51">
        <v>134.72999999999999</v>
      </c>
      <c r="J131" s="51">
        <v>30.100000000000005</v>
      </c>
      <c r="K131" s="51">
        <v>114.92</v>
      </c>
      <c r="L131" s="51">
        <v>8.8000000000000007</v>
      </c>
      <c r="M131" s="51">
        <v>44.669999999999995</v>
      </c>
      <c r="N131" s="51">
        <v>70.040000000000006</v>
      </c>
      <c r="O131" s="51"/>
    </row>
    <row r="132" spans="1:15" x14ac:dyDescent="0.25">
      <c r="A132" s="46" t="s">
        <v>750</v>
      </c>
      <c r="B132" s="128">
        <v>42825</v>
      </c>
      <c r="C132" s="51">
        <v>102.71</v>
      </c>
      <c r="D132" s="51">
        <v>37.590000000000003</v>
      </c>
      <c r="E132" s="51">
        <v>44.93</v>
      </c>
      <c r="F132" s="51">
        <v>317.29000000000002</v>
      </c>
      <c r="G132" s="51">
        <v>49.78</v>
      </c>
      <c r="H132" s="51">
        <v>44.44</v>
      </c>
      <c r="I132" s="51">
        <v>134.72999999999999</v>
      </c>
      <c r="J132" s="51">
        <v>30.100000000000005</v>
      </c>
      <c r="K132" s="51">
        <v>114.92</v>
      </c>
      <c r="L132" s="51">
        <v>8.8000000000000007</v>
      </c>
      <c r="M132" s="51">
        <v>44.669999999999995</v>
      </c>
      <c r="N132" s="51">
        <v>70.040000000000006</v>
      </c>
      <c r="O132" s="51"/>
    </row>
    <row r="133" spans="1:15" x14ac:dyDescent="0.25">
      <c r="A133" s="46" t="s">
        <v>751</v>
      </c>
      <c r="B133" s="128">
        <v>42916</v>
      </c>
      <c r="C133" s="51">
        <v>102.71</v>
      </c>
      <c r="D133" s="51">
        <v>37.590000000000003</v>
      </c>
      <c r="E133" s="51">
        <v>44.93</v>
      </c>
      <c r="F133" s="51">
        <v>317.29000000000002</v>
      </c>
      <c r="G133" s="51">
        <v>49.78</v>
      </c>
      <c r="H133" s="51">
        <v>44.44</v>
      </c>
      <c r="I133" s="51">
        <v>134.72999999999999</v>
      </c>
      <c r="J133" s="51">
        <v>30.100000000000005</v>
      </c>
      <c r="K133" s="51">
        <v>114.92</v>
      </c>
      <c r="L133" s="51">
        <v>8.8000000000000007</v>
      </c>
      <c r="M133" s="51">
        <v>44.669999999999995</v>
      </c>
      <c r="N133" s="51">
        <v>70.040000000000006</v>
      </c>
      <c r="O133" s="51"/>
    </row>
    <row r="134" spans="1:15" x14ac:dyDescent="0.25">
      <c r="A134" s="46" t="s">
        <v>752</v>
      </c>
      <c r="B134" s="128">
        <v>43008</v>
      </c>
      <c r="C134" s="51">
        <v>102.71</v>
      </c>
      <c r="D134" s="51">
        <v>37.590000000000003</v>
      </c>
      <c r="E134" s="51">
        <v>44.93</v>
      </c>
      <c r="F134" s="51">
        <v>317.29000000000002</v>
      </c>
      <c r="G134" s="51">
        <v>49.78</v>
      </c>
      <c r="H134" s="51">
        <v>44.44</v>
      </c>
      <c r="I134" s="51">
        <v>134.72999999999999</v>
      </c>
      <c r="J134" s="51">
        <v>30.100000000000005</v>
      </c>
      <c r="K134" s="51">
        <v>114.92</v>
      </c>
      <c r="L134" s="51">
        <v>8.8000000000000007</v>
      </c>
      <c r="M134" s="51">
        <v>44.669999999999995</v>
      </c>
      <c r="N134" s="51">
        <v>70.040000000000006</v>
      </c>
      <c r="O134" s="51"/>
    </row>
    <row r="135" spans="1:15" x14ac:dyDescent="0.25">
      <c r="A135" s="46" t="s">
        <v>753</v>
      </c>
      <c r="B135" s="128">
        <v>43100</v>
      </c>
      <c r="C135" s="51">
        <v>102.71</v>
      </c>
      <c r="D135" s="51">
        <v>37.590000000000003</v>
      </c>
      <c r="E135" s="51">
        <v>44.93</v>
      </c>
      <c r="F135" s="51">
        <v>317.29000000000002</v>
      </c>
      <c r="G135" s="51">
        <v>49.78</v>
      </c>
      <c r="H135" s="51">
        <v>44.44</v>
      </c>
      <c r="I135" s="51">
        <v>134.72999999999999</v>
      </c>
      <c r="J135" s="51">
        <v>30.100000000000005</v>
      </c>
      <c r="K135" s="51">
        <v>114.92</v>
      </c>
      <c r="L135" s="51">
        <v>8.8000000000000007</v>
      </c>
      <c r="M135" s="51">
        <v>44.669999999999995</v>
      </c>
      <c r="N135" s="51">
        <v>70.040000000000006</v>
      </c>
      <c r="O135" s="51"/>
    </row>
    <row r="136" spans="1:15" x14ac:dyDescent="0.25">
      <c r="A136" s="46" t="s">
        <v>754</v>
      </c>
      <c r="B136" s="128">
        <v>43190</v>
      </c>
      <c r="C136" s="51">
        <v>102.71</v>
      </c>
      <c r="D136" s="51">
        <v>37.590000000000003</v>
      </c>
      <c r="E136" s="51">
        <v>44.93</v>
      </c>
      <c r="F136" s="51">
        <v>317.29000000000002</v>
      </c>
      <c r="G136" s="51">
        <v>49.78</v>
      </c>
      <c r="H136" s="51">
        <v>44.44</v>
      </c>
      <c r="I136" s="51">
        <v>134.72999999999999</v>
      </c>
      <c r="J136" s="51">
        <v>30.100000000000005</v>
      </c>
      <c r="K136" s="51">
        <v>114.92</v>
      </c>
      <c r="L136" s="51">
        <v>8.8000000000000007</v>
      </c>
      <c r="M136" s="51">
        <v>44.669999999999995</v>
      </c>
      <c r="N136" s="51">
        <v>70.040000000000006</v>
      </c>
      <c r="O136" s="51"/>
    </row>
    <row r="137" spans="1:15" x14ac:dyDescent="0.25">
      <c r="A137" s="46" t="s">
        <v>755</v>
      </c>
      <c r="B137" s="128">
        <v>43281</v>
      </c>
      <c r="C137" s="51">
        <v>102.71</v>
      </c>
      <c r="D137" s="51">
        <v>37.590000000000003</v>
      </c>
      <c r="E137" s="51">
        <v>44.93</v>
      </c>
      <c r="F137" s="51">
        <v>317.29000000000002</v>
      </c>
      <c r="G137" s="51">
        <v>49.78</v>
      </c>
      <c r="H137" s="51">
        <v>44.44</v>
      </c>
      <c r="I137" s="51">
        <v>134.72999999999999</v>
      </c>
      <c r="J137" s="51">
        <v>30.100000000000005</v>
      </c>
      <c r="K137" s="51">
        <v>114.92</v>
      </c>
      <c r="L137" s="51">
        <v>8.8000000000000007</v>
      </c>
      <c r="M137" s="51">
        <v>44.669999999999995</v>
      </c>
      <c r="N137" s="51">
        <v>70.040000000000006</v>
      </c>
      <c r="O137" s="51"/>
    </row>
    <row r="138" spans="1:15" x14ac:dyDescent="0.25">
      <c r="A138" s="46" t="s">
        <v>756</v>
      </c>
      <c r="B138" s="128">
        <v>43373</v>
      </c>
      <c r="C138" s="51">
        <v>102.71</v>
      </c>
      <c r="D138" s="51">
        <v>37.590000000000003</v>
      </c>
      <c r="E138" s="51">
        <v>44.93</v>
      </c>
      <c r="F138" s="51">
        <v>317.29000000000002</v>
      </c>
      <c r="G138" s="51">
        <v>49.78</v>
      </c>
      <c r="H138" s="51">
        <v>44.44</v>
      </c>
      <c r="I138" s="51">
        <v>134.72999999999999</v>
      </c>
      <c r="J138" s="51">
        <v>30.100000000000005</v>
      </c>
      <c r="K138" s="51">
        <v>114.92</v>
      </c>
      <c r="L138" s="51">
        <v>8.8000000000000007</v>
      </c>
      <c r="M138" s="51">
        <v>44.669999999999995</v>
      </c>
      <c r="N138" s="51">
        <v>70.040000000000006</v>
      </c>
      <c r="O138" s="51"/>
    </row>
    <row r="139" spans="1:15" x14ac:dyDescent="0.25">
      <c r="A139" s="46" t="s">
        <v>757</v>
      </c>
      <c r="B139" s="128">
        <v>43465</v>
      </c>
      <c r="C139" s="51">
        <v>102.71</v>
      </c>
      <c r="D139" s="51">
        <v>37.590000000000003</v>
      </c>
      <c r="E139" s="51">
        <v>44.93</v>
      </c>
      <c r="F139" s="51">
        <v>317.29000000000002</v>
      </c>
      <c r="G139" s="51">
        <v>49.78</v>
      </c>
      <c r="H139" s="51">
        <v>44.44</v>
      </c>
      <c r="I139" s="51">
        <v>134.72999999999999</v>
      </c>
      <c r="J139" s="51">
        <v>30.100000000000005</v>
      </c>
      <c r="K139" s="51">
        <v>114.92</v>
      </c>
      <c r="L139" s="51">
        <v>8.8000000000000007</v>
      </c>
      <c r="M139" s="51">
        <v>44.669999999999995</v>
      </c>
      <c r="N139" s="51">
        <v>70.040000000000006</v>
      </c>
      <c r="O139" s="51"/>
    </row>
    <row r="140" spans="1:15" x14ac:dyDescent="0.25">
      <c r="A140" s="46" t="s">
        <v>758</v>
      </c>
      <c r="B140" s="128">
        <v>43555</v>
      </c>
      <c r="C140" s="51">
        <v>96.84999999999998</v>
      </c>
      <c r="D140" s="51">
        <v>37.770000000000003</v>
      </c>
      <c r="E140" s="51">
        <v>45.34</v>
      </c>
      <c r="F140" s="51">
        <v>324.7</v>
      </c>
      <c r="G140" s="51">
        <v>50.04</v>
      </c>
      <c r="H140" s="51">
        <v>46.13</v>
      </c>
      <c r="I140" s="51">
        <v>129.05000000000001</v>
      </c>
      <c r="J140" s="51">
        <v>26.72</v>
      </c>
      <c r="K140" s="51">
        <v>113.36</v>
      </c>
      <c r="L140" s="51">
        <v>9.02</v>
      </c>
      <c r="M140" s="51">
        <v>46.77</v>
      </c>
      <c r="N140" s="51">
        <v>74.25</v>
      </c>
      <c r="O140" s="51"/>
    </row>
    <row r="141" spans="1:15" x14ac:dyDescent="0.25">
      <c r="A141" s="46" t="s">
        <v>759</v>
      </c>
      <c r="B141" s="128">
        <v>43646</v>
      </c>
      <c r="C141" s="51">
        <v>96.84999999999998</v>
      </c>
      <c r="D141" s="51">
        <v>37.770000000000003</v>
      </c>
      <c r="E141" s="51">
        <v>45.34</v>
      </c>
      <c r="F141" s="51">
        <v>324.7</v>
      </c>
      <c r="G141" s="51">
        <v>50.04</v>
      </c>
      <c r="H141" s="51">
        <v>46.13</v>
      </c>
      <c r="I141" s="51">
        <v>129.05000000000001</v>
      </c>
      <c r="J141" s="51">
        <v>26.72</v>
      </c>
      <c r="K141" s="51">
        <v>113.36</v>
      </c>
      <c r="L141" s="51">
        <v>9.02</v>
      </c>
      <c r="M141" s="51">
        <v>46.77</v>
      </c>
      <c r="N141" s="51">
        <v>74.25</v>
      </c>
      <c r="O141" s="51"/>
    </row>
    <row r="142" spans="1:15" x14ac:dyDescent="0.25">
      <c r="A142" s="46" t="s">
        <v>760</v>
      </c>
      <c r="B142" s="128">
        <v>43738</v>
      </c>
      <c r="C142" s="51">
        <v>96.84999999999998</v>
      </c>
      <c r="D142" s="51">
        <v>37.770000000000003</v>
      </c>
      <c r="E142" s="51">
        <v>45.34</v>
      </c>
      <c r="F142" s="51">
        <v>324.7</v>
      </c>
      <c r="G142" s="51">
        <v>50.04</v>
      </c>
      <c r="H142" s="51">
        <v>46.13</v>
      </c>
      <c r="I142" s="51">
        <v>129.05000000000001</v>
      </c>
      <c r="J142" s="51">
        <v>26.72</v>
      </c>
      <c r="K142" s="51">
        <v>113.36</v>
      </c>
      <c r="L142" s="51">
        <v>9.02</v>
      </c>
      <c r="M142" s="51">
        <v>46.77</v>
      </c>
      <c r="N142" s="51">
        <v>74.25</v>
      </c>
      <c r="O142" s="51"/>
    </row>
    <row r="143" spans="1:15" x14ac:dyDescent="0.25">
      <c r="A143" s="46" t="s">
        <v>761</v>
      </c>
      <c r="B143" s="128">
        <v>43830</v>
      </c>
      <c r="C143" s="51">
        <v>96.84999999999998</v>
      </c>
      <c r="D143" s="51">
        <v>37.770000000000003</v>
      </c>
      <c r="E143" s="51">
        <v>45.34</v>
      </c>
      <c r="F143" s="51">
        <v>324.7</v>
      </c>
      <c r="G143" s="51">
        <v>50.04</v>
      </c>
      <c r="H143" s="51">
        <v>46.13</v>
      </c>
      <c r="I143" s="51">
        <v>129.05000000000001</v>
      </c>
      <c r="J143" s="51">
        <v>26.72</v>
      </c>
      <c r="K143" s="51">
        <v>113.36</v>
      </c>
      <c r="L143" s="51">
        <v>9.02</v>
      </c>
      <c r="M143" s="51">
        <v>46.77</v>
      </c>
      <c r="N143" s="51">
        <v>74.25</v>
      </c>
      <c r="O143" s="51"/>
    </row>
    <row r="144" spans="1:15" x14ac:dyDescent="0.25">
      <c r="A144" s="46" t="s">
        <v>762</v>
      </c>
      <c r="B144" s="128">
        <v>43921</v>
      </c>
      <c r="C144" s="51">
        <v>96.84999999999998</v>
      </c>
      <c r="D144" s="51">
        <v>37.770000000000003</v>
      </c>
      <c r="E144" s="51">
        <v>45.34</v>
      </c>
      <c r="F144" s="51">
        <v>324.7</v>
      </c>
      <c r="G144" s="51">
        <v>50.04</v>
      </c>
      <c r="H144" s="51">
        <v>46.13</v>
      </c>
      <c r="I144" s="51">
        <v>129.05000000000001</v>
      </c>
      <c r="J144" s="51">
        <v>26.72</v>
      </c>
      <c r="K144" s="51">
        <v>113.36</v>
      </c>
      <c r="L144" s="51">
        <v>9.02</v>
      </c>
      <c r="M144" s="51">
        <v>46.77</v>
      </c>
      <c r="N144" s="51">
        <v>74.25</v>
      </c>
      <c r="O144" s="51"/>
    </row>
    <row r="145" spans="1:15" x14ac:dyDescent="0.25">
      <c r="A145" s="46" t="s">
        <v>763</v>
      </c>
      <c r="B145" s="128">
        <v>44012</v>
      </c>
      <c r="C145" s="51">
        <v>96.84999999999998</v>
      </c>
      <c r="D145" s="51">
        <v>37.770000000000003</v>
      </c>
      <c r="E145" s="51">
        <v>45.34</v>
      </c>
      <c r="F145" s="51">
        <v>324.7</v>
      </c>
      <c r="G145" s="51">
        <v>50.04</v>
      </c>
      <c r="H145" s="51">
        <v>46.13</v>
      </c>
      <c r="I145" s="51">
        <v>129.05000000000001</v>
      </c>
      <c r="J145" s="51">
        <v>26.72</v>
      </c>
      <c r="K145" s="51">
        <v>113.36</v>
      </c>
      <c r="L145" s="51">
        <v>9.02</v>
      </c>
      <c r="M145" s="51">
        <v>46.77</v>
      </c>
      <c r="N145" s="51">
        <v>74.25</v>
      </c>
      <c r="O145" s="51"/>
    </row>
    <row r="146" spans="1:15" x14ac:dyDescent="0.25">
      <c r="A146" s="46" t="s">
        <v>764</v>
      </c>
      <c r="B146" s="128">
        <v>44104</v>
      </c>
      <c r="C146" s="51">
        <v>96.84999999999998</v>
      </c>
      <c r="D146" s="51">
        <v>37.770000000000003</v>
      </c>
      <c r="E146" s="51">
        <v>45.34</v>
      </c>
      <c r="F146" s="51">
        <v>324.7</v>
      </c>
      <c r="G146" s="51">
        <v>50.04</v>
      </c>
      <c r="H146" s="51">
        <v>46.13</v>
      </c>
      <c r="I146" s="51">
        <v>129.05000000000001</v>
      </c>
      <c r="J146" s="51">
        <v>26.72</v>
      </c>
      <c r="K146" s="51">
        <v>113.36</v>
      </c>
      <c r="L146" s="51">
        <v>9.02</v>
      </c>
      <c r="M146" s="51">
        <v>46.77</v>
      </c>
      <c r="N146" s="51">
        <v>74.25</v>
      </c>
      <c r="O146" s="51"/>
    </row>
    <row r="147" spans="1:15" x14ac:dyDescent="0.25">
      <c r="A147" s="46" t="s">
        <v>765</v>
      </c>
      <c r="B147" s="128">
        <v>44196</v>
      </c>
      <c r="C147" s="51">
        <v>96.84999999999998</v>
      </c>
      <c r="D147" s="51">
        <v>37.770000000000003</v>
      </c>
      <c r="E147" s="51">
        <v>45.34</v>
      </c>
      <c r="F147" s="51">
        <v>324.7</v>
      </c>
      <c r="G147" s="51">
        <v>50.04</v>
      </c>
      <c r="H147" s="51">
        <v>46.13</v>
      </c>
      <c r="I147" s="51">
        <v>129.05000000000001</v>
      </c>
      <c r="J147" s="51">
        <v>26.72</v>
      </c>
      <c r="K147" s="51">
        <v>113.36</v>
      </c>
      <c r="L147" s="51">
        <v>9.02</v>
      </c>
      <c r="M147" s="51">
        <v>46.77</v>
      </c>
      <c r="N147" s="51">
        <v>74.25</v>
      </c>
      <c r="O147" s="51"/>
    </row>
    <row r="148" spans="1:15" x14ac:dyDescent="0.25">
      <c r="A148" s="46" t="s">
        <v>766</v>
      </c>
      <c r="B148" s="128">
        <v>44286</v>
      </c>
      <c r="C148" s="51">
        <v>96.84999999999998</v>
      </c>
      <c r="D148" s="51">
        <v>37.770000000000003</v>
      </c>
      <c r="E148" s="51">
        <v>45.34</v>
      </c>
      <c r="F148" s="51">
        <v>324.7</v>
      </c>
      <c r="G148" s="51">
        <v>50.04</v>
      </c>
      <c r="H148" s="51">
        <v>46.13</v>
      </c>
      <c r="I148" s="51">
        <v>129.05000000000001</v>
      </c>
      <c r="J148" s="51">
        <v>26.72</v>
      </c>
      <c r="K148" s="51">
        <v>113.36</v>
      </c>
      <c r="L148" s="51">
        <v>9.02</v>
      </c>
      <c r="M148" s="51">
        <v>46.77</v>
      </c>
      <c r="N148" s="51">
        <v>74.25</v>
      </c>
      <c r="O148" s="51"/>
    </row>
    <row r="149" spans="1:15" x14ac:dyDescent="0.25">
      <c r="A149" s="46" t="s">
        <v>767</v>
      </c>
      <c r="B149" s="128">
        <v>44377</v>
      </c>
      <c r="C149" s="51">
        <v>96.84999999999998</v>
      </c>
      <c r="D149" s="51">
        <v>37.770000000000003</v>
      </c>
      <c r="E149" s="51">
        <v>45.34</v>
      </c>
      <c r="F149" s="51">
        <v>324.7</v>
      </c>
      <c r="G149" s="51">
        <v>50.04</v>
      </c>
      <c r="H149" s="51">
        <v>46.13</v>
      </c>
      <c r="I149" s="51">
        <v>129.05000000000001</v>
      </c>
      <c r="J149" s="51">
        <v>26.72</v>
      </c>
      <c r="K149" s="51">
        <v>113.36</v>
      </c>
      <c r="L149" s="51">
        <v>9.02</v>
      </c>
      <c r="M149" s="51">
        <v>46.77</v>
      </c>
      <c r="N149" s="51">
        <v>74.25</v>
      </c>
      <c r="O149" s="51"/>
    </row>
    <row r="150" spans="1:15" x14ac:dyDescent="0.25">
      <c r="A150" s="46" t="s">
        <v>768</v>
      </c>
      <c r="B150" s="128">
        <v>44469</v>
      </c>
      <c r="C150" s="51">
        <v>96.84999999999998</v>
      </c>
      <c r="D150" s="51">
        <v>37.770000000000003</v>
      </c>
      <c r="E150" s="51">
        <v>45.34</v>
      </c>
      <c r="F150" s="51">
        <v>324.7</v>
      </c>
      <c r="G150" s="51">
        <v>50.04</v>
      </c>
      <c r="H150" s="51">
        <v>46.13</v>
      </c>
      <c r="I150" s="51">
        <v>129.05000000000001</v>
      </c>
      <c r="J150" s="51">
        <v>26.72</v>
      </c>
      <c r="K150" s="51">
        <v>113.36</v>
      </c>
      <c r="L150" s="51">
        <v>9.02</v>
      </c>
      <c r="M150" s="51">
        <v>46.77</v>
      </c>
      <c r="N150" s="51">
        <v>74.25</v>
      </c>
      <c r="O150" s="51"/>
    </row>
    <row r="151" spans="1:15" x14ac:dyDescent="0.25">
      <c r="A151" s="46" t="s">
        <v>769</v>
      </c>
      <c r="B151" s="128">
        <v>44561</v>
      </c>
      <c r="C151" s="51">
        <v>96.84999999999998</v>
      </c>
      <c r="D151" s="51">
        <v>37.770000000000003</v>
      </c>
      <c r="E151" s="51">
        <v>45.34</v>
      </c>
      <c r="F151" s="51">
        <v>324.7</v>
      </c>
      <c r="G151" s="51">
        <v>50.04</v>
      </c>
      <c r="H151" s="51">
        <v>46.13</v>
      </c>
      <c r="I151" s="51">
        <v>129.05000000000001</v>
      </c>
      <c r="J151" s="51">
        <v>26.72</v>
      </c>
      <c r="K151" s="51">
        <v>113.36</v>
      </c>
      <c r="L151" s="51">
        <v>9.02</v>
      </c>
      <c r="M151" s="51">
        <v>46.77</v>
      </c>
      <c r="N151" s="51">
        <v>74.25</v>
      </c>
      <c r="O151" s="51"/>
    </row>
    <row r="152" spans="1:15" x14ac:dyDescent="0.25">
      <c r="A152" s="46" t="s">
        <v>770</v>
      </c>
      <c r="B152" s="128">
        <v>44651</v>
      </c>
      <c r="C152" s="51">
        <v>96.84999999999998</v>
      </c>
      <c r="D152" s="51">
        <v>37.770000000000003</v>
      </c>
      <c r="E152" s="51">
        <v>45.34</v>
      </c>
      <c r="F152" s="51">
        <v>324.7</v>
      </c>
      <c r="G152" s="51">
        <v>50.04</v>
      </c>
      <c r="H152" s="51">
        <v>46.13</v>
      </c>
      <c r="I152" s="51">
        <v>129.05000000000001</v>
      </c>
      <c r="J152" s="51">
        <v>26.72</v>
      </c>
      <c r="K152" s="51">
        <v>113.36</v>
      </c>
      <c r="L152" s="51">
        <v>9.02</v>
      </c>
      <c r="M152" s="51">
        <v>46.77</v>
      </c>
      <c r="N152" s="51">
        <v>74.25</v>
      </c>
      <c r="O152" s="51"/>
    </row>
    <row r="153" spans="1:15" x14ac:dyDescent="0.25">
      <c r="A153" s="46" t="s">
        <v>771</v>
      </c>
      <c r="B153" s="128">
        <v>44742</v>
      </c>
      <c r="C153" s="51">
        <v>96.84999999999998</v>
      </c>
      <c r="D153" s="51">
        <v>37.770000000000003</v>
      </c>
      <c r="E153" s="51">
        <v>45.34</v>
      </c>
      <c r="F153" s="51">
        <v>324.7</v>
      </c>
      <c r="G153" s="51">
        <v>50.04</v>
      </c>
      <c r="H153" s="51">
        <v>46.13</v>
      </c>
      <c r="I153" s="51">
        <v>129.05000000000001</v>
      </c>
      <c r="J153" s="51">
        <v>26.72</v>
      </c>
      <c r="K153" s="51">
        <v>113.36</v>
      </c>
      <c r="L153" s="51">
        <v>9.02</v>
      </c>
      <c r="M153" s="51">
        <v>46.77</v>
      </c>
      <c r="N153" s="51">
        <v>74.25</v>
      </c>
      <c r="O153" s="51"/>
    </row>
  </sheetData>
  <hyperlinks>
    <hyperlink ref="C1" r:id="rId1"/>
  </hyperlink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AL221"/>
  <sheetViews>
    <sheetView workbookViewId="0">
      <pane xSplit="2" ySplit="2" topLeftCell="C201" activePane="bottomRight" state="frozen"/>
      <selection pane="topRight" activeCell="C1" sqref="C1"/>
      <selection pane="bottomLeft" activeCell="A3" sqref="A3"/>
      <selection pane="bottomRight" activeCell="E224" sqref="E224"/>
    </sheetView>
  </sheetViews>
  <sheetFormatPr baseColWidth="10" defaultRowHeight="15" x14ac:dyDescent="0.25"/>
  <sheetData>
    <row r="1" spans="1:38" ht="15" customHeight="1" x14ac:dyDescent="0.25">
      <c r="A1" s="150" t="s">
        <v>788</v>
      </c>
      <c r="B1" s="150"/>
      <c r="C1" s="97" t="s">
        <v>822</v>
      </c>
      <c r="D1" s="97" t="s">
        <v>824</v>
      </c>
      <c r="E1" s="97" t="s">
        <v>826</v>
      </c>
      <c r="F1" s="97" t="s">
        <v>828</v>
      </c>
      <c r="G1" s="97" t="s">
        <v>830</v>
      </c>
      <c r="H1" s="97" t="s">
        <v>832</v>
      </c>
      <c r="I1" s="97" t="s">
        <v>834</v>
      </c>
      <c r="J1" s="97" t="s">
        <v>836</v>
      </c>
      <c r="K1" s="97" t="s">
        <v>838</v>
      </c>
      <c r="L1" s="97" t="s">
        <v>840</v>
      </c>
      <c r="M1" s="97" t="s">
        <v>842</v>
      </c>
      <c r="N1" s="97" t="s">
        <v>844</v>
      </c>
      <c r="O1" s="97" t="s">
        <v>846</v>
      </c>
      <c r="P1" s="97" t="s">
        <v>848</v>
      </c>
      <c r="Q1" s="97" t="s">
        <v>850</v>
      </c>
      <c r="R1" s="97" t="s">
        <v>852</v>
      </c>
      <c r="S1" s="97" t="s">
        <v>854</v>
      </c>
      <c r="T1" s="97" t="s">
        <v>856</v>
      </c>
      <c r="U1" s="97" t="s">
        <v>858</v>
      </c>
      <c r="V1" s="97" t="s">
        <v>860</v>
      </c>
      <c r="W1" s="97" t="s">
        <v>862</v>
      </c>
      <c r="X1" s="97" t="s">
        <v>864</v>
      </c>
      <c r="Y1" s="97" t="s">
        <v>866</v>
      </c>
      <c r="Z1" s="97" t="s">
        <v>868</v>
      </c>
      <c r="AA1" s="97" t="s">
        <v>789</v>
      </c>
      <c r="AB1" s="97" t="s">
        <v>871</v>
      </c>
      <c r="AC1" s="97" t="s">
        <v>873</v>
      </c>
      <c r="AD1" s="97" t="s">
        <v>875</v>
      </c>
      <c r="AE1" s="97" t="s">
        <v>877</v>
      </c>
      <c r="AF1" s="153" t="s">
        <v>879</v>
      </c>
      <c r="AG1" s="151" t="s">
        <v>880</v>
      </c>
      <c r="AH1" s="151" t="s">
        <v>881</v>
      </c>
      <c r="AI1" s="151" t="s">
        <v>882</v>
      </c>
      <c r="AJ1" s="151" t="s">
        <v>883</v>
      </c>
      <c r="AK1" s="151" t="s">
        <v>884</v>
      </c>
      <c r="AL1" s="151" t="s">
        <v>885</v>
      </c>
    </row>
    <row r="2" spans="1:38" s="89" customFormat="1" ht="128.25" x14ac:dyDescent="0.25">
      <c r="A2" s="154" t="s">
        <v>789</v>
      </c>
      <c r="B2" s="154"/>
      <c r="C2" s="99" t="s">
        <v>823</v>
      </c>
      <c r="D2" s="99" t="s">
        <v>825</v>
      </c>
      <c r="E2" s="100" t="s">
        <v>827</v>
      </c>
      <c r="F2" s="100" t="s">
        <v>829</v>
      </c>
      <c r="G2" s="100" t="s">
        <v>831</v>
      </c>
      <c r="H2" s="100" t="s">
        <v>833</v>
      </c>
      <c r="I2" s="100" t="s">
        <v>835</v>
      </c>
      <c r="J2" s="100" t="s">
        <v>837</v>
      </c>
      <c r="K2" s="100" t="s">
        <v>839</v>
      </c>
      <c r="L2" s="100" t="s">
        <v>841</v>
      </c>
      <c r="M2" s="100" t="s">
        <v>843</v>
      </c>
      <c r="N2" s="100" t="s">
        <v>845</v>
      </c>
      <c r="O2" s="99" t="s">
        <v>847</v>
      </c>
      <c r="P2" s="100" t="s">
        <v>849</v>
      </c>
      <c r="Q2" s="100" t="s">
        <v>851</v>
      </c>
      <c r="R2" s="100" t="s">
        <v>853</v>
      </c>
      <c r="S2" s="100" t="s">
        <v>855</v>
      </c>
      <c r="T2" s="100" t="s">
        <v>857</v>
      </c>
      <c r="U2" s="100" t="s">
        <v>859</v>
      </c>
      <c r="V2" s="100" t="s">
        <v>861</v>
      </c>
      <c r="W2" s="100" t="s">
        <v>863</v>
      </c>
      <c r="X2" s="100" t="s">
        <v>865</v>
      </c>
      <c r="Y2" s="100" t="s">
        <v>867</v>
      </c>
      <c r="Z2" s="100" t="s">
        <v>869</v>
      </c>
      <c r="AA2" s="100" t="s">
        <v>870</v>
      </c>
      <c r="AB2" s="100" t="s">
        <v>872</v>
      </c>
      <c r="AC2" s="100" t="s">
        <v>874</v>
      </c>
      <c r="AD2" s="100" t="s">
        <v>876</v>
      </c>
      <c r="AE2" s="100" t="s">
        <v>878</v>
      </c>
      <c r="AF2" s="152"/>
      <c r="AG2" s="152"/>
      <c r="AH2" s="152"/>
      <c r="AI2" s="152"/>
      <c r="AJ2" s="152"/>
      <c r="AK2" s="152"/>
      <c r="AL2" s="152"/>
    </row>
    <row r="3" spans="1:38" x14ac:dyDescent="0.25">
      <c r="A3" s="150" t="s">
        <v>941</v>
      </c>
      <c r="B3" s="98" t="s">
        <v>818</v>
      </c>
      <c r="C3" s="97">
        <v>20.57</v>
      </c>
      <c r="D3" s="97">
        <v>31.719000000000001</v>
      </c>
      <c r="E3" s="97">
        <v>62.292000000000002</v>
      </c>
      <c r="F3" s="97">
        <v>32.709000000000003</v>
      </c>
      <c r="G3" s="97">
        <v>56.192999999999998</v>
      </c>
      <c r="H3" s="97">
        <v>264.29300000000001</v>
      </c>
      <c r="I3" s="97">
        <v>33.744</v>
      </c>
      <c r="J3" s="97">
        <v>22.263000000000002</v>
      </c>
      <c r="K3" s="97">
        <v>20.655999999999999</v>
      </c>
      <c r="L3" s="97">
        <v>65.45</v>
      </c>
      <c r="M3" s="97">
        <v>8.0609999999999999</v>
      </c>
      <c r="N3" s="97">
        <v>20.178000000000001</v>
      </c>
      <c r="O3" s="97">
        <v>15.548</v>
      </c>
      <c r="P3" s="97">
        <v>14.775</v>
      </c>
      <c r="Q3" s="97">
        <v>15.914999999999999</v>
      </c>
      <c r="R3" s="97">
        <v>9.5449999999999999</v>
      </c>
      <c r="S3" s="97">
        <v>17.529</v>
      </c>
      <c r="T3" s="97">
        <v>19.739999999999998</v>
      </c>
      <c r="U3" s="97">
        <v>15.541</v>
      </c>
      <c r="V3" s="97">
        <v>19.667000000000002</v>
      </c>
      <c r="W3" s="97">
        <v>15.39</v>
      </c>
      <c r="X3" s="97">
        <v>67.36</v>
      </c>
      <c r="Y3" s="97">
        <v>13.565</v>
      </c>
      <c r="Z3" s="97">
        <v>8.3239999999999998</v>
      </c>
      <c r="AA3" s="97" t="s">
        <v>789</v>
      </c>
      <c r="AB3" s="97">
        <v>21.69</v>
      </c>
      <c r="AC3" s="97">
        <v>9.9209999999999994</v>
      </c>
      <c r="AD3" s="97" t="s">
        <v>896</v>
      </c>
      <c r="AE3" s="97" t="s">
        <v>896</v>
      </c>
      <c r="AF3" s="152"/>
      <c r="AG3" s="152"/>
      <c r="AH3" s="152"/>
      <c r="AI3" s="152"/>
      <c r="AJ3" s="152"/>
      <c r="AK3" s="152"/>
      <c r="AL3" s="152"/>
    </row>
    <row r="4" spans="1:38" x14ac:dyDescent="0.25">
      <c r="A4" s="150"/>
      <c r="B4" s="98" t="s">
        <v>819</v>
      </c>
      <c r="C4" s="97">
        <v>20.797999999999998</v>
      </c>
      <c r="D4" s="97">
        <v>31.978000000000002</v>
      </c>
      <c r="E4" s="97">
        <v>62.536000000000001</v>
      </c>
      <c r="F4" s="97">
        <v>32.905999999999999</v>
      </c>
      <c r="G4" s="97">
        <v>56.444000000000003</v>
      </c>
      <c r="H4" s="97">
        <v>263.51400000000001</v>
      </c>
      <c r="I4" s="97">
        <v>33.968000000000004</v>
      </c>
      <c r="J4" s="97">
        <v>22.481999999999999</v>
      </c>
      <c r="K4" s="97">
        <v>20.83</v>
      </c>
      <c r="L4" s="97">
        <v>65.855000000000004</v>
      </c>
      <c r="M4" s="97">
        <v>8.2119999999999997</v>
      </c>
      <c r="N4" s="97">
        <v>20.407</v>
      </c>
      <c r="O4" s="97">
        <v>15.765000000000001</v>
      </c>
      <c r="P4" s="97">
        <v>14.984</v>
      </c>
      <c r="Q4" s="97">
        <v>16.077000000000002</v>
      </c>
      <c r="R4" s="97">
        <v>9.7409999999999997</v>
      </c>
      <c r="S4" s="97">
        <v>17.734000000000002</v>
      </c>
      <c r="T4" s="97">
        <v>19.975000000000001</v>
      </c>
      <c r="U4" s="97">
        <v>15.896000000000001</v>
      </c>
      <c r="V4" s="97">
        <v>19.84</v>
      </c>
      <c r="W4" s="97">
        <v>15.614000000000001</v>
      </c>
      <c r="X4" s="97">
        <v>67.825999999999993</v>
      </c>
      <c r="Y4" s="97">
        <v>13.766999999999999</v>
      </c>
      <c r="Z4" s="97">
        <v>8.4730000000000008</v>
      </c>
      <c r="AA4" s="97" t="s">
        <v>789</v>
      </c>
      <c r="AB4" s="97">
        <v>21.934999999999999</v>
      </c>
      <c r="AC4" s="97">
        <v>10.068</v>
      </c>
      <c r="AD4" s="97" t="s">
        <v>896</v>
      </c>
      <c r="AE4" s="97" t="s">
        <v>896</v>
      </c>
      <c r="AF4" s="152"/>
      <c r="AG4" s="152"/>
      <c r="AH4" s="152"/>
      <c r="AI4" s="152"/>
      <c r="AJ4" s="152"/>
      <c r="AK4" s="152"/>
      <c r="AL4" s="152"/>
    </row>
    <row r="5" spans="1:38" x14ac:dyDescent="0.25">
      <c r="A5" s="150"/>
      <c r="B5" s="98" t="s">
        <v>820</v>
      </c>
      <c r="C5" s="97">
        <v>21</v>
      </c>
      <c r="D5" s="97">
        <v>32.200000000000003</v>
      </c>
      <c r="E5" s="97">
        <v>62.996000000000002</v>
      </c>
      <c r="F5" s="97">
        <v>33.39</v>
      </c>
      <c r="G5" s="97">
        <v>56.552999999999997</v>
      </c>
      <c r="H5" s="97">
        <v>263.73399999999998</v>
      </c>
      <c r="I5" s="97">
        <v>34.158000000000001</v>
      </c>
      <c r="J5" s="97">
        <v>22.632999999999999</v>
      </c>
      <c r="K5" s="97">
        <v>20.963000000000001</v>
      </c>
      <c r="L5" s="97">
        <v>66.435000000000002</v>
      </c>
      <c r="M5" s="97">
        <v>8.16</v>
      </c>
      <c r="N5" s="97">
        <v>20.652000000000001</v>
      </c>
      <c r="O5" s="97">
        <v>15.96</v>
      </c>
      <c r="P5" s="97">
        <v>15.173</v>
      </c>
      <c r="Q5" s="97">
        <v>16.265999999999998</v>
      </c>
      <c r="R5" s="97">
        <v>9.89</v>
      </c>
      <c r="S5" s="97">
        <v>18.045000000000002</v>
      </c>
      <c r="T5" s="97">
        <v>20.212</v>
      </c>
      <c r="U5" s="97">
        <v>16.102</v>
      </c>
      <c r="V5" s="97">
        <v>20.030999999999999</v>
      </c>
      <c r="W5" s="97">
        <v>15.795999999999999</v>
      </c>
      <c r="X5" s="97">
        <v>68.338999999999999</v>
      </c>
      <c r="Y5" s="97">
        <v>13.941000000000001</v>
      </c>
      <c r="Z5" s="97">
        <v>8.5960000000000001</v>
      </c>
      <c r="AA5" s="97" t="s">
        <v>789</v>
      </c>
      <c r="AB5" s="97">
        <v>22.178999999999998</v>
      </c>
      <c r="AC5" s="97">
        <v>10.074999999999999</v>
      </c>
      <c r="AD5" s="97" t="s">
        <v>896</v>
      </c>
      <c r="AE5" s="97" t="s">
        <v>896</v>
      </c>
      <c r="AF5" s="152"/>
      <c r="AG5" s="152"/>
      <c r="AH5" s="152"/>
      <c r="AI5" s="152"/>
      <c r="AJ5" s="152"/>
      <c r="AK5" s="152"/>
      <c r="AL5" s="152"/>
    </row>
    <row r="6" spans="1:38" x14ac:dyDescent="0.25">
      <c r="A6" s="150"/>
      <c r="B6" s="98" t="s">
        <v>821</v>
      </c>
      <c r="C6" s="97">
        <v>21.271999999999998</v>
      </c>
      <c r="D6" s="97">
        <v>32.558999999999997</v>
      </c>
      <c r="E6" s="97">
        <v>64.043999999999997</v>
      </c>
      <c r="F6" s="97">
        <v>34.426000000000002</v>
      </c>
      <c r="G6" s="97">
        <v>56.893000000000001</v>
      </c>
      <c r="H6" s="97">
        <v>266.80700000000002</v>
      </c>
      <c r="I6" s="97">
        <v>34.317</v>
      </c>
      <c r="J6" s="97">
        <v>22.835000000000001</v>
      </c>
      <c r="K6" s="97">
        <v>21.058</v>
      </c>
      <c r="L6" s="97">
        <v>67.275999999999996</v>
      </c>
      <c r="M6" s="97">
        <v>8.3179999999999996</v>
      </c>
      <c r="N6" s="97">
        <v>20.84</v>
      </c>
      <c r="O6" s="97">
        <v>16.196000000000002</v>
      </c>
      <c r="P6" s="97">
        <v>15.395</v>
      </c>
      <c r="Q6" s="97">
        <v>16.503</v>
      </c>
      <c r="R6" s="97">
        <v>10.025</v>
      </c>
      <c r="S6" s="97">
        <v>18.388999999999999</v>
      </c>
      <c r="T6" s="97">
        <v>20.484000000000002</v>
      </c>
      <c r="U6" s="97">
        <v>16.295999999999999</v>
      </c>
      <c r="V6" s="97">
        <v>20.338000000000001</v>
      </c>
      <c r="W6" s="97">
        <v>16.047999999999998</v>
      </c>
      <c r="X6" s="97">
        <v>69.558999999999997</v>
      </c>
      <c r="Y6" s="97">
        <v>14.141</v>
      </c>
      <c r="Z6" s="97">
        <v>8.7080000000000002</v>
      </c>
      <c r="AA6" s="97" t="s">
        <v>789</v>
      </c>
      <c r="AB6" s="97">
        <v>22.491</v>
      </c>
      <c r="AC6" s="97">
        <v>10.287000000000001</v>
      </c>
      <c r="AD6" s="97" t="s">
        <v>896</v>
      </c>
      <c r="AE6" s="97" t="s">
        <v>896</v>
      </c>
      <c r="AF6" s="152"/>
      <c r="AG6" s="152"/>
      <c r="AH6" s="152"/>
      <c r="AI6" s="152"/>
      <c r="AJ6" s="152"/>
      <c r="AK6" s="152"/>
      <c r="AL6" s="152"/>
    </row>
    <row r="7" spans="1:38" x14ac:dyDescent="0.25">
      <c r="A7" s="150" t="s">
        <v>942</v>
      </c>
      <c r="B7" s="98" t="s">
        <v>818</v>
      </c>
      <c r="C7" s="97">
        <v>21.474</v>
      </c>
      <c r="D7" s="97">
        <v>32.731000000000002</v>
      </c>
      <c r="E7" s="97">
        <v>64.950999999999993</v>
      </c>
      <c r="F7" s="97">
        <v>35.222000000000001</v>
      </c>
      <c r="G7" s="97">
        <v>57.188000000000002</v>
      </c>
      <c r="H7" s="97">
        <v>270.09800000000001</v>
      </c>
      <c r="I7" s="97">
        <v>34.570999999999998</v>
      </c>
      <c r="J7" s="97">
        <v>22.872</v>
      </c>
      <c r="K7" s="97">
        <v>20.945</v>
      </c>
      <c r="L7" s="97">
        <v>67.894000000000005</v>
      </c>
      <c r="M7" s="97">
        <v>8.3230000000000004</v>
      </c>
      <c r="N7" s="97">
        <v>21.030999999999999</v>
      </c>
      <c r="O7" s="97">
        <v>16.414000000000001</v>
      </c>
      <c r="P7" s="97">
        <v>15.6</v>
      </c>
      <c r="Q7" s="97">
        <v>16.724</v>
      </c>
      <c r="R7" s="97">
        <v>10.122999999999999</v>
      </c>
      <c r="S7" s="97">
        <v>18.643000000000001</v>
      </c>
      <c r="T7" s="97">
        <v>20.734000000000002</v>
      </c>
      <c r="U7" s="97">
        <v>16.561</v>
      </c>
      <c r="V7" s="97">
        <v>20.591000000000001</v>
      </c>
      <c r="W7" s="97">
        <v>16.285</v>
      </c>
      <c r="X7" s="97">
        <v>70.84</v>
      </c>
      <c r="Y7" s="97">
        <v>14.282</v>
      </c>
      <c r="Z7" s="97">
        <v>8.7669999999999995</v>
      </c>
      <c r="AA7" s="97" t="s">
        <v>789</v>
      </c>
      <c r="AB7" s="97">
        <v>22.776</v>
      </c>
      <c r="AC7" s="97">
        <v>10.36</v>
      </c>
      <c r="AD7" s="97" t="s">
        <v>896</v>
      </c>
      <c r="AE7" s="97" t="s">
        <v>896</v>
      </c>
      <c r="AF7" s="152"/>
      <c r="AG7" s="152"/>
      <c r="AH7" s="152"/>
      <c r="AI7" s="152"/>
      <c r="AJ7" s="152"/>
      <c r="AK7" s="152"/>
      <c r="AL7" s="152"/>
    </row>
    <row r="8" spans="1:38" x14ac:dyDescent="0.25">
      <c r="A8" s="150"/>
      <c r="B8" s="98" t="s">
        <v>819</v>
      </c>
      <c r="C8" s="97">
        <v>21.718</v>
      </c>
      <c r="D8" s="97">
        <v>33.042999999999999</v>
      </c>
      <c r="E8" s="97">
        <v>65.412999999999997</v>
      </c>
      <c r="F8" s="97">
        <v>35.398000000000003</v>
      </c>
      <c r="G8" s="97">
        <v>57.463999999999999</v>
      </c>
      <c r="H8" s="97">
        <v>273.928</v>
      </c>
      <c r="I8" s="97">
        <v>34.790999999999997</v>
      </c>
      <c r="J8" s="97">
        <v>23.111000000000001</v>
      </c>
      <c r="K8" s="97">
        <v>21.324000000000002</v>
      </c>
      <c r="L8" s="97">
        <v>68.543000000000006</v>
      </c>
      <c r="M8" s="97">
        <v>8.1839999999999993</v>
      </c>
      <c r="N8" s="97">
        <v>21.242999999999999</v>
      </c>
      <c r="O8" s="97">
        <v>16.631</v>
      </c>
      <c r="P8" s="97">
        <v>15.808</v>
      </c>
      <c r="Q8" s="97">
        <v>16.937000000000001</v>
      </c>
      <c r="R8" s="97">
        <v>10.250999999999999</v>
      </c>
      <c r="S8" s="97">
        <v>19.05</v>
      </c>
      <c r="T8" s="97">
        <v>20.919</v>
      </c>
      <c r="U8" s="97">
        <v>16.718</v>
      </c>
      <c r="V8" s="97">
        <v>20.963999999999999</v>
      </c>
      <c r="W8" s="97">
        <v>16.501000000000001</v>
      </c>
      <c r="X8" s="97">
        <v>71.614000000000004</v>
      </c>
      <c r="Y8" s="97">
        <v>14.433999999999999</v>
      </c>
      <c r="Z8" s="97">
        <v>8.859</v>
      </c>
      <c r="AA8" s="97" t="s">
        <v>789</v>
      </c>
      <c r="AB8" s="97">
        <v>23.036000000000001</v>
      </c>
      <c r="AC8" s="97">
        <v>10.307</v>
      </c>
      <c r="AD8" s="97" t="s">
        <v>896</v>
      </c>
      <c r="AE8" s="97" t="s">
        <v>896</v>
      </c>
      <c r="AF8" s="152"/>
      <c r="AG8" s="152"/>
      <c r="AH8" s="152"/>
      <c r="AI8" s="152"/>
      <c r="AJ8" s="152"/>
      <c r="AK8" s="152"/>
      <c r="AL8" s="152"/>
    </row>
    <row r="9" spans="1:38" x14ac:dyDescent="0.25">
      <c r="A9" s="150"/>
      <c r="B9" s="98" t="s">
        <v>820</v>
      </c>
      <c r="C9" s="97">
        <v>21.931999999999999</v>
      </c>
      <c r="D9" s="97">
        <v>33.222999999999999</v>
      </c>
      <c r="E9" s="97">
        <v>65.268000000000001</v>
      </c>
      <c r="F9" s="97">
        <v>34.887999999999998</v>
      </c>
      <c r="G9" s="97">
        <v>57.722000000000001</v>
      </c>
      <c r="H9" s="97">
        <v>275.92</v>
      </c>
      <c r="I9" s="97">
        <v>35.168999999999997</v>
      </c>
      <c r="J9" s="97">
        <v>23.312999999999999</v>
      </c>
      <c r="K9" s="97">
        <v>21.498999999999999</v>
      </c>
      <c r="L9" s="97">
        <v>68.888000000000005</v>
      </c>
      <c r="M9" s="97">
        <v>8.3369999999999997</v>
      </c>
      <c r="N9" s="97">
        <v>21.414999999999999</v>
      </c>
      <c r="O9" s="97">
        <v>16.864000000000001</v>
      </c>
      <c r="P9" s="97">
        <v>16.029</v>
      </c>
      <c r="Q9" s="97">
        <v>17.143000000000001</v>
      </c>
      <c r="R9" s="97">
        <v>10.369</v>
      </c>
      <c r="S9" s="97">
        <v>19.465</v>
      </c>
      <c r="T9" s="97">
        <v>21.102</v>
      </c>
      <c r="U9" s="97">
        <v>16.914999999999999</v>
      </c>
      <c r="V9" s="97">
        <v>21.39</v>
      </c>
      <c r="W9" s="97">
        <v>16.771000000000001</v>
      </c>
      <c r="X9" s="97">
        <v>72.680999999999997</v>
      </c>
      <c r="Y9" s="97">
        <v>14.613</v>
      </c>
      <c r="Z9" s="97">
        <v>8.9610000000000003</v>
      </c>
      <c r="AA9" s="97" t="s">
        <v>789</v>
      </c>
      <c r="AB9" s="97">
        <v>23.253</v>
      </c>
      <c r="AC9" s="97">
        <v>10.497999999999999</v>
      </c>
      <c r="AD9" s="97" t="s">
        <v>896</v>
      </c>
      <c r="AE9" s="97" t="s">
        <v>896</v>
      </c>
      <c r="AF9" s="152"/>
      <c r="AG9" s="152"/>
      <c r="AH9" s="152"/>
      <c r="AI9" s="152"/>
      <c r="AJ9" s="152"/>
      <c r="AK9" s="152"/>
      <c r="AL9" s="152"/>
    </row>
    <row r="10" spans="1:38" x14ac:dyDescent="0.25">
      <c r="A10" s="150"/>
      <c r="B10" s="98" t="s">
        <v>821</v>
      </c>
      <c r="C10" s="97">
        <v>22.068000000000001</v>
      </c>
      <c r="D10" s="97">
        <v>33.317999999999998</v>
      </c>
      <c r="E10" s="97">
        <v>64.932000000000002</v>
      </c>
      <c r="F10" s="97">
        <v>34.375</v>
      </c>
      <c r="G10" s="97">
        <v>57.798000000000002</v>
      </c>
      <c r="H10" s="97">
        <v>276.04599999999999</v>
      </c>
      <c r="I10" s="97">
        <v>35.396000000000001</v>
      </c>
      <c r="J10" s="97">
        <v>23.462</v>
      </c>
      <c r="K10" s="97">
        <v>21.643000000000001</v>
      </c>
      <c r="L10" s="97">
        <v>69.114000000000004</v>
      </c>
      <c r="M10" s="97">
        <v>8.4410000000000007</v>
      </c>
      <c r="N10" s="97">
        <v>21.532</v>
      </c>
      <c r="O10" s="97">
        <v>17.023</v>
      </c>
      <c r="P10" s="97">
        <v>16.181000000000001</v>
      </c>
      <c r="Q10" s="97">
        <v>17.273</v>
      </c>
      <c r="R10" s="97">
        <v>10.478</v>
      </c>
      <c r="S10" s="97">
        <v>19.574000000000002</v>
      </c>
      <c r="T10" s="97">
        <v>21.193000000000001</v>
      </c>
      <c r="U10" s="97">
        <v>17.045999999999999</v>
      </c>
      <c r="V10" s="97">
        <v>21.701000000000001</v>
      </c>
      <c r="W10" s="97">
        <v>16.998999999999999</v>
      </c>
      <c r="X10" s="97">
        <v>73.212999999999994</v>
      </c>
      <c r="Y10" s="97">
        <v>14.757</v>
      </c>
      <c r="Z10" s="97">
        <v>9.0579999999999998</v>
      </c>
      <c r="AA10" s="97" t="s">
        <v>789</v>
      </c>
      <c r="AB10" s="97">
        <v>23.385000000000002</v>
      </c>
      <c r="AC10" s="97">
        <v>10.616</v>
      </c>
      <c r="AD10" s="97" t="s">
        <v>896</v>
      </c>
      <c r="AE10" s="97" t="s">
        <v>896</v>
      </c>
      <c r="AF10" s="152"/>
      <c r="AG10" s="152"/>
      <c r="AH10" s="152"/>
      <c r="AI10" s="152"/>
      <c r="AJ10" s="152"/>
      <c r="AK10" s="152"/>
      <c r="AL10" s="152"/>
    </row>
    <row r="11" spans="1:38" x14ac:dyDescent="0.25">
      <c r="A11" s="150" t="s">
        <v>943</v>
      </c>
      <c r="B11" s="98" t="s">
        <v>818</v>
      </c>
      <c r="C11" s="97">
        <v>22.300999999999998</v>
      </c>
      <c r="D11" s="97">
        <v>33.655999999999999</v>
      </c>
      <c r="E11" s="97">
        <v>65.492000000000004</v>
      </c>
      <c r="F11" s="97">
        <v>34.89</v>
      </c>
      <c r="G11" s="97">
        <v>57.97</v>
      </c>
      <c r="H11" s="97">
        <v>276.887</v>
      </c>
      <c r="I11" s="97">
        <v>35.749000000000002</v>
      </c>
      <c r="J11" s="97">
        <v>23.718</v>
      </c>
      <c r="K11" s="97">
        <v>22.106000000000002</v>
      </c>
      <c r="L11" s="97">
        <v>69.510000000000005</v>
      </c>
      <c r="M11" s="97">
        <v>8.3330000000000002</v>
      </c>
      <c r="N11" s="97">
        <v>21.693000000000001</v>
      </c>
      <c r="O11" s="97">
        <v>17.209</v>
      </c>
      <c r="P11" s="97">
        <v>16.358000000000001</v>
      </c>
      <c r="Q11" s="97">
        <v>17.440999999999999</v>
      </c>
      <c r="R11" s="97">
        <v>10.592000000000001</v>
      </c>
      <c r="S11" s="97">
        <v>19.75</v>
      </c>
      <c r="T11" s="97">
        <v>21.36</v>
      </c>
      <c r="U11" s="97">
        <v>17.161999999999999</v>
      </c>
      <c r="V11" s="97">
        <v>22.146000000000001</v>
      </c>
      <c r="W11" s="97">
        <v>17.216999999999999</v>
      </c>
      <c r="X11" s="97">
        <v>73.965000000000003</v>
      </c>
      <c r="Y11" s="97">
        <v>14.941000000000001</v>
      </c>
      <c r="Z11" s="97">
        <v>9.1780000000000008</v>
      </c>
      <c r="AA11" s="97" t="s">
        <v>789</v>
      </c>
      <c r="AB11" s="97">
        <v>23.609000000000002</v>
      </c>
      <c r="AC11" s="97">
        <v>10.584</v>
      </c>
      <c r="AD11" s="97" t="s">
        <v>896</v>
      </c>
      <c r="AE11" s="97" t="s">
        <v>896</v>
      </c>
      <c r="AF11" s="152"/>
      <c r="AG11" s="152"/>
      <c r="AH11" s="152"/>
      <c r="AI11" s="152"/>
      <c r="AJ11" s="152"/>
      <c r="AK11" s="152"/>
      <c r="AL11" s="152"/>
    </row>
    <row r="12" spans="1:38" x14ac:dyDescent="0.25">
      <c r="A12" s="150"/>
      <c r="B12" s="98" t="s">
        <v>819</v>
      </c>
      <c r="C12" s="97">
        <v>22.428999999999998</v>
      </c>
      <c r="D12" s="97">
        <v>33.762999999999998</v>
      </c>
      <c r="E12" s="97">
        <v>65.828000000000003</v>
      </c>
      <c r="F12" s="97">
        <v>35.164000000000001</v>
      </c>
      <c r="G12" s="97">
        <v>58.165999999999997</v>
      </c>
      <c r="H12" s="97">
        <v>277.48</v>
      </c>
      <c r="I12" s="97">
        <v>35.936</v>
      </c>
      <c r="J12" s="97">
        <v>23.773</v>
      </c>
      <c r="K12" s="97">
        <v>22.178000000000001</v>
      </c>
      <c r="L12" s="97">
        <v>69.69</v>
      </c>
      <c r="M12" s="97">
        <v>8.2729999999999997</v>
      </c>
      <c r="N12" s="97">
        <v>21.802</v>
      </c>
      <c r="O12" s="97">
        <v>17.350999999999999</v>
      </c>
      <c r="P12" s="97">
        <v>16.494</v>
      </c>
      <c r="Q12" s="97">
        <v>17.568999999999999</v>
      </c>
      <c r="R12" s="97">
        <v>10.670999999999999</v>
      </c>
      <c r="S12" s="97">
        <v>19.817</v>
      </c>
      <c r="T12" s="97">
        <v>21.451000000000001</v>
      </c>
      <c r="U12" s="97">
        <v>17.353000000000002</v>
      </c>
      <c r="V12" s="97">
        <v>22.361999999999998</v>
      </c>
      <c r="W12" s="97">
        <v>17.41</v>
      </c>
      <c r="X12" s="97">
        <v>74.372</v>
      </c>
      <c r="Y12" s="97">
        <v>15.06</v>
      </c>
      <c r="Z12" s="97">
        <v>9.26</v>
      </c>
      <c r="AA12" s="97" t="s">
        <v>789</v>
      </c>
      <c r="AB12" s="97">
        <v>23.768999999999998</v>
      </c>
      <c r="AC12" s="97">
        <v>10.576000000000001</v>
      </c>
      <c r="AD12" s="97" t="s">
        <v>896</v>
      </c>
      <c r="AE12" s="97" t="s">
        <v>896</v>
      </c>
      <c r="AF12" s="152"/>
      <c r="AG12" s="152"/>
      <c r="AH12" s="152"/>
      <c r="AI12" s="152"/>
      <c r="AJ12" s="152"/>
      <c r="AK12" s="152"/>
      <c r="AL12" s="152"/>
    </row>
    <row r="13" spans="1:38" x14ac:dyDescent="0.25">
      <c r="A13" s="150"/>
      <c r="B13" s="98" t="s">
        <v>820</v>
      </c>
      <c r="C13" s="97">
        <v>22.626000000000001</v>
      </c>
      <c r="D13" s="97">
        <v>34.024000000000001</v>
      </c>
      <c r="E13" s="97">
        <v>66.164000000000001</v>
      </c>
      <c r="F13" s="97">
        <v>35.350999999999999</v>
      </c>
      <c r="G13" s="97">
        <v>58.462000000000003</v>
      </c>
      <c r="H13" s="97">
        <v>278.36399999999998</v>
      </c>
      <c r="I13" s="97">
        <v>36.246000000000002</v>
      </c>
      <c r="J13" s="97">
        <v>23.983000000000001</v>
      </c>
      <c r="K13" s="97">
        <v>22.443000000000001</v>
      </c>
      <c r="L13" s="97">
        <v>69.736000000000004</v>
      </c>
      <c r="M13" s="97">
        <v>8.4489999999999998</v>
      </c>
      <c r="N13" s="97">
        <v>21.893999999999998</v>
      </c>
      <c r="O13" s="97">
        <v>17.521000000000001</v>
      </c>
      <c r="P13" s="97">
        <v>16.654</v>
      </c>
      <c r="Q13" s="97">
        <v>17.739999999999998</v>
      </c>
      <c r="R13" s="97">
        <v>10.808999999999999</v>
      </c>
      <c r="S13" s="97">
        <v>19.946999999999999</v>
      </c>
      <c r="T13" s="97">
        <v>21.577000000000002</v>
      </c>
      <c r="U13" s="97">
        <v>17.516999999999999</v>
      </c>
      <c r="V13" s="97">
        <v>22.577000000000002</v>
      </c>
      <c r="W13" s="97">
        <v>17.564</v>
      </c>
      <c r="X13" s="97">
        <v>75.400000000000006</v>
      </c>
      <c r="Y13" s="97">
        <v>15.326000000000001</v>
      </c>
      <c r="Z13" s="97">
        <v>9.4359999999999999</v>
      </c>
      <c r="AA13" s="97" t="s">
        <v>789</v>
      </c>
      <c r="AB13" s="97">
        <v>23.948</v>
      </c>
      <c r="AC13" s="97">
        <v>10.757</v>
      </c>
      <c r="AD13" s="97" t="s">
        <v>896</v>
      </c>
      <c r="AE13" s="97" t="s">
        <v>896</v>
      </c>
      <c r="AF13" s="152"/>
      <c r="AG13" s="152"/>
      <c r="AH13" s="152"/>
      <c r="AI13" s="152"/>
      <c r="AJ13" s="152"/>
      <c r="AK13" s="152"/>
      <c r="AL13" s="152"/>
    </row>
    <row r="14" spans="1:38" x14ac:dyDescent="0.25">
      <c r="A14" s="150"/>
      <c r="B14" s="98" t="s">
        <v>821</v>
      </c>
      <c r="C14" s="97">
        <v>22.811</v>
      </c>
      <c r="D14" s="97">
        <v>34.26</v>
      </c>
      <c r="E14" s="97">
        <v>65.951999999999998</v>
      </c>
      <c r="F14" s="97">
        <v>34.829000000000001</v>
      </c>
      <c r="G14" s="97">
        <v>58.844999999999999</v>
      </c>
      <c r="H14" s="97">
        <v>279.14800000000002</v>
      </c>
      <c r="I14" s="97">
        <v>36.521999999999998</v>
      </c>
      <c r="J14" s="97">
        <v>24.259</v>
      </c>
      <c r="K14" s="97">
        <v>22.757000000000001</v>
      </c>
      <c r="L14" s="97">
        <v>70.484999999999999</v>
      </c>
      <c r="M14" s="97">
        <v>8.625</v>
      </c>
      <c r="N14" s="97">
        <v>21.954000000000001</v>
      </c>
      <c r="O14" s="97">
        <v>17.684000000000001</v>
      </c>
      <c r="P14" s="97">
        <v>16.806000000000001</v>
      </c>
      <c r="Q14" s="97">
        <v>17.907</v>
      </c>
      <c r="R14" s="97">
        <v>10.9</v>
      </c>
      <c r="S14" s="97">
        <v>20.14</v>
      </c>
      <c r="T14" s="97">
        <v>21.712</v>
      </c>
      <c r="U14" s="97">
        <v>17.696000000000002</v>
      </c>
      <c r="V14" s="97">
        <v>22.670999999999999</v>
      </c>
      <c r="W14" s="97">
        <v>17.771000000000001</v>
      </c>
      <c r="X14" s="97">
        <v>76.528000000000006</v>
      </c>
      <c r="Y14" s="97">
        <v>15.510999999999999</v>
      </c>
      <c r="Z14" s="97">
        <v>9.5399999999999991</v>
      </c>
      <c r="AA14" s="97" t="s">
        <v>789</v>
      </c>
      <c r="AB14" s="97">
        <v>24.097999999999999</v>
      </c>
      <c r="AC14" s="97">
        <v>10.946</v>
      </c>
      <c r="AD14" s="97" t="s">
        <v>896</v>
      </c>
      <c r="AE14" s="97" t="s">
        <v>896</v>
      </c>
      <c r="AF14" s="152"/>
      <c r="AG14" s="152"/>
      <c r="AH14" s="152"/>
      <c r="AI14" s="152"/>
      <c r="AJ14" s="152"/>
      <c r="AK14" s="152"/>
      <c r="AL14" s="152"/>
    </row>
    <row r="15" spans="1:38" x14ac:dyDescent="0.25">
      <c r="A15" s="150" t="s">
        <v>944</v>
      </c>
      <c r="B15" s="98" t="s">
        <v>818</v>
      </c>
      <c r="C15" s="97">
        <v>23.085999999999999</v>
      </c>
      <c r="D15" s="97">
        <v>34.807000000000002</v>
      </c>
      <c r="E15" s="97">
        <v>66.224999999999994</v>
      </c>
      <c r="F15" s="97">
        <v>34.972000000000001</v>
      </c>
      <c r="G15" s="97">
        <v>59.158000000000001</v>
      </c>
      <c r="H15" s="97">
        <v>280.19499999999999</v>
      </c>
      <c r="I15" s="97">
        <v>36.581000000000003</v>
      </c>
      <c r="J15" s="97">
        <v>24.777000000000001</v>
      </c>
      <c r="K15" s="97">
        <v>23.617999999999999</v>
      </c>
      <c r="L15" s="97">
        <v>71.066000000000003</v>
      </c>
      <c r="M15" s="97">
        <v>8.7460000000000004</v>
      </c>
      <c r="N15" s="97">
        <v>22.085000000000001</v>
      </c>
      <c r="O15" s="97">
        <v>17.832000000000001</v>
      </c>
      <c r="P15" s="97">
        <v>16.952999999999999</v>
      </c>
      <c r="Q15" s="97">
        <v>18.158999999999999</v>
      </c>
      <c r="R15" s="97">
        <v>11.010999999999999</v>
      </c>
      <c r="S15" s="97">
        <v>20.376000000000001</v>
      </c>
      <c r="T15" s="97">
        <v>21.856000000000002</v>
      </c>
      <c r="U15" s="97">
        <v>17.884</v>
      </c>
      <c r="V15" s="97">
        <v>22.427</v>
      </c>
      <c r="W15" s="97">
        <v>17.873999999999999</v>
      </c>
      <c r="X15" s="97">
        <v>76.251999999999995</v>
      </c>
      <c r="Y15" s="97">
        <v>15.583</v>
      </c>
      <c r="Z15" s="97">
        <v>9.6140000000000008</v>
      </c>
      <c r="AA15" s="97" t="s">
        <v>789</v>
      </c>
      <c r="AB15" s="97">
        <v>24.265999999999998</v>
      </c>
      <c r="AC15" s="97">
        <v>11.121</v>
      </c>
      <c r="AD15" s="97" t="s">
        <v>896</v>
      </c>
      <c r="AE15" s="97" t="s">
        <v>896</v>
      </c>
      <c r="AF15" s="152"/>
      <c r="AG15" s="152"/>
      <c r="AH15" s="152"/>
      <c r="AI15" s="152"/>
      <c r="AJ15" s="152"/>
      <c r="AK15" s="152"/>
      <c r="AL15" s="152"/>
    </row>
    <row r="16" spans="1:38" x14ac:dyDescent="0.25">
      <c r="A16" s="150"/>
      <c r="B16" s="98" t="s">
        <v>819</v>
      </c>
      <c r="C16" s="97">
        <v>23.53</v>
      </c>
      <c r="D16" s="97">
        <v>35.61</v>
      </c>
      <c r="E16" s="97">
        <v>66.745999999999995</v>
      </c>
      <c r="F16" s="97">
        <v>35.276000000000003</v>
      </c>
      <c r="G16" s="97">
        <v>59.508000000000003</v>
      </c>
      <c r="H16" s="97">
        <v>281.584</v>
      </c>
      <c r="I16" s="97">
        <v>37.154000000000003</v>
      </c>
      <c r="J16" s="97">
        <v>25.524000000000001</v>
      </c>
      <c r="K16" s="97">
        <v>24.707000000000001</v>
      </c>
      <c r="L16" s="97">
        <v>72.088999999999999</v>
      </c>
      <c r="M16" s="97">
        <v>9.0579999999999998</v>
      </c>
      <c r="N16" s="97">
        <v>22.335000000000001</v>
      </c>
      <c r="O16" s="97">
        <v>18.109000000000002</v>
      </c>
      <c r="P16" s="97">
        <v>17.209</v>
      </c>
      <c r="Q16" s="97">
        <v>18.355</v>
      </c>
      <c r="R16" s="97">
        <v>11.157999999999999</v>
      </c>
      <c r="S16" s="97">
        <v>20.652000000000001</v>
      </c>
      <c r="T16" s="97">
        <v>22.167999999999999</v>
      </c>
      <c r="U16" s="97">
        <v>18.314</v>
      </c>
      <c r="V16" s="97">
        <v>22.74</v>
      </c>
      <c r="W16" s="97">
        <v>18.238</v>
      </c>
      <c r="X16" s="97">
        <v>78.387</v>
      </c>
      <c r="Y16" s="97">
        <v>15.920999999999999</v>
      </c>
      <c r="Z16" s="97">
        <v>9.8000000000000007</v>
      </c>
      <c r="AA16" s="97" t="s">
        <v>789</v>
      </c>
      <c r="AB16" s="97">
        <v>24.597000000000001</v>
      </c>
      <c r="AC16" s="97">
        <v>11.417</v>
      </c>
      <c r="AD16" s="97" t="s">
        <v>896</v>
      </c>
      <c r="AE16" s="97" t="s">
        <v>896</v>
      </c>
      <c r="AF16" s="152"/>
      <c r="AG16" s="152"/>
      <c r="AH16" s="152"/>
      <c r="AI16" s="152"/>
      <c r="AJ16" s="152"/>
      <c r="AK16" s="152"/>
      <c r="AL16" s="152"/>
    </row>
    <row r="17" spans="1:38" x14ac:dyDescent="0.25">
      <c r="A17" s="150"/>
      <c r="B17" s="98" t="s">
        <v>820</v>
      </c>
      <c r="C17" s="97">
        <v>23.957999999999998</v>
      </c>
      <c r="D17" s="97">
        <v>36.286000000000001</v>
      </c>
      <c r="E17" s="97">
        <v>67.075999999999993</v>
      </c>
      <c r="F17" s="97">
        <v>35.344999999999999</v>
      </c>
      <c r="G17" s="97">
        <v>59.936</v>
      </c>
      <c r="H17" s="97">
        <v>282.75700000000001</v>
      </c>
      <c r="I17" s="97">
        <v>37.591999999999999</v>
      </c>
      <c r="J17" s="97">
        <v>26.172999999999998</v>
      </c>
      <c r="K17" s="97">
        <v>25.82</v>
      </c>
      <c r="L17" s="97">
        <v>72.471000000000004</v>
      </c>
      <c r="M17" s="97">
        <v>9.23</v>
      </c>
      <c r="N17" s="97">
        <v>22.535</v>
      </c>
      <c r="O17" s="97">
        <v>18.425000000000001</v>
      </c>
      <c r="P17" s="97">
        <v>17.495000000000001</v>
      </c>
      <c r="Q17" s="97">
        <v>18.539000000000001</v>
      </c>
      <c r="R17" s="97">
        <v>11.315</v>
      </c>
      <c r="S17" s="97">
        <v>20.907</v>
      </c>
      <c r="T17" s="97">
        <v>22.402999999999999</v>
      </c>
      <c r="U17" s="97">
        <v>18.783999999999999</v>
      </c>
      <c r="V17" s="97">
        <v>23.059000000000001</v>
      </c>
      <c r="W17" s="97">
        <v>18.791</v>
      </c>
      <c r="X17" s="97">
        <v>81.741</v>
      </c>
      <c r="Y17" s="97">
        <v>16.472000000000001</v>
      </c>
      <c r="Z17" s="97">
        <v>10.11</v>
      </c>
      <c r="AA17" s="97" t="s">
        <v>789</v>
      </c>
      <c r="AB17" s="97">
        <v>24.923999999999999</v>
      </c>
      <c r="AC17" s="97">
        <v>11.595000000000001</v>
      </c>
      <c r="AD17" s="97" t="s">
        <v>896</v>
      </c>
      <c r="AE17" s="97" t="s">
        <v>896</v>
      </c>
      <c r="AF17" s="152"/>
      <c r="AG17" s="152"/>
      <c r="AH17" s="152"/>
      <c r="AI17" s="152"/>
      <c r="AJ17" s="152"/>
      <c r="AK17" s="152"/>
      <c r="AL17" s="152"/>
    </row>
    <row r="18" spans="1:38" x14ac:dyDescent="0.25">
      <c r="A18" s="150"/>
      <c r="B18" s="98" t="s">
        <v>821</v>
      </c>
      <c r="C18" s="97">
        <v>24.448</v>
      </c>
      <c r="D18" s="97">
        <v>37.094000000000001</v>
      </c>
      <c r="E18" s="97">
        <v>67.290000000000006</v>
      </c>
      <c r="F18" s="97">
        <v>35.28</v>
      </c>
      <c r="G18" s="97">
        <v>60.345999999999997</v>
      </c>
      <c r="H18" s="97">
        <v>284.36900000000003</v>
      </c>
      <c r="I18" s="97">
        <v>37.841000000000001</v>
      </c>
      <c r="J18" s="97">
        <v>26.978000000000002</v>
      </c>
      <c r="K18" s="97">
        <v>26.664000000000001</v>
      </c>
      <c r="L18" s="97">
        <v>73.069999999999993</v>
      </c>
      <c r="M18" s="97">
        <v>10.159000000000001</v>
      </c>
      <c r="N18" s="97">
        <v>22.77</v>
      </c>
      <c r="O18" s="97">
        <v>18.77</v>
      </c>
      <c r="P18" s="97">
        <v>17.823</v>
      </c>
      <c r="Q18" s="97">
        <v>18.777000000000001</v>
      </c>
      <c r="R18" s="97">
        <v>11.516</v>
      </c>
      <c r="S18" s="97">
        <v>21.241</v>
      </c>
      <c r="T18" s="97">
        <v>22.728999999999999</v>
      </c>
      <c r="U18" s="97">
        <v>19.512</v>
      </c>
      <c r="V18" s="97">
        <v>23.420999999999999</v>
      </c>
      <c r="W18" s="97">
        <v>19.172999999999998</v>
      </c>
      <c r="X18" s="97">
        <v>83.239000000000004</v>
      </c>
      <c r="Y18" s="97">
        <v>16.759</v>
      </c>
      <c r="Z18" s="97">
        <v>10.282999999999999</v>
      </c>
      <c r="AA18" s="97" t="s">
        <v>789</v>
      </c>
      <c r="AB18" s="97">
        <v>25.271000000000001</v>
      </c>
      <c r="AC18" s="97">
        <v>12.426</v>
      </c>
      <c r="AD18" s="97" t="s">
        <v>896</v>
      </c>
      <c r="AE18" s="97" t="s">
        <v>896</v>
      </c>
      <c r="AF18" s="152"/>
      <c r="AG18" s="152"/>
      <c r="AH18" s="152"/>
      <c r="AI18" s="152"/>
      <c r="AJ18" s="152"/>
      <c r="AK18" s="152"/>
      <c r="AL18" s="152"/>
    </row>
    <row r="19" spans="1:38" x14ac:dyDescent="0.25">
      <c r="A19" s="150" t="s">
        <v>945</v>
      </c>
      <c r="B19" s="98" t="s">
        <v>818</v>
      </c>
      <c r="C19" s="97">
        <v>25.175999999999998</v>
      </c>
      <c r="D19" s="97">
        <v>38.555999999999997</v>
      </c>
      <c r="E19" s="97">
        <v>68.036000000000001</v>
      </c>
      <c r="F19" s="97">
        <v>35.317999999999998</v>
      </c>
      <c r="G19" s="97">
        <v>61.468000000000004</v>
      </c>
      <c r="H19" s="97">
        <v>287.59399999999999</v>
      </c>
      <c r="I19" s="97">
        <v>38.738</v>
      </c>
      <c r="J19" s="97">
        <v>28.369</v>
      </c>
      <c r="K19" s="97">
        <v>27.931000000000001</v>
      </c>
      <c r="L19" s="97">
        <v>74.385000000000005</v>
      </c>
      <c r="M19" s="97">
        <v>12.071</v>
      </c>
      <c r="N19" s="97">
        <v>23.177</v>
      </c>
      <c r="O19" s="97">
        <v>19.155999999999999</v>
      </c>
      <c r="P19" s="97">
        <v>18.177</v>
      </c>
      <c r="Q19" s="97">
        <v>19.047999999999998</v>
      </c>
      <c r="R19" s="97">
        <v>11.763999999999999</v>
      </c>
      <c r="S19" s="97">
        <v>21.603000000000002</v>
      </c>
      <c r="T19" s="97">
        <v>23.05</v>
      </c>
      <c r="U19" s="97">
        <v>19.919</v>
      </c>
      <c r="V19" s="97">
        <v>23.991</v>
      </c>
      <c r="W19" s="97">
        <v>19.731999999999999</v>
      </c>
      <c r="X19" s="97">
        <v>86.763999999999996</v>
      </c>
      <c r="Y19" s="97">
        <v>17.29</v>
      </c>
      <c r="Z19" s="97">
        <v>10.57</v>
      </c>
      <c r="AA19" s="97" t="s">
        <v>789</v>
      </c>
      <c r="AB19" s="97">
        <v>25.704000000000001</v>
      </c>
      <c r="AC19" s="97">
        <v>14.183999999999999</v>
      </c>
      <c r="AD19" s="97" t="s">
        <v>896</v>
      </c>
      <c r="AE19" s="97" t="s">
        <v>896</v>
      </c>
      <c r="AF19" s="152"/>
      <c r="AG19" s="152"/>
      <c r="AH19" s="152"/>
      <c r="AI19" s="152"/>
      <c r="AJ19" s="152"/>
      <c r="AK19" s="152"/>
      <c r="AL19" s="152"/>
    </row>
    <row r="20" spans="1:38" x14ac:dyDescent="0.25">
      <c r="A20" s="150"/>
      <c r="B20" s="98" t="s">
        <v>819</v>
      </c>
      <c r="C20" s="97">
        <v>25.888999999999999</v>
      </c>
      <c r="D20" s="97">
        <v>39.838000000000001</v>
      </c>
      <c r="E20" s="97">
        <v>69.757999999999996</v>
      </c>
      <c r="F20" s="97">
        <v>36.347999999999999</v>
      </c>
      <c r="G20" s="97">
        <v>63.265999999999998</v>
      </c>
      <c r="H20" s="97">
        <v>291.45999999999998</v>
      </c>
      <c r="I20" s="97">
        <v>39.613999999999997</v>
      </c>
      <c r="J20" s="97">
        <v>29.405000000000001</v>
      </c>
      <c r="K20" s="97">
        <v>28.588000000000001</v>
      </c>
      <c r="L20" s="97">
        <v>76.600999999999999</v>
      </c>
      <c r="M20" s="97">
        <v>13.167999999999999</v>
      </c>
      <c r="N20" s="97">
        <v>24.013000000000002</v>
      </c>
      <c r="O20" s="97">
        <v>19.609000000000002</v>
      </c>
      <c r="P20" s="97">
        <v>18.588999999999999</v>
      </c>
      <c r="Q20" s="97">
        <v>19.303999999999998</v>
      </c>
      <c r="R20" s="97">
        <v>12.098000000000001</v>
      </c>
      <c r="S20" s="97">
        <v>22.184999999999999</v>
      </c>
      <c r="T20" s="97">
        <v>23.567</v>
      </c>
      <c r="U20" s="97">
        <v>20.454000000000001</v>
      </c>
      <c r="V20" s="97">
        <v>24.465</v>
      </c>
      <c r="W20" s="97">
        <v>20.384</v>
      </c>
      <c r="X20" s="97">
        <v>91.445999999999998</v>
      </c>
      <c r="Y20" s="97">
        <v>17.957000000000001</v>
      </c>
      <c r="Z20" s="97">
        <v>10.92</v>
      </c>
      <c r="AA20" s="97" t="s">
        <v>789</v>
      </c>
      <c r="AB20" s="97">
        <v>26.343</v>
      </c>
      <c r="AC20" s="97">
        <v>15.28</v>
      </c>
      <c r="AD20" s="97" t="s">
        <v>896</v>
      </c>
      <c r="AE20" s="97" t="s">
        <v>896</v>
      </c>
      <c r="AF20" s="152"/>
      <c r="AG20" s="152"/>
      <c r="AH20" s="152"/>
      <c r="AI20" s="152"/>
      <c r="AJ20" s="152"/>
      <c r="AK20" s="152"/>
      <c r="AL20" s="152"/>
    </row>
    <row r="21" spans="1:38" x14ac:dyDescent="0.25">
      <c r="A21" s="150"/>
      <c r="B21" s="98" t="s">
        <v>820</v>
      </c>
      <c r="C21" s="97">
        <v>26.587</v>
      </c>
      <c r="D21" s="97">
        <v>41.076000000000001</v>
      </c>
      <c r="E21" s="97">
        <v>72.415999999999997</v>
      </c>
      <c r="F21" s="97">
        <v>38.256</v>
      </c>
      <c r="G21" s="97">
        <v>65.685000000000002</v>
      </c>
      <c r="H21" s="97">
        <v>297.31400000000002</v>
      </c>
      <c r="I21" s="97">
        <v>40.515000000000001</v>
      </c>
      <c r="J21" s="97">
        <v>30.233000000000001</v>
      </c>
      <c r="K21" s="97">
        <v>29.195</v>
      </c>
      <c r="L21" s="97">
        <v>78.983999999999995</v>
      </c>
      <c r="M21" s="97">
        <v>13.343999999999999</v>
      </c>
      <c r="N21" s="97">
        <v>25.170999999999999</v>
      </c>
      <c r="O21" s="97">
        <v>20.062999999999999</v>
      </c>
      <c r="P21" s="97">
        <v>19.023</v>
      </c>
      <c r="Q21" s="97">
        <v>19.594000000000001</v>
      </c>
      <c r="R21" s="97">
        <v>12.510999999999999</v>
      </c>
      <c r="S21" s="97">
        <v>22.88</v>
      </c>
      <c r="T21" s="97">
        <v>24.079000000000001</v>
      </c>
      <c r="U21" s="97">
        <v>21.094000000000001</v>
      </c>
      <c r="V21" s="97">
        <v>24.972000000000001</v>
      </c>
      <c r="W21" s="97">
        <v>20.853000000000002</v>
      </c>
      <c r="X21" s="97">
        <v>92.956999999999994</v>
      </c>
      <c r="Y21" s="97">
        <v>18.408999999999999</v>
      </c>
      <c r="Z21" s="97">
        <v>11.228999999999999</v>
      </c>
      <c r="AA21" s="97" t="s">
        <v>789</v>
      </c>
      <c r="AB21" s="97">
        <v>27.096</v>
      </c>
      <c r="AC21" s="97">
        <v>15.61</v>
      </c>
      <c r="AD21" s="97" t="s">
        <v>896</v>
      </c>
      <c r="AE21" s="97" t="s">
        <v>896</v>
      </c>
      <c r="AF21" s="152"/>
      <c r="AG21" s="152"/>
      <c r="AH21" s="152"/>
      <c r="AI21" s="152"/>
      <c r="AJ21" s="152"/>
      <c r="AK21" s="152"/>
      <c r="AL21" s="152"/>
    </row>
    <row r="22" spans="1:38" x14ac:dyDescent="0.25">
      <c r="A22" s="150"/>
      <c r="B22" s="98" t="s">
        <v>821</v>
      </c>
      <c r="C22" s="97">
        <v>27.263000000000002</v>
      </c>
      <c r="D22" s="97">
        <v>42.276000000000003</v>
      </c>
      <c r="E22" s="97">
        <v>74.680000000000007</v>
      </c>
      <c r="F22" s="97">
        <v>39.625999999999998</v>
      </c>
      <c r="G22" s="97">
        <v>68.001000000000005</v>
      </c>
      <c r="H22" s="97">
        <v>302.55700000000002</v>
      </c>
      <c r="I22" s="97">
        <v>41.777000000000001</v>
      </c>
      <c r="J22" s="97">
        <v>31.091000000000001</v>
      </c>
      <c r="K22" s="97">
        <v>30.423999999999999</v>
      </c>
      <c r="L22" s="97">
        <v>80.144000000000005</v>
      </c>
      <c r="M22" s="97">
        <v>13.141</v>
      </c>
      <c r="N22" s="97">
        <v>26.190999999999999</v>
      </c>
      <c r="O22" s="97">
        <v>20.503</v>
      </c>
      <c r="P22" s="97">
        <v>19.443000000000001</v>
      </c>
      <c r="Q22" s="97">
        <v>19.966000000000001</v>
      </c>
      <c r="R22" s="97">
        <v>12.901</v>
      </c>
      <c r="S22" s="97">
        <v>23.638000000000002</v>
      </c>
      <c r="T22" s="97">
        <v>24.643000000000001</v>
      </c>
      <c r="U22" s="97">
        <v>21.643000000000001</v>
      </c>
      <c r="V22" s="97">
        <v>25.466000000000001</v>
      </c>
      <c r="W22" s="97">
        <v>21.117999999999999</v>
      </c>
      <c r="X22" s="97">
        <v>94.713999999999999</v>
      </c>
      <c r="Y22" s="97">
        <v>18.841999999999999</v>
      </c>
      <c r="Z22" s="97">
        <v>11.512</v>
      </c>
      <c r="AA22" s="97" t="s">
        <v>789</v>
      </c>
      <c r="AB22" s="97">
        <v>27.757999999999999</v>
      </c>
      <c r="AC22" s="97">
        <v>15.631</v>
      </c>
      <c r="AD22" s="97" t="s">
        <v>896</v>
      </c>
      <c r="AE22" s="97" t="s">
        <v>896</v>
      </c>
      <c r="AF22" s="152"/>
      <c r="AG22" s="152"/>
      <c r="AH22" s="152"/>
      <c r="AI22" s="152"/>
      <c r="AJ22" s="152"/>
      <c r="AK22" s="152"/>
      <c r="AL22" s="152"/>
    </row>
    <row r="23" spans="1:38" x14ac:dyDescent="0.25">
      <c r="A23" s="150" t="s">
        <v>946</v>
      </c>
      <c r="B23" s="98" t="s">
        <v>818</v>
      </c>
      <c r="C23" s="97">
        <v>27.776</v>
      </c>
      <c r="D23" s="97">
        <v>42.896999999999998</v>
      </c>
      <c r="E23" s="97">
        <v>75.849999999999994</v>
      </c>
      <c r="F23" s="97">
        <v>40.024999999999999</v>
      </c>
      <c r="G23" s="97">
        <v>69.548000000000002</v>
      </c>
      <c r="H23" s="97">
        <v>307.27100000000002</v>
      </c>
      <c r="I23" s="97">
        <v>42.412999999999997</v>
      </c>
      <c r="J23" s="97">
        <v>31.533999999999999</v>
      </c>
      <c r="K23" s="97">
        <v>30.859000000000002</v>
      </c>
      <c r="L23" s="97">
        <v>80.459000000000003</v>
      </c>
      <c r="M23" s="97">
        <v>13.18</v>
      </c>
      <c r="N23" s="97">
        <v>26.981999999999999</v>
      </c>
      <c r="O23" s="97">
        <v>20.969000000000001</v>
      </c>
      <c r="P23" s="97">
        <v>19.881</v>
      </c>
      <c r="Q23" s="97">
        <v>20.494</v>
      </c>
      <c r="R23" s="97">
        <v>13.218</v>
      </c>
      <c r="S23" s="97">
        <v>24.306999999999999</v>
      </c>
      <c r="T23" s="97">
        <v>25.178999999999998</v>
      </c>
      <c r="U23" s="97">
        <v>22.137</v>
      </c>
      <c r="V23" s="97">
        <v>25.882999999999999</v>
      </c>
      <c r="W23" s="97">
        <v>21.401</v>
      </c>
      <c r="X23" s="97">
        <v>97.424999999999997</v>
      </c>
      <c r="Y23" s="97">
        <v>19.285</v>
      </c>
      <c r="Z23" s="97">
        <v>11.762</v>
      </c>
      <c r="AA23" s="97" t="s">
        <v>789</v>
      </c>
      <c r="AB23" s="97">
        <v>28.300999999999998</v>
      </c>
      <c r="AC23" s="97">
        <v>15.958</v>
      </c>
      <c r="AD23" s="97" t="s">
        <v>896</v>
      </c>
      <c r="AE23" s="97" t="s">
        <v>896</v>
      </c>
      <c r="AF23" s="152"/>
      <c r="AG23" s="152"/>
      <c r="AH23" s="152"/>
      <c r="AI23" s="152"/>
      <c r="AJ23" s="152"/>
      <c r="AK23" s="152"/>
      <c r="AL23" s="152"/>
    </row>
    <row r="24" spans="1:38" x14ac:dyDescent="0.25">
      <c r="A24" s="150"/>
      <c r="B24" s="98" t="s">
        <v>819</v>
      </c>
      <c r="C24" s="97">
        <v>28.117000000000001</v>
      </c>
      <c r="D24" s="97">
        <v>43.225000000000001</v>
      </c>
      <c r="E24" s="97">
        <v>77.213999999999999</v>
      </c>
      <c r="F24" s="97">
        <v>40.761000000000003</v>
      </c>
      <c r="G24" s="97">
        <v>70.721000000000004</v>
      </c>
      <c r="H24" s="97">
        <v>314.14800000000002</v>
      </c>
      <c r="I24" s="97">
        <v>42.948</v>
      </c>
      <c r="J24" s="97">
        <v>31.646999999999998</v>
      </c>
      <c r="K24" s="97">
        <v>30.677</v>
      </c>
      <c r="L24" s="97">
        <v>80.691000000000003</v>
      </c>
      <c r="M24" s="97">
        <v>13.426</v>
      </c>
      <c r="N24" s="97">
        <v>27.376000000000001</v>
      </c>
      <c r="O24" s="97">
        <v>21.315999999999999</v>
      </c>
      <c r="P24" s="97">
        <v>20.213000000000001</v>
      </c>
      <c r="Q24" s="97">
        <v>20.814</v>
      </c>
      <c r="R24" s="97">
        <v>13.507</v>
      </c>
      <c r="S24" s="97">
        <v>24.831</v>
      </c>
      <c r="T24" s="97">
        <v>25.419</v>
      </c>
      <c r="U24" s="97">
        <v>22.45</v>
      </c>
      <c r="V24" s="97">
        <v>26.344000000000001</v>
      </c>
      <c r="W24" s="97">
        <v>21.728999999999999</v>
      </c>
      <c r="X24" s="97">
        <v>98.399000000000001</v>
      </c>
      <c r="Y24" s="97">
        <v>19.626999999999999</v>
      </c>
      <c r="Z24" s="97">
        <v>12.002000000000001</v>
      </c>
      <c r="AA24" s="97" t="s">
        <v>789</v>
      </c>
      <c r="AB24" s="97">
        <v>28.731999999999999</v>
      </c>
      <c r="AC24" s="97">
        <v>16.268999999999998</v>
      </c>
      <c r="AD24" s="97" t="s">
        <v>896</v>
      </c>
      <c r="AE24" s="97" t="s">
        <v>896</v>
      </c>
      <c r="AF24" s="152"/>
      <c r="AG24" s="152"/>
      <c r="AH24" s="152"/>
      <c r="AI24" s="152"/>
      <c r="AJ24" s="152"/>
      <c r="AK24" s="152"/>
      <c r="AL24" s="152"/>
    </row>
    <row r="25" spans="1:38" x14ac:dyDescent="0.25">
      <c r="A25" s="150"/>
      <c r="B25" s="98" t="s">
        <v>820</v>
      </c>
      <c r="C25" s="97">
        <v>28.643000000000001</v>
      </c>
      <c r="D25" s="97">
        <v>44.046999999999997</v>
      </c>
      <c r="E25" s="97">
        <v>78.061000000000007</v>
      </c>
      <c r="F25" s="97">
        <v>41.357999999999997</v>
      </c>
      <c r="G25" s="97">
        <v>71.408000000000001</v>
      </c>
      <c r="H25" s="97">
        <v>315.964</v>
      </c>
      <c r="I25" s="97">
        <v>43.512</v>
      </c>
      <c r="J25" s="97">
        <v>32.353000000000002</v>
      </c>
      <c r="K25" s="97">
        <v>31.427</v>
      </c>
      <c r="L25" s="97">
        <v>81.272999999999996</v>
      </c>
      <c r="M25" s="97">
        <v>14.24</v>
      </c>
      <c r="N25" s="97">
        <v>27.594000000000001</v>
      </c>
      <c r="O25" s="97">
        <v>21.71</v>
      </c>
      <c r="P25" s="97">
        <v>20.577999999999999</v>
      </c>
      <c r="Q25" s="97">
        <v>21.140999999999998</v>
      </c>
      <c r="R25" s="97">
        <v>13.849</v>
      </c>
      <c r="S25" s="97">
        <v>25.32</v>
      </c>
      <c r="T25" s="97">
        <v>25.704000000000001</v>
      </c>
      <c r="U25" s="97">
        <v>22.777999999999999</v>
      </c>
      <c r="V25" s="97">
        <v>26.558</v>
      </c>
      <c r="W25" s="97">
        <v>22.292000000000002</v>
      </c>
      <c r="X25" s="97">
        <v>101.62</v>
      </c>
      <c r="Y25" s="97">
        <v>20.277999999999999</v>
      </c>
      <c r="Z25" s="97">
        <v>12.401999999999999</v>
      </c>
      <c r="AA25" s="97" t="s">
        <v>789</v>
      </c>
      <c r="AB25" s="97">
        <v>29.163</v>
      </c>
      <c r="AC25" s="97">
        <v>17.015999999999998</v>
      </c>
      <c r="AD25" s="97" t="s">
        <v>896</v>
      </c>
      <c r="AE25" s="97" t="s">
        <v>896</v>
      </c>
      <c r="AF25" s="152"/>
      <c r="AG25" s="152"/>
      <c r="AH25" s="152"/>
      <c r="AI25" s="152"/>
      <c r="AJ25" s="152"/>
      <c r="AK25" s="152"/>
      <c r="AL25" s="152"/>
    </row>
    <row r="26" spans="1:38" x14ac:dyDescent="0.25">
      <c r="A26" s="150"/>
      <c r="B26" s="98" t="s">
        <v>821</v>
      </c>
      <c r="C26" s="97">
        <v>29.123999999999999</v>
      </c>
      <c r="D26" s="97">
        <v>44.643999999999998</v>
      </c>
      <c r="E26" s="97">
        <v>79.260999999999996</v>
      </c>
      <c r="F26" s="97">
        <v>42.183999999999997</v>
      </c>
      <c r="G26" s="97">
        <v>72.433999999999997</v>
      </c>
      <c r="H26" s="97">
        <v>319.57</v>
      </c>
      <c r="I26" s="97">
        <v>43.984000000000002</v>
      </c>
      <c r="J26" s="97">
        <v>32.768000000000001</v>
      </c>
      <c r="K26" s="97">
        <v>31.907</v>
      </c>
      <c r="L26" s="97">
        <v>81.597999999999999</v>
      </c>
      <c r="M26" s="97">
        <v>14.510999999999999</v>
      </c>
      <c r="N26" s="97">
        <v>27.919</v>
      </c>
      <c r="O26" s="97">
        <v>22.138000000000002</v>
      </c>
      <c r="P26" s="97">
        <v>20.995000000000001</v>
      </c>
      <c r="Q26" s="97">
        <v>21.59</v>
      </c>
      <c r="R26" s="97">
        <v>14.243</v>
      </c>
      <c r="S26" s="97">
        <v>25.832000000000001</v>
      </c>
      <c r="T26" s="97">
        <v>26.067</v>
      </c>
      <c r="U26" s="97">
        <v>23.231000000000002</v>
      </c>
      <c r="V26" s="97">
        <v>27.074000000000002</v>
      </c>
      <c r="W26" s="97">
        <v>22.55</v>
      </c>
      <c r="X26" s="97">
        <v>102.045</v>
      </c>
      <c r="Y26" s="97">
        <v>20.596</v>
      </c>
      <c r="Z26" s="97">
        <v>12.645</v>
      </c>
      <c r="AA26" s="97" t="s">
        <v>789</v>
      </c>
      <c r="AB26" s="97">
        <v>29.638000000000002</v>
      </c>
      <c r="AC26" s="97">
        <v>17.446000000000002</v>
      </c>
      <c r="AD26" s="97" t="s">
        <v>896</v>
      </c>
      <c r="AE26" s="97" t="s">
        <v>896</v>
      </c>
      <c r="AF26" s="152"/>
      <c r="AG26" s="152"/>
      <c r="AH26" s="152"/>
      <c r="AI26" s="152"/>
      <c r="AJ26" s="152"/>
      <c r="AK26" s="152"/>
      <c r="AL26" s="152"/>
    </row>
    <row r="27" spans="1:38" x14ac:dyDescent="0.25">
      <c r="A27" s="150" t="s">
        <v>947</v>
      </c>
      <c r="B27" s="98" t="s">
        <v>818</v>
      </c>
      <c r="C27" s="97">
        <v>29.443999999999999</v>
      </c>
      <c r="D27" s="97">
        <v>44.862000000000002</v>
      </c>
      <c r="E27" s="97">
        <v>80.331000000000003</v>
      </c>
      <c r="F27" s="97">
        <v>42.975999999999999</v>
      </c>
      <c r="G27" s="97">
        <v>73.302000000000007</v>
      </c>
      <c r="H27" s="97">
        <v>321.74400000000003</v>
      </c>
      <c r="I27" s="97">
        <v>44.508000000000003</v>
      </c>
      <c r="J27" s="97">
        <v>32.81</v>
      </c>
      <c r="K27" s="97">
        <v>31.712</v>
      </c>
      <c r="L27" s="97">
        <v>82.296000000000006</v>
      </c>
      <c r="M27" s="97">
        <v>14.382</v>
      </c>
      <c r="N27" s="97">
        <v>28.373000000000001</v>
      </c>
      <c r="O27" s="97">
        <v>22.504999999999999</v>
      </c>
      <c r="P27" s="97">
        <v>21.335999999999999</v>
      </c>
      <c r="Q27" s="97">
        <v>21.963000000000001</v>
      </c>
      <c r="R27" s="97">
        <v>14.571</v>
      </c>
      <c r="S27" s="97">
        <v>26.308</v>
      </c>
      <c r="T27" s="97">
        <v>26.405000000000001</v>
      </c>
      <c r="U27" s="97">
        <v>23.585999999999999</v>
      </c>
      <c r="V27" s="97">
        <v>27.254999999999999</v>
      </c>
      <c r="W27" s="97">
        <v>22.853999999999999</v>
      </c>
      <c r="X27" s="97">
        <v>104.711</v>
      </c>
      <c r="Y27" s="97">
        <v>21.012</v>
      </c>
      <c r="Z27" s="97">
        <v>12.875</v>
      </c>
      <c r="AA27" s="97" t="s">
        <v>789</v>
      </c>
      <c r="AB27" s="97">
        <v>30.088000000000001</v>
      </c>
      <c r="AC27" s="97">
        <v>17.481000000000002</v>
      </c>
      <c r="AD27" s="97" t="s">
        <v>896</v>
      </c>
      <c r="AE27" s="97" t="s">
        <v>896</v>
      </c>
      <c r="AF27" s="152"/>
      <c r="AG27" s="152"/>
      <c r="AH27" s="152"/>
      <c r="AI27" s="152"/>
      <c r="AJ27" s="152"/>
      <c r="AK27" s="152"/>
      <c r="AL27" s="152"/>
    </row>
    <row r="28" spans="1:38" x14ac:dyDescent="0.25">
      <c r="A28" s="150"/>
      <c r="B28" s="98" t="s">
        <v>819</v>
      </c>
      <c r="C28" s="97">
        <v>29.690999999999999</v>
      </c>
      <c r="D28" s="97">
        <v>45.011000000000003</v>
      </c>
      <c r="E28" s="97">
        <v>81.224000000000004</v>
      </c>
      <c r="F28" s="97">
        <v>43.658999999999999</v>
      </c>
      <c r="G28" s="97">
        <v>73.853999999999999</v>
      </c>
      <c r="H28" s="97">
        <v>324.40600000000001</v>
      </c>
      <c r="I28" s="97">
        <v>44.878999999999998</v>
      </c>
      <c r="J28" s="97">
        <v>32.808</v>
      </c>
      <c r="K28" s="97">
        <v>31.488</v>
      </c>
      <c r="L28" s="97">
        <v>82.995999999999995</v>
      </c>
      <c r="M28" s="97">
        <v>14.243</v>
      </c>
      <c r="N28" s="97">
        <v>28.731000000000002</v>
      </c>
      <c r="O28" s="97">
        <v>22.797000000000001</v>
      </c>
      <c r="P28" s="97">
        <v>21.625</v>
      </c>
      <c r="Q28" s="97">
        <v>22.285</v>
      </c>
      <c r="R28" s="97">
        <v>14.872999999999999</v>
      </c>
      <c r="S28" s="97">
        <v>26.722999999999999</v>
      </c>
      <c r="T28" s="97">
        <v>26.664999999999999</v>
      </c>
      <c r="U28" s="97">
        <v>23.957000000000001</v>
      </c>
      <c r="V28" s="97">
        <v>27.058</v>
      </c>
      <c r="W28" s="97">
        <v>23.187000000000001</v>
      </c>
      <c r="X28" s="97">
        <v>104.319</v>
      </c>
      <c r="Y28" s="97">
        <v>21.289000000000001</v>
      </c>
      <c r="Z28" s="97">
        <v>13.118</v>
      </c>
      <c r="AA28" s="97" t="s">
        <v>789</v>
      </c>
      <c r="AB28" s="97">
        <v>30.449000000000002</v>
      </c>
      <c r="AC28" s="97">
        <v>17.506</v>
      </c>
      <c r="AD28" s="97" t="s">
        <v>896</v>
      </c>
      <c r="AE28" s="97" t="s">
        <v>896</v>
      </c>
      <c r="AF28" s="152"/>
      <c r="AG28" s="152"/>
      <c r="AH28" s="152"/>
      <c r="AI28" s="152"/>
      <c r="AJ28" s="152"/>
      <c r="AK28" s="152"/>
      <c r="AL28" s="152"/>
    </row>
    <row r="29" spans="1:38" x14ac:dyDescent="0.25">
      <c r="A29" s="150"/>
      <c r="B29" s="98" t="s">
        <v>820</v>
      </c>
      <c r="C29" s="97">
        <v>30.141999999999999</v>
      </c>
      <c r="D29" s="97">
        <v>45.566000000000003</v>
      </c>
      <c r="E29" s="97">
        <v>82.206999999999994</v>
      </c>
      <c r="F29" s="97">
        <v>44.496000000000002</v>
      </c>
      <c r="G29" s="97">
        <v>74.325999999999993</v>
      </c>
      <c r="H29" s="97">
        <v>325.589</v>
      </c>
      <c r="I29" s="97">
        <v>45.610999999999997</v>
      </c>
      <c r="J29" s="97">
        <v>33.216000000000001</v>
      </c>
      <c r="K29" s="97">
        <v>31.847999999999999</v>
      </c>
      <c r="L29" s="97">
        <v>84.174000000000007</v>
      </c>
      <c r="M29" s="97">
        <v>14.497</v>
      </c>
      <c r="N29" s="97">
        <v>29.007999999999999</v>
      </c>
      <c r="O29" s="97">
        <v>23.202999999999999</v>
      </c>
      <c r="P29" s="97">
        <v>22.021000000000001</v>
      </c>
      <c r="Q29" s="97">
        <v>22.675999999999998</v>
      </c>
      <c r="R29" s="97">
        <v>15.179</v>
      </c>
      <c r="S29" s="97">
        <v>27.17</v>
      </c>
      <c r="T29" s="97">
        <v>27.009</v>
      </c>
      <c r="U29" s="97">
        <v>24.359000000000002</v>
      </c>
      <c r="V29" s="97">
        <v>27.675000000000001</v>
      </c>
      <c r="W29" s="97">
        <v>23.611999999999998</v>
      </c>
      <c r="X29" s="97">
        <v>104.413</v>
      </c>
      <c r="Y29" s="97">
        <v>21.669</v>
      </c>
      <c r="Z29" s="97">
        <v>13.427</v>
      </c>
      <c r="AA29" s="97" t="s">
        <v>789</v>
      </c>
      <c r="AB29" s="97">
        <v>30.925999999999998</v>
      </c>
      <c r="AC29" s="97">
        <v>17.818000000000001</v>
      </c>
      <c r="AD29" s="97" t="s">
        <v>896</v>
      </c>
      <c r="AE29" s="97" t="s">
        <v>896</v>
      </c>
      <c r="AF29" s="152"/>
      <c r="AG29" s="152"/>
      <c r="AH29" s="152"/>
      <c r="AI29" s="152"/>
      <c r="AJ29" s="152"/>
      <c r="AK29" s="152"/>
      <c r="AL29" s="152"/>
    </row>
    <row r="30" spans="1:38" x14ac:dyDescent="0.25">
      <c r="A30" s="150"/>
      <c r="B30" s="98" t="s">
        <v>821</v>
      </c>
      <c r="C30" s="97">
        <v>30.617999999999999</v>
      </c>
      <c r="D30" s="97">
        <v>46.213000000000001</v>
      </c>
      <c r="E30" s="97">
        <v>83.596999999999994</v>
      </c>
      <c r="F30" s="97">
        <v>45.759</v>
      </c>
      <c r="G30" s="97">
        <v>74.852999999999994</v>
      </c>
      <c r="H30" s="97">
        <v>328.49299999999999</v>
      </c>
      <c r="I30" s="97">
        <v>46.280999999999999</v>
      </c>
      <c r="J30" s="97">
        <v>33.646999999999998</v>
      </c>
      <c r="K30" s="97">
        <v>32.143000000000001</v>
      </c>
      <c r="L30" s="97">
        <v>84.947999999999993</v>
      </c>
      <c r="M30" s="97">
        <v>14.885</v>
      </c>
      <c r="N30" s="97">
        <v>29.442</v>
      </c>
      <c r="O30" s="97">
        <v>23.603000000000002</v>
      </c>
      <c r="P30" s="97">
        <v>22.398</v>
      </c>
      <c r="Q30" s="97">
        <v>23.198</v>
      </c>
      <c r="R30" s="97">
        <v>15.476000000000001</v>
      </c>
      <c r="S30" s="97">
        <v>27.57</v>
      </c>
      <c r="T30" s="97">
        <v>27.356999999999999</v>
      </c>
      <c r="U30" s="97">
        <v>24.69</v>
      </c>
      <c r="V30" s="97">
        <v>28.062000000000001</v>
      </c>
      <c r="W30" s="97">
        <v>23.815000000000001</v>
      </c>
      <c r="X30" s="97">
        <v>106.764</v>
      </c>
      <c r="Y30" s="97">
        <v>22.02</v>
      </c>
      <c r="Z30" s="97">
        <v>13.617000000000001</v>
      </c>
      <c r="AA30" s="97" t="s">
        <v>789</v>
      </c>
      <c r="AB30" s="97">
        <v>31.41</v>
      </c>
      <c r="AC30" s="97">
        <v>18.356999999999999</v>
      </c>
      <c r="AD30" s="97" t="s">
        <v>896</v>
      </c>
      <c r="AE30" s="97" t="s">
        <v>896</v>
      </c>
      <c r="AF30" s="152"/>
      <c r="AG30" s="152"/>
      <c r="AH30" s="152"/>
      <c r="AI30" s="152"/>
      <c r="AJ30" s="152"/>
      <c r="AK30" s="152"/>
      <c r="AL30" s="152"/>
    </row>
    <row r="31" spans="1:38" x14ac:dyDescent="0.25">
      <c r="A31" s="150" t="s">
        <v>948</v>
      </c>
      <c r="B31" s="98" t="s">
        <v>818</v>
      </c>
      <c r="C31" s="97">
        <v>31.17</v>
      </c>
      <c r="D31" s="97">
        <v>46.944000000000003</v>
      </c>
      <c r="E31" s="97">
        <v>84.454999999999998</v>
      </c>
      <c r="F31" s="97">
        <v>46.183999999999997</v>
      </c>
      <c r="G31" s="97">
        <v>75.778000000000006</v>
      </c>
      <c r="H31" s="97">
        <v>331.35300000000001</v>
      </c>
      <c r="I31" s="97">
        <v>46.792000000000002</v>
      </c>
      <c r="J31" s="97">
        <v>34.262</v>
      </c>
      <c r="K31" s="97">
        <v>32.723999999999997</v>
      </c>
      <c r="L31" s="97">
        <v>86.185000000000002</v>
      </c>
      <c r="M31" s="97">
        <v>15.29</v>
      </c>
      <c r="N31" s="97">
        <v>29.920999999999999</v>
      </c>
      <c r="O31" s="97">
        <v>24.077000000000002</v>
      </c>
      <c r="P31" s="97">
        <v>22.837</v>
      </c>
      <c r="Q31" s="97">
        <v>23.812999999999999</v>
      </c>
      <c r="R31" s="97">
        <v>15.795999999999999</v>
      </c>
      <c r="S31" s="97">
        <v>28.076000000000001</v>
      </c>
      <c r="T31" s="97">
        <v>27.672999999999998</v>
      </c>
      <c r="U31" s="97">
        <v>25.097000000000001</v>
      </c>
      <c r="V31" s="97">
        <v>28.295999999999999</v>
      </c>
      <c r="W31" s="97">
        <v>24.206</v>
      </c>
      <c r="X31" s="97">
        <v>110.343</v>
      </c>
      <c r="Y31" s="97">
        <v>22.568000000000001</v>
      </c>
      <c r="Z31" s="97">
        <v>13.917</v>
      </c>
      <c r="AA31" s="97" t="s">
        <v>789</v>
      </c>
      <c r="AB31" s="97">
        <v>31.939</v>
      </c>
      <c r="AC31" s="97">
        <v>18.914000000000001</v>
      </c>
      <c r="AD31" s="97" t="s">
        <v>896</v>
      </c>
      <c r="AE31" s="97" t="s">
        <v>896</v>
      </c>
      <c r="AF31" s="152"/>
      <c r="AG31" s="152"/>
      <c r="AH31" s="152"/>
      <c r="AI31" s="152"/>
      <c r="AJ31" s="152"/>
      <c r="AK31" s="152"/>
      <c r="AL31" s="152"/>
    </row>
    <row r="32" spans="1:38" x14ac:dyDescent="0.25">
      <c r="A32" s="150"/>
      <c r="B32" s="98" t="s">
        <v>819</v>
      </c>
      <c r="C32" s="97">
        <v>31.704000000000001</v>
      </c>
      <c r="D32" s="97">
        <v>47.607999999999997</v>
      </c>
      <c r="E32" s="97">
        <v>84.884</v>
      </c>
      <c r="F32" s="97">
        <v>46.362000000000002</v>
      </c>
      <c r="G32" s="97">
        <v>76.334000000000003</v>
      </c>
      <c r="H32" s="97">
        <v>332.98</v>
      </c>
      <c r="I32" s="97">
        <v>46.984000000000002</v>
      </c>
      <c r="J32" s="97">
        <v>34.890999999999998</v>
      </c>
      <c r="K32" s="97">
        <v>33.655999999999999</v>
      </c>
      <c r="L32" s="97">
        <v>86.441999999999993</v>
      </c>
      <c r="M32" s="97">
        <v>15.515000000000001</v>
      </c>
      <c r="N32" s="97">
        <v>30.338999999999999</v>
      </c>
      <c r="O32" s="97">
        <v>24.553000000000001</v>
      </c>
      <c r="P32" s="97">
        <v>23.305</v>
      </c>
      <c r="Q32" s="97">
        <v>24.288</v>
      </c>
      <c r="R32" s="97">
        <v>16.166</v>
      </c>
      <c r="S32" s="97">
        <v>28.608000000000001</v>
      </c>
      <c r="T32" s="97">
        <v>27.98</v>
      </c>
      <c r="U32" s="97">
        <v>25.722999999999999</v>
      </c>
      <c r="V32" s="97">
        <v>29.190999999999999</v>
      </c>
      <c r="W32" s="97">
        <v>24.465</v>
      </c>
      <c r="X32" s="97">
        <v>110.1</v>
      </c>
      <c r="Y32" s="97">
        <v>22.905000000000001</v>
      </c>
      <c r="Z32" s="97">
        <v>14.202</v>
      </c>
      <c r="AA32" s="97" t="s">
        <v>789</v>
      </c>
      <c r="AB32" s="97">
        <v>32.427</v>
      </c>
      <c r="AC32" s="97">
        <v>19.189</v>
      </c>
      <c r="AD32" s="97" t="s">
        <v>896</v>
      </c>
      <c r="AE32" s="97" t="s">
        <v>896</v>
      </c>
      <c r="AF32" s="152"/>
      <c r="AG32" s="152"/>
      <c r="AH32" s="152"/>
      <c r="AI32" s="152"/>
      <c r="AJ32" s="152"/>
      <c r="AK32" s="152"/>
      <c r="AL32" s="152"/>
    </row>
    <row r="33" spans="1:38" x14ac:dyDescent="0.25">
      <c r="A33" s="150"/>
      <c r="B33" s="98" t="s">
        <v>820</v>
      </c>
      <c r="C33" s="97">
        <v>32.180999999999997</v>
      </c>
      <c r="D33" s="97">
        <v>48.103000000000002</v>
      </c>
      <c r="E33" s="97">
        <v>85.766000000000005</v>
      </c>
      <c r="F33" s="97">
        <v>46.82</v>
      </c>
      <c r="G33" s="97">
        <v>77.212999999999994</v>
      </c>
      <c r="H33" s="97">
        <v>335.86599999999999</v>
      </c>
      <c r="I33" s="97">
        <v>47.558999999999997</v>
      </c>
      <c r="J33" s="97">
        <v>35.253</v>
      </c>
      <c r="K33" s="97">
        <v>33.993000000000002</v>
      </c>
      <c r="L33" s="97">
        <v>87.784999999999997</v>
      </c>
      <c r="M33" s="97">
        <v>15.494999999999999</v>
      </c>
      <c r="N33" s="97">
        <v>30.765999999999998</v>
      </c>
      <c r="O33" s="97">
        <v>25.024000000000001</v>
      </c>
      <c r="P33" s="97">
        <v>23.742999999999999</v>
      </c>
      <c r="Q33" s="97">
        <v>24.78</v>
      </c>
      <c r="R33" s="97">
        <v>16.440999999999999</v>
      </c>
      <c r="S33" s="97">
        <v>29.068000000000001</v>
      </c>
      <c r="T33" s="97">
        <v>28.280999999999999</v>
      </c>
      <c r="U33" s="97">
        <v>26.18</v>
      </c>
      <c r="V33" s="97">
        <v>30.292000000000002</v>
      </c>
      <c r="W33" s="97">
        <v>24.704999999999998</v>
      </c>
      <c r="X33" s="97">
        <v>113.59099999999999</v>
      </c>
      <c r="Y33" s="97">
        <v>23.338999999999999</v>
      </c>
      <c r="Z33" s="97">
        <v>14.414</v>
      </c>
      <c r="AA33" s="97" t="s">
        <v>789</v>
      </c>
      <c r="AB33" s="97">
        <v>32.966000000000001</v>
      </c>
      <c r="AC33" s="97">
        <v>19.341000000000001</v>
      </c>
      <c r="AD33" s="97" t="s">
        <v>896</v>
      </c>
      <c r="AE33" s="97" t="s">
        <v>896</v>
      </c>
      <c r="AF33" s="152"/>
      <c r="AG33" s="152"/>
      <c r="AH33" s="152"/>
      <c r="AI33" s="152"/>
      <c r="AJ33" s="152"/>
      <c r="AK33" s="152"/>
      <c r="AL33" s="152"/>
    </row>
    <row r="34" spans="1:38" x14ac:dyDescent="0.25">
      <c r="A34" s="150"/>
      <c r="B34" s="98" t="s">
        <v>821</v>
      </c>
      <c r="C34" s="97">
        <v>32.637999999999998</v>
      </c>
      <c r="D34" s="97">
        <v>48.692</v>
      </c>
      <c r="E34" s="97">
        <v>86.914000000000001</v>
      </c>
      <c r="F34" s="97">
        <v>47.86</v>
      </c>
      <c r="G34" s="97">
        <v>77.938999999999993</v>
      </c>
      <c r="H34" s="97">
        <v>337.298</v>
      </c>
      <c r="I34" s="97">
        <v>47.893000000000001</v>
      </c>
      <c r="J34" s="97">
        <v>35.664999999999999</v>
      </c>
      <c r="K34" s="97">
        <v>34.308</v>
      </c>
      <c r="L34" s="97">
        <v>88.275999999999996</v>
      </c>
      <c r="M34" s="97">
        <v>15.846</v>
      </c>
      <c r="N34" s="97">
        <v>31.225000000000001</v>
      </c>
      <c r="O34" s="97">
        <v>25.423999999999999</v>
      </c>
      <c r="P34" s="97">
        <v>24.126000000000001</v>
      </c>
      <c r="Q34" s="97">
        <v>25.225999999999999</v>
      </c>
      <c r="R34" s="97">
        <v>16.707999999999998</v>
      </c>
      <c r="S34" s="97">
        <v>29.497</v>
      </c>
      <c r="T34" s="97">
        <v>28.64</v>
      </c>
      <c r="U34" s="97">
        <v>26.585999999999999</v>
      </c>
      <c r="V34" s="97">
        <v>31.056000000000001</v>
      </c>
      <c r="W34" s="97">
        <v>24.896000000000001</v>
      </c>
      <c r="X34" s="97">
        <v>114.95</v>
      </c>
      <c r="Y34" s="97">
        <v>23.606000000000002</v>
      </c>
      <c r="Z34" s="97">
        <v>14.577</v>
      </c>
      <c r="AA34" s="97" t="s">
        <v>789</v>
      </c>
      <c r="AB34" s="97">
        <v>33.445</v>
      </c>
      <c r="AC34" s="97">
        <v>19.731000000000002</v>
      </c>
      <c r="AD34" s="97" t="s">
        <v>896</v>
      </c>
      <c r="AE34" s="97" t="s">
        <v>896</v>
      </c>
      <c r="AF34" s="152"/>
      <c r="AG34" s="152"/>
      <c r="AH34" s="152"/>
      <c r="AI34" s="152"/>
      <c r="AJ34" s="152"/>
      <c r="AK34" s="152"/>
      <c r="AL34" s="152"/>
    </row>
    <row r="35" spans="1:38" x14ac:dyDescent="0.25">
      <c r="A35" s="150" t="s">
        <v>949</v>
      </c>
      <c r="B35" s="98" t="s">
        <v>818</v>
      </c>
      <c r="C35" s="97">
        <v>33.173999999999999</v>
      </c>
      <c r="D35" s="97">
        <v>49.356000000000002</v>
      </c>
      <c r="E35" s="97">
        <v>88.16</v>
      </c>
      <c r="F35" s="97">
        <v>48.790999999999997</v>
      </c>
      <c r="G35" s="97">
        <v>78.596000000000004</v>
      </c>
      <c r="H35" s="97">
        <v>341.12099999999998</v>
      </c>
      <c r="I35" s="97">
        <v>48.631999999999998</v>
      </c>
      <c r="J35" s="97">
        <v>36.14</v>
      </c>
      <c r="K35" s="97">
        <v>35.195</v>
      </c>
      <c r="L35" s="97">
        <v>87.789000000000001</v>
      </c>
      <c r="M35" s="97">
        <v>15.911</v>
      </c>
      <c r="N35" s="97">
        <v>31.582999999999998</v>
      </c>
      <c r="O35" s="97">
        <v>25.902999999999999</v>
      </c>
      <c r="P35" s="97">
        <v>24.584</v>
      </c>
      <c r="Q35" s="97">
        <v>25.6</v>
      </c>
      <c r="R35" s="97">
        <v>17.094999999999999</v>
      </c>
      <c r="S35" s="97">
        <v>30.059000000000001</v>
      </c>
      <c r="T35" s="97">
        <v>29.085000000000001</v>
      </c>
      <c r="U35" s="97">
        <v>27.067</v>
      </c>
      <c r="V35" s="97">
        <v>32.268000000000001</v>
      </c>
      <c r="W35" s="97">
        <v>25.181000000000001</v>
      </c>
      <c r="X35" s="97">
        <v>116.468</v>
      </c>
      <c r="Y35" s="97">
        <v>24.096</v>
      </c>
      <c r="Z35" s="97">
        <v>14.914999999999999</v>
      </c>
      <c r="AA35" s="97" t="s">
        <v>789</v>
      </c>
      <c r="AB35" s="97">
        <v>33.966999999999999</v>
      </c>
      <c r="AC35" s="97">
        <v>19.872</v>
      </c>
      <c r="AD35" s="97" t="s">
        <v>896</v>
      </c>
      <c r="AE35" s="97" t="s">
        <v>896</v>
      </c>
      <c r="AF35" s="152"/>
      <c r="AG35" s="152"/>
      <c r="AH35" s="152"/>
      <c r="AI35" s="152"/>
      <c r="AJ35" s="152"/>
      <c r="AK35" s="152"/>
      <c r="AL35" s="152"/>
    </row>
    <row r="36" spans="1:38" x14ac:dyDescent="0.25">
      <c r="A36" s="150"/>
      <c r="B36" s="98" t="s">
        <v>819</v>
      </c>
      <c r="C36" s="97">
        <v>33.854999999999997</v>
      </c>
      <c r="D36" s="97">
        <v>50.402000000000001</v>
      </c>
      <c r="E36" s="97">
        <v>89.504000000000005</v>
      </c>
      <c r="F36" s="97">
        <v>49.448999999999998</v>
      </c>
      <c r="G36" s="97">
        <v>80.096000000000004</v>
      </c>
      <c r="H36" s="97">
        <v>345.976</v>
      </c>
      <c r="I36" s="97">
        <v>49.314999999999998</v>
      </c>
      <c r="J36" s="97">
        <v>37.008000000000003</v>
      </c>
      <c r="K36" s="97">
        <v>36.756</v>
      </c>
      <c r="L36" s="97">
        <v>88.995999999999995</v>
      </c>
      <c r="M36" s="97">
        <v>15.888</v>
      </c>
      <c r="N36" s="97">
        <v>31.890999999999998</v>
      </c>
      <c r="O36" s="97">
        <v>26.42</v>
      </c>
      <c r="P36" s="97">
        <v>25.08</v>
      </c>
      <c r="Q36" s="97">
        <v>26.050999999999998</v>
      </c>
      <c r="R36" s="97">
        <v>17.405000000000001</v>
      </c>
      <c r="S36" s="97">
        <v>30.408999999999999</v>
      </c>
      <c r="T36" s="97">
        <v>29.581</v>
      </c>
      <c r="U36" s="97">
        <v>27.783000000000001</v>
      </c>
      <c r="V36" s="97">
        <v>33.353000000000002</v>
      </c>
      <c r="W36" s="97">
        <v>25.631</v>
      </c>
      <c r="X36" s="97">
        <v>118.069</v>
      </c>
      <c r="Y36" s="97">
        <v>24.533999999999999</v>
      </c>
      <c r="Z36" s="97">
        <v>15.206</v>
      </c>
      <c r="AA36" s="97" t="s">
        <v>789</v>
      </c>
      <c r="AB36" s="97">
        <v>34.552999999999997</v>
      </c>
      <c r="AC36" s="97">
        <v>20.097000000000001</v>
      </c>
      <c r="AD36" s="97" t="s">
        <v>896</v>
      </c>
      <c r="AE36" s="97" t="s">
        <v>896</v>
      </c>
      <c r="AF36" s="152"/>
      <c r="AG36" s="152"/>
      <c r="AH36" s="152"/>
      <c r="AI36" s="152"/>
      <c r="AJ36" s="152"/>
      <c r="AK36" s="152"/>
      <c r="AL36" s="152"/>
    </row>
    <row r="37" spans="1:38" x14ac:dyDescent="0.25">
      <c r="A37" s="150"/>
      <c r="B37" s="98" t="s">
        <v>820</v>
      </c>
      <c r="C37" s="97">
        <v>34.448999999999998</v>
      </c>
      <c r="D37" s="97">
        <v>51.225999999999999</v>
      </c>
      <c r="E37" s="97">
        <v>90.953999999999994</v>
      </c>
      <c r="F37" s="97">
        <v>50.497</v>
      </c>
      <c r="G37" s="97">
        <v>81.272999999999996</v>
      </c>
      <c r="H37" s="97">
        <v>347.48599999999999</v>
      </c>
      <c r="I37" s="97">
        <v>50.384</v>
      </c>
      <c r="J37" s="97">
        <v>37.616999999999997</v>
      </c>
      <c r="K37" s="97">
        <v>37.527000000000001</v>
      </c>
      <c r="L37" s="97">
        <v>89.069000000000003</v>
      </c>
      <c r="M37" s="97">
        <v>16.213000000000001</v>
      </c>
      <c r="N37" s="97">
        <v>32.488999999999997</v>
      </c>
      <c r="O37" s="97">
        <v>26.911999999999999</v>
      </c>
      <c r="P37" s="97">
        <v>25.539000000000001</v>
      </c>
      <c r="Q37" s="97">
        <v>26.428000000000001</v>
      </c>
      <c r="R37" s="97">
        <v>17.811</v>
      </c>
      <c r="S37" s="97">
        <v>30.946000000000002</v>
      </c>
      <c r="T37" s="97">
        <v>30.05</v>
      </c>
      <c r="U37" s="97">
        <v>28.561</v>
      </c>
      <c r="V37" s="97">
        <v>33.67</v>
      </c>
      <c r="W37" s="97">
        <v>26.132000000000001</v>
      </c>
      <c r="X37" s="97">
        <v>121.547</v>
      </c>
      <c r="Y37" s="97">
        <v>25.149000000000001</v>
      </c>
      <c r="Z37" s="97">
        <v>15.567</v>
      </c>
      <c r="AA37" s="97" t="s">
        <v>789</v>
      </c>
      <c r="AB37" s="97">
        <v>35.146000000000001</v>
      </c>
      <c r="AC37" s="97">
        <v>20.405000000000001</v>
      </c>
      <c r="AD37" s="97" t="s">
        <v>896</v>
      </c>
      <c r="AE37" s="97" t="s">
        <v>896</v>
      </c>
      <c r="AF37" s="152"/>
      <c r="AG37" s="152"/>
      <c r="AH37" s="152"/>
      <c r="AI37" s="152"/>
      <c r="AJ37" s="152"/>
      <c r="AK37" s="152"/>
      <c r="AL37" s="152"/>
    </row>
    <row r="38" spans="1:38" x14ac:dyDescent="0.25">
      <c r="A38" s="150"/>
      <c r="B38" s="98" t="s">
        <v>821</v>
      </c>
      <c r="C38" s="97">
        <v>35.1</v>
      </c>
      <c r="D38" s="97">
        <v>52.106999999999999</v>
      </c>
      <c r="E38" s="97">
        <v>92.546000000000006</v>
      </c>
      <c r="F38" s="97">
        <v>51.466000000000001</v>
      </c>
      <c r="G38" s="97">
        <v>82.844999999999999</v>
      </c>
      <c r="H38" s="97">
        <v>350.90199999999999</v>
      </c>
      <c r="I38" s="97">
        <v>51.401000000000003</v>
      </c>
      <c r="J38" s="97">
        <v>38.259</v>
      </c>
      <c r="K38" s="97">
        <v>38.091999999999999</v>
      </c>
      <c r="L38" s="97">
        <v>89.423000000000002</v>
      </c>
      <c r="M38" s="97">
        <v>16.995999999999999</v>
      </c>
      <c r="N38" s="97">
        <v>32.936</v>
      </c>
      <c r="O38" s="97">
        <v>27.46</v>
      </c>
      <c r="P38" s="97">
        <v>26.07</v>
      </c>
      <c r="Q38" s="97">
        <v>26.954000000000001</v>
      </c>
      <c r="R38" s="97">
        <v>18.294</v>
      </c>
      <c r="S38" s="97">
        <v>31.462</v>
      </c>
      <c r="T38" s="97">
        <v>30.591000000000001</v>
      </c>
      <c r="U38" s="97">
        <v>29.231999999999999</v>
      </c>
      <c r="V38" s="97">
        <v>34.466000000000001</v>
      </c>
      <c r="W38" s="97">
        <v>26.483000000000001</v>
      </c>
      <c r="X38" s="97">
        <v>122.361</v>
      </c>
      <c r="Y38" s="97">
        <v>25.667000000000002</v>
      </c>
      <c r="Z38" s="97">
        <v>15.955</v>
      </c>
      <c r="AA38" s="97" t="s">
        <v>789</v>
      </c>
      <c r="AB38" s="97">
        <v>35.777000000000001</v>
      </c>
      <c r="AC38" s="97">
        <v>21.148</v>
      </c>
      <c r="AD38" s="97" t="s">
        <v>896</v>
      </c>
      <c r="AE38" s="97" t="s">
        <v>896</v>
      </c>
      <c r="AF38" s="152"/>
      <c r="AG38" s="152"/>
      <c r="AH38" s="152"/>
      <c r="AI38" s="152"/>
      <c r="AJ38" s="152"/>
      <c r="AK38" s="152"/>
      <c r="AL38" s="152"/>
    </row>
    <row r="39" spans="1:38" x14ac:dyDescent="0.25">
      <c r="A39" s="150" t="s">
        <v>950</v>
      </c>
      <c r="B39" s="98" t="s">
        <v>818</v>
      </c>
      <c r="C39" s="97">
        <v>35.762</v>
      </c>
      <c r="D39" s="97">
        <v>53.366</v>
      </c>
      <c r="E39" s="97">
        <v>94.049000000000007</v>
      </c>
      <c r="F39" s="97">
        <v>52.481999999999999</v>
      </c>
      <c r="G39" s="97">
        <v>84.14</v>
      </c>
      <c r="H39" s="97">
        <v>355.19799999999998</v>
      </c>
      <c r="I39" s="97">
        <v>52.02</v>
      </c>
      <c r="J39" s="97">
        <v>39.328000000000003</v>
      </c>
      <c r="K39" s="97">
        <v>39.53</v>
      </c>
      <c r="L39" s="97">
        <v>89.608000000000004</v>
      </c>
      <c r="M39" s="97">
        <v>17.806000000000001</v>
      </c>
      <c r="N39" s="97">
        <v>33.567</v>
      </c>
      <c r="O39" s="97">
        <v>27.85</v>
      </c>
      <c r="P39" s="97">
        <v>26.431999999999999</v>
      </c>
      <c r="Q39" s="97">
        <v>27.41</v>
      </c>
      <c r="R39" s="97">
        <v>18.774999999999999</v>
      </c>
      <c r="S39" s="97">
        <v>31.920999999999999</v>
      </c>
      <c r="T39" s="97">
        <v>31.032</v>
      </c>
      <c r="U39" s="97">
        <v>30.007000000000001</v>
      </c>
      <c r="V39" s="97">
        <v>33.142000000000003</v>
      </c>
      <c r="W39" s="97">
        <v>26.927</v>
      </c>
      <c r="X39" s="97">
        <v>125.283</v>
      </c>
      <c r="Y39" s="97">
        <v>26.356000000000002</v>
      </c>
      <c r="Z39" s="97">
        <v>16.399000000000001</v>
      </c>
      <c r="AA39" s="97" t="s">
        <v>789</v>
      </c>
      <c r="AB39" s="97">
        <v>36.265999999999998</v>
      </c>
      <c r="AC39" s="97">
        <v>21.969000000000001</v>
      </c>
      <c r="AD39" s="97" t="s">
        <v>896</v>
      </c>
      <c r="AE39" s="97" t="s">
        <v>896</v>
      </c>
      <c r="AF39" s="152"/>
      <c r="AG39" s="152"/>
      <c r="AH39" s="152"/>
      <c r="AI39" s="152"/>
      <c r="AJ39" s="152"/>
      <c r="AK39" s="152"/>
      <c r="AL39" s="152"/>
    </row>
    <row r="40" spans="1:38" x14ac:dyDescent="0.25">
      <c r="A40" s="150"/>
      <c r="B40" s="98" t="s">
        <v>819</v>
      </c>
      <c r="C40" s="97">
        <v>36.738999999999997</v>
      </c>
      <c r="D40" s="97">
        <v>54.902999999999999</v>
      </c>
      <c r="E40" s="97">
        <v>95.703999999999994</v>
      </c>
      <c r="F40" s="97">
        <v>53.667000000000002</v>
      </c>
      <c r="G40" s="97">
        <v>85.195999999999998</v>
      </c>
      <c r="H40" s="97">
        <v>360.52100000000002</v>
      </c>
      <c r="I40" s="97">
        <v>52.948999999999998</v>
      </c>
      <c r="J40" s="97">
        <v>40.661999999999999</v>
      </c>
      <c r="K40" s="97">
        <v>40.350999999999999</v>
      </c>
      <c r="L40" s="97">
        <v>90.477000000000004</v>
      </c>
      <c r="M40" s="97">
        <v>20.364000000000001</v>
      </c>
      <c r="N40" s="97">
        <v>33.994999999999997</v>
      </c>
      <c r="O40" s="97">
        <v>28.574999999999999</v>
      </c>
      <c r="P40" s="97">
        <v>27.120999999999999</v>
      </c>
      <c r="Q40" s="97">
        <v>27.92</v>
      </c>
      <c r="R40" s="97">
        <v>19.091999999999999</v>
      </c>
      <c r="S40" s="97">
        <v>32.749000000000002</v>
      </c>
      <c r="T40" s="97">
        <v>31.641999999999999</v>
      </c>
      <c r="U40" s="97">
        <v>30.870999999999999</v>
      </c>
      <c r="V40" s="97">
        <v>35.69</v>
      </c>
      <c r="W40" s="97">
        <v>27.459</v>
      </c>
      <c r="X40" s="97">
        <v>128.47200000000001</v>
      </c>
      <c r="Y40" s="97">
        <v>26.893000000000001</v>
      </c>
      <c r="Z40" s="97">
        <v>16.707000000000001</v>
      </c>
      <c r="AA40" s="97" t="s">
        <v>789</v>
      </c>
      <c r="AB40" s="97">
        <v>37.063000000000002</v>
      </c>
      <c r="AC40" s="97">
        <v>24.073</v>
      </c>
      <c r="AD40" s="97" t="s">
        <v>896</v>
      </c>
      <c r="AE40" s="97" t="s">
        <v>896</v>
      </c>
      <c r="AF40" s="152"/>
      <c r="AG40" s="152"/>
      <c r="AH40" s="152"/>
      <c r="AI40" s="152"/>
      <c r="AJ40" s="152"/>
      <c r="AK40" s="152"/>
      <c r="AL40" s="152"/>
    </row>
    <row r="41" spans="1:38" x14ac:dyDescent="0.25">
      <c r="A41" s="150"/>
      <c r="B41" s="98" t="s">
        <v>820</v>
      </c>
      <c r="C41" s="97">
        <v>37.65</v>
      </c>
      <c r="D41" s="97">
        <v>56.328000000000003</v>
      </c>
      <c r="E41" s="97">
        <v>96.802000000000007</v>
      </c>
      <c r="F41" s="97">
        <v>54.188000000000002</v>
      </c>
      <c r="G41" s="97">
        <v>86.05</v>
      </c>
      <c r="H41" s="97">
        <v>363.67099999999999</v>
      </c>
      <c r="I41" s="97">
        <v>54.39</v>
      </c>
      <c r="J41" s="97">
        <v>41.978999999999999</v>
      </c>
      <c r="K41" s="97">
        <v>40.725000000000001</v>
      </c>
      <c r="L41" s="97">
        <v>90.674000000000007</v>
      </c>
      <c r="M41" s="97">
        <v>23.710999999999999</v>
      </c>
      <c r="N41" s="97">
        <v>34.540999999999997</v>
      </c>
      <c r="O41" s="97">
        <v>29.257000000000001</v>
      </c>
      <c r="P41" s="97">
        <v>27.75</v>
      </c>
      <c r="Q41" s="97">
        <v>28.675000000000001</v>
      </c>
      <c r="R41" s="97">
        <v>19.536999999999999</v>
      </c>
      <c r="S41" s="97">
        <v>33.776000000000003</v>
      </c>
      <c r="T41" s="97">
        <v>32.088000000000001</v>
      </c>
      <c r="U41" s="97">
        <v>31.576000000000001</v>
      </c>
      <c r="V41" s="97">
        <v>36.195999999999998</v>
      </c>
      <c r="W41" s="97">
        <v>28.024999999999999</v>
      </c>
      <c r="X41" s="97">
        <v>134.154</v>
      </c>
      <c r="Y41" s="97">
        <v>27.68</v>
      </c>
      <c r="Z41" s="97">
        <v>17.117999999999999</v>
      </c>
      <c r="AA41" s="97" t="s">
        <v>789</v>
      </c>
      <c r="AB41" s="97">
        <v>37.747</v>
      </c>
      <c r="AC41" s="97">
        <v>26.911000000000001</v>
      </c>
      <c r="AD41" s="97" t="s">
        <v>896</v>
      </c>
      <c r="AE41" s="97" t="s">
        <v>896</v>
      </c>
      <c r="AF41" s="152"/>
      <c r="AG41" s="152"/>
      <c r="AH41" s="152"/>
      <c r="AI41" s="152"/>
      <c r="AJ41" s="152"/>
      <c r="AK41" s="152"/>
      <c r="AL41" s="152"/>
    </row>
    <row r="42" spans="1:38" x14ac:dyDescent="0.25">
      <c r="A42" s="150"/>
      <c r="B42" s="98" t="s">
        <v>821</v>
      </c>
      <c r="C42" s="97">
        <v>38.561999999999998</v>
      </c>
      <c r="D42" s="97">
        <v>57.701000000000001</v>
      </c>
      <c r="E42" s="97">
        <v>98.546000000000006</v>
      </c>
      <c r="F42" s="97">
        <v>54.960999999999999</v>
      </c>
      <c r="G42" s="97">
        <v>87.56</v>
      </c>
      <c r="H42" s="97">
        <v>367.767</v>
      </c>
      <c r="I42" s="97">
        <v>56.848999999999997</v>
      </c>
      <c r="J42" s="97">
        <v>43.116999999999997</v>
      </c>
      <c r="K42" s="97">
        <v>41.457000000000001</v>
      </c>
      <c r="L42" s="97">
        <v>91.468000000000004</v>
      </c>
      <c r="M42" s="97">
        <v>25.683</v>
      </c>
      <c r="N42" s="97">
        <v>35.223999999999997</v>
      </c>
      <c r="O42" s="97">
        <v>29.962</v>
      </c>
      <c r="P42" s="97">
        <v>28.419</v>
      </c>
      <c r="Q42" s="97">
        <v>29.518000000000001</v>
      </c>
      <c r="R42" s="97">
        <v>20.082999999999998</v>
      </c>
      <c r="S42" s="97">
        <v>35.356000000000002</v>
      </c>
      <c r="T42" s="97">
        <v>32.424999999999997</v>
      </c>
      <c r="U42" s="97">
        <v>32.348999999999997</v>
      </c>
      <c r="V42" s="97">
        <v>36.225000000000001</v>
      </c>
      <c r="W42" s="97">
        <v>28.524000000000001</v>
      </c>
      <c r="X42" s="97">
        <v>137.34399999999999</v>
      </c>
      <c r="Y42" s="97">
        <v>28.49</v>
      </c>
      <c r="Z42" s="97">
        <v>17.648</v>
      </c>
      <c r="AA42" s="97" t="s">
        <v>789</v>
      </c>
      <c r="AB42" s="97">
        <v>38.533999999999999</v>
      </c>
      <c r="AC42" s="97">
        <v>28.702999999999999</v>
      </c>
      <c r="AD42" s="97" t="s">
        <v>896</v>
      </c>
      <c r="AE42" s="97" t="s">
        <v>896</v>
      </c>
      <c r="AF42" s="152"/>
      <c r="AG42" s="152"/>
      <c r="AH42" s="152"/>
      <c r="AI42" s="152"/>
      <c r="AJ42" s="152"/>
      <c r="AK42" s="152"/>
      <c r="AL42" s="152"/>
    </row>
    <row r="43" spans="1:38" x14ac:dyDescent="0.25">
      <c r="A43" s="150" t="s">
        <v>951</v>
      </c>
      <c r="B43" s="98" t="s">
        <v>818</v>
      </c>
      <c r="C43" s="97">
        <v>39.719000000000001</v>
      </c>
      <c r="D43" s="97">
        <v>59.768000000000001</v>
      </c>
      <c r="E43" s="97">
        <v>101.435</v>
      </c>
      <c r="F43" s="97">
        <v>56.362000000000002</v>
      </c>
      <c r="G43" s="97">
        <v>89.894999999999996</v>
      </c>
      <c r="H43" s="97">
        <v>373.88799999999998</v>
      </c>
      <c r="I43" s="97">
        <v>60.953000000000003</v>
      </c>
      <c r="J43" s="97">
        <v>44.774999999999999</v>
      </c>
      <c r="K43" s="97">
        <v>42.1</v>
      </c>
      <c r="L43" s="97">
        <v>92.668000000000006</v>
      </c>
      <c r="M43" s="97">
        <v>29.326000000000001</v>
      </c>
      <c r="N43" s="97">
        <v>36.180999999999997</v>
      </c>
      <c r="O43" s="97">
        <v>30.712</v>
      </c>
      <c r="P43" s="97">
        <v>29.135000000000002</v>
      </c>
      <c r="Q43" s="97">
        <v>30.134</v>
      </c>
      <c r="R43" s="97">
        <v>20.8</v>
      </c>
      <c r="S43" s="97">
        <v>36.822000000000003</v>
      </c>
      <c r="T43" s="97">
        <v>33.034999999999997</v>
      </c>
      <c r="U43" s="97">
        <v>33.155000000000001</v>
      </c>
      <c r="V43" s="97">
        <v>36.6</v>
      </c>
      <c r="W43" s="97">
        <v>29.314</v>
      </c>
      <c r="X43" s="97">
        <v>140.137</v>
      </c>
      <c r="Y43" s="97">
        <v>29.434000000000001</v>
      </c>
      <c r="Z43" s="97">
        <v>18.303000000000001</v>
      </c>
      <c r="AA43" s="97" t="s">
        <v>789</v>
      </c>
      <c r="AB43" s="97">
        <v>39.476999999999997</v>
      </c>
      <c r="AC43" s="97">
        <v>31.713000000000001</v>
      </c>
      <c r="AD43" s="97" t="s">
        <v>896</v>
      </c>
      <c r="AE43" s="97" t="s">
        <v>896</v>
      </c>
      <c r="AF43" s="152"/>
      <c r="AG43" s="152"/>
      <c r="AH43" s="152"/>
      <c r="AI43" s="152"/>
      <c r="AJ43" s="152"/>
      <c r="AK43" s="152"/>
      <c r="AL43" s="152"/>
    </row>
    <row r="44" spans="1:38" x14ac:dyDescent="0.25">
      <c r="A44" s="150"/>
      <c r="B44" s="98" t="s">
        <v>819</v>
      </c>
      <c r="C44" s="97">
        <v>40.691000000000003</v>
      </c>
      <c r="D44" s="97">
        <v>61.216999999999999</v>
      </c>
      <c r="E44" s="97">
        <v>103.83</v>
      </c>
      <c r="F44" s="97">
        <v>57.24</v>
      </c>
      <c r="G44" s="97">
        <v>91.974999999999994</v>
      </c>
      <c r="H44" s="97">
        <v>379.34800000000001</v>
      </c>
      <c r="I44" s="97">
        <v>64.965999999999994</v>
      </c>
      <c r="J44" s="97">
        <v>45.87</v>
      </c>
      <c r="K44" s="97">
        <v>42.976999999999997</v>
      </c>
      <c r="L44" s="97">
        <v>93.457999999999998</v>
      </c>
      <c r="M44" s="97">
        <v>30.74</v>
      </c>
      <c r="N44" s="97">
        <v>37.125999999999998</v>
      </c>
      <c r="O44" s="97">
        <v>31.471</v>
      </c>
      <c r="P44" s="97">
        <v>29.844000000000001</v>
      </c>
      <c r="Q44" s="97">
        <v>30.891999999999999</v>
      </c>
      <c r="R44" s="97">
        <v>21.376000000000001</v>
      </c>
      <c r="S44" s="97">
        <v>38.093000000000004</v>
      </c>
      <c r="T44" s="97">
        <v>33.997</v>
      </c>
      <c r="U44" s="97">
        <v>33.878</v>
      </c>
      <c r="V44" s="97">
        <v>37.384999999999998</v>
      </c>
      <c r="W44" s="97">
        <v>29.797999999999998</v>
      </c>
      <c r="X44" s="97">
        <v>145.13399999999999</v>
      </c>
      <c r="Y44" s="97">
        <v>30.265999999999998</v>
      </c>
      <c r="Z44" s="97">
        <v>18.779</v>
      </c>
      <c r="AA44" s="97" t="s">
        <v>789</v>
      </c>
      <c r="AB44" s="97">
        <v>40.36</v>
      </c>
      <c r="AC44" s="97">
        <v>33.244</v>
      </c>
      <c r="AD44" s="97" t="s">
        <v>896</v>
      </c>
      <c r="AE44" s="97" t="s">
        <v>896</v>
      </c>
      <c r="AF44" s="152"/>
      <c r="AG44" s="152"/>
      <c r="AH44" s="152"/>
      <c r="AI44" s="152"/>
      <c r="AJ44" s="152"/>
      <c r="AK44" s="152"/>
      <c r="AL44" s="152"/>
    </row>
    <row r="45" spans="1:38" x14ac:dyDescent="0.25">
      <c r="A45" s="150"/>
      <c r="B45" s="98" t="s">
        <v>820</v>
      </c>
      <c r="C45" s="97">
        <v>41.643000000000001</v>
      </c>
      <c r="D45" s="97">
        <v>62.466000000000001</v>
      </c>
      <c r="E45" s="97">
        <v>105.72199999999999</v>
      </c>
      <c r="F45" s="97">
        <v>58.219000000000001</v>
      </c>
      <c r="G45" s="97">
        <v>93.753</v>
      </c>
      <c r="H45" s="97">
        <v>384.59899999999999</v>
      </c>
      <c r="I45" s="97">
        <v>66.69</v>
      </c>
      <c r="J45" s="97">
        <v>46.841000000000001</v>
      </c>
      <c r="K45" s="97">
        <v>44.573999999999998</v>
      </c>
      <c r="L45" s="97">
        <v>94.137</v>
      </c>
      <c r="M45" s="97">
        <v>30.670999999999999</v>
      </c>
      <c r="N45" s="97">
        <v>37.957999999999998</v>
      </c>
      <c r="O45" s="97">
        <v>32.286000000000001</v>
      </c>
      <c r="P45" s="97">
        <v>30.655999999999999</v>
      </c>
      <c r="Q45" s="97">
        <v>31.751000000000001</v>
      </c>
      <c r="R45" s="97">
        <v>22.004000000000001</v>
      </c>
      <c r="S45" s="97">
        <v>39.521000000000001</v>
      </c>
      <c r="T45" s="97">
        <v>34.661999999999999</v>
      </c>
      <c r="U45" s="97">
        <v>34.54</v>
      </c>
      <c r="V45" s="97">
        <v>38.427</v>
      </c>
      <c r="W45" s="97">
        <v>30.626999999999999</v>
      </c>
      <c r="X45" s="97">
        <v>143.29300000000001</v>
      </c>
      <c r="Y45" s="97">
        <v>30.922000000000001</v>
      </c>
      <c r="Z45" s="97">
        <v>19.393000000000001</v>
      </c>
      <c r="AA45" s="97" t="s">
        <v>789</v>
      </c>
      <c r="AB45" s="97">
        <v>41.259</v>
      </c>
      <c r="AC45" s="97">
        <v>33.658999999999999</v>
      </c>
      <c r="AD45" s="97" t="s">
        <v>896</v>
      </c>
      <c r="AE45" s="97" t="s">
        <v>896</v>
      </c>
      <c r="AF45" s="152"/>
      <c r="AG45" s="152"/>
      <c r="AH45" s="152"/>
      <c r="AI45" s="152"/>
      <c r="AJ45" s="152"/>
      <c r="AK45" s="152"/>
      <c r="AL45" s="152"/>
    </row>
    <row r="46" spans="1:38" x14ac:dyDescent="0.25">
      <c r="A46" s="150"/>
      <c r="B46" s="98" t="s">
        <v>821</v>
      </c>
      <c r="C46" s="97">
        <v>42.673000000000002</v>
      </c>
      <c r="D46" s="97">
        <v>63.738999999999997</v>
      </c>
      <c r="E46" s="97">
        <v>107.53400000000001</v>
      </c>
      <c r="F46" s="97">
        <v>59.433999999999997</v>
      </c>
      <c r="G46" s="97">
        <v>95.186999999999998</v>
      </c>
      <c r="H46" s="97">
        <v>389.73899999999998</v>
      </c>
      <c r="I46" s="97">
        <v>67.822999999999993</v>
      </c>
      <c r="J46" s="97">
        <v>47.853999999999999</v>
      </c>
      <c r="K46" s="97">
        <v>46.036999999999999</v>
      </c>
      <c r="L46" s="97">
        <v>95.251000000000005</v>
      </c>
      <c r="M46" s="97">
        <v>31.024999999999999</v>
      </c>
      <c r="N46" s="97">
        <v>38.606000000000002</v>
      </c>
      <c r="O46" s="97">
        <v>33.203000000000003</v>
      </c>
      <c r="P46" s="97">
        <v>31.539000000000001</v>
      </c>
      <c r="Q46" s="97">
        <v>32.631999999999998</v>
      </c>
      <c r="R46" s="97">
        <v>22.689</v>
      </c>
      <c r="S46" s="97">
        <v>40.872</v>
      </c>
      <c r="T46" s="97">
        <v>35.109000000000002</v>
      </c>
      <c r="U46" s="97">
        <v>35.32</v>
      </c>
      <c r="V46" s="97">
        <v>40.386000000000003</v>
      </c>
      <c r="W46" s="97">
        <v>31.274000000000001</v>
      </c>
      <c r="X46" s="97">
        <v>145.53899999999999</v>
      </c>
      <c r="Y46" s="97">
        <v>31.861000000000001</v>
      </c>
      <c r="Z46" s="97">
        <v>20.071000000000002</v>
      </c>
      <c r="AA46" s="97" t="s">
        <v>789</v>
      </c>
      <c r="AB46" s="97">
        <v>42.264000000000003</v>
      </c>
      <c r="AC46" s="97">
        <v>34.195</v>
      </c>
      <c r="AD46" s="97" t="s">
        <v>896</v>
      </c>
      <c r="AE46" s="97" t="s">
        <v>896</v>
      </c>
      <c r="AF46" s="152"/>
      <c r="AG46" s="152"/>
      <c r="AH46" s="152"/>
      <c r="AI46" s="152"/>
      <c r="AJ46" s="152"/>
      <c r="AK46" s="152"/>
      <c r="AL46" s="152"/>
    </row>
    <row r="47" spans="1:38" x14ac:dyDescent="0.25">
      <c r="A47" s="150" t="s">
        <v>952</v>
      </c>
      <c r="B47" s="98" t="s">
        <v>818</v>
      </c>
      <c r="C47" s="97">
        <v>43.78</v>
      </c>
      <c r="D47" s="97">
        <v>65.313999999999993</v>
      </c>
      <c r="E47" s="97">
        <v>108.901</v>
      </c>
      <c r="F47" s="97">
        <v>60.091000000000001</v>
      </c>
      <c r="G47" s="97">
        <v>97.055000000000007</v>
      </c>
      <c r="H47" s="97">
        <v>393.78</v>
      </c>
      <c r="I47" s="97">
        <v>68.183000000000007</v>
      </c>
      <c r="J47" s="97">
        <v>49.268000000000001</v>
      </c>
      <c r="K47" s="97">
        <v>46.639000000000003</v>
      </c>
      <c r="L47" s="97">
        <v>95.936000000000007</v>
      </c>
      <c r="M47" s="97">
        <v>34.237000000000002</v>
      </c>
      <c r="N47" s="97">
        <v>39.433999999999997</v>
      </c>
      <c r="O47" s="97">
        <v>34.097999999999999</v>
      </c>
      <c r="P47" s="97">
        <v>32.4</v>
      </c>
      <c r="Q47" s="97">
        <v>33.454000000000001</v>
      </c>
      <c r="R47" s="97">
        <v>23.388999999999999</v>
      </c>
      <c r="S47" s="97">
        <v>42.356000000000002</v>
      </c>
      <c r="T47" s="97">
        <v>35.832999999999998</v>
      </c>
      <c r="U47" s="97">
        <v>36.286999999999999</v>
      </c>
      <c r="V47" s="97">
        <v>41.530999999999999</v>
      </c>
      <c r="W47" s="97">
        <v>32.058999999999997</v>
      </c>
      <c r="X47" s="97">
        <v>147.90600000000001</v>
      </c>
      <c r="Y47" s="97">
        <v>32.787999999999997</v>
      </c>
      <c r="Z47" s="97">
        <v>20.736000000000001</v>
      </c>
      <c r="AA47" s="97" t="s">
        <v>789</v>
      </c>
      <c r="AB47" s="97">
        <v>43.201999999999998</v>
      </c>
      <c r="AC47" s="97">
        <v>36.901000000000003</v>
      </c>
      <c r="AD47" s="97" t="s">
        <v>896</v>
      </c>
      <c r="AE47" s="97" t="s">
        <v>896</v>
      </c>
      <c r="AF47" s="152"/>
      <c r="AG47" s="152"/>
      <c r="AH47" s="152"/>
      <c r="AI47" s="152"/>
      <c r="AJ47" s="152"/>
      <c r="AK47" s="152"/>
      <c r="AL47" s="152"/>
    </row>
    <row r="48" spans="1:38" x14ac:dyDescent="0.25">
      <c r="A48" s="150"/>
      <c r="B48" s="98" t="s">
        <v>819</v>
      </c>
      <c r="C48" s="97">
        <v>44.515000000000001</v>
      </c>
      <c r="D48" s="97">
        <v>66.126999999999995</v>
      </c>
      <c r="E48" s="97">
        <v>110.953</v>
      </c>
      <c r="F48" s="97">
        <v>61.801000000000002</v>
      </c>
      <c r="G48" s="97">
        <v>98.816000000000003</v>
      </c>
      <c r="H48" s="97">
        <v>398.23</v>
      </c>
      <c r="I48" s="97">
        <v>68.397000000000006</v>
      </c>
      <c r="J48" s="97">
        <v>49.756999999999998</v>
      </c>
      <c r="K48" s="97">
        <v>46.755000000000003</v>
      </c>
      <c r="L48" s="97">
        <v>96.768000000000001</v>
      </c>
      <c r="M48" s="97">
        <v>34.616</v>
      </c>
      <c r="N48" s="97">
        <v>40.351999999999997</v>
      </c>
      <c r="O48" s="97">
        <v>34.792999999999999</v>
      </c>
      <c r="P48" s="97">
        <v>33.043999999999997</v>
      </c>
      <c r="Q48" s="97">
        <v>34.305</v>
      </c>
      <c r="R48" s="97">
        <v>23.890999999999998</v>
      </c>
      <c r="S48" s="97">
        <v>43.048999999999999</v>
      </c>
      <c r="T48" s="97">
        <v>36.106999999999999</v>
      </c>
      <c r="U48" s="97">
        <v>37.008000000000003</v>
      </c>
      <c r="V48" s="97">
        <v>41.427</v>
      </c>
      <c r="W48" s="97">
        <v>32.896999999999998</v>
      </c>
      <c r="X48" s="97">
        <v>153.27199999999999</v>
      </c>
      <c r="Y48" s="97">
        <v>33.552</v>
      </c>
      <c r="Z48" s="97">
        <v>21.137</v>
      </c>
      <c r="AA48" s="97" t="s">
        <v>789</v>
      </c>
      <c r="AB48" s="97">
        <v>44.018000000000001</v>
      </c>
      <c r="AC48" s="97">
        <v>37.625999999999998</v>
      </c>
      <c r="AD48" s="97" t="s">
        <v>896</v>
      </c>
      <c r="AE48" s="97" t="s">
        <v>896</v>
      </c>
      <c r="AF48" s="152"/>
      <c r="AG48" s="152"/>
      <c r="AH48" s="152"/>
      <c r="AI48" s="152"/>
      <c r="AJ48" s="152"/>
      <c r="AK48" s="152"/>
      <c r="AL48" s="152"/>
    </row>
    <row r="49" spans="1:38" x14ac:dyDescent="0.25">
      <c r="A49" s="150"/>
      <c r="B49" s="98" t="s">
        <v>820</v>
      </c>
      <c r="C49" s="97">
        <v>45.247999999999998</v>
      </c>
      <c r="D49" s="97">
        <v>66.777000000000001</v>
      </c>
      <c r="E49" s="97">
        <v>112.59399999999999</v>
      </c>
      <c r="F49" s="97">
        <v>63.143000000000001</v>
      </c>
      <c r="G49" s="97">
        <v>100.505</v>
      </c>
      <c r="H49" s="97">
        <v>399.86599999999999</v>
      </c>
      <c r="I49" s="97">
        <v>68.781999999999996</v>
      </c>
      <c r="J49" s="97">
        <v>50.149000000000001</v>
      </c>
      <c r="K49" s="97">
        <v>47.37</v>
      </c>
      <c r="L49" s="97">
        <v>97.534999999999997</v>
      </c>
      <c r="M49" s="97">
        <v>34.119999999999997</v>
      </c>
      <c r="N49" s="97">
        <v>41.000999999999998</v>
      </c>
      <c r="O49" s="97">
        <v>35.557000000000002</v>
      </c>
      <c r="P49" s="97">
        <v>33.805999999999997</v>
      </c>
      <c r="Q49" s="97">
        <v>35.295000000000002</v>
      </c>
      <c r="R49" s="97">
        <v>24.686</v>
      </c>
      <c r="S49" s="97">
        <v>44.101999999999997</v>
      </c>
      <c r="T49" s="97">
        <v>36.487000000000002</v>
      </c>
      <c r="U49" s="97">
        <v>37.655999999999999</v>
      </c>
      <c r="V49" s="97">
        <v>41.027000000000001</v>
      </c>
      <c r="W49" s="97">
        <v>33.764000000000003</v>
      </c>
      <c r="X49" s="97">
        <v>151.506</v>
      </c>
      <c r="Y49" s="97">
        <v>34.317</v>
      </c>
      <c r="Z49" s="97">
        <v>21.843</v>
      </c>
      <c r="AA49" s="97" t="s">
        <v>789</v>
      </c>
      <c r="AB49" s="97">
        <v>44.829000000000001</v>
      </c>
      <c r="AC49" s="97">
        <v>37.802</v>
      </c>
      <c r="AD49" s="97" t="s">
        <v>896</v>
      </c>
      <c r="AE49" s="97" t="s">
        <v>896</v>
      </c>
      <c r="AF49" s="152"/>
      <c r="AG49" s="152"/>
      <c r="AH49" s="152"/>
      <c r="AI49" s="152"/>
      <c r="AJ49" s="152"/>
      <c r="AK49" s="152"/>
      <c r="AL49" s="152"/>
    </row>
    <row r="50" spans="1:38" x14ac:dyDescent="0.25">
      <c r="A50" s="150"/>
      <c r="B50" s="98" t="s">
        <v>821</v>
      </c>
      <c r="C50" s="97">
        <v>45.941000000000003</v>
      </c>
      <c r="D50" s="97">
        <v>67.337000000000003</v>
      </c>
      <c r="E50" s="97">
        <v>114.06</v>
      </c>
      <c r="F50" s="97">
        <v>64.108999999999995</v>
      </c>
      <c r="G50" s="97">
        <v>101.83799999999999</v>
      </c>
      <c r="H50" s="97">
        <v>404.197</v>
      </c>
      <c r="I50" s="97">
        <v>69.397999999999996</v>
      </c>
      <c r="J50" s="97">
        <v>50.478999999999999</v>
      </c>
      <c r="K50" s="97">
        <v>47.441000000000003</v>
      </c>
      <c r="L50" s="97">
        <v>97.673000000000002</v>
      </c>
      <c r="M50" s="97">
        <v>34.365000000000002</v>
      </c>
      <c r="N50" s="97">
        <v>41.787999999999997</v>
      </c>
      <c r="O50" s="97">
        <v>36.301000000000002</v>
      </c>
      <c r="P50" s="97">
        <v>34.549999999999997</v>
      </c>
      <c r="Q50" s="97">
        <v>36.19</v>
      </c>
      <c r="R50" s="97">
        <v>25.512</v>
      </c>
      <c r="S50" s="97">
        <v>44.691000000000003</v>
      </c>
      <c r="T50" s="97">
        <v>37.094999999999999</v>
      </c>
      <c r="U50" s="97">
        <v>38.167000000000002</v>
      </c>
      <c r="V50" s="97">
        <v>40.920999999999999</v>
      </c>
      <c r="W50" s="97">
        <v>34.712000000000003</v>
      </c>
      <c r="X50" s="97">
        <v>149.89400000000001</v>
      </c>
      <c r="Y50" s="97">
        <v>35.201000000000001</v>
      </c>
      <c r="Z50" s="97">
        <v>22.651</v>
      </c>
      <c r="AA50" s="97" t="s">
        <v>789</v>
      </c>
      <c r="AB50" s="97">
        <v>45.625999999999998</v>
      </c>
      <c r="AC50" s="97">
        <v>38.341999999999999</v>
      </c>
      <c r="AD50" s="97" t="s">
        <v>896</v>
      </c>
      <c r="AE50" s="97" t="s">
        <v>896</v>
      </c>
      <c r="AF50" s="152"/>
      <c r="AG50" s="152"/>
      <c r="AH50" s="152"/>
      <c r="AI50" s="152"/>
      <c r="AJ50" s="152"/>
      <c r="AK50" s="152"/>
      <c r="AL50" s="152"/>
    </row>
    <row r="51" spans="1:38" x14ac:dyDescent="0.25">
      <c r="A51" s="150" t="s">
        <v>953</v>
      </c>
      <c r="B51" s="98" t="s">
        <v>818</v>
      </c>
      <c r="C51" s="97">
        <v>46.524999999999999</v>
      </c>
      <c r="D51" s="97">
        <v>67.72</v>
      </c>
      <c r="E51" s="97">
        <v>115.01900000000001</v>
      </c>
      <c r="F51" s="97">
        <v>64.522999999999996</v>
      </c>
      <c r="G51" s="97">
        <v>103.319</v>
      </c>
      <c r="H51" s="97">
        <v>407.22300000000001</v>
      </c>
      <c r="I51" s="97">
        <v>69.483999999999995</v>
      </c>
      <c r="J51" s="97">
        <v>50.713999999999999</v>
      </c>
      <c r="K51" s="97">
        <v>47.921999999999997</v>
      </c>
      <c r="L51" s="97">
        <v>97.878</v>
      </c>
      <c r="M51" s="97">
        <v>33.573</v>
      </c>
      <c r="N51" s="97">
        <v>42.552</v>
      </c>
      <c r="O51" s="97">
        <v>36.965000000000003</v>
      </c>
      <c r="P51" s="97">
        <v>35.229999999999997</v>
      </c>
      <c r="Q51" s="97">
        <v>36.978000000000002</v>
      </c>
      <c r="R51" s="97">
        <v>26.201000000000001</v>
      </c>
      <c r="S51" s="97">
        <v>45.015000000000001</v>
      </c>
      <c r="T51" s="97">
        <v>37.615000000000002</v>
      </c>
      <c r="U51" s="97">
        <v>38.648000000000003</v>
      </c>
      <c r="V51" s="97">
        <v>41.905999999999999</v>
      </c>
      <c r="W51" s="97">
        <v>35.234000000000002</v>
      </c>
      <c r="X51" s="97">
        <v>146.39099999999999</v>
      </c>
      <c r="Y51" s="97">
        <v>35.820999999999998</v>
      </c>
      <c r="Z51" s="97">
        <v>23.338000000000001</v>
      </c>
      <c r="AA51" s="97" t="s">
        <v>789</v>
      </c>
      <c r="AB51" s="97">
        <v>46.293999999999997</v>
      </c>
      <c r="AC51" s="97">
        <v>38.33</v>
      </c>
      <c r="AD51" s="97" t="s">
        <v>896</v>
      </c>
      <c r="AE51" s="97" t="s">
        <v>896</v>
      </c>
      <c r="AF51" s="152"/>
      <c r="AG51" s="152"/>
      <c r="AH51" s="152"/>
      <c r="AI51" s="152"/>
      <c r="AJ51" s="152"/>
      <c r="AK51" s="152"/>
      <c r="AL51" s="152"/>
    </row>
    <row r="52" spans="1:38" x14ac:dyDescent="0.25">
      <c r="A52" s="150"/>
      <c r="B52" s="98" t="s">
        <v>819</v>
      </c>
      <c r="C52" s="97">
        <v>46.972999999999999</v>
      </c>
      <c r="D52" s="97">
        <v>67.864000000000004</v>
      </c>
      <c r="E52" s="97">
        <v>115.914</v>
      </c>
      <c r="F52" s="97">
        <v>65.182000000000002</v>
      </c>
      <c r="G52" s="97">
        <v>104.755</v>
      </c>
      <c r="H52" s="97">
        <v>408.95800000000003</v>
      </c>
      <c r="I52" s="97">
        <v>68.879000000000005</v>
      </c>
      <c r="J52" s="97">
        <v>50.710999999999999</v>
      </c>
      <c r="K52" s="97">
        <v>48.359000000000002</v>
      </c>
      <c r="L52" s="97">
        <v>98.561000000000007</v>
      </c>
      <c r="M52" s="97">
        <v>31.747</v>
      </c>
      <c r="N52" s="97">
        <v>43.363</v>
      </c>
      <c r="O52" s="97">
        <v>37.537999999999997</v>
      </c>
      <c r="P52" s="97">
        <v>35.819000000000003</v>
      </c>
      <c r="Q52" s="97">
        <v>37.593000000000004</v>
      </c>
      <c r="R52" s="97">
        <v>26.716999999999999</v>
      </c>
      <c r="S52" s="97">
        <v>45.786000000000001</v>
      </c>
      <c r="T52" s="97">
        <v>38.031999999999996</v>
      </c>
      <c r="U52" s="97">
        <v>39.139000000000003</v>
      </c>
      <c r="V52" s="97">
        <v>42.831000000000003</v>
      </c>
      <c r="W52" s="97">
        <v>35.750999999999998</v>
      </c>
      <c r="X52" s="97">
        <v>143.42400000000001</v>
      </c>
      <c r="Y52" s="97">
        <v>36.195999999999998</v>
      </c>
      <c r="Z52" s="97">
        <v>23.800999999999998</v>
      </c>
      <c r="AA52" s="97" t="s">
        <v>789</v>
      </c>
      <c r="AB52" s="97">
        <v>46.92</v>
      </c>
      <c r="AC52" s="97">
        <v>37.436</v>
      </c>
      <c r="AD52" s="97" t="s">
        <v>896</v>
      </c>
      <c r="AE52" s="97" t="s">
        <v>896</v>
      </c>
      <c r="AF52" s="152"/>
      <c r="AG52" s="152"/>
      <c r="AH52" s="152"/>
      <c r="AI52" s="152"/>
      <c r="AJ52" s="152"/>
      <c r="AK52" s="152"/>
      <c r="AL52" s="152"/>
    </row>
    <row r="53" spans="1:38" x14ac:dyDescent="0.25">
      <c r="A53" s="150"/>
      <c r="B53" s="98" t="s">
        <v>820</v>
      </c>
      <c r="C53" s="97">
        <v>47.715000000000003</v>
      </c>
      <c r="D53" s="97">
        <v>68.561999999999998</v>
      </c>
      <c r="E53" s="97">
        <v>116.328</v>
      </c>
      <c r="F53" s="97">
        <v>65.596999999999994</v>
      </c>
      <c r="G53" s="97">
        <v>104.956</v>
      </c>
      <c r="H53" s="97">
        <v>408.642</v>
      </c>
      <c r="I53" s="97">
        <v>69.284000000000006</v>
      </c>
      <c r="J53" s="97">
        <v>51.365000000000002</v>
      </c>
      <c r="K53" s="97">
        <v>48.552</v>
      </c>
      <c r="L53" s="97">
        <v>98.765000000000001</v>
      </c>
      <c r="M53" s="97">
        <v>33.075000000000003</v>
      </c>
      <c r="N53" s="97">
        <v>44.088999999999999</v>
      </c>
      <c r="O53" s="97">
        <v>38.292000000000002</v>
      </c>
      <c r="P53" s="97">
        <v>36.570999999999998</v>
      </c>
      <c r="Q53" s="97">
        <v>38.317</v>
      </c>
      <c r="R53" s="97">
        <v>27.451000000000001</v>
      </c>
      <c r="S53" s="97">
        <v>46.536000000000001</v>
      </c>
      <c r="T53" s="97">
        <v>38.658999999999999</v>
      </c>
      <c r="U53" s="97">
        <v>39.719000000000001</v>
      </c>
      <c r="V53" s="97">
        <v>44.606999999999999</v>
      </c>
      <c r="W53" s="97">
        <v>36.125</v>
      </c>
      <c r="X53" s="97">
        <v>142.25</v>
      </c>
      <c r="Y53" s="97">
        <v>36.965000000000003</v>
      </c>
      <c r="Z53" s="97">
        <v>24.52</v>
      </c>
      <c r="AA53" s="97" t="s">
        <v>789</v>
      </c>
      <c r="AB53" s="97">
        <v>47.671999999999997</v>
      </c>
      <c r="AC53" s="97">
        <v>38.612000000000002</v>
      </c>
      <c r="AD53" s="97" t="s">
        <v>896</v>
      </c>
      <c r="AE53" s="97" t="s">
        <v>896</v>
      </c>
      <c r="AF53" s="152"/>
      <c r="AG53" s="152"/>
      <c r="AH53" s="152"/>
      <c r="AI53" s="152"/>
      <c r="AJ53" s="152"/>
      <c r="AK53" s="152"/>
      <c r="AL53" s="152"/>
    </row>
    <row r="54" spans="1:38" x14ac:dyDescent="0.25">
      <c r="A54" s="150"/>
      <c r="B54" s="98" t="s">
        <v>821</v>
      </c>
      <c r="C54" s="97">
        <v>48.241</v>
      </c>
      <c r="D54" s="97">
        <v>68.646000000000001</v>
      </c>
      <c r="E54" s="97">
        <v>116.66500000000001</v>
      </c>
      <c r="F54" s="97">
        <v>65.653000000000006</v>
      </c>
      <c r="G54" s="97">
        <v>105.70699999999999</v>
      </c>
      <c r="H54" s="97">
        <v>408.09899999999999</v>
      </c>
      <c r="I54" s="97">
        <v>69.762</v>
      </c>
      <c r="J54" s="97">
        <v>51.393999999999998</v>
      </c>
      <c r="K54" s="97">
        <v>48.325000000000003</v>
      </c>
      <c r="L54" s="97">
        <v>98.391999999999996</v>
      </c>
      <c r="M54" s="97">
        <v>32.564</v>
      </c>
      <c r="N54" s="97">
        <v>45.154000000000003</v>
      </c>
      <c r="O54" s="97">
        <v>39.002000000000002</v>
      </c>
      <c r="P54" s="97">
        <v>37.299999999999997</v>
      </c>
      <c r="Q54" s="97">
        <v>39.195999999999998</v>
      </c>
      <c r="R54" s="97">
        <v>28.081</v>
      </c>
      <c r="S54" s="97">
        <v>46.51</v>
      </c>
      <c r="T54" s="97">
        <v>39.121000000000002</v>
      </c>
      <c r="U54" s="97">
        <v>40.139000000000003</v>
      </c>
      <c r="V54" s="97">
        <v>46.170999999999999</v>
      </c>
      <c r="W54" s="97">
        <v>36.707000000000001</v>
      </c>
      <c r="X54" s="97">
        <v>139.09899999999999</v>
      </c>
      <c r="Y54" s="97">
        <v>37.488999999999997</v>
      </c>
      <c r="Z54" s="97">
        <v>25.138999999999999</v>
      </c>
      <c r="AA54" s="97" t="s">
        <v>789</v>
      </c>
      <c r="AB54" s="97">
        <v>48.335999999999999</v>
      </c>
      <c r="AC54" s="97">
        <v>38.924999999999997</v>
      </c>
      <c r="AD54" s="97" t="s">
        <v>896</v>
      </c>
      <c r="AE54" s="97" t="s">
        <v>896</v>
      </c>
      <c r="AF54" s="152"/>
      <c r="AG54" s="152"/>
      <c r="AH54" s="152"/>
      <c r="AI54" s="152"/>
      <c r="AJ54" s="152"/>
      <c r="AK54" s="152"/>
      <c r="AL54" s="152"/>
    </row>
    <row r="55" spans="1:38" x14ac:dyDescent="0.25">
      <c r="A55" s="150" t="s">
        <v>954</v>
      </c>
      <c r="B55" s="98" t="s">
        <v>818</v>
      </c>
      <c r="C55" s="97">
        <v>48.64</v>
      </c>
      <c r="D55" s="97">
        <v>68.650999999999996</v>
      </c>
      <c r="E55" s="97">
        <v>117.497</v>
      </c>
      <c r="F55" s="97">
        <v>66.489000000000004</v>
      </c>
      <c r="G55" s="97">
        <v>106.334</v>
      </c>
      <c r="H55" s="97">
        <v>406.38299999999998</v>
      </c>
      <c r="I55" s="97">
        <v>70.513999999999996</v>
      </c>
      <c r="J55" s="97">
        <v>51.250999999999998</v>
      </c>
      <c r="K55" s="97">
        <v>48.338000000000001</v>
      </c>
      <c r="L55" s="97">
        <v>98.962999999999994</v>
      </c>
      <c r="M55" s="97">
        <v>30.745000000000001</v>
      </c>
      <c r="N55" s="97">
        <v>46.128</v>
      </c>
      <c r="O55" s="97">
        <v>39.564999999999998</v>
      </c>
      <c r="P55" s="97">
        <v>37.899000000000001</v>
      </c>
      <c r="Q55" s="97">
        <v>39.776000000000003</v>
      </c>
      <c r="R55" s="97">
        <v>28.777999999999999</v>
      </c>
      <c r="S55" s="97">
        <v>46.344000000000001</v>
      </c>
      <c r="T55" s="97">
        <v>39.497999999999998</v>
      </c>
      <c r="U55" s="97">
        <v>40.524999999999999</v>
      </c>
      <c r="V55" s="97">
        <v>47.212000000000003</v>
      </c>
      <c r="W55" s="97">
        <v>37.326999999999998</v>
      </c>
      <c r="X55" s="97">
        <v>134.29499999999999</v>
      </c>
      <c r="Y55" s="97">
        <v>37.912999999999997</v>
      </c>
      <c r="Z55" s="97">
        <v>25.774000000000001</v>
      </c>
      <c r="AA55" s="97" t="s">
        <v>789</v>
      </c>
      <c r="AB55" s="97">
        <v>48.970999999999997</v>
      </c>
      <c r="AC55" s="97">
        <v>37.938000000000002</v>
      </c>
      <c r="AD55" s="97" t="s">
        <v>896</v>
      </c>
      <c r="AE55" s="97" t="s">
        <v>896</v>
      </c>
      <c r="AF55" s="152"/>
      <c r="AG55" s="152"/>
      <c r="AH55" s="152"/>
      <c r="AI55" s="152"/>
      <c r="AJ55" s="152"/>
      <c r="AK55" s="152"/>
      <c r="AL55" s="152"/>
    </row>
    <row r="56" spans="1:38" x14ac:dyDescent="0.25">
      <c r="A56" s="150"/>
      <c r="B56" s="98" t="s">
        <v>819</v>
      </c>
      <c r="C56" s="97">
        <v>49.085000000000001</v>
      </c>
      <c r="D56" s="97">
        <v>69.331999999999994</v>
      </c>
      <c r="E56" s="97">
        <v>117.934</v>
      </c>
      <c r="F56" s="97">
        <v>66.843999999999994</v>
      </c>
      <c r="G56" s="97">
        <v>106.911</v>
      </c>
      <c r="H56" s="97">
        <v>404.04599999999999</v>
      </c>
      <c r="I56" s="97">
        <v>71.262</v>
      </c>
      <c r="J56" s="97">
        <v>51.893000000000001</v>
      </c>
      <c r="K56" s="97">
        <v>48.886000000000003</v>
      </c>
      <c r="L56" s="97">
        <v>99.605999999999995</v>
      </c>
      <c r="M56" s="97">
        <v>31.577999999999999</v>
      </c>
      <c r="N56" s="97">
        <v>46.584000000000003</v>
      </c>
      <c r="O56" s="97">
        <v>39.905000000000001</v>
      </c>
      <c r="P56" s="97">
        <v>38.235999999999997</v>
      </c>
      <c r="Q56" s="97">
        <v>40.302999999999997</v>
      </c>
      <c r="R56" s="97">
        <v>29.231999999999999</v>
      </c>
      <c r="S56" s="97">
        <v>47.398000000000003</v>
      </c>
      <c r="T56" s="97">
        <v>39.947000000000003</v>
      </c>
      <c r="U56" s="97">
        <v>40.932000000000002</v>
      </c>
      <c r="V56" s="97">
        <v>45.829000000000001</v>
      </c>
      <c r="W56" s="97">
        <v>37.770000000000003</v>
      </c>
      <c r="X56" s="97">
        <v>134.24299999999999</v>
      </c>
      <c r="Y56" s="97">
        <v>38.375</v>
      </c>
      <c r="Z56" s="97">
        <v>26.184000000000001</v>
      </c>
      <c r="AA56" s="97" t="s">
        <v>789</v>
      </c>
      <c r="AB56" s="97">
        <v>49.345999999999997</v>
      </c>
      <c r="AC56" s="97">
        <v>38.712000000000003</v>
      </c>
      <c r="AD56" s="97" t="s">
        <v>896</v>
      </c>
      <c r="AE56" s="97" t="s">
        <v>896</v>
      </c>
      <c r="AF56" s="152"/>
      <c r="AG56" s="152"/>
      <c r="AH56" s="152"/>
      <c r="AI56" s="152"/>
      <c r="AJ56" s="152"/>
      <c r="AK56" s="152"/>
      <c r="AL56" s="152"/>
    </row>
    <row r="57" spans="1:38" x14ac:dyDescent="0.25">
      <c r="A57" s="150"/>
      <c r="B57" s="98" t="s">
        <v>820</v>
      </c>
      <c r="C57" s="97">
        <v>49.73</v>
      </c>
      <c r="D57" s="97">
        <v>69.811000000000007</v>
      </c>
      <c r="E57" s="97">
        <v>118.57899999999999</v>
      </c>
      <c r="F57" s="97">
        <v>67.468000000000004</v>
      </c>
      <c r="G57" s="97">
        <v>107.416</v>
      </c>
      <c r="H57" s="97">
        <v>401.69799999999998</v>
      </c>
      <c r="I57" s="97">
        <v>72.179000000000002</v>
      </c>
      <c r="J57" s="97">
        <v>52.283999999999999</v>
      </c>
      <c r="K57" s="97">
        <v>48.982999999999997</v>
      </c>
      <c r="L57" s="97">
        <v>100.44499999999999</v>
      </c>
      <c r="M57" s="97">
        <v>32.093000000000004</v>
      </c>
      <c r="N57" s="97">
        <v>47.073</v>
      </c>
      <c r="O57" s="97">
        <v>40.616</v>
      </c>
      <c r="P57" s="97">
        <v>38.966999999999999</v>
      </c>
      <c r="Q57" s="97">
        <v>40.668999999999997</v>
      </c>
      <c r="R57" s="97">
        <v>29.870999999999999</v>
      </c>
      <c r="S57" s="97">
        <v>48.295999999999999</v>
      </c>
      <c r="T57" s="97">
        <v>40.034999999999997</v>
      </c>
      <c r="U57" s="97">
        <v>41.226999999999997</v>
      </c>
      <c r="V57" s="97">
        <v>49.292000000000002</v>
      </c>
      <c r="W57" s="97">
        <v>38.198999999999998</v>
      </c>
      <c r="X57" s="97">
        <v>131.322</v>
      </c>
      <c r="Y57" s="97">
        <v>38.823999999999998</v>
      </c>
      <c r="Z57" s="97">
        <v>26.751999999999999</v>
      </c>
      <c r="AA57" s="97" t="s">
        <v>789</v>
      </c>
      <c r="AB57" s="97">
        <v>50.094999999999999</v>
      </c>
      <c r="AC57" s="97">
        <v>39.097000000000001</v>
      </c>
      <c r="AD57" s="97" t="s">
        <v>896</v>
      </c>
      <c r="AE57" s="97" t="s">
        <v>896</v>
      </c>
      <c r="AF57" s="152"/>
      <c r="AG57" s="152"/>
      <c r="AH57" s="152"/>
      <c r="AI57" s="152"/>
      <c r="AJ57" s="152"/>
      <c r="AK57" s="152"/>
      <c r="AL57" s="152"/>
    </row>
    <row r="58" spans="1:38" x14ac:dyDescent="0.25">
      <c r="A58" s="150"/>
      <c r="B58" s="98" t="s">
        <v>821</v>
      </c>
      <c r="C58" s="97">
        <v>50.058</v>
      </c>
      <c r="D58" s="97">
        <v>69.923000000000002</v>
      </c>
      <c r="E58" s="97">
        <v>119.31699999999999</v>
      </c>
      <c r="F58" s="97">
        <v>68.278999999999996</v>
      </c>
      <c r="G58" s="97">
        <v>107.83199999999999</v>
      </c>
      <c r="H58" s="97">
        <v>401.25400000000002</v>
      </c>
      <c r="I58" s="97">
        <v>72.402000000000001</v>
      </c>
      <c r="J58" s="97">
        <v>52.26</v>
      </c>
      <c r="K58" s="97">
        <v>49.168999999999997</v>
      </c>
      <c r="L58" s="97">
        <v>99.966999999999999</v>
      </c>
      <c r="M58" s="97">
        <v>31.481999999999999</v>
      </c>
      <c r="N58" s="97">
        <v>47.436999999999998</v>
      </c>
      <c r="O58" s="97">
        <v>41.036000000000001</v>
      </c>
      <c r="P58" s="97">
        <v>39.411000000000001</v>
      </c>
      <c r="Q58" s="97">
        <v>41.173999999999999</v>
      </c>
      <c r="R58" s="97">
        <v>30.489000000000001</v>
      </c>
      <c r="S58" s="97">
        <v>48.784999999999997</v>
      </c>
      <c r="T58" s="97">
        <v>40.607999999999997</v>
      </c>
      <c r="U58" s="97">
        <v>41.768999999999998</v>
      </c>
      <c r="V58" s="97">
        <v>48.779000000000003</v>
      </c>
      <c r="W58" s="97">
        <v>38.64</v>
      </c>
      <c r="X58" s="97">
        <v>128.41499999999999</v>
      </c>
      <c r="Y58" s="97">
        <v>39.277999999999999</v>
      </c>
      <c r="Z58" s="97">
        <v>27.338999999999999</v>
      </c>
      <c r="AA58" s="97" t="s">
        <v>789</v>
      </c>
      <c r="AB58" s="97">
        <v>50.496000000000002</v>
      </c>
      <c r="AC58" s="97">
        <v>38.988</v>
      </c>
      <c r="AD58" s="97" t="s">
        <v>896</v>
      </c>
      <c r="AE58" s="97" t="s">
        <v>896</v>
      </c>
      <c r="AF58" s="152"/>
      <c r="AG58" s="152"/>
      <c r="AH58" s="152"/>
      <c r="AI58" s="152"/>
      <c r="AJ58" s="152"/>
      <c r="AK58" s="152"/>
      <c r="AL58" s="152"/>
    </row>
    <row r="59" spans="1:38" x14ac:dyDescent="0.25">
      <c r="A59" s="150" t="s">
        <v>955</v>
      </c>
      <c r="B59" s="98" t="s">
        <v>818</v>
      </c>
      <c r="C59" s="97">
        <v>50.598999999999997</v>
      </c>
      <c r="D59" s="97">
        <v>70.483999999999995</v>
      </c>
      <c r="E59" s="97">
        <v>119.351</v>
      </c>
      <c r="F59" s="97">
        <v>68.36</v>
      </c>
      <c r="G59" s="97">
        <v>107.848</v>
      </c>
      <c r="H59" s="97">
        <v>399.70499999999998</v>
      </c>
      <c r="I59" s="97">
        <v>72.745999999999995</v>
      </c>
      <c r="J59" s="97">
        <v>52.869</v>
      </c>
      <c r="K59" s="97">
        <v>50.152000000000001</v>
      </c>
      <c r="L59" s="97">
        <v>100.134</v>
      </c>
      <c r="M59" s="97">
        <v>31.635999999999999</v>
      </c>
      <c r="N59" s="97">
        <v>47.908999999999999</v>
      </c>
      <c r="O59" s="97">
        <v>41.563000000000002</v>
      </c>
      <c r="P59" s="97">
        <v>39.94</v>
      </c>
      <c r="Q59" s="97">
        <v>41.613</v>
      </c>
      <c r="R59" s="97">
        <v>31.071000000000002</v>
      </c>
      <c r="S59" s="97">
        <v>49.548999999999999</v>
      </c>
      <c r="T59" s="97">
        <v>41.021999999999998</v>
      </c>
      <c r="U59" s="97">
        <v>42.305999999999997</v>
      </c>
      <c r="V59" s="97">
        <v>48.74</v>
      </c>
      <c r="W59" s="97">
        <v>39.567999999999998</v>
      </c>
      <c r="X59" s="97">
        <v>127.80200000000001</v>
      </c>
      <c r="Y59" s="97">
        <v>39.805</v>
      </c>
      <c r="Z59" s="97">
        <v>27.856000000000002</v>
      </c>
      <c r="AA59" s="97" t="s">
        <v>789</v>
      </c>
      <c r="AB59" s="97">
        <v>51.006</v>
      </c>
      <c r="AC59" s="97">
        <v>39.155999999999999</v>
      </c>
      <c r="AD59" s="97" t="s">
        <v>896</v>
      </c>
      <c r="AE59" s="97" t="s">
        <v>896</v>
      </c>
      <c r="AF59" s="152"/>
      <c r="AG59" s="152"/>
      <c r="AH59" s="152"/>
      <c r="AI59" s="152"/>
      <c r="AJ59" s="152"/>
      <c r="AK59" s="152"/>
      <c r="AL59" s="152"/>
    </row>
    <row r="60" spans="1:38" x14ac:dyDescent="0.25">
      <c r="A60" s="150"/>
      <c r="B60" s="98" t="s">
        <v>819</v>
      </c>
      <c r="C60" s="97">
        <v>51.088999999999999</v>
      </c>
      <c r="D60" s="97">
        <v>70.653999999999996</v>
      </c>
      <c r="E60" s="97">
        <v>120.093</v>
      </c>
      <c r="F60" s="97">
        <v>69.075000000000003</v>
      </c>
      <c r="G60" s="97">
        <v>108.405</v>
      </c>
      <c r="H60" s="97">
        <v>398.74799999999999</v>
      </c>
      <c r="I60" s="97">
        <v>73.31</v>
      </c>
      <c r="J60" s="97">
        <v>52.902000000000001</v>
      </c>
      <c r="K60" s="97">
        <v>50.139000000000003</v>
      </c>
      <c r="L60" s="97">
        <v>99.57</v>
      </c>
      <c r="M60" s="97">
        <v>31.588000000000001</v>
      </c>
      <c r="N60" s="97">
        <v>48.295000000000002</v>
      </c>
      <c r="O60" s="97">
        <v>42.194000000000003</v>
      </c>
      <c r="P60" s="97">
        <v>40.567</v>
      </c>
      <c r="Q60" s="97">
        <v>42.241</v>
      </c>
      <c r="R60" s="97">
        <v>31.582999999999998</v>
      </c>
      <c r="S60" s="97">
        <v>49.679000000000002</v>
      </c>
      <c r="T60" s="97">
        <v>41.530999999999999</v>
      </c>
      <c r="U60" s="97">
        <v>42.795999999999999</v>
      </c>
      <c r="V60" s="97">
        <v>50.618000000000002</v>
      </c>
      <c r="W60" s="97">
        <v>39.899000000000001</v>
      </c>
      <c r="X60" s="97">
        <v>127.699</v>
      </c>
      <c r="Y60" s="97">
        <v>40.326999999999998</v>
      </c>
      <c r="Z60" s="97">
        <v>28.338999999999999</v>
      </c>
      <c r="AA60" s="97" t="s">
        <v>789</v>
      </c>
      <c r="AB60" s="97">
        <v>51.603000000000002</v>
      </c>
      <c r="AC60" s="97">
        <v>39.316000000000003</v>
      </c>
      <c r="AD60" s="97" t="s">
        <v>896</v>
      </c>
      <c r="AE60" s="97" t="s">
        <v>896</v>
      </c>
      <c r="AF60" s="152"/>
      <c r="AG60" s="152"/>
      <c r="AH60" s="152"/>
      <c r="AI60" s="152"/>
      <c r="AJ60" s="152"/>
      <c r="AK60" s="152"/>
      <c r="AL60" s="152"/>
    </row>
    <row r="61" spans="1:38" x14ac:dyDescent="0.25">
      <c r="A61" s="150"/>
      <c r="B61" s="98" t="s">
        <v>820</v>
      </c>
      <c r="C61" s="97">
        <v>51.482999999999997</v>
      </c>
      <c r="D61" s="97">
        <v>70.808000000000007</v>
      </c>
      <c r="E61" s="97">
        <v>120.331</v>
      </c>
      <c r="F61" s="97">
        <v>69.599000000000004</v>
      </c>
      <c r="G61" s="97">
        <v>108.40900000000001</v>
      </c>
      <c r="H61" s="97">
        <v>396.42700000000002</v>
      </c>
      <c r="I61" s="97">
        <v>73.234999999999999</v>
      </c>
      <c r="J61" s="97">
        <v>53.021000000000001</v>
      </c>
      <c r="K61" s="97">
        <v>50.451999999999998</v>
      </c>
      <c r="L61" s="97">
        <v>100.401</v>
      </c>
      <c r="M61" s="97">
        <v>30.637</v>
      </c>
      <c r="N61" s="97">
        <v>48.814</v>
      </c>
      <c r="O61" s="97">
        <v>42.692999999999998</v>
      </c>
      <c r="P61" s="97">
        <v>41.082000000000001</v>
      </c>
      <c r="Q61" s="97">
        <v>42.924999999999997</v>
      </c>
      <c r="R61" s="97">
        <v>32.036000000000001</v>
      </c>
      <c r="S61" s="97">
        <v>49.273000000000003</v>
      </c>
      <c r="T61" s="97">
        <v>42.015000000000001</v>
      </c>
      <c r="U61" s="97">
        <v>43.204999999999998</v>
      </c>
      <c r="V61" s="97">
        <v>51.951999999999998</v>
      </c>
      <c r="W61" s="97">
        <v>40.011000000000003</v>
      </c>
      <c r="X61" s="97">
        <v>125.883</v>
      </c>
      <c r="Y61" s="97">
        <v>40.683</v>
      </c>
      <c r="Z61" s="97">
        <v>28.791</v>
      </c>
      <c r="AA61" s="97" t="s">
        <v>789</v>
      </c>
      <c r="AB61" s="97">
        <v>52.088000000000001</v>
      </c>
      <c r="AC61" s="97">
        <v>39.029000000000003</v>
      </c>
      <c r="AD61" s="97" t="s">
        <v>896</v>
      </c>
      <c r="AE61" s="97" t="s">
        <v>896</v>
      </c>
      <c r="AF61" s="152"/>
      <c r="AG61" s="152"/>
      <c r="AH61" s="152"/>
      <c r="AI61" s="152"/>
      <c r="AJ61" s="152"/>
      <c r="AK61" s="152"/>
      <c r="AL61" s="152"/>
    </row>
    <row r="62" spans="1:38" x14ac:dyDescent="0.25">
      <c r="A62" s="150"/>
      <c r="B62" s="98" t="s">
        <v>821</v>
      </c>
      <c r="C62" s="97">
        <v>51.801000000000002</v>
      </c>
      <c r="D62" s="97">
        <v>71.024000000000001</v>
      </c>
      <c r="E62" s="97">
        <v>120.55200000000001</v>
      </c>
      <c r="F62" s="97">
        <v>69.734999999999999</v>
      </c>
      <c r="G62" s="97">
        <v>109.024</v>
      </c>
      <c r="H62" s="97">
        <v>395.66300000000001</v>
      </c>
      <c r="I62" s="97">
        <v>73.180000000000007</v>
      </c>
      <c r="J62" s="97">
        <v>53.213999999999999</v>
      </c>
      <c r="K62" s="97">
        <v>50.503</v>
      </c>
      <c r="L62" s="97">
        <v>100.94499999999999</v>
      </c>
      <c r="M62" s="97">
        <v>30.733000000000001</v>
      </c>
      <c r="N62" s="97">
        <v>49.142000000000003</v>
      </c>
      <c r="O62" s="97">
        <v>43.054000000000002</v>
      </c>
      <c r="P62" s="97">
        <v>41.462000000000003</v>
      </c>
      <c r="Q62" s="97">
        <v>43.383000000000003</v>
      </c>
      <c r="R62" s="97">
        <v>32.539000000000001</v>
      </c>
      <c r="S62" s="97">
        <v>49.856000000000002</v>
      </c>
      <c r="T62" s="97">
        <v>42.44</v>
      </c>
      <c r="U62" s="97">
        <v>43.563000000000002</v>
      </c>
      <c r="V62" s="97">
        <v>51.871000000000002</v>
      </c>
      <c r="W62" s="97">
        <v>40.189</v>
      </c>
      <c r="X62" s="97">
        <v>123.934</v>
      </c>
      <c r="Y62" s="97">
        <v>41.048999999999999</v>
      </c>
      <c r="Z62" s="97">
        <v>29.268999999999998</v>
      </c>
      <c r="AA62" s="97" t="s">
        <v>789</v>
      </c>
      <c r="AB62" s="97">
        <v>52.457999999999998</v>
      </c>
      <c r="AC62" s="97">
        <v>39.185000000000002</v>
      </c>
      <c r="AD62" s="97" t="s">
        <v>896</v>
      </c>
      <c r="AE62" s="97" t="s">
        <v>896</v>
      </c>
      <c r="AF62" s="152"/>
      <c r="AG62" s="152"/>
      <c r="AH62" s="152"/>
      <c r="AI62" s="152"/>
      <c r="AJ62" s="152"/>
      <c r="AK62" s="152"/>
      <c r="AL62" s="152"/>
    </row>
    <row r="63" spans="1:38" x14ac:dyDescent="0.25">
      <c r="A63" s="150" t="s">
        <v>886</v>
      </c>
      <c r="B63" s="98" t="s">
        <v>818</v>
      </c>
      <c r="C63" s="97">
        <v>52.411999999999999</v>
      </c>
      <c r="D63" s="97">
        <v>71.477000000000004</v>
      </c>
      <c r="E63" s="97">
        <v>121.166</v>
      </c>
      <c r="F63" s="97">
        <v>70.388999999999996</v>
      </c>
      <c r="G63" s="97">
        <v>109.258</v>
      </c>
      <c r="H63" s="97">
        <v>395.98500000000001</v>
      </c>
      <c r="I63" s="97">
        <v>73.370999999999995</v>
      </c>
      <c r="J63" s="97">
        <v>53.585000000000001</v>
      </c>
      <c r="K63" s="97">
        <v>50.822000000000003</v>
      </c>
      <c r="L63" s="97">
        <v>101.842</v>
      </c>
      <c r="M63" s="97">
        <v>30.706</v>
      </c>
      <c r="N63" s="97">
        <v>49.686</v>
      </c>
      <c r="O63" s="97">
        <v>43.734000000000002</v>
      </c>
      <c r="P63" s="97">
        <v>42.140999999999998</v>
      </c>
      <c r="Q63" s="97">
        <v>43.902999999999999</v>
      </c>
      <c r="R63" s="97">
        <v>33.033000000000001</v>
      </c>
      <c r="S63" s="97">
        <v>50.375</v>
      </c>
      <c r="T63" s="97">
        <v>42.953000000000003</v>
      </c>
      <c r="U63" s="97">
        <v>44.018999999999998</v>
      </c>
      <c r="V63" s="97">
        <v>54.643000000000001</v>
      </c>
      <c r="W63" s="97">
        <v>40.49</v>
      </c>
      <c r="X63" s="97">
        <v>123.598</v>
      </c>
      <c r="Y63" s="97">
        <v>41.454999999999998</v>
      </c>
      <c r="Z63" s="97">
        <v>29.670999999999999</v>
      </c>
      <c r="AA63" s="97" t="s">
        <v>789</v>
      </c>
      <c r="AB63" s="97">
        <v>53.173999999999999</v>
      </c>
      <c r="AC63" s="97">
        <v>39.198</v>
      </c>
      <c r="AD63" s="97" t="s">
        <v>896</v>
      </c>
      <c r="AE63" s="97" t="s">
        <v>896</v>
      </c>
      <c r="AF63" s="152"/>
      <c r="AG63" s="152"/>
      <c r="AH63" s="152"/>
      <c r="AI63" s="152"/>
      <c r="AJ63" s="152"/>
      <c r="AK63" s="152"/>
      <c r="AL63" s="152"/>
    </row>
    <row r="64" spans="1:38" x14ac:dyDescent="0.25">
      <c r="A64" s="150"/>
      <c r="B64" s="98" t="s">
        <v>819</v>
      </c>
      <c r="C64" s="97">
        <v>52.837000000000003</v>
      </c>
      <c r="D64" s="97">
        <v>71.826999999999998</v>
      </c>
      <c r="E64" s="97">
        <v>121.447</v>
      </c>
      <c r="F64" s="97">
        <v>70.653999999999996</v>
      </c>
      <c r="G64" s="97">
        <v>109.965</v>
      </c>
      <c r="H64" s="97">
        <v>392.17500000000001</v>
      </c>
      <c r="I64" s="97">
        <v>74.012</v>
      </c>
      <c r="J64" s="97">
        <v>53.914999999999999</v>
      </c>
      <c r="K64" s="97">
        <v>50.734999999999999</v>
      </c>
      <c r="L64" s="97">
        <v>102.247</v>
      </c>
      <c r="M64" s="97">
        <v>31.504999999999999</v>
      </c>
      <c r="N64" s="97">
        <v>50.122</v>
      </c>
      <c r="O64" s="97">
        <v>44.191000000000003</v>
      </c>
      <c r="P64" s="97">
        <v>42.606999999999999</v>
      </c>
      <c r="Q64" s="97">
        <v>44.524000000000001</v>
      </c>
      <c r="R64" s="97">
        <v>33.540999999999997</v>
      </c>
      <c r="S64" s="97">
        <v>50.399000000000001</v>
      </c>
      <c r="T64" s="97">
        <v>43.402000000000001</v>
      </c>
      <c r="U64" s="97">
        <v>44.616999999999997</v>
      </c>
      <c r="V64" s="97">
        <v>54.319000000000003</v>
      </c>
      <c r="W64" s="97">
        <v>41.085000000000001</v>
      </c>
      <c r="X64" s="97">
        <v>122.58499999999999</v>
      </c>
      <c r="Y64" s="97">
        <v>41.883000000000003</v>
      </c>
      <c r="Z64" s="97">
        <v>30.141999999999999</v>
      </c>
      <c r="AA64" s="97" t="s">
        <v>789</v>
      </c>
      <c r="AB64" s="97">
        <v>53.634999999999998</v>
      </c>
      <c r="AC64" s="97">
        <v>39.859000000000002</v>
      </c>
      <c r="AD64" s="97" t="s">
        <v>896</v>
      </c>
      <c r="AE64" s="97" t="s">
        <v>896</v>
      </c>
      <c r="AF64" s="152"/>
      <c r="AG64" s="152"/>
      <c r="AH64" s="152"/>
      <c r="AI64" s="152"/>
      <c r="AJ64" s="152"/>
      <c r="AK64" s="152"/>
      <c r="AL64" s="152"/>
    </row>
    <row r="65" spans="1:38" x14ac:dyDescent="0.25">
      <c r="A65" s="150"/>
      <c r="B65" s="98" t="s">
        <v>820</v>
      </c>
      <c r="C65" s="97">
        <v>53.250999999999998</v>
      </c>
      <c r="D65" s="97">
        <v>71.882000000000005</v>
      </c>
      <c r="E65" s="97">
        <v>121.241</v>
      </c>
      <c r="F65" s="97">
        <v>70.902000000000001</v>
      </c>
      <c r="G65" s="97">
        <v>109.13</v>
      </c>
      <c r="H65" s="97">
        <v>388.78500000000003</v>
      </c>
      <c r="I65" s="97">
        <v>74.176000000000002</v>
      </c>
      <c r="J65" s="97">
        <v>54.023000000000003</v>
      </c>
      <c r="K65" s="97">
        <v>50.725000000000001</v>
      </c>
      <c r="L65" s="97">
        <v>102.538</v>
      </c>
      <c r="M65" s="97">
        <v>31.259</v>
      </c>
      <c r="N65" s="97">
        <v>50.643999999999998</v>
      </c>
      <c r="O65" s="97">
        <v>44.765999999999998</v>
      </c>
      <c r="P65" s="97">
        <v>43.173000000000002</v>
      </c>
      <c r="Q65" s="97">
        <v>45.08</v>
      </c>
      <c r="R65" s="97">
        <v>33.970999999999997</v>
      </c>
      <c r="S65" s="97">
        <v>50.634999999999998</v>
      </c>
      <c r="T65" s="97">
        <v>43.731999999999999</v>
      </c>
      <c r="U65" s="97">
        <v>45.07</v>
      </c>
      <c r="V65" s="97">
        <v>55.627000000000002</v>
      </c>
      <c r="W65" s="97">
        <v>41.703000000000003</v>
      </c>
      <c r="X65" s="97">
        <v>123.06100000000001</v>
      </c>
      <c r="Y65" s="97">
        <v>42.271999999999998</v>
      </c>
      <c r="Z65" s="97">
        <v>30.47</v>
      </c>
      <c r="AA65" s="97" t="s">
        <v>789</v>
      </c>
      <c r="AB65" s="97">
        <v>54.186</v>
      </c>
      <c r="AC65" s="97">
        <v>39.588999999999999</v>
      </c>
      <c r="AD65" s="97" t="s">
        <v>896</v>
      </c>
      <c r="AE65" s="97" t="s">
        <v>896</v>
      </c>
      <c r="AF65" s="152"/>
      <c r="AG65" s="152"/>
      <c r="AH65" s="152"/>
      <c r="AI65" s="152"/>
      <c r="AJ65" s="152"/>
      <c r="AK65" s="152"/>
      <c r="AL65" s="152"/>
    </row>
    <row r="66" spans="1:38" x14ac:dyDescent="0.25">
      <c r="A66" s="150"/>
      <c r="B66" s="98" t="s">
        <v>821</v>
      </c>
      <c r="C66" s="97">
        <v>53.622999999999998</v>
      </c>
      <c r="D66" s="97">
        <v>72.322000000000003</v>
      </c>
      <c r="E66" s="97">
        <v>121.55500000000001</v>
      </c>
      <c r="F66" s="97">
        <v>71.233999999999995</v>
      </c>
      <c r="G66" s="97">
        <v>110.09</v>
      </c>
      <c r="H66" s="97">
        <v>385.64400000000001</v>
      </c>
      <c r="I66" s="97">
        <v>74.102000000000004</v>
      </c>
      <c r="J66" s="97">
        <v>54.45</v>
      </c>
      <c r="K66" s="97">
        <v>51.154000000000003</v>
      </c>
      <c r="L66" s="97">
        <v>103.032</v>
      </c>
      <c r="M66" s="97">
        <v>31.393000000000001</v>
      </c>
      <c r="N66" s="97">
        <v>51.219000000000001</v>
      </c>
      <c r="O66" s="97">
        <v>45.106999999999999</v>
      </c>
      <c r="P66" s="97">
        <v>43.491999999999997</v>
      </c>
      <c r="Q66" s="97">
        <v>45.619</v>
      </c>
      <c r="R66" s="97">
        <v>34.401000000000003</v>
      </c>
      <c r="S66" s="97">
        <v>50.860999999999997</v>
      </c>
      <c r="T66" s="97">
        <v>44.128</v>
      </c>
      <c r="U66" s="97">
        <v>45.554000000000002</v>
      </c>
      <c r="V66" s="97">
        <v>54.408000000000001</v>
      </c>
      <c r="W66" s="97">
        <v>42.204000000000001</v>
      </c>
      <c r="X66" s="97">
        <v>124.94199999999999</v>
      </c>
      <c r="Y66" s="97">
        <v>42.77</v>
      </c>
      <c r="Z66" s="97">
        <v>30.795000000000002</v>
      </c>
      <c r="AA66" s="97" t="s">
        <v>789</v>
      </c>
      <c r="AB66" s="97">
        <v>54.575000000000003</v>
      </c>
      <c r="AC66" s="97">
        <v>39.694000000000003</v>
      </c>
      <c r="AD66" s="97" t="s">
        <v>896</v>
      </c>
      <c r="AE66" s="97" t="s">
        <v>896</v>
      </c>
      <c r="AF66" s="152"/>
      <c r="AG66" s="152"/>
      <c r="AH66" s="152"/>
      <c r="AI66" s="152"/>
      <c r="AJ66" s="152"/>
      <c r="AK66" s="152"/>
      <c r="AL66" s="152"/>
    </row>
    <row r="67" spans="1:38" x14ac:dyDescent="0.25">
      <c r="A67" s="150" t="s">
        <v>887</v>
      </c>
      <c r="B67" s="98" t="s">
        <v>818</v>
      </c>
      <c r="C67" s="97">
        <v>54.003</v>
      </c>
      <c r="D67" s="97">
        <v>72.084999999999994</v>
      </c>
      <c r="E67" s="97">
        <v>121.58199999999999</v>
      </c>
      <c r="F67" s="97">
        <v>71.554000000000002</v>
      </c>
      <c r="G67" s="97">
        <v>110.003</v>
      </c>
      <c r="H67" s="97">
        <v>382.25799999999998</v>
      </c>
      <c r="I67" s="97">
        <v>74.272999999999996</v>
      </c>
      <c r="J67" s="97">
        <v>54.176000000000002</v>
      </c>
      <c r="K67" s="97">
        <v>51.463999999999999</v>
      </c>
      <c r="L67" s="97">
        <v>102.288</v>
      </c>
      <c r="M67" s="97">
        <v>29.388999999999999</v>
      </c>
      <c r="N67" s="97">
        <v>51.851999999999997</v>
      </c>
      <c r="O67" s="97">
        <v>45.765000000000001</v>
      </c>
      <c r="P67" s="97">
        <v>44.171999999999997</v>
      </c>
      <c r="Q67" s="97">
        <v>46.228999999999999</v>
      </c>
      <c r="R67" s="97">
        <v>34.945</v>
      </c>
      <c r="S67" s="97">
        <v>50.686999999999998</v>
      </c>
      <c r="T67" s="97">
        <v>44.762999999999998</v>
      </c>
      <c r="U67" s="97">
        <v>45.91</v>
      </c>
      <c r="V67" s="97">
        <v>56.691000000000003</v>
      </c>
      <c r="W67" s="97">
        <v>42.792999999999999</v>
      </c>
      <c r="X67" s="97">
        <v>122.57599999999999</v>
      </c>
      <c r="Y67" s="97">
        <v>43.116999999999997</v>
      </c>
      <c r="Z67" s="97">
        <v>31.294</v>
      </c>
      <c r="AA67" s="97" t="s">
        <v>789</v>
      </c>
      <c r="AB67" s="97">
        <v>55.164999999999999</v>
      </c>
      <c r="AC67" s="97">
        <v>38.381999999999998</v>
      </c>
      <c r="AD67" s="97" t="s">
        <v>896</v>
      </c>
      <c r="AE67" s="97" t="s">
        <v>896</v>
      </c>
      <c r="AF67" s="152"/>
      <c r="AG67" s="152"/>
      <c r="AH67" s="152"/>
      <c r="AI67" s="152"/>
      <c r="AJ67" s="152"/>
      <c r="AK67" s="152"/>
      <c r="AL67" s="152"/>
    </row>
    <row r="68" spans="1:38" x14ac:dyDescent="0.25">
      <c r="A68" s="150"/>
      <c r="B68" s="98" t="s">
        <v>819</v>
      </c>
      <c r="C68" s="97">
        <v>53.945999999999998</v>
      </c>
      <c r="D68" s="97">
        <v>71.058000000000007</v>
      </c>
      <c r="E68" s="97">
        <v>122.142</v>
      </c>
      <c r="F68" s="97">
        <v>72.209000000000003</v>
      </c>
      <c r="G68" s="97">
        <v>110.523</v>
      </c>
      <c r="H68" s="97">
        <v>379.06099999999998</v>
      </c>
      <c r="I68" s="97">
        <v>74.995999999999995</v>
      </c>
      <c r="J68" s="97">
        <v>52.883000000000003</v>
      </c>
      <c r="K68" s="97">
        <v>51.613</v>
      </c>
      <c r="L68" s="97">
        <v>101.318</v>
      </c>
      <c r="M68" s="97">
        <v>24.131</v>
      </c>
      <c r="N68" s="97">
        <v>52.158000000000001</v>
      </c>
      <c r="O68" s="97">
        <v>46.148000000000003</v>
      </c>
      <c r="P68" s="97">
        <v>44.591000000000001</v>
      </c>
      <c r="Q68" s="97">
        <v>46.786000000000001</v>
      </c>
      <c r="R68" s="97">
        <v>35.479999999999997</v>
      </c>
      <c r="S68" s="97">
        <v>50.948</v>
      </c>
      <c r="T68" s="97">
        <v>45.05</v>
      </c>
      <c r="U68" s="97">
        <v>46.430999999999997</v>
      </c>
      <c r="V68" s="97">
        <v>56.072000000000003</v>
      </c>
      <c r="W68" s="97">
        <v>43.389000000000003</v>
      </c>
      <c r="X68" s="97">
        <v>119.441</v>
      </c>
      <c r="Y68" s="97">
        <v>43.3</v>
      </c>
      <c r="Z68" s="97">
        <v>31.712</v>
      </c>
      <c r="AA68" s="97" t="s">
        <v>789</v>
      </c>
      <c r="AB68" s="97">
        <v>55.542000000000002</v>
      </c>
      <c r="AC68" s="97">
        <v>34.49</v>
      </c>
      <c r="AD68" s="97" t="s">
        <v>896</v>
      </c>
      <c r="AE68" s="97" t="s">
        <v>896</v>
      </c>
      <c r="AF68" s="152"/>
      <c r="AG68" s="152"/>
      <c r="AH68" s="152"/>
      <c r="AI68" s="152"/>
      <c r="AJ68" s="152"/>
      <c r="AK68" s="152"/>
      <c r="AL68" s="152"/>
    </row>
    <row r="69" spans="1:38" x14ac:dyDescent="0.25">
      <c r="A69" s="150"/>
      <c r="B69" s="98" t="s">
        <v>820</v>
      </c>
      <c r="C69" s="97">
        <v>54.23</v>
      </c>
      <c r="D69" s="97">
        <v>71.387</v>
      </c>
      <c r="E69" s="97">
        <v>123.16200000000001</v>
      </c>
      <c r="F69" s="97">
        <v>73.245000000000005</v>
      </c>
      <c r="G69" s="97">
        <v>111.08</v>
      </c>
      <c r="H69" s="97">
        <v>376.62799999999999</v>
      </c>
      <c r="I69" s="97">
        <v>76.296000000000006</v>
      </c>
      <c r="J69" s="97">
        <v>53.02</v>
      </c>
      <c r="K69" s="97">
        <v>52.402999999999999</v>
      </c>
      <c r="L69" s="97">
        <v>102.027</v>
      </c>
      <c r="M69" s="97">
        <v>22.516999999999999</v>
      </c>
      <c r="N69" s="97">
        <v>52.701000000000001</v>
      </c>
      <c r="O69" s="97">
        <v>46.411999999999999</v>
      </c>
      <c r="P69" s="97">
        <v>44.868000000000002</v>
      </c>
      <c r="Q69" s="97">
        <v>47.173999999999999</v>
      </c>
      <c r="R69" s="97">
        <v>35.970999999999997</v>
      </c>
      <c r="S69" s="97">
        <v>50.945</v>
      </c>
      <c r="T69" s="97">
        <v>45.38</v>
      </c>
      <c r="U69" s="97">
        <v>46.892000000000003</v>
      </c>
      <c r="V69" s="97">
        <v>55.054000000000002</v>
      </c>
      <c r="W69" s="97">
        <v>43.817999999999998</v>
      </c>
      <c r="X69" s="97">
        <v>118.30800000000001</v>
      </c>
      <c r="Y69" s="97">
        <v>43.673000000000002</v>
      </c>
      <c r="Z69" s="97">
        <v>32.161000000000001</v>
      </c>
      <c r="AA69" s="97" t="s">
        <v>789</v>
      </c>
      <c r="AB69" s="97">
        <v>55.923999999999999</v>
      </c>
      <c r="AC69" s="97">
        <v>33.331000000000003</v>
      </c>
      <c r="AD69" s="97" t="s">
        <v>896</v>
      </c>
      <c r="AE69" s="97" t="s">
        <v>896</v>
      </c>
      <c r="AF69" s="152"/>
      <c r="AG69" s="152"/>
      <c r="AH69" s="152"/>
      <c r="AI69" s="152"/>
      <c r="AJ69" s="152"/>
      <c r="AK69" s="152"/>
      <c r="AL69" s="152"/>
    </row>
    <row r="70" spans="1:38" x14ac:dyDescent="0.25">
      <c r="A70" s="150"/>
      <c r="B70" s="98" t="s">
        <v>821</v>
      </c>
      <c r="C70" s="97">
        <v>54.558</v>
      </c>
      <c r="D70" s="97">
        <v>71.634</v>
      </c>
      <c r="E70" s="97">
        <v>123.86</v>
      </c>
      <c r="F70" s="97">
        <v>73.983000000000004</v>
      </c>
      <c r="G70" s="97">
        <v>111.45699999999999</v>
      </c>
      <c r="H70" s="97">
        <v>375.05399999999997</v>
      </c>
      <c r="I70" s="97">
        <v>77.081000000000003</v>
      </c>
      <c r="J70" s="97">
        <v>53.136000000000003</v>
      </c>
      <c r="K70" s="97">
        <v>52.744</v>
      </c>
      <c r="L70" s="97">
        <v>102.336</v>
      </c>
      <c r="M70" s="97">
        <v>21.991</v>
      </c>
      <c r="N70" s="97">
        <v>52.991999999999997</v>
      </c>
      <c r="O70" s="97">
        <v>46.777999999999999</v>
      </c>
      <c r="P70" s="97">
        <v>45.241999999999997</v>
      </c>
      <c r="Q70" s="97">
        <v>47.459000000000003</v>
      </c>
      <c r="R70" s="97">
        <v>36.572000000000003</v>
      </c>
      <c r="S70" s="97">
        <v>51.716000000000001</v>
      </c>
      <c r="T70" s="97">
        <v>45.753999999999998</v>
      </c>
      <c r="U70" s="97">
        <v>47.374000000000002</v>
      </c>
      <c r="V70" s="97">
        <v>54.779000000000003</v>
      </c>
      <c r="W70" s="97">
        <v>44.162999999999997</v>
      </c>
      <c r="X70" s="97">
        <v>117.625</v>
      </c>
      <c r="Y70" s="97">
        <v>44.179000000000002</v>
      </c>
      <c r="Z70" s="97">
        <v>32.703000000000003</v>
      </c>
      <c r="AA70" s="97" t="s">
        <v>789</v>
      </c>
      <c r="AB70" s="97">
        <v>56.378</v>
      </c>
      <c r="AC70" s="97">
        <v>32.536999999999999</v>
      </c>
      <c r="AD70" s="97" t="s">
        <v>896</v>
      </c>
      <c r="AE70" s="97" t="s">
        <v>896</v>
      </c>
      <c r="AF70" s="152"/>
      <c r="AG70" s="152"/>
      <c r="AH70" s="152"/>
      <c r="AI70" s="152"/>
      <c r="AJ70" s="152"/>
      <c r="AK70" s="152"/>
      <c r="AL70" s="152"/>
    </row>
    <row r="71" spans="1:38" x14ac:dyDescent="0.25">
      <c r="A71" s="150" t="s">
        <v>888</v>
      </c>
      <c r="B71" s="98" t="s">
        <v>818</v>
      </c>
      <c r="C71" s="97">
        <v>55.072000000000003</v>
      </c>
      <c r="D71" s="97">
        <v>72.879000000000005</v>
      </c>
      <c r="E71" s="97">
        <v>124.904</v>
      </c>
      <c r="F71" s="97">
        <v>74.474000000000004</v>
      </c>
      <c r="G71" s="97">
        <v>112.05</v>
      </c>
      <c r="H71" s="97">
        <v>377.45299999999997</v>
      </c>
      <c r="I71" s="97">
        <v>79</v>
      </c>
      <c r="J71" s="97">
        <v>54.320999999999998</v>
      </c>
      <c r="K71" s="97">
        <v>53.249000000000002</v>
      </c>
      <c r="L71" s="97">
        <v>103.625</v>
      </c>
      <c r="M71" s="97">
        <v>24.425999999999998</v>
      </c>
      <c r="N71" s="97">
        <v>53.756999999999998</v>
      </c>
      <c r="O71" s="97">
        <v>46.96</v>
      </c>
      <c r="P71" s="97">
        <v>45.426000000000002</v>
      </c>
      <c r="Q71" s="97">
        <v>47.881</v>
      </c>
      <c r="R71" s="97">
        <v>37.103000000000002</v>
      </c>
      <c r="S71" s="97">
        <v>52.371000000000002</v>
      </c>
      <c r="T71" s="97">
        <v>46.253</v>
      </c>
      <c r="U71" s="97">
        <v>47.887999999999998</v>
      </c>
      <c r="V71" s="97">
        <v>52.762999999999998</v>
      </c>
      <c r="W71" s="97">
        <v>44.125</v>
      </c>
      <c r="X71" s="97">
        <v>117.452</v>
      </c>
      <c r="Y71" s="97">
        <v>44.631999999999998</v>
      </c>
      <c r="Z71" s="97">
        <v>33.152999999999999</v>
      </c>
      <c r="AA71" s="97" t="s">
        <v>789</v>
      </c>
      <c r="AB71" s="97">
        <v>56.731999999999999</v>
      </c>
      <c r="AC71" s="97">
        <v>34.314999999999998</v>
      </c>
      <c r="AD71" s="97">
        <v>55.03</v>
      </c>
      <c r="AE71" s="97">
        <v>56.921999999999997</v>
      </c>
      <c r="AF71" s="152"/>
      <c r="AG71" s="152"/>
      <c r="AH71" s="152"/>
      <c r="AI71" s="152"/>
      <c r="AJ71" s="152"/>
      <c r="AK71" s="152"/>
      <c r="AL71" s="152"/>
    </row>
    <row r="72" spans="1:38" x14ac:dyDescent="0.25">
      <c r="A72" s="150"/>
      <c r="B72" s="98" t="s">
        <v>819</v>
      </c>
      <c r="C72" s="97">
        <v>55.603000000000002</v>
      </c>
      <c r="D72" s="97">
        <v>73.600999999999999</v>
      </c>
      <c r="E72" s="97">
        <v>125.88200000000001</v>
      </c>
      <c r="F72" s="97">
        <v>75.766999999999996</v>
      </c>
      <c r="G72" s="97">
        <v>112.44</v>
      </c>
      <c r="H72" s="97">
        <v>374.35</v>
      </c>
      <c r="I72" s="97">
        <v>80.013999999999996</v>
      </c>
      <c r="J72" s="97">
        <v>54.917999999999999</v>
      </c>
      <c r="K72" s="97">
        <v>53.671999999999997</v>
      </c>
      <c r="L72" s="97">
        <v>104.765</v>
      </c>
      <c r="M72" s="97">
        <v>24.989000000000001</v>
      </c>
      <c r="N72" s="97">
        <v>54.32</v>
      </c>
      <c r="O72" s="97">
        <v>47.404000000000003</v>
      </c>
      <c r="P72" s="97">
        <v>45.878</v>
      </c>
      <c r="Q72" s="97">
        <v>48.390999999999998</v>
      </c>
      <c r="R72" s="97">
        <v>37.747</v>
      </c>
      <c r="S72" s="97">
        <v>52.713999999999999</v>
      </c>
      <c r="T72" s="97">
        <v>46.773000000000003</v>
      </c>
      <c r="U72" s="97">
        <v>48.289000000000001</v>
      </c>
      <c r="V72" s="97">
        <v>52.816000000000003</v>
      </c>
      <c r="W72" s="97">
        <v>44.415999999999997</v>
      </c>
      <c r="X72" s="97">
        <v>116.723</v>
      </c>
      <c r="Y72" s="97">
        <v>45.152999999999999</v>
      </c>
      <c r="Z72" s="97">
        <v>33.716000000000001</v>
      </c>
      <c r="AA72" s="97" t="s">
        <v>789</v>
      </c>
      <c r="AB72" s="97">
        <v>57.281999999999996</v>
      </c>
      <c r="AC72" s="97">
        <v>34.720999999999997</v>
      </c>
      <c r="AD72" s="97">
        <v>55.582999999999998</v>
      </c>
      <c r="AE72" s="97">
        <v>57.506</v>
      </c>
      <c r="AF72" s="152"/>
      <c r="AG72" s="152"/>
      <c r="AH72" s="152"/>
      <c r="AI72" s="152"/>
      <c r="AJ72" s="152"/>
      <c r="AK72" s="152"/>
      <c r="AL72" s="152"/>
    </row>
    <row r="73" spans="1:38" x14ac:dyDescent="0.25">
      <c r="A73" s="150"/>
      <c r="B73" s="98" t="s">
        <v>820</v>
      </c>
      <c r="C73" s="97">
        <v>56.13</v>
      </c>
      <c r="D73" s="97">
        <v>74.239999999999995</v>
      </c>
      <c r="E73" s="97">
        <v>126.783</v>
      </c>
      <c r="F73" s="97">
        <v>76.822000000000003</v>
      </c>
      <c r="G73" s="97">
        <v>112.88500000000001</v>
      </c>
      <c r="H73" s="97">
        <v>370.44799999999998</v>
      </c>
      <c r="I73" s="97">
        <v>81.61</v>
      </c>
      <c r="J73" s="97">
        <v>55.441000000000003</v>
      </c>
      <c r="K73" s="97">
        <v>53.862000000000002</v>
      </c>
      <c r="L73" s="97">
        <v>104.90300000000001</v>
      </c>
      <c r="M73" s="97">
        <v>26.074999999999999</v>
      </c>
      <c r="N73" s="97">
        <v>54.860999999999997</v>
      </c>
      <c r="O73" s="97">
        <v>47.878</v>
      </c>
      <c r="P73" s="97">
        <v>46.343000000000004</v>
      </c>
      <c r="Q73" s="97">
        <v>48.808</v>
      </c>
      <c r="R73" s="97">
        <v>38.365000000000002</v>
      </c>
      <c r="S73" s="97">
        <v>53.529000000000003</v>
      </c>
      <c r="T73" s="97">
        <v>47.244</v>
      </c>
      <c r="U73" s="97">
        <v>48.789000000000001</v>
      </c>
      <c r="V73" s="97">
        <v>53.021999999999998</v>
      </c>
      <c r="W73" s="97">
        <v>44.716999999999999</v>
      </c>
      <c r="X73" s="97">
        <v>117.346</v>
      </c>
      <c r="Y73" s="97">
        <v>45.777999999999999</v>
      </c>
      <c r="Z73" s="97">
        <v>34.265999999999998</v>
      </c>
      <c r="AA73" s="97" t="s">
        <v>789</v>
      </c>
      <c r="AB73" s="97">
        <v>57.795000000000002</v>
      </c>
      <c r="AC73" s="97">
        <v>35.659999999999997</v>
      </c>
      <c r="AD73" s="97">
        <v>56.119</v>
      </c>
      <c r="AE73" s="97">
        <v>58.03</v>
      </c>
      <c r="AF73" s="152"/>
      <c r="AG73" s="152"/>
      <c r="AH73" s="152"/>
      <c r="AI73" s="152"/>
      <c r="AJ73" s="152"/>
      <c r="AK73" s="152"/>
      <c r="AL73" s="152"/>
    </row>
    <row r="74" spans="1:38" x14ac:dyDescent="0.25">
      <c r="A74" s="150"/>
      <c r="B74" s="98" t="s">
        <v>821</v>
      </c>
      <c r="C74" s="97">
        <v>56.615000000000002</v>
      </c>
      <c r="D74" s="97">
        <v>74.647000000000006</v>
      </c>
      <c r="E74" s="97">
        <v>127.29900000000001</v>
      </c>
      <c r="F74" s="97">
        <v>77.241</v>
      </c>
      <c r="G74" s="97">
        <v>112.687</v>
      </c>
      <c r="H74" s="97">
        <v>371.62900000000002</v>
      </c>
      <c r="I74" s="97">
        <v>82.626000000000005</v>
      </c>
      <c r="J74" s="97">
        <v>55.787999999999997</v>
      </c>
      <c r="K74" s="97">
        <v>54.011000000000003</v>
      </c>
      <c r="L74" s="97">
        <v>106.43300000000001</v>
      </c>
      <c r="M74" s="97">
        <v>26.16</v>
      </c>
      <c r="N74" s="97">
        <v>55.212000000000003</v>
      </c>
      <c r="O74" s="97">
        <v>48.396000000000001</v>
      </c>
      <c r="P74" s="97">
        <v>46.862000000000002</v>
      </c>
      <c r="Q74" s="97">
        <v>49.314999999999998</v>
      </c>
      <c r="R74" s="97">
        <v>38.951000000000001</v>
      </c>
      <c r="S74" s="97">
        <v>54.34</v>
      </c>
      <c r="T74" s="97">
        <v>47.692</v>
      </c>
      <c r="U74" s="97">
        <v>49.179000000000002</v>
      </c>
      <c r="V74" s="97">
        <v>53.552</v>
      </c>
      <c r="W74" s="97">
        <v>45.136000000000003</v>
      </c>
      <c r="X74" s="97">
        <v>117.23</v>
      </c>
      <c r="Y74" s="97">
        <v>46.351999999999997</v>
      </c>
      <c r="Z74" s="97">
        <v>34.83</v>
      </c>
      <c r="AA74" s="97" t="s">
        <v>789</v>
      </c>
      <c r="AB74" s="97">
        <v>58.381999999999998</v>
      </c>
      <c r="AC74" s="97">
        <v>35.579000000000001</v>
      </c>
      <c r="AD74" s="97">
        <v>56.606000000000002</v>
      </c>
      <c r="AE74" s="97">
        <v>58.633000000000003</v>
      </c>
      <c r="AF74" s="152"/>
      <c r="AG74" s="152"/>
      <c r="AH74" s="152"/>
      <c r="AI74" s="152"/>
      <c r="AJ74" s="152"/>
      <c r="AK74" s="152"/>
      <c r="AL74" s="152"/>
    </row>
    <row r="75" spans="1:38" x14ac:dyDescent="0.25">
      <c r="A75" s="150" t="s">
        <v>889</v>
      </c>
      <c r="B75" s="98" t="s">
        <v>818</v>
      </c>
      <c r="C75" s="97">
        <v>57.061999999999998</v>
      </c>
      <c r="D75" s="97">
        <v>74.757999999999996</v>
      </c>
      <c r="E75" s="97">
        <v>127.077</v>
      </c>
      <c r="F75" s="97">
        <v>76.402000000000001</v>
      </c>
      <c r="G75" s="97">
        <v>113.131</v>
      </c>
      <c r="H75" s="97">
        <v>371.43599999999998</v>
      </c>
      <c r="I75" s="97">
        <v>84.093999999999994</v>
      </c>
      <c r="J75" s="97">
        <v>55.968000000000004</v>
      </c>
      <c r="K75" s="97">
        <v>54.326000000000001</v>
      </c>
      <c r="L75" s="97">
        <v>106.331</v>
      </c>
      <c r="M75" s="97">
        <v>25.577999999999999</v>
      </c>
      <c r="N75" s="97">
        <v>55.969000000000001</v>
      </c>
      <c r="O75" s="97">
        <v>48.991</v>
      </c>
      <c r="P75" s="97">
        <v>47.459000000000003</v>
      </c>
      <c r="Q75" s="97">
        <v>49.82</v>
      </c>
      <c r="R75" s="97">
        <v>39.726999999999997</v>
      </c>
      <c r="S75" s="97">
        <v>54.762999999999998</v>
      </c>
      <c r="T75" s="97">
        <v>48.058</v>
      </c>
      <c r="U75" s="97">
        <v>49.790999999999997</v>
      </c>
      <c r="V75" s="97">
        <v>54.313000000000002</v>
      </c>
      <c r="W75" s="97">
        <v>45.625999999999998</v>
      </c>
      <c r="X75" s="97">
        <v>117.048</v>
      </c>
      <c r="Y75" s="97">
        <v>47.055999999999997</v>
      </c>
      <c r="Z75" s="97">
        <v>35.530999999999999</v>
      </c>
      <c r="AA75" s="97" t="s">
        <v>789</v>
      </c>
      <c r="AB75" s="97">
        <v>58.945</v>
      </c>
      <c r="AC75" s="97">
        <v>35.127000000000002</v>
      </c>
      <c r="AD75" s="97">
        <v>57.070999999999998</v>
      </c>
      <c r="AE75" s="97">
        <v>59.234000000000002</v>
      </c>
      <c r="AF75" s="152"/>
      <c r="AG75" s="152"/>
      <c r="AH75" s="152"/>
      <c r="AI75" s="152"/>
      <c r="AJ75" s="152"/>
      <c r="AK75" s="152"/>
      <c r="AL75" s="152"/>
    </row>
    <row r="76" spans="1:38" x14ac:dyDescent="0.25">
      <c r="A76" s="150"/>
      <c r="B76" s="98" t="s">
        <v>819</v>
      </c>
      <c r="C76" s="97">
        <v>57.692</v>
      </c>
      <c r="D76" s="97">
        <v>75.388999999999996</v>
      </c>
      <c r="E76" s="97">
        <v>127.78100000000001</v>
      </c>
      <c r="F76" s="97">
        <v>76.718999999999994</v>
      </c>
      <c r="G76" s="97">
        <v>114.125</v>
      </c>
      <c r="H76" s="97">
        <v>371.42700000000002</v>
      </c>
      <c r="I76" s="97">
        <v>85.230999999999995</v>
      </c>
      <c r="J76" s="97">
        <v>56.530999999999999</v>
      </c>
      <c r="K76" s="97">
        <v>54.774000000000001</v>
      </c>
      <c r="L76" s="97">
        <v>108.375</v>
      </c>
      <c r="M76" s="97">
        <v>25.52</v>
      </c>
      <c r="N76" s="97">
        <v>56.591000000000001</v>
      </c>
      <c r="O76" s="97">
        <v>49.619</v>
      </c>
      <c r="P76" s="97">
        <v>48.095999999999997</v>
      </c>
      <c r="Q76" s="97">
        <v>50.216999999999999</v>
      </c>
      <c r="R76" s="97">
        <v>40.600999999999999</v>
      </c>
      <c r="S76" s="97">
        <v>55.44</v>
      </c>
      <c r="T76" s="97">
        <v>48.506</v>
      </c>
      <c r="U76" s="97">
        <v>50.39</v>
      </c>
      <c r="V76" s="97">
        <v>55.134999999999998</v>
      </c>
      <c r="W76" s="97">
        <v>46.304000000000002</v>
      </c>
      <c r="X76" s="97">
        <v>116.398</v>
      </c>
      <c r="Y76" s="97">
        <v>47.817</v>
      </c>
      <c r="Z76" s="97">
        <v>36.335999999999999</v>
      </c>
      <c r="AA76" s="97" t="s">
        <v>789</v>
      </c>
      <c r="AB76" s="97">
        <v>59.66</v>
      </c>
      <c r="AC76" s="97">
        <v>35.15</v>
      </c>
      <c r="AD76" s="97">
        <v>57.689</v>
      </c>
      <c r="AE76" s="97">
        <v>59.944000000000003</v>
      </c>
      <c r="AF76" s="152"/>
      <c r="AG76" s="152"/>
      <c r="AH76" s="152"/>
      <c r="AI76" s="152"/>
      <c r="AJ76" s="152"/>
      <c r="AK76" s="152"/>
      <c r="AL76" s="152"/>
    </row>
    <row r="77" spans="1:38" x14ac:dyDescent="0.25">
      <c r="A77" s="150"/>
      <c r="B77" s="98" t="s">
        <v>820</v>
      </c>
      <c r="C77" s="97">
        <v>58.402999999999999</v>
      </c>
      <c r="D77" s="97">
        <v>76.221999999999994</v>
      </c>
      <c r="E77" s="97">
        <v>128.691</v>
      </c>
      <c r="F77" s="97">
        <v>77.697000000000003</v>
      </c>
      <c r="G77" s="97">
        <v>114.35</v>
      </c>
      <c r="H77" s="97">
        <v>369.96300000000002</v>
      </c>
      <c r="I77" s="97">
        <v>86.685000000000002</v>
      </c>
      <c r="J77" s="97">
        <v>57.277999999999999</v>
      </c>
      <c r="K77" s="97">
        <v>55.831000000000003</v>
      </c>
      <c r="L77" s="97">
        <v>108.54600000000001</v>
      </c>
      <c r="M77" s="97">
        <v>25.850999999999999</v>
      </c>
      <c r="N77" s="97">
        <v>57.341999999999999</v>
      </c>
      <c r="O77" s="97">
        <v>50.273000000000003</v>
      </c>
      <c r="P77" s="97">
        <v>48.762</v>
      </c>
      <c r="Q77" s="97">
        <v>50.76</v>
      </c>
      <c r="R77" s="97">
        <v>41.435000000000002</v>
      </c>
      <c r="S77" s="97">
        <v>56.122</v>
      </c>
      <c r="T77" s="97">
        <v>48.889000000000003</v>
      </c>
      <c r="U77" s="97">
        <v>50.911999999999999</v>
      </c>
      <c r="V77" s="97">
        <v>56.488</v>
      </c>
      <c r="W77" s="97">
        <v>46.689</v>
      </c>
      <c r="X77" s="97">
        <v>115.471</v>
      </c>
      <c r="Y77" s="97">
        <v>48.527999999999999</v>
      </c>
      <c r="Z77" s="97">
        <v>37.124000000000002</v>
      </c>
      <c r="AA77" s="97" t="s">
        <v>789</v>
      </c>
      <c r="AB77" s="97">
        <v>60.347000000000001</v>
      </c>
      <c r="AC77" s="97">
        <v>35.558</v>
      </c>
      <c r="AD77" s="97">
        <v>58.350999999999999</v>
      </c>
      <c r="AE77" s="97">
        <v>60.567</v>
      </c>
      <c r="AF77" s="152"/>
      <c r="AG77" s="152"/>
      <c r="AH77" s="152"/>
      <c r="AI77" s="152"/>
      <c r="AJ77" s="152"/>
      <c r="AK77" s="152"/>
      <c r="AL77" s="152"/>
    </row>
    <row r="78" spans="1:38" x14ac:dyDescent="0.25">
      <c r="A78" s="150"/>
      <c r="B78" s="98" t="s">
        <v>821</v>
      </c>
      <c r="C78" s="97">
        <v>58.993000000000002</v>
      </c>
      <c r="D78" s="97">
        <v>76.784000000000006</v>
      </c>
      <c r="E78" s="97">
        <v>129.64699999999999</v>
      </c>
      <c r="F78" s="97">
        <v>78.266000000000005</v>
      </c>
      <c r="G78" s="97">
        <v>114.873</v>
      </c>
      <c r="H78" s="97">
        <v>371.47899999999998</v>
      </c>
      <c r="I78" s="97">
        <v>88.349000000000004</v>
      </c>
      <c r="J78" s="97">
        <v>57.698999999999998</v>
      </c>
      <c r="K78" s="97">
        <v>56.268000000000001</v>
      </c>
      <c r="L78" s="97">
        <v>109.976</v>
      </c>
      <c r="M78" s="97">
        <v>25.46</v>
      </c>
      <c r="N78" s="97">
        <v>58.011000000000003</v>
      </c>
      <c r="O78" s="97">
        <v>50.872999999999998</v>
      </c>
      <c r="P78" s="97">
        <v>49.378</v>
      </c>
      <c r="Q78" s="97">
        <v>51.295999999999999</v>
      </c>
      <c r="R78" s="97">
        <v>42.265999999999998</v>
      </c>
      <c r="S78" s="97">
        <v>56.584000000000003</v>
      </c>
      <c r="T78" s="97">
        <v>49.719000000000001</v>
      </c>
      <c r="U78" s="97">
        <v>51.4</v>
      </c>
      <c r="V78" s="97">
        <v>56.953000000000003</v>
      </c>
      <c r="W78" s="97">
        <v>47.255000000000003</v>
      </c>
      <c r="X78" s="97">
        <v>114.417</v>
      </c>
      <c r="Y78" s="97">
        <v>49.238</v>
      </c>
      <c r="Z78" s="97">
        <v>37.93</v>
      </c>
      <c r="AA78" s="97" t="s">
        <v>789</v>
      </c>
      <c r="AB78" s="97">
        <v>61.021999999999998</v>
      </c>
      <c r="AC78" s="97">
        <v>35.514000000000003</v>
      </c>
      <c r="AD78" s="97">
        <v>58.957999999999998</v>
      </c>
      <c r="AE78" s="97">
        <v>61.273000000000003</v>
      </c>
      <c r="AF78" s="152"/>
      <c r="AG78" s="152"/>
      <c r="AH78" s="152"/>
      <c r="AI78" s="152"/>
      <c r="AJ78" s="152"/>
      <c r="AK78" s="152"/>
      <c r="AL78" s="152"/>
    </row>
    <row r="79" spans="1:38" x14ac:dyDescent="0.25">
      <c r="A79" s="150" t="s">
        <v>890</v>
      </c>
      <c r="B79" s="98" t="s">
        <v>818</v>
      </c>
      <c r="C79" s="97">
        <v>59.670999999999999</v>
      </c>
      <c r="D79" s="97">
        <v>77.602000000000004</v>
      </c>
      <c r="E79" s="97">
        <v>130.304</v>
      </c>
      <c r="F79" s="97">
        <v>79.215000000000003</v>
      </c>
      <c r="G79" s="97">
        <v>114.36499999999999</v>
      </c>
      <c r="H79" s="97">
        <v>372.03100000000001</v>
      </c>
      <c r="I79" s="97">
        <v>88.88</v>
      </c>
      <c r="J79" s="97">
        <v>58.488999999999997</v>
      </c>
      <c r="K79" s="97">
        <v>57.078000000000003</v>
      </c>
      <c r="L79" s="97">
        <v>109.864</v>
      </c>
      <c r="M79" s="97">
        <v>26.184999999999999</v>
      </c>
      <c r="N79" s="97">
        <v>59.042999999999999</v>
      </c>
      <c r="O79" s="97">
        <v>51.485999999999997</v>
      </c>
      <c r="P79" s="97">
        <v>50.017000000000003</v>
      </c>
      <c r="Q79" s="97">
        <v>51.737000000000002</v>
      </c>
      <c r="R79" s="97">
        <v>43.222000000000001</v>
      </c>
      <c r="S79" s="97">
        <v>57.871000000000002</v>
      </c>
      <c r="T79" s="97">
        <v>50.453000000000003</v>
      </c>
      <c r="U79" s="97">
        <v>51.997999999999998</v>
      </c>
      <c r="V79" s="97">
        <v>57.390999999999998</v>
      </c>
      <c r="W79" s="97">
        <v>47.634999999999998</v>
      </c>
      <c r="X79" s="97">
        <v>112.679</v>
      </c>
      <c r="Y79" s="97">
        <v>49.957000000000001</v>
      </c>
      <c r="Z79" s="97">
        <v>38.817999999999998</v>
      </c>
      <c r="AA79" s="97" t="s">
        <v>789</v>
      </c>
      <c r="AB79" s="97">
        <v>61.686999999999998</v>
      </c>
      <c r="AC79" s="97">
        <v>36.039000000000001</v>
      </c>
      <c r="AD79" s="97">
        <v>59.688000000000002</v>
      </c>
      <c r="AE79" s="97">
        <v>62.003999999999998</v>
      </c>
      <c r="AF79" s="152"/>
      <c r="AG79" s="152"/>
      <c r="AH79" s="152"/>
      <c r="AI79" s="152"/>
      <c r="AJ79" s="152"/>
      <c r="AK79" s="152"/>
      <c r="AL79" s="152"/>
    </row>
    <row r="80" spans="1:38" x14ac:dyDescent="0.25">
      <c r="A80" s="150"/>
      <c r="B80" s="98" t="s">
        <v>819</v>
      </c>
      <c r="C80" s="97">
        <v>60.475000000000001</v>
      </c>
      <c r="D80" s="97">
        <v>78.950999999999993</v>
      </c>
      <c r="E80" s="97">
        <v>130.41</v>
      </c>
      <c r="F80" s="97">
        <v>79.611000000000004</v>
      </c>
      <c r="G80" s="97">
        <v>113.76300000000001</v>
      </c>
      <c r="H80" s="97">
        <v>369.791</v>
      </c>
      <c r="I80" s="97">
        <v>89.796999999999997</v>
      </c>
      <c r="J80" s="97">
        <v>60.030999999999999</v>
      </c>
      <c r="K80" s="97">
        <v>58.100999999999999</v>
      </c>
      <c r="L80" s="97">
        <v>110.393</v>
      </c>
      <c r="M80" s="97">
        <v>29.562999999999999</v>
      </c>
      <c r="N80" s="97">
        <v>59.781999999999996</v>
      </c>
      <c r="O80" s="97">
        <v>52.045999999999999</v>
      </c>
      <c r="P80" s="97">
        <v>50.618000000000002</v>
      </c>
      <c r="Q80" s="97">
        <v>52.244999999999997</v>
      </c>
      <c r="R80" s="97">
        <v>44.128999999999998</v>
      </c>
      <c r="S80" s="97">
        <v>58.177</v>
      </c>
      <c r="T80" s="97">
        <v>50.899000000000001</v>
      </c>
      <c r="U80" s="97">
        <v>52.619</v>
      </c>
      <c r="V80" s="97">
        <v>57.936999999999998</v>
      </c>
      <c r="W80" s="97">
        <v>48.072000000000003</v>
      </c>
      <c r="X80" s="97">
        <v>109.974</v>
      </c>
      <c r="Y80" s="97">
        <v>50.558</v>
      </c>
      <c r="Z80" s="97">
        <v>39.698999999999998</v>
      </c>
      <c r="AA80" s="97" t="s">
        <v>789</v>
      </c>
      <c r="AB80" s="97">
        <v>62.249000000000002</v>
      </c>
      <c r="AC80" s="97">
        <v>38.561</v>
      </c>
      <c r="AD80" s="97">
        <v>60.564</v>
      </c>
      <c r="AE80" s="97">
        <v>62.624000000000002</v>
      </c>
      <c r="AF80" s="152"/>
      <c r="AG80" s="152"/>
      <c r="AH80" s="152"/>
      <c r="AI80" s="152"/>
      <c r="AJ80" s="152"/>
      <c r="AK80" s="152"/>
      <c r="AL80" s="152"/>
    </row>
    <row r="81" spans="1:38" x14ac:dyDescent="0.25">
      <c r="A81" s="150"/>
      <c r="B81" s="98" t="s">
        <v>820</v>
      </c>
      <c r="C81" s="97">
        <v>60.832000000000001</v>
      </c>
      <c r="D81" s="97">
        <v>78.968000000000004</v>
      </c>
      <c r="E81" s="97">
        <v>130.703</v>
      </c>
      <c r="F81" s="97">
        <v>79.506</v>
      </c>
      <c r="G81" s="97">
        <v>114.741</v>
      </c>
      <c r="H81" s="97">
        <v>368.51100000000002</v>
      </c>
      <c r="I81" s="97">
        <v>90.867999999999995</v>
      </c>
      <c r="J81" s="97">
        <v>59.981000000000002</v>
      </c>
      <c r="K81" s="97">
        <v>58.622999999999998</v>
      </c>
      <c r="L81" s="97">
        <v>109.06399999999999</v>
      </c>
      <c r="M81" s="97">
        <v>28.201000000000001</v>
      </c>
      <c r="N81" s="97">
        <v>60.6</v>
      </c>
      <c r="O81" s="97">
        <v>52.55</v>
      </c>
      <c r="P81" s="97">
        <v>51.170999999999999</v>
      </c>
      <c r="Q81" s="97">
        <v>52.816000000000003</v>
      </c>
      <c r="R81" s="97">
        <v>45.079000000000001</v>
      </c>
      <c r="S81" s="97">
        <v>58.146000000000001</v>
      </c>
      <c r="T81" s="97">
        <v>51.548999999999999</v>
      </c>
      <c r="U81" s="97">
        <v>53.238</v>
      </c>
      <c r="V81" s="97">
        <v>57.878</v>
      </c>
      <c r="W81" s="97">
        <v>48.414000000000001</v>
      </c>
      <c r="X81" s="97">
        <v>106.895</v>
      </c>
      <c r="Y81" s="97">
        <v>51.119</v>
      </c>
      <c r="Z81" s="97">
        <v>40.601999999999997</v>
      </c>
      <c r="AA81" s="97" t="s">
        <v>789</v>
      </c>
      <c r="AB81" s="97">
        <v>62.712000000000003</v>
      </c>
      <c r="AC81" s="97">
        <v>37.735999999999997</v>
      </c>
      <c r="AD81" s="97">
        <v>61.003</v>
      </c>
      <c r="AE81" s="97">
        <v>63.206000000000003</v>
      </c>
      <c r="AF81" s="152"/>
      <c r="AG81" s="152"/>
      <c r="AH81" s="152"/>
      <c r="AI81" s="152"/>
      <c r="AJ81" s="152"/>
      <c r="AK81" s="152"/>
      <c r="AL81" s="152"/>
    </row>
    <row r="82" spans="1:38" x14ac:dyDescent="0.25">
      <c r="A82" s="150"/>
      <c r="B82" s="98" t="s">
        <v>821</v>
      </c>
      <c r="C82" s="97">
        <v>61.31</v>
      </c>
      <c r="D82" s="97">
        <v>79.296999999999997</v>
      </c>
      <c r="E82" s="97">
        <v>131.13200000000001</v>
      </c>
      <c r="F82" s="97">
        <v>79.884</v>
      </c>
      <c r="G82" s="97">
        <v>114.97</v>
      </c>
      <c r="H82" s="97">
        <v>370.02300000000002</v>
      </c>
      <c r="I82" s="97">
        <v>90.823999999999998</v>
      </c>
      <c r="J82" s="97">
        <v>60.259</v>
      </c>
      <c r="K82" s="97">
        <v>59.063000000000002</v>
      </c>
      <c r="L82" s="97">
        <v>110.247</v>
      </c>
      <c r="M82" s="97">
        <v>27.536999999999999</v>
      </c>
      <c r="N82" s="97">
        <v>61.079000000000001</v>
      </c>
      <c r="O82" s="97">
        <v>53.091000000000001</v>
      </c>
      <c r="P82" s="97">
        <v>51.77</v>
      </c>
      <c r="Q82" s="97">
        <v>53.436</v>
      </c>
      <c r="R82" s="97">
        <v>46.02</v>
      </c>
      <c r="S82" s="97">
        <v>58.514000000000003</v>
      </c>
      <c r="T82" s="97">
        <v>51.973999999999997</v>
      </c>
      <c r="U82" s="97">
        <v>53.808</v>
      </c>
      <c r="V82" s="97">
        <v>58.145000000000003</v>
      </c>
      <c r="W82" s="97">
        <v>48.75</v>
      </c>
      <c r="X82" s="97">
        <v>103.508</v>
      </c>
      <c r="Y82" s="97">
        <v>51.619</v>
      </c>
      <c r="Z82" s="97">
        <v>41.502000000000002</v>
      </c>
      <c r="AA82" s="97" t="s">
        <v>789</v>
      </c>
      <c r="AB82" s="97">
        <v>63.286000000000001</v>
      </c>
      <c r="AC82" s="97">
        <v>37.365000000000002</v>
      </c>
      <c r="AD82" s="97">
        <v>61.555</v>
      </c>
      <c r="AE82" s="97">
        <v>63.886000000000003</v>
      </c>
      <c r="AF82" s="152"/>
      <c r="AG82" s="152"/>
      <c r="AH82" s="152"/>
      <c r="AI82" s="152"/>
      <c r="AJ82" s="152"/>
      <c r="AK82" s="152"/>
      <c r="AL82" s="152"/>
    </row>
    <row r="83" spans="1:38" x14ac:dyDescent="0.25">
      <c r="A83" s="150" t="s">
        <v>891</v>
      </c>
      <c r="B83" s="98" t="s">
        <v>818</v>
      </c>
      <c r="C83" s="97">
        <v>62.198999999999998</v>
      </c>
      <c r="D83" s="97">
        <v>80.753</v>
      </c>
      <c r="E83" s="97">
        <v>131.82900000000001</v>
      </c>
      <c r="F83" s="97">
        <v>79.983999999999995</v>
      </c>
      <c r="G83" s="97">
        <v>115.46299999999999</v>
      </c>
      <c r="H83" s="97">
        <v>368.91899999999998</v>
      </c>
      <c r="I83" s="97">
        <v>93.986999999999995</v>
      </c>
      <c r="J83" s="97">
        <v>61.783000000000001</v>
      </c>
      <c r="K83" s="97">
        <v>60.412999999999997</v>
      </c>
      <c r="L83" s="97">
        <v>111.94199999999999</v>
      </c>
      <c r="M83" s="97">
        <v>29.646000000000001</v>
      </c>
      <c r="N83" s="97">
        <v>61.981999999999999</v>
      </c>
      <c r="O83" s="97">
        <v>53.725000000000001</v>
      </c>
      <c r="P83" s="97">
        <v>52.417999999999999</v>
      </c>
      <c r="Q83" s="97">
        <v>53.939</v>
      </c>
      <c r="R83" s="97">
        <v>46.878</v>
      </c>
      <c r="S83" s="97">
        <v>59.418999999999997</v>
      </c>
      <c r="T83" s="97">
        <v>52.843000000000004</v>
      </c>
      <c r="U83" s="97">
        <v>54.465000000000003</v>
      </c>
      <c r="V83" s="97">
        <v>58.57</v>
      </c>
      <c r="W83" s="97">
        <v>49.292999999999999</v>
      </c>
      <c r="X83" s="97">
        <v>102.904</v>
      </c>
      <c r="Y83" s="97">
        <v>52.284999999999997</v>
      </c>
      <c r="Z83" s="97">
        <v>42.262999999999998</v>
      </c>
      <c r="AA83" s="97" t="s">
        <v>789</v>
      </c>
      <c r="AB83" s="97">
        <v>64.015000000000001</v>
      </c>
      <c r="AC83" s="97">
        <v>38.988</v>
      </c>
      <c r="AD83" s="97">
        <v>62.515000000000001</v>
      </c>
      <c r="AE83" s="97">
        <v>64.683000000000007</v>
      </c>
      <c r="AF83" s="152"/>
      <c r="AG83" s="152"/>
      <c r="AH83" s="152"/>
      <c r="AI83" s="152"/>
      <c r="AJ83" s="152"/>
      <c r="AK83" s="152"/>
      <c r="AL83" s="152"/>
    </row>
    <row r="84" spans="1:38" x14ac:dyDescent="0.25">
      <c r="A84" s="150"/>
      <c r="B84" s="98" t="s">
        <v>819</v>
      </c>
      <c r="C84" s="97">
        <v>62.764000000000003</v>
      </c>
      <c r="D84" s="97">
        <v>81.058999999999997</v>
      </c>
      <c r="E84" s="97">
        <v>131.84200000000001</v>
      </c>
      <c r="F84" s="97">
        <v>79.557000000000002</v>
      </c>
      <c r="G84" s="97">
        <v>115.58199999999999</v>
      </c>
      <c r="H84" s="97">
        <v>367.66</v>
      </c>
      <c r="I84" s="97">
        <v>96.05</v>
      </c>
      <c r="J84" s="97">
        <v>62.136000000000003</v>
      </c>
      <c r="K84" s="97">
        <v>60.576000000000001</v>
      </c>
      <c r="L84" s="97">
        <v>113.685</v>
      </c>
      <c r="M84" s="97">
        <v>29.116</v>
      </c>
      <c r="N84" s="97">
        <v>62.777000000000001</v>
      </c>
      <c r="O84" s="97">
        <v>54.398000000000003</v>
      </c>
      <c r="P84" s="97">
        <v>53.143000000000001</v>
      </c>
      <c r="Q84" s="97">
        <v>54.551000000000002</v>
      </c>
      <c r="R84" s="97">
        <v>47.881999999999998</v>
      </c>
      <c r="S84" s="97">
        <v>60.253999999999998</v>
      </c>
      <c r="T84" s="97">
        <v>53.576000000000001</v>
      </c>
      <c r="U84" s="97">
        <v>55.085000000000001</v>
      </c>
      <c r="V84" s="97">
        <v>58.981999999999999</v>
      </c>
      <c r="W84" s="97">
        <v>49.996000000000002</v>
      </c>
      <c r="X84" s="97">
        <v>100.20099999999999</v>
      </c>
      <c r="Y84" s="97">
        <v>52.845999999999997</v>
      </c>
      <c r="Z84" s="97">
        <v>43.179000000000002</v>
      </c>
      <c r="AA84" s="97" t="s">
        <v>789</v>
      </c>
      <c r="AB84" s="97">
        <v>64.73</v>
      </c>
      <c r="AC84" s="97">
        <v>38.585000000000001</v>
      </c>
      <c r="AD84" s="97">
        <v>63.14</v>
      </c>
      <c r="AE84" s="97">
        <v>65.495999999999995</v>
      </c>
      <c r="AF84" s="152"/>
      <c r="AG84" s="152"/>
      <c r="AH84" s="152"/>
      <c r="AI84" s="152"/>
      <c r="AJ84" s="152"/>
      <c r="AK84" s="152"/>
      <c r="AL84" s="152"/>
    </row>
    <row r="85" spans="1:38" x14ac:dyDescent="0.25">
      <c r="A85" s="150"/>
      <c r="B85" s="98" t="s">
        <v>820</v>
      </c>
      <c r="C85" s="97">
        <v>63.561</v>
      </c>
      <c r="D85" s="97">
        <v>82.203999999999994</v>
      </c>
      <c r="E85" s="97">
        <v>131.9</v>
      </c>
      <c r="F85" s="97">
        <v>79.573999999999998</v>
      </c>
      <c r="G85" s="97">
        <v>115.842</v>
      </c>
      <c r="H85" s="97">
        <v>366.62299999999999</v>
      </c>
      <c r="I85" s="97">
        <v>96.323999999999998</v>
      </c>
      <c r="J85" s="97">
        <v>63.442</v>
      </c>
      <c r="K85" s="97">
        <v>61.430999999999997</v>
      </c>
      <c r="L85" s="97">
        <v>114.083</v>
      </c>
      <c r="M85" s="97">
        <v>31.809000000000001</v>
      </c>
      <c r="N85" s="97">
        <v>63.646000000000001</v>
      </c>
      <c r="O85" s="97">
        <v>55.04</v>
      </c>
      <c r="P85" s="97">
        <v>53.841000000000001</v>
      </c>
      <c r="Q85" s="97">
        <v>55.259</v>
      </c>
      <c r="R85" s="97">
        <v>48.954000000000001</v>
      </c>
      <c r="S85" s="97">
        <v>60.558</v>
      </c>
      <c r="T85" s="97">
        <v>54.521000000000001</v>
      </c>
      <c r="U85" s="97">
        <v>55.665999999999997</v>
      </c>
      <c r="V85" s="97">
        <v>59.287999999999997</v>
      </c>
      <c r="W85" s="97">
        <v>50.390999999999998</v>
      </c>
      <c r="X85" s="97">
        <v>97.513999999999996</v>
      </c>
      <c r="Y85" s="97">
        <v>53.497999999999998</v>
      </c>
      <c r="Z85" s="97">
        <v>44.219000000000001</v>
      </c>
      <c r="AA85" s="97" t="s">
        <v>789</v>
      </c>
      <c r="AB85" s="97">
        <v>65.384</v>
      </c>
      <c r="AC85" s="97">
        <v>40.472000000000001</v>
      </c>
      <c r="AD85" s="97">
        <v>64.039000000000001</v>
      </c>
      <c r="AE85" s="97">
        <v>66.257999999999996</v>
      </c>
      <c r="AF85" s="152"/>
      <c r="AG85" s="152"/>
      <c r="AH85" s="152"/>
      <c r="AI85" s="152"/>
      <c r="AJ85" s="152"/>
      <c r="AK85" s="152"/>
      <c r="AL85" s="152"/>
    </row>
    <row r="86" spans="1:38" x14ac:dyDescent="0.25">
      <c r="A86" s="150"/>
      <c r="B86" s="98" t="s">
        <v>821</v>
      </c>
      <c r="C86" s="97">
        <v>64.402000000000001</v>
      </c>
      <c r="D86" s="97">
        <v>83.694000000000003</v>
      </c>
      <c r="E86" s="97">
        <v>132.167</v>
      </c>
      <c r="F86" s="97">
        <v>80.128</v>
      </c>
      <c r="G86" s="97">
        <v>115.587</v>
      </c>
      <c r="H86" s="97">
        <v>365.14400000000001</v>
      </c>
      <c r="I86" s="97">
        <v>96.722999999999999</v>
      </c>
      <c r="J86" s="97">
        <v>65.085999999999999</v>
      </c>
      <c r="K86" s="97">
        <v>61.82</v>
      </c>
      <c r="L86" s="97">
        <v>114.187</v>
      </c>
      <c r="M86" s="97">
        <v>37.095999999999997</v>
      </c>
      <c r="N86" s="97">
        <v>64.269000000000005</v>
      </c>
      <c r="O86" s="97">
        <v>55.597999999999999</v>
      </c>
      <c r="P86" s="97">
        <v>54.433999999999997</v>
      </c>
      <c r="Q86" s="97">
        <v>55.62</v>
      </c>
      <c r="R86" s="97">
        <v>49.966000000000001</v>
      </c>
      <c r="S86" s="97">
        <v>61.372</v>
      </c>
      <c r="T86" s="97">
        <v>55.121000000000002</v>
      </c>
      <c r="U86" s="97">
        <v>56.137</v>
      </c>
      <c r="V86" s="97">
        <v>59.518999999999998</v>
      </c>
      <c r="W86" s="97">
        <v>50.982999999999997</v>
      </c>
      <c r="X86" s="97">
        <v>96.067999999999998</v>
      </c>
      <c r="Y86" s="97">
        <v>54.261000000000003</v>
      </c>
      <c r="Z86" s="97">
        <v>45.234000000000002</v>
      </c>
      <c r="AA86" s="97" t="s">
        <v>789</v>
      </c>
      <c r="AB86" s="97">
        <v>65.933000000000007</v>
      </c>
      <c r="AC86" s="97">
        <v>44.313000000000002</v>
      </c>
      <c r="AD86" s="97">
        <v>64.959000000000003</v>
      </c>
      <c r="AE86" s="97">
        <v>66.864999999999995</v>
      </c>
      <c r="AF86" s="152"/>
      <c r="AG86" s="152"/>
      <c r="AH86" s="152"/>
      <c r="AI86" s="152"/>
      <c r="AJ86" s="152"/>
      <c r="AK86" s="152"/>
      <c r="AL86" s="152"/>
    </row>
    <row r="87" spans="1:38" x14ac:dyDescent="0.25">
      <c r="A87" s="150" t="s">
        <v>892</v>
      </c>
      <c r="B87" s="98" t="s">
        <v>818</v>
      </c>
      <c r="C87" s="97">
        <v>64.739999999999995</v>
      </c>
      <c r="D87" s="97">
        <v>83.643000000000001</v>
      </c>
      <c r="E87" s="97">
        <v>133.298</v>
      </c>
      <c r="F87" s="97">
        <v>81.340999999999994</v>
      </c>
      <c r="G87" s="97">
        <v>115.818</v>
      </c>
      <c r="H87" s="97">
        <v>365.995</v>
      </c>
      <c r="I87" s="97">
        <v>97.802000000000007</v>
      </c>
      <c r="J87" s="97">
        <v>64.763000000000005</v>
      </c>
      <c r="K87" s="97">
        <v>62.685000000000002</v>
      </c>
      <c r="L87" s="97">
        <v>114.429</v>
      </c>
      <c r="M87" s="97">
        <v>32.843000000000004</v>
      </c>
      <c r="N87" s="97">
        <v>65.462000000000003</v>
      </c>
      <c r="O87" s="97">
        <v>56.097999999999999</v>
      </c>
      <c r="P87" s="97">
        <v>54.99</v>
      </c>
      <c r="Q87" s="97">
        <v>56.173000000000002</v>
      </c>
      <c r="R87" s="97">
        <v>50.88</v>
      </c>
      <c r="S87" s="97">
        <v>61.286999999999999</v>
      </c>
      <c r="T87" s="97">
        <v>55.85</v>
      </c>
      <c r="U87" s="97">
        <v>56.857999999999997</v>
      </c>
      <c r="V87" s="97">
        <v>58.863</v>
      </c>
      <c r="W87" s="97">
        <v>51.747</v>
      </c>
      <c r="X87" s="97">
        <v>93.531000000000006</v>
      </c>
      <c r="Y87" s="97">
        <v>54.786999999999999</v>
      </c>
      <c r="Z87" s="97">
        <v>46.155000000000001</v>
      </c>
      <c r="AA87" s="97" t="s">
        <v>789</v>
      </c>
      <c r="AB87" s="97">
        <v>66.518000000000001</v>
      </c>
      <c r="AC87" s="97">
        <v>41.781999999999996</v>
      </c>
      <c r="AD87" s="97">
        <v>65.426000000000002</v>
      </c>
      <c r="AE87" s="97">
        <v>67.646000000000001</v>
      </c>
      <c r="AF87" s="152"/>
      <c r="AG87" s="152"/>
      <c r="AH87" s="152"/>
      <c r="AI87" s="152"/>
      <c r="AJ87" s="152"/>
      <c r="AK87" s="152"/>
      <c r="AL87" s="152"/>
    </row>
    <row r="88" spans="1:38" x14ac:dyDescent="0.25">
      <c r="A88" s="150"/>
      <c r="B88" s="98" t="s">
        <v>819</v>
      </c>
      <c r="C88" s="97">
        <v>65.093999999999994</v>
      </c>
      <c r="D88" s="97">
        <v>83.808000000000007</v>
      </c>
      <c r="E88" s="97">
        <v>133.63300000000001</v>
      </c>
      <c r="F88" s="97">
        <v>81.748999999999995</v>
      </c>
      <c r="G88" s="97">
        <v>116.114</v>
      </c>
      <c r="H88" s="97">
        <v>364.61700000000002</v>
      </c>
      <c r="I88" s="97">
        <v>98.335999999999999</v>
      </c>
      <c r="J88" s="97">
        <v>64.87</v>
      </c>
      <c r="K88" s="97">
        <v>63.31</v>
      </c>
      <c r="L88" s="97">
        <v>115.133</v>
      </c>
      <c r="M88" s="97">
        <v>30.952999999999999</v>
      </c>
      <c r="N88" s="97">
        <v>66.316000000000003</v>
      </c>
      <c r="O88" s="97">
        <v>56.527000000000001</v>
      </c>
      <c r="P88" s="97">
        <v>55.433</v>
      </c>
      <c r="Q88" s="97">
        <v>56.451000000000001</v>
      </c>
      <c r="R88" s="97">
        <v>51.692</v>
      </c>
      <c r="S88" s="97">
        <v>61.576000000000001</v>
      </c>
      <c r="T88" s="97">
        <v>56.634999999999998</v>
      </c>
      <c r="U88" s="97">
        <v>57.381</v>
      </c>
      <c r="V88" s="97">
        <v>58.567999999999998</v>
      </c>
      <c r="W88" s="97">
        <v>52.262</v>
      </c>
      <c r="X88" s="97">
        <v>93.126000000000005</v>
      </c>
      <c r="Y88" s="97">
        <v>55.478999999999999</v>
      </c>
      <c r="Z88" s="97">
        <v>46.96</v>
      </c>
      <c r="AA88" s="97" t="s">
        <v>789</v>
      </c>
      <c r="AB88" s="97">
        <v>67.031000000000006</v>
      </c>
      <c r="AC88" s="97">
        <v>40.366</v>
      </c>
      <c r="AD88" s="97">
        <v>65.852999999999994</v>
      </c>
      <c r="AE88" s="97">
        <v>68.274000000000001</v>
      </c>
      <c r="AF88" s="152"/>
      <c r="AG88" s="152"/>
      <c r="AH88" s="152"/>
      <c r="AI88" s="152"/>
      <c r="AJ88" s="152"/>
      <c r="AK88" s="152"/>
      <c r="AL88" s="152"/>
    </row>
    <row r="89" spans="1:38" x14ac:dyDescent="0.25">
      <c r="A89" s="150"/>
      <c r="B89" s="98" t="s">
        <v>820</v>
      </c>
      <c r="C89" s="97">
        <v>65.536000000000001</v>
      </c>
      <c r="D89" s="97">
        <v>83.960999999999999</v>
      </c>
      <c r="E89" s="97">
        <v>134.12799999999999</v>
      </c>
      <c r="F89" s="97">
        <v>82.381</v>
      </c>
      <c r="G89" s="97">
        <v>116.801</v>
      </c>
      <c r="H89" s="97">
        <v>359.86799999999999</v>
      </c>
      <c r="I89" s="97">
        <v>99.932000000000002</v>
      </c>
      <c r="J89" s="97">
        <v>64.929000000000002</v>
      </c>
      <c r="K89" s="97">
        <v>62.984999999999999</v>
      </c>
      <c r="L89" s="97">
        <v>116.077</v>
      </c>
      <c r="M89" s="97">
        <v>30.641999999999999</v>
      </c>
      <c r="N89" s="97">
        <v>66.912999999999997</v>
      </c>
      <c r="O89" s="97">
        <v>57.085000000000001</v>
      </c>
      <c r="P89" s="97">
        <v>56.04</v>
      </c>
      <c r="Q89" s="97">
        <v>56.744999999999997</v>
      </c>
      <c r="R89" s="97">
        <v>52.569000000000003</v>
      </c>
      <c r="S89" s="97">
        <v>62.531999999999996</v>
      </c>
      <c r="T89" s="97">
        <v>57.215000000000003</v>
      </c>
      <c r="U89" s="97">
        <v>57.838999999999999</v>
      </c>
      <c r="V89" s="97">
        <v>59.515999999999998</v>
      </c>
      <c r="W89" s="97">
        <v>52.834000000000003</v>
      </c>
      <c r="X89" s="97">
        <v>91.052000000000007</v>
      </c>
      <c r="Y89" s="97">
        <v>55.987000000000002</v>
      </c>
      <c r="Z89" s="97">
        <v>47.813000000000002</v>
      </c>
      <c r="AA89" s="97" t="s">
        <v>789</v>
      </c>
      <c r="AB89" s="97">
        <v>67.635000000000005</v>
      </c>
      <c r="AC89" s="97">
        <v>40.21</v>
      </c>
      <c r="AD89" s="97">
        <v>66.320999999999998</v>
      </c>
      <c r="AE89" s="97">
        <v>68.932000000000002</v>
      </c>
      <c r="AF89" s="152"/>
      <c r="AG89" s="152"/>
      <c r="AH89" s="152"/>
      <c r="AI89" s="152"/>
      <c r="AJ89" s="152"/>
      <c r="AK89" s="152"/>
      <c r="AL89" s="152"/>
    </row>
    <row r="90" spans="1:38" x14ac:dyDescent="0.25">
      <c r="A90" s="150"/>
      <c r="B90" s="98" t="s">
        <v>821</v>
      </c>
      <c r="C90" s="97">
        <v>66.012</v>
      </c>
      <c r="D90" s="97">
        <v>84.308000000000007</v>
      </c>
      <c r="E90" s="97">
        <v>134.416</v>
      </c>
      <c r="F90" s="97">
        <v>82.751999999999995</v>
      </c>
      <c r="G90" s="97">
        <v>116.376</v>
      </c>
      <c r="H90" s="97">
        <v>359.22800000000001</v>
      </c>
      <c r="I90" s="97">
        <v>101.193</v>
      </c>
      <c r="J90" s="97">
        <v>65.257000000000005</v>
      </c>
      <c r="K90" s="97">
        <v>62.93</v>
      </c>
      <c r="L90" s="97">
        <v>116.89400000000001</v>
      </c>
      <c r="M90" s="97">
        <v>31.091000000000001</v>
      </c>
      <c r="N90" s="97">
        <v>67.444000000000003</v>
      </c>
      <c r="O90" s="97">
        <v>57.607999999999997</v>
      </c>
      <c r="P90" s="97">
        <v>56.612000000000002</v>
      </c>
      <c r="Q90" s="97">
        <v>57.277000000000001</v>
      </c>
      <c r="R90" s="97">
        <v>53.503</v>
      </c>
      <c r="S90" s="97">
        <v>62.84</v>
      </c>
      <c r="T90" s="97">
        <v>57.594999999999999</v>
      </c>
      <c r="U90" s="97">
        <v>58.110999999999997</v>
      </c>
      <c r="V90" s="97">
        <v>59.753</v>
      </c>
      <c r="W90" s="97">
        <v>53.469000000000001</v>
      </c>
      <c r="X90" s="97">
        <v>89.117999999999995</v>
      </c>
      <c r="Y90" s="97">
        <v>56.53</v>
      </c>
      <c r="Z90" s="97">
        <v>48.698</v>
      </c>
      <c r="AA90" s="97" t="s">
        <v>789</v>
      </c>
      <c r="AB90" s="97">
        <v>68.167000000000002</v>
      </c>
      <c r="AC90" s="97">
        <v>40.716000000000001</v>
      </c>
      <c r="AD90" s="97">
        <v>66.852000000000004</v>
      </c>
      <c r="AE90" s="97">
        <v>69.543000000000006</v>
      </c>
      <c r="AF90" s="152"/>
      <c r="AG90" s="152"/>
      <c r="AH90" s="152"/>
      <c r="AI90" s="152"/>
      <c r="AJ90" s="152"/>
      <c r="AK90" s="152"/>
      <c r="AL90" s="152"/>
    </row>
    <row r="91" spans="1:38" x14ac:dyDescent="0.25">
      <c r="A91" s="150" t="s">
        <v>893</v>
      </c>
      <c r="B91" s="98" t="s">
        <v>818</v>
      </c>
      <c r="C91" s="97">
        <v>66.424999999999997</v>
      </c>
      <c r="D91" s="97">
        <v>84.406000000000006</v>
      </c>
      <c r="E91" s="97">
        <v>134.41</v>
      </c>
      <c r="F91" s="97">
        <v>82.686000000000007</v>
      </c>
      <c r="G91" s="97">
        <v>117.517</v>
      </c>
      <c r="H91" s="97">
        <v>355.80900000000003</v>
      </c>
      <c r="I91" s="97">
        <v>101.221</v>
      </c>
      <c r="J91" s="97">
        <v>65.37</v>
      </c>
      <c r="K91" s="97">
        <v>63.152999999999999</v>
      </c>
      <c r="L91" s="97">
        <v>116.372</v>
      </c>
      <c r="M91" s="97">
        <v>30.518000000000001</v>
      </c>
      <c r="N91" s="97">
        <v>68.216999999999999</v>
      </c>
      <c r="O91" s="97">
        <v>58.145000000000003</v>
      </c>
      <c r="P91" s="97">
        <v>57.223999999999997</v>
      </c>
      <c r="Q91" s="97">
        <v>57.698999999999998</v>
      </c>
      <c r="R91" s="97">
        <v>54.508000000000003</v>
      </c>
      <c r="S91" s="97">
        <v>63.731999999999999</v>
      </c>
      <c r="T91" s="97">
        <v>57.737000000000002</v>
      </c>
      <c r="U91" s="97">
        <v>58.276000000000003</v>
      </c>
      <c r="V91" s="97">
        <v>60.497</v>
      </c>
      <c r="W91" s="97">
        <v>54.125</v>
      </c>
      <c r="X91" s="97">
        <v>86.132000000000005</v>
      </c>
      <c r="Y91" s="97">
        <v>56.975999999999999</v>
      </c>
      <c r="Z91" s="97">
        <v>49.66</v>
      </c>
      <c r="AA91" s="97" t="s">
        <v>789</v>
      </c>
      <c r="AB91" s="97">
        <v>68.688000000000002</v>
      </c>
      <c r="AC91" s="97">
        <v>40.305</v>
      </c>
      <c r="AD91" s="97">
        <v>67.308000000000007</v>
      </c>
      <c r="AE91" s="97">
        <v>70.134</v>
      </c>
      <c r="AF91" s="152"/>
      <c r="AG91" s="152"/>
      <c r="AH91" s="152"/>
      <c r="AI91" s="152"/>
      <c r="AJ91" s="152"/>
      <c r="AK91" s="152"/>
      <c r="AL91" s="152"/>
    </row>
    <row r="92" spans="1:38" x14ac:dyDescent="0.25">
      <c r="A92" s="150"/>
      <c r="B92" s="98" t="s">
        <v>819</v>
      </c>
      <c r="C92" s="97">
        <v>66.867000000000004</v>
      </c>
      <c r="D92" s="97">
        <v>84.763999999999996</v>
      </c>
      <c r="E92" s="97">
        <v>134.77699999999999</v>
      </c>
      <c r="F92" s="97">
        <v>83.33</v>
      </c>
      <c r="G92" s="97">
        <v>117.758</v>
      </c>
      <c r="H92" s="97">
        <v>353.89400000000001</v>
      </c>
      <c r="I92" s="97">
        <v>101.452</v>
      </c>
      <c r="J92" s="97">
        <v>65.694999999999993</v>
      </c>
      <c r="K92" s="97">
        <v>63.28</v>
      </c>
      <c r="L92" s="97">
        <v>116.28</v>
      </c>
      <c r="M92" s="97">
        <v>30.841000000000001</v>
      </c>
      <c r="N92" s="97">
        <v>68.930999999999997</v>
      </c>
      <c r="O92" s="97">
        <v>58.616</v>
      </c>
      <c r="P92" s="97">
        <v>57.752000000000002</v>
      </c>
      <c r="Q92" s="97">
        <v>58.067</v>
      </c>
      <c r="R92" s="97">
        <v>55.405999999999999</v>
      </c>
      <c r="S92" s="97">
        <v>63.436</v>
      </c>
      <c r="T92" s="97">
        <v>58.488999999999997</v>
      </c>
      <c r="U92" s="97">
        <v>58.612000000000002</v>
      </c>
      <c r="V92" s="97">
        <v>61.13</v>
      </c>
      <c r="W92" s="97">
        <v>54.594000000000001</v>
      </c>
      <c r="X92" s="97">
        <v>83.984999999999999</v>
      </c>
      <c r="Y92" s="97">
        <v>57.459000000000003</v>
      </c>
      <c r="Z92" s="97">
        <v>50.56</v>
      </c>
      <c r="AA92" s="97" t="s">
        <v>789</v>
      </c>
      <c r="AB92" s="97">
        <v>69.173000000000002</v>
      </c>
      <c r="AC92" s="97">
        <v>40.646000000000001</v>
      </c>
      <c r="AD92" s="97">
        <v>67.768000000000001</v>
      </c>
      <c r="AE92" s="97">
        <v>70.647999999999996</v>
      </c>
      <c r="AF92" s="152"/>
      <c r="AG92" s="152"/>
      <c r="AH92" s="152"/>
      <c r="AI92" s="152"/>
      <c r="AJ92" s="152"/>
      <c r="AK92" s="152"/>
      <c r="AL92" s="152"/>
    </row>
    <row r="93" spans="1:38" x14ac:dyDescent="0.25">
      <c r="A93" s="150"/>
      <c r="B93" s="98" t="s">
        <v>820</v>
      </c>
      <c r="C93" s="97">
        <v>67.293999999999997</v>
      </c>
      <c r="D93" s="97">
        <v>85.197000000000003</v>
      </c>
      <c r="E93" s="97">
        <v>134.88800000000001</v>
      </c>
      <c r="F93" s="97">
        <v>83.936999999999998</v>
      </c>
      <c r="G93" s="97">
        <v>117.545</v>
      </c>
      <c r="H93" s="97">
        <v>348.96499999999997</v>
      </c>
      <c r="I93" s="97">
        <v>102.518</v>
      </c>
      <c r="J93" s="97">
        <v>66.168000000000006</v>
      </c>
      <c r="K93" s="97">
        <v>63.674999999999997</v>
      </c>
      <c r="L93" s="97">
        <v>116.462</v>
      </c>
      <c r="M93" s="97">
        <v>31.437999999999999</v>
      </c>
      <c r="N93" s="97">
        <v>69.438999999999993</v>
      </c>
      <c r="O93" s="97">
        <v>59.033999999999999</v>
      </c>
      <c r="P93" s="97">
        <v>58.209000000000003</v>
      </c>
      <c r="Q93" s="97">
        <v>58.366</v>
      </c>
      <c r="R93" s="97">
        <v>56.249000000000002</v>
      </c>
      <c r="S93" s="97">
        <v>63.228999999999999</v>
      </c>
      <c r="T93" s="97">
        <v>58.915999999999997</v>
      </c>
      <c r="U93" s="97">
        <v>58.981999999999999</v>
      </c>
      <c r="V93" s="97">
        <v>61.402000000000001</v>
      </c>
      <c r="W93" s="97">
        <v>55.136000000000003</v>
      </c>
      <c r="X93" s="97">
        <v>82.695999999999998</v>
      </c>
      <c r="Y93" s="97">
        <v>57.997999999999998</v>
      </c>
      <c r="Z93" s="97">
        <v>51.395000000000003</v>
      </c>
      <c r="AA93" s="97" t="s">
        <v>789</v>
      </c>
      <c r="AB93" s="97">
        <v>69.582999999999998</v>
      </c>
      <c r="AC93" s="97">
        <v>41.195</v>
      </c>
      <c r="AD93" s="97">
        <v>68.204999999999998</v>
      </c>
      <c r="AE93" s="97">
        <v>71.069000000000003</v>
      </c>
      <c r="AF93" s="152"/>
      <c r="AG93" s="152"/>
      <c r="AH93" s="152"/>
      <c r="AI93" s="152"/>
      <c r="AJ93" s="152"/>
      <c r="AK93" s="152"/>
      <c r="AL93" s="152"/>
    </row>
    <row r="94" spans="1:38" x14ac:dyDescent="0.25">
      <c r="A94" s="150"/>
      <c r="B94" s="98" t="s">
        <v>821</v>
      </c>
      <c r="C94" s="97">
        <v>67.763000000000005</v>
      </c>
      <c r="D94" s="97">
        <v>85.405000000000001</v>
      </c>
      <c r="E94" s="97">
        <v>135.09899999999999</v>
      </c>
      <c r="F94" s="97">
        <v>84.462000000000003</v>
      </c>
      <c r="G94" s="97">
        <v>117.801</v>
      </c>
      <c r="H94" s="97">
        <v>346.50200000000001</v>
      </c>
      <c r="I94" s="97">
        <v>102.562</v>
      </c>
      <c r="J94" s="97">
        <v>66.36</v>
      </c>
      <c r="K94" s="97">
        <v>63.734999999999999</v>
      </c>
      <c r="L94" s="97">
        <v>116.863</v>
      </c>
      <c r="M94" s="97">
        <v>31.777999999999999</v>
      </c>
      <c r="N94" s="97">
        <v>69.567999999999998</v>
      </c>
      <c r="O94" s="97">
        <v>59.603999999999999</v>
      </c>
      <c r="P94" s="97">
        <v>58.844999999999999</v>
      </c>
      <c r="Q94" s="97">
        <v>58.84</v>
      </c>
      <c r="R94" s="97">
        <v>57.149000000000001</v>
      </c>
      <c r="S94" s="97">
        <v>64.888000000000005</v>
      </c>
      <c r="T94" s="97">
        <v>59.207000000000001</v>
      </c>
      <c r="U94" s="97">
        <v>59.207000000000001</v>
      </c>
      <c r="V94" s="97">
        <v>62.497</v>
      </c>
      <c r="W94" s="97">
        <v>55.402999999999999</v>
      </c>
      <c r="X94" s="97">
        <v>80.525999999999996</v>
      </c>
      <c r="Y94" s="97">
        <v>58.44</v>
      </c>
      <c r="Z94" s="97">
        <v>52.295000000000002</v>
      </c>
      <c r="AA94" s="97" t="s">
        <v>789</v>
      </c>
      <c r="AB94" s="97">
        <v>70.093000000000004</v>
      </c>
      <c r="AC94" s="97">
        <v>41.689</v>
      </c>
      <c r="AD94" s="97">
        <v>68.706999999999994</v>
      </c>
      <c r="AE94" s="97">
        <v>71.625</v>
      </c>
      <c r="AF94" s="152"/>
      <c r="AG94" s="152"/>
      <c r="AH94" s="152"/>
      <c r="AI94" s="152"/>
      <c r="AJ94" s="152"/>
      <c r="AK94" s="152"/>
      <c r="AL94" s="152"/>
    </row>
    <row r="95" spans="1:38" x14ac:dyDescent="0.25">
      <c r="A95" s="150" t="s">
        <v>894</v>
      </c>
      <c r="B95" s="98" t="s">
        <v>818</v>
      </c>
      <c r="C95" s="97">
        <v>68.167000000000002</v>
      </c>
      <c r="D95" s="97">
        <v>85.558999999999997</v>
      </c>
      <c r="E95" s="97">
        <v>135.03</v>
      </c>
      <c r="F95" s="97">
        <v>85.149000000000001</v>
      </c>
      <c r="G95" s="97">
        <v>117.327</v>
      </c>
      <c r="H95" s="97">
        <v>342.59500000000003</v>
      </c>
      <c r="I95" s="97">
        <v>102.34399999999999</v>
      </c>
      <c r="J95" s="97">
        <v>66.558000000000007</v>
      </c>
      <c r="K95" s="97">
        <v>63.847999999999999</v>
      </c>
      <c r="L95" s="97">
        <v>116.51600000000001</v>
      </c>
      <c r="M95" s="97">
        <v>31.759</v>
      </c>
      <c r="N95" s="97">
        <v>70.259</v>
      </c>
      <c r="O95" s="97">
        <v>60.106000000000002</v>
      </c>
      <c r="P95" s="97">
        <v>59.387</v>
      </c>
      <c r="Q95" s="97">
        <v>59.264000000000003</v>
      </c>
      <c r="R95" s="97">
        <v>57.874000000000002</v>
      </c>
      <c r="S95" s="97">
        <v>65.84</v>
      </c>
      <c r="T95" s="97">
        <v>59.652999999999999</v>
      </c>
      <c r="U95" s="97">
        <v>59.381</v>
      </c>
      <c r="V95" s="97">
        <v>63.256</v>
      </c>
      <c r="W95" s="97">
        <v>55.902000000000001</v>
      </c>
      <c r="X95" s="97">
        <v>79.289000000000001</v>
      </c>
      <c r="Y95" s="97">
        <v>58.848999999999997</v>
      </c>
      <c r="Z95" s="97">
        <v>52.991</v>
      </c>
      <c r="AA95" s="97" t="s">
        <v>789</v>
      </c>
      <c r="AB95" s="97">
        <v>70.575999999999993</v>
      </c>
      <c r="AC95" s="97">
        <v>41.642000000000003</v>
      </c>
      <c r="AD95" s="97">
        <v>69.085999999999999</v>
      </c>
      <c r="AE95" s="97">
        <v>72.09</v>
      </c>
      <c r="AF95" s="152"/>
      <c r="AG95" s="152"/>
      <c r="AH95" s="152"/>
      <c r="AI95" s="152"/>
      <c r="AJ95" s="152"/>
      <c r="AK95" s="152"/>
      <c r="AL95" s="152"/>
    </row>
    <row r="96" spans="1:38" x14ac:dyDescent="0.25">
      <c r="A96" s="150"/>
      <c r="B96" s="98" t="s">
        <v>819</v>
      </c>
      <c r="C96" s="97">
        <v>68.623999999999995</v>
      </c>
      <c r="D96" s="97">
        <v>85.632999999999996</v>
      </c>
      <c r="E96" s="97">
        <v>135.74199999999999</v>
      </c>
      <c r="F96" s="97">
        <v>86.305000000000007</v>
      </c>
      <c r="G96" s="97">
        <v>118.179</v>
      </c>
      <c r="H96" s="97">
        <v>339.33100000000002</v>
      </c>
      <c r="I96" s="97">
        <v>102.515</v>
      </c>
      <c r="J96" s="97">
        <v>66.471999999999994</v>
      </c>
      <c r="K96" s="97">
        <v>64.272999999999996</v>
      </c>
      <c r="L96" s="97">
        <v>115.66800000000001</v>
      </c>
      <c r="M96" s="97">
        <v>30.876000000000001</v>
      </c>
      <c r="N96" s="97">
        <v>70.486000000000004</v>
      </c>
      <c r="O96" s="97">
        <v>60.716000000000001</v>
      </c>
      <c r="P96" s="97">
        <v>60.009</v>
      </c>
      <c r="Q96" s="97">
        <v>59.802999999999997</v>
      </c>
      <c r="R96" s="97">
        <v>58.526000000000003</v>
      </c>
      <c r="S96" s="97">
        <v>65.855999999999995</v>
      </c>
      <c r="T96" s="97">
        <v>60.238</v>
      </c>
      <c r="U96" s="97">
        <v>59.856999999999999</v>
      </c>
      <c r="V96" s="97">
        <v>64.513999999999996</v>
      </c>
      <c r="W96" s="97">
        <v>56.491</v>
      </c>
      <c r="X96" s="97">
        <v>79.369</v>
      </c>
      <c r="Y96" s="97">
        <v>59.341999999999999</v>
      </c>
      <c r="Z96" s="97">
        <v>53.542000000000002</v>
      </c>
      <c r="AA96" s="97" t="s">
        <v>789</v>
      </c>
      <c r="AB96" s="97">
        <v>71.111999999999995</v>
      </c>
      <c r="AC96" s="97">
        <v>41.36</v>
      </c>
      <c r="AD96" s="97">
        <v>69.488</v>
      </c>
      <c r="AE96" s="97">
        <v>72.567999999999998</v>
      </c>
      <c r="AF96" s="152"/>
      <c r="AG96" s="152"/>
      <c r="AH96" s="152"/>
      <c r="AI96" s="152"/>
      <c r="AJ96" s="152"/>
      <c r="AK96" s="152"/>
      <c r="AL96" s="152"/>
    </row>
    <row r="97" spans="1:38" x14ac:dyDescent="0.25">
      <c r="A97" s="150"/>
      <c r="B97" s="98" t="s">
        <v>820</v>
      </c>
      <c r="C97" s="97">
        <v>68.923000000000002</v>
      </c>
      <c r="D97" s="97">
        <v>85.536000000000001</v>
      </c>
      <c r="E97" s="97">
        <v>136.40299999999999</v>
      </c>
      <c r="F97" s="97">
        <v>87.498000000000005</v>
      </c>
      <c r="G97" s="97">
        <v>118.348</v>
      </c>
      <c r="H97" s="97">
        <v>337.30700000000002</v>
      </c>
      <c r="I97" s="97">
        <v>102.74</v>
      </c>
      <c r="J97" s="97">
        <v>66.197000000000003</v>
      </c>
      <c r="K97" s="97">
        <v>64.387</v>
      </c>
      <c r="L97" s="97">
        <v>115.697</v>
      </c>
      <c r="M97" s="97">
        <v>30.010999999999999</v>
      </c>
      <c r="N97" s="97">
        <v>70.114999999999995</v>
      </c>
      <c r="O97" s="97">
        <v>61.176000000000002</v>
      </c>
      <c r="P97" s="97">
        <v>60.503</v>
      </c>
      <c r="Q97" s="97">
        <v>60.148000000000003</v>
      </c>
      <c r="R97" s="97">
        <v>59.173000000000002</v>
      </c>
      <c r="S97" s="97">
        <v>66.146000000000001</v>
      </c>
      <c r="T97" s="97">
        <v>60.707000000000001</v>
      </c>
      <c r="U97" s="97">
        <v>60.104999999999997</v>
      </c>
      <c r="V97" s="97">
        <v>65.427000000000007</v>
      </c>
      <c r="W97" s="97">
        <v>56.98</v>
      </c>
      <c r="X97" s="97">
        <v>78.397000000000006</v>
      </c>
      <c r="Y97" s="97">
        <v>59.695999999999998</v>
      </c>
      <c r="Z97" s="97">
        <v>54.131</v>
      </c>
      <c r="AA97" s="97" t="s">
        <v>789</v>
      </c>
      <c r="AB97" s="97">
        <v>71.509</v>
      </c>
      <c r="AC97" s="97">
        <v>40.915999999999997</v>
      </c>
      <c r="AD97" s="97">
        <v>69.762</v>
      </c>
      <c r="AE97" s="97">
        <v>72.950999999999993</v>
      </c>
      <c r="AF97" s="152"/>
      <c r="AG97" s="152"/>
      <c r="AH97" s="152"/>
      <c r="AI97" s="152"/>
      <c r="AJ97" s="152"/>
      <c r="AK97" s="152"/>
      <c r="AL97" s="152"/>
    </row>
    <row r="98" spans="1:38" x14ac:dyDescent="0.25">
      <c r="A98" s="150"/>
      <c r="B98" s="98" t="s">
        <v>821</v>
      </c>
      <c r="C98" s="97">
        <v>69.319999999999993</v>
      </c>
      <c r="D98" s="97">
        <v>85.994</v>
      </c>
      <c r="E98" s="97">
        <v>137.304</v>
      </c>
      <c r="F98" s="97">
        <v>88.634</v>
      </c>
      <c r="G98" s="97">
        <v>119.261</v>
      </c>
      <c r="H98" s="97">
        <v>335.524</v>
      </c>
      <c r="I98" s="97">
        <v>103.292</v>
      </c>
      <c r="J98" s="97">
        <v>66.507999999999996</v>
      </c>
      <c r="K98" s="97">
        <v>64.885000000000005</v>
      </c>
      <c r="L98" s="97">
        <v>115.60599999999999</v>
      </c>
      <c r="M98" s="97">
        <v>30.704000000000001</v>
      </c>
      <c r="N98" s="97">
        <v>69.95</v>
      </c>
      <c r="O98" s="97">
        <v>61.542999999999999</v>
      </c>
      <c r="P98" s="97">
        <v>60.875999999999998</v>
      </c>
      <c r="Q98" s="97">
        <v>60.488999999999997</v>
      </c>
      <c r="R98" s="97">
        <v>59.673999999999999</v>
      </c>
      <c r="S98" s="97">
        <v>66.358999999999995</v>
      </c>
      <c r="T98" s="97">
        <v>61.256999999999998</v>
      </c>
      <c r="U98" s="97">
        <v>60.344999999999999</v>
      </c>
      <c r="V98" s="97">
        <v>65.534999999999997</v>
      </c>
      <c r="W98" s="97">
        <v>57.494999999999997</v>
      </c>
      <c r="X98" s="97">
        <v>78.481999999999999</v>
      </c>
      <c r="Y98" s="97">
        <v>60.109000000000002</v>
      </c>
      <c r="Z98" s="97">
        <v>54.594000000000001</v>
      </c>
      <c r="AA98" s="97" t="s">
        <v>789</v>
      </c>
      <c r="AB98" s="97">
        <v>71.876999999999995</v>
      </c>
      <c r="AC98" s="97">
        <v>41.408000000000001</v>
      </c>
      <c r="AD98" s="97">
        <v>70.141000000000005</v>
      </c>
      <c r="AE98" s="97">
        <v>73.290000000000006</v>
      </c>
      <c r="AF98" s="152"/>
      <c r="AG98" s="152"/>
      <c r="AH98" s="152"/>
      <c r="AI98" s="152"/>
      <c r="AJ98" s="152"/>
      <c r="AK98" s="152"/>
      <c r="AL98" s="152"/>
    </row>
    <row r="99" spans="1:38" x14ac:dyDescent="0.25">
      <c r="A99" s="150" t="s">
        <v>895</v>
      </c>
      <c r="B99" s="98" t="s">
        <v>818</v>
      </c>
      <c r="C99" s="97">
        <v>69.567999999999998</v>
      </c>
      <c r="D99" s="97">
        <v>85.903000000000006</v>
      </c>
      <c r="E99" s="97">
        <v>137.62100000000001</v>
      </c>
      <c r="F99" s="97">
        <v>89.153999999999996</v>
      </c>
      <c r="G99" s="97">
        <v>119.566</v>
      </c>
      <c r="H99" s="97">
        <v>333.67099999999999</v>
      </c>
      <c r="I99" s="97">
        <v>103.751</v>
      </c>
      <c r="J99" s="97">
        <v>66.319000000000003</v>
      </c>
      <c r="K99" s="97">
        <v>64.930000000000007</v>
      </c>
      <c r="L99" s="97">
        <v>114.07</v>
      </c>
      <c r="M99" s="97">
        <v>30.311</v>
      </c>
      <c r="N99" s="97">
        <v>70.19</v>
      </c>
      <c r="O99" s="97">
        <v>61.932000000000002</v>
      </c>
      <c r="P99" s="97">
        <v>61.28</v>
      </c>
      <c r="Q99" s="97">
        <v>60.948999999999998</v>
      </c>
      <c r="R99" s="97">
        <v>60.332000000000001</v>
      </c>
      <c r="S99" s="97">
        <v>66.531000000000006</v>
      </c>
      <c r="T99" s="97">
        <v>61.652999999999999</v>
      </c>
      <c r="U99" s="97">
        <v>60.503999999999998</v>
      </c>
      <c r="V99" s="97">
        <v>65.337000000000003</v>
      </c>
      <c r="W99" s="97">
        <v>58.085000000000001</v>
      </c>
      <c r="X99" s="97">
        <v>78.227999999999994</v>
      </c>
      <c r="Y99" s="97">
        <v>60.476999999999997</v>
      </c>
      <c r="Z99" s="97">
        <v>55.075000000000003</v>
      </c>
      <c r="AA99" s="97" t="s">
        <v>789</v>
      </c>
      <c r="AB99" s="97">
        <v>72.203000000000003</v>
      </c>
      <c r="AC99" s="97">
        <v>41.131</v>
      </c>
      <c r="AD99" s="97">
        <v>70.369</v>
      </c>
      <c r="AE99" s="97">
        <v>73.603999999999999</v>
      </c>
      <c r="AF99" s="152"/>
      <c r="AG99" s="152"/>
      <c r="AH99" s="152"/>
      <c r="AI99" s="152"/>
      <c r="AJ99" s="152"/>
      <c r="AK99" s="152"/>
      <c r="AL99" s="152"/>
    </row>
    <row r="100" spans="1:38" x14ac:dyDescent="0.25">
      <c r="A100" s="150"/>
      <c r="B100" s="98" t="s">
        <v>819</v>
      </c>
      <c r="C100" s="97">
        <v>69.956000000000003</v>
      </c>
      <c r="D100" s="97">
        <v>86.203000000000003</v>
      </c>
      <c r="E100" s="97">
        <v>138.44200000000001</v>
      </c>
      <c r="F100" s="97">
        <v>90.143000000000001</v>
      </c>
      <c r="G100" s="97">
        <v>120.355</v>
      </c>
      <c r="H100" s="97">
        <v>333.08300000000003</v>
      </c>
      <c r="I100" s="97">
        <v>103.982</v>
      </c>
      <c r="J100" s="97">
        <v>66.462000000000003</v>
      </c>
      <c r="K100" s="97">
        <v>65.126999999999995</v>
      </c>
      <c r="L100" s="97">
        <v>114.59</v>
      </c>
      <c r="M100" s="97">
        <v>29.882999999999999</v>
      </c>
      <c r="N100" s="97">
        <v>70.575000000000003</v>
      </c>
      <c r="O100" s="97">
        <v>62.353999999999999</v>
      </c>
      <c r="P100" s="97">
        <v>61.709000000000003</v>
      </c>
      <c r="Q100" s="97">
        <v>61.326000000000001</v>
      </c>
      <c r="R100" s="97">
        <v>60.89</v>
      </c>
      <c r="S100" s="97">
        <v>66.856999999999999</v>
      </c>
      <c r="T100" s="97">
        <v>61.603000000000002</v>
      </c>
      <c r="U100" s="97">
        <v>60.892000000000003</v>
      </c>
      <c r="V100" s="97">
        <v>65.971999999999994</v>
      </c>
      <c r="W100" s="97">
        <v>58.497</v>
      </c>
      <c r="X100" s="97">
        <v>78.331000000000003</v>
      </c>
      <c r="Y100" s="97">
        <v>60.887</v>
      </c>
      <c r="Z100" s="97">
        <v>55.534999999999997</v>
      </c>
      <c r="AA100" s="97" t="s">
        <v>789</v>
      </c>
      <c r="AB100" s="97">
        <v>72.688999999999993</v>
      </c>
      <c r="AC100" s="97">
        <v>40.777000000000001</v>
      </c>
      <c r="AD100" s="97">
        <v>70.760000000000005</v>
      </c>
      <c r="AE100" s="97">
        <v>74.108000000000004</v>
      </c>
      <c r="AF100" s="152"/>
      <c r="AG100" s="152"/>
      <c r="AH100" s="152"/>
      <c r="AI100" s="152"/>
      <c r="AJ100" s="152"/>
      <c r="AK100" s="152"/>
      <c r="AL100" s="152"/>
    </row>
    <row r="101" spans="1:38" x14ac:dyDescent="0.25">
      <c r="A101" s="150"/>
      <c r="B101" s="98" t="s">
        <v>820</v>
      </c>
      <c r="C101" s="97">
        <v>70.459000000000003</v>
      </c>
      <c r="D101" s="97">
        <v>86.995999999999995</v>
      </c>
      <c r="E101" s="97">
        <v>139.41800000000001</v>
      </c>
      <c r="F101" s="97">
        <v>91.513000000000005</v>
      </c>
      <c r="G101" s="97">
        <v>120.75700000000001</v>
      </c>
      <c r="H101" s="97">
        <v>331.55599999999998</v>
      </c>
      <c r="I101" s="97">
        <v>104.94</v>
      </c>
      <c r="J101" s="97">
        <v>67.150000000000006</v>
      </c>
      <c r="K101" s="97">
        <v>65.789000000000001</v>
      </c>
      <c r="L101" s="97">
        <v>114.005</v>
      </c>
      <c r="M101" s="97">
        <v>31.548999999999999</v>
      </c>
      <c r="N101" s="97">
        <v>70.882999999999996</v>
      </c>
      <c r="O101" s="97">
        <v>62.726999999999997</v>
      </c>
      <c r="P101" s="97">
        <v>62.079000000000001</v>
      </c>
      <c r="Q101" s="97">
        <v>61.633000000000003</v>
      </c>
      <c r="R101" s="97">
        <v>61.512999999999998</v>
      </c>
      <c r="S101" s="97">
        <v>66.944999999999993</v>
      </c>
      <c r="T101" s="97">
        <v>61.710999999999999</v>
      </c>
      <c r="U101" s="97">
        <v>61.076000000000001</v>
      </c>
      <c r="V101" s="97">
        <v>66.075000000000003</v>
      </c>
      <c r="W101" s="97">
        <v>59.134999999999998</v>
      </c>
      <c r="X101" s="97">
        <v>78.796999999999997</v>
      </c>
      <c r="Y101" s="97">
        <v>61.484000000000002</v>
      </c>
      <c r="Z101" s="97">
        <v>56.142000000000003</v>
      </c>
      <c r="AA101" s="97" t="s">
        <v>789</v>
      </c>
      <c r="AB101" s="97">
        <v>73.094999999999999</v>
      </c>
      <c r="AC101" s="97">
        <v>41.929000000000002</v>
      </c>
      <c r="AD101" s="97">
        <v>71.239999999999995</v>
      </c>
      <c r="AE101" s="97">
        <v>74.47</v>
      </c>
      <c r="AF101" s="152"/>
      <c r="AG101" s="152"/>
      <c r="AH101" s="152"/>
      <c r="AI101" s="152"/>
      <c r="AJ101" s="152"/>
      <c r="AK101" s="152"/>
      <c r="AL101" s="152"/>
    </row>
    <row r="102" spans="1:38" x14ac:dyDescent="0.25">
      <c r="A102" s="150"/>
      <c r="B102" s="98" t="s">
        <v>821</v>
      </c>
      <c r="C102" s="97">
        <v>70.789000000000001</v>
      </c>
      <c r="D102" s="97">
        <v>87.106999999999999</v>
      </c>
      <c r="E102" s="97">
        <v>139.65600000000001</v>
      </c>
      <c r="F102" s="97">
        <v>92.912999999999997</v>
      </c>
      <c r="G102" s="97">
        <v>119.74299999999999</v>
      </c>
      <c r="H102" s="97">
        <v>328.22399999999999</v>
      </c>
      <c r="I102" s="97">
        <v>104.78100000000001</v>
      </c>
      <c r="J102" s="97">
        <v>67.22</v>
      </c>
      <c r="K102" s="97">
        <v>65.855999999999995</v>
      </c>
      <c r="L102" s="97">
        <v>113.02500000000001</v>
      </c>
      <c r="M102" s="97">
        <v>31.911999999999999</v>
      </c>
      <c r="N102" s="97">
        <v>71.129000000000005</v>
      </c>
      <c r="O102" s="97">
        <v>63.149000000000001</v>
      </c>
      <c r="P102" s="97">
        <v>62.49</v>
      </c>
      <c r="Q102" s="97">
        <v>61.984999999999999</v>
      </c>
      <c r="R102" s="97">
        <v>62.073</v>
      </c>
      <c r="S102" s="97">
        <v>66.753</v>
      </c>
      <c r="T102" s="97">
        <v>62.052</v>
      </c>
      <c r="U102" s="97">
        <v>61.423999999999999</v>
      </c>
      <c r="V102" s="97">
        <v>66.578999999999994</v>
      </c>
      <c r="W102" s="97">
        <v>59.649000000000001</v>
      </c>
      <c r="X102" s="97">
        <v>79.555999999999997</v>
      </c>
      <c r="Y102" s="97">
        <v>62.006999999999998</v>
      </c>
      <c r="Z102" s="97">
        <v>56.6</v>
      </c>
      <c r="AA102" s="97" t="s">
        <v>789</v>
      </c>
      <c r="AB102" s="97">
        <v>73.466999999999999</v>
      </c>
      <c r="AC102" s="97">
        <v>42.133000000000003</v>
      </c>
      <c r="AD102" s="97">
        <v>71.504000000000005</v>
      </c>
      <c r="AE102" s="97">
        <v>74.765000000000001</v>
      </c>
      <c r="AF102" s="152"/>
      <c r="AG102" s="152"/>
      <c r="AH102" s="152"/>
      <c r="AI102" s="152"/>
      <c r="AJ102" s="152"/>
      <c r="AK102" s="152"/>
      <c r="AL102" s="152"/>
    </row>
    <row r="103" spans="1:38" x14ac:dyDescent="0.25">
      <c r="A103" s="150" t="s">
        <v>790</v>
      </c>
      <c r="B103" s="98" t="s">
        <v>818</v>
      </c>
      <c r="C103" s="97">
        <v>71.135999999999996</v>
      </c>
      <c r="D103" s="97">
        <v>87.21</v>
      </c>
      <c r="E103" s="97">
        <v>140.214</v>
      </c>
      <c r="F103" s="97">
        <v>93.953000000000003</v>
      </c>
      <c r="G103" s="97">
        <v>119.83799999999999</v>
      </c>
      <c r="H103" s="97">
        <v>326.137</v>
      </c>
      <c r="I103" s="97">
        <v>105.422</v>
      </c>
      <c r="J103" s="97">
        <v>67.198999999999998</v>
      </c>
      <c r="K103" s="97">
        <v>66.234999999999999</v>
      </c>
      <c r="L103" s="97">
        <v>111.833</v>
      </c>
      <c r="M103" s="97">
        <v>31.623000000000001</v>
      </c>
      <c r="N103" s="97">
        <v>71.286000000000001</v>
      </c>
      <c r="O103" s="97">
        <v>63.594999999999999</v>
      </c>
      <c r="P103" s="97">
        <v>62.98</v>
      </c>
      <c r="Q103" s="97">
        <v>62.475999999999999</v>
      </c>
      <c r="R103" s="97">
        <v>62.850999999999999</v>
      </c>
      <c r="S103" s="97">
        <v>66.968999999999994</v>
      </c>
      <c r="T103" s="97">
        <v>62.447000000000003</v>
      </c>
      <c r="U103" s="97">
        <v>61.707999999999998</v>
      </c>
      <c r="V103" s="97">
        <v>66.855999999999995</v>
      </c>
      <c r="W103" s="97">
        <v>60.104999999999997</v>
      </c>
      <c r="X103" s="97">
        <v>78.332999999999998</v>
      </c>
      <c r="Y103" s="97">
        <v>62.347000000000001</v>
      </c>
      <c r="Z103" s="97">
        <v>57.253</v>
      </c>
      <c r="AA103" s="97" t="s">
        <v>789</v>
      </c>
      <c r="AB103" s="97">
        <v>73.852000000000004</v>
      </c>
      <c r="AC103" s="97">
        <v>42.036000000000001</v>
      </c>
      <c r="AD103" s="97">
        <v>71.91</v>
      </c>
      <c r="AE103" s="97">
        <v>75.230999999999995</v>
      </c>
      <c r="AF103" s="152"/>
      <c r="AG103" s="152"/>
      <c r="AH103" s="152"/>
      <c r="AI103" s="152"/>
      <c r="AJ103" s="152"/>
      <c r="AK103" s="152"/>
      <c r="AL103" s="152"/>
    </row>
    <row r="104" spans="1:38" x14ac:dyDescent="0.25">
      <c r="A104" s="150"/>
      <c r="B104" s="98" t="s">
        <v>819</v>
      </c>
      <c r="C104" s="97">
        <v>71.549000000000007</v>
      </c>
      <c r="D104" s="97">
        <v>87.388999999999996</v>
      </c>
      <c r="E104" s="97">
        <v>140.06100000000001</v>
      </c>
      <c r="F104" s="97">
        <v>94.605999999999995</v>
      </c>
      <c r="G104" s="97">
        <v>119.459</v>
      </c>
      <c r="H104" s="97">
        <v>321.56</v>
      </c>
      <c r="I104" s="97">
        <v>105.628</v>
      </c>
      <c r="J104" s="97">
        <v>67.45</v>
      </c>
      <c r="K104" s="97">
        <v>66.808000000000007</v>
      </c>
      <c r="L104" s="97">
        <v>111.23399999999999</v>
      </c>
      <c r="M104" s="97">
        <v>31.655000000000001</v>
      </c>
      <c r="N104" s="97">
        <v>71.61</v>
      </c>
      <c r="O104" s="97">
        <v>64.102999999999994</v>
      </c>
      <c r="P104" s="97">
        <v>63.494</v>
      </c>
      <c r="Q104" s="97">
        <v>62.896000000000001</v>
      </c>
      <c r="R104" s="97">
        <v>63.249000000000002</v>
      </c>
      <c r="S104" s="97">
        <v>68.236000000000004</v>
      </c>
      <c r="T104" s="97">
        <v>62.932000000000002</v>
      </c>
      <c r="U104" s="97">
        <v>62.292999999999999</v>
      </c>
      <c r="V104" s="97">
        <v>67.344999999999999</v>
      </c>
      <c r="W104" s="97">
        <v>60.713000000000001</v>
      </c>
      <c r="X104" s="97">
        <v>78.569999999999993</v>
      </c>
      <c r="Y104" s="97">
        <v>62.74</v>
      </c>
      <c r="Z104" s="97">
        <v>57.667000000000002</v>
      </c>
      <c r="AA104" s="97" t="s">
        <v>789</v>
      </c>
      <c r="AB104" s="97">
        <v>74.290000000000006</v>
      </c>
      <c r="AC104" s="97">
        <v>41.988999999999997</v>
      </c>
      <c r="AD104" s="97">
        <v>72.31</v>
      </c>
      <c r="AE104" s="97">
        <v>75.655000000000001</v>
      </c>
      <c r="AF104" s="152"/>
      <c r="AG104" s="152"/>
      <c r="AH104" s="152"/>
      <c r="AI104" s="152"/>
      <c r="AJ104" s="152"/>
      <c r="AK104" s="152"/>
      <c r="AL104" s="152"/>
    </row>
    <row r="105" spans="1:38" x14ac:dyDescent="0.25">
      <c r="A105" s="150"/>
      <c r="B105" s="98" t="s">
        <v>820</v>
      </c>
      <c r="C105" s="97">
        <v>71.841999999999999</v>
      </c>
      <c r="D105" s="97">
        <v>87.412000000000006</v>
      </c>
      <c r="E105" s="97">
        <v>139.61000000000001</v>
      </c>
      <c r="F105" s="97">
        <v>94.506</v>
      </c>
      <c r="G105" s="97">
        <v>120.253</v>
      </c>
      <c r="H105" s="97">
        <v>314.46100000000001</v>
      </c>
      <c r="I105" s="97">
        <v>106.568</v>
      </c>
      <c r="J105" s="97">
        <v>67.593999999999994</v>
      </c>
      <c r="K105" s="97">
        <v>67.004999999999995</v>
      </c>
      <c r="L105" s="97">
        <v>111.057</v>
      </c>
      <c r="M105" s="97">
        <v>31.273</v>
      </c>
      <c r="N105" s="97">
        <v>72.233999999999995</v>
      </c>
      <c r="O105" s="97">
        <v>64.507000000000005</v>
      </c>
      <c r="P105" s="97">
        <v>63.896000000000001</v>
      </c>
      <c r="Q105" s="97">
        <v>63.332000000000001</v>
      </c>
      <c r="R105" s="97">
        <v>63.572000000000003</v>
      </c>
      <c r="S105" s="97">
        <v>68.861999999999995</v>
      </c>
      <c r="T105" s="97">
        <v>63.268000000000001</v>
      </c>
      <c r="U105" s="97">
        <v>62.664999999999999</v>
      </c>
      <c r="V105" s="97">
        <v>67.900999999999996</v>
      </c>
      <c r="W105" s="97">
        <v>61.015000000000001</v>
      </c>
      <c r="X105" s="97">
        <v>78.968999999999994</v>
      </c>
      <c r="Y105" s="97">
        <v>63.116</v>
      </c>
      <c r="Z105" s="97">
        <v>58.027999999999999</v>
      </c>
      <c r="AA105" s="97" t="s">
        <v>789</v>
      </c>
      <c r="AB105" s="97">
        <v>74.644000000000005</v>
      </c>
      <c r="AC105" s="97">
        <v>41.767000000000003</v>
      </c>
      <c r="AD105" s="97">
        <v>72.59</v>
      </c>
      <c r="AE105" s="97">
        <v>76.004000000000005</v>
      </c>
      <c r="AF105" s="152"/>
      <c r="AG105" s="152"/>
      <c r="AH105" s="152"/>
      <c r="AI105" s="152"/>
      <c r="AJ105" s="152"/>
      <c r="AK105" s="152"/>
      <c r="AL105" s="152"/>
    </row>
    <row r="106" spans="1:38" x14ac:dyDescent="0.25">
      <c r="A106" s="150"/>
      <c r="B106" s="98" t="s">
        <v>821</v>
      </c>
      <c r="C106" s="97">
        <v>72.158000000000001</v>
      </c>
      <c r="D106" s="97">
        <v>87.433000000000007</v>
      </c>
      <c r="E106" s="97">
        <v>139.30000000000001</v>
      </c>
      <c r="F106" s="97">
        <v>95.067999999999998</v>
      </c>
      <c r="G106" s="97">
        <v>120.119</v>
      </c>
      <c r="H106" s="97">
        <v>308.62299999999999</v>
      </c>
      <c r="I106" s="97">
        <v>106.782</v>
      </c>
      <c r="J106" s="97">
        <v>67.7</v>
      </c>
      <c r="K106" s="97">
        <v>67.326999999999998</v>
      </c>
      <c r="L106" s="97">
        <v>110.92100000000001</v>
      </c>
      <c r="M106" s="97">
        <v>30.76</v>
      </c>
      <c r="N106" s="97">
        <v>72.653999999999996</v>
      </c>
      <c r="O106" s="97">
        <v>64.944999999999993</v>
      </c>
      <c r="P106" s="97">
        <v>64.350999999999999</v>
      </c>
      <c r="Q106" s="97">
        <v>63.84</v>
      </c>
      <c r="R106" s="97">
        <v>64.063000000000002</v>
      </c>
      <c r="S106" s="97">
        <v>68.900000000000006</v>
      </c>
      <c r="T106" s="97">
        <v>63.817999999999998</v>
      </c>
      <c r="U106" s="97">
        <v>62.981999999999999</v>
      </c>
      <c r="V106" s="97">
        <v>68.673000000000002</v>
      </c>
      <c r="W106" s="97">
        <v>61.271000000000001</v>
      </c>
      <c r="X106" s="97">
        <v>78.730999999999995</v>
      </c>
      <c r="Y106" s="97">
        <v>63.567999999999998</v>
      </c>
      <c r="Z106" s="97">
        <v>58.613999999999997</v>
      </c>
      <c r="AA106" s="97" t="s">
        <v>789</v>
      </c>
      <c r="AB106" s="97">
        <v>75.019000000000005</v>
      </c>
      <c r="AC106" s="97">
        <v>41.484999999999999</v>
      </c>
      <c r="AD106" s="97">
        <v>72.875</v>
      </c>
      <c r="AE106" s="97">
        <v>76.349999999999994</v>
      </c>
      <c r="AF106" s="152"/>
      <c r="AG106" s="152"/>
      <c r="AH106" s="152"/>
      <c r="AI106" s="152"/>
      <c r="AJ106" s="152"/>
      <c r="AK106" s="152"/>
      <c r="AL106" s="152"/>
    </row>
    <row r="107" spans="1:38" x14ac:dyDescent="0.25">
      <c r="A107" s="150" t="s">
        <v>791</v>
      </c>
      <c r="B107" s="98" t="s">
        <v>818</v>
      </c>
      <c r="C107" s="97">
        <v>72.558999999999997</v>
      </c>
      <c r="D107" s="97">
        <v>88.015000000000001</v>
      </c>
      <c r="E107" s="97">
        <v>139.405</v>
      </c>
      <c r="F107" s="97">
        <v>96.09</v>
      </c>
      <c r="G107" s="97">
        <v>120.36799999999999</v>
      </c>
      <c r="H107" s="97">
        <v>304.43200000000002</v>
      </c>
      <c r="I107" s="97">
        <v>106.22</v>
      </c>
      <c r="J107" s="97">
        <v>68.369</v>
      </c>
      <c r="K107" s="97">
        <v>67.843999999999994</v>
      </c>
      <c r="L107" s="97">
        <v>110.92400000000001</v>
      </c>
      <c r="M107" s="97">
        <v>32.295000000000002</v>
      </c>
      <c r="N107" s="97">
        <v>72.991</v>
      </c>
      <c r="O107" s="97">
        <v>65.266000000000005</v>
      </c>
      <c r="P107" s="97">
        <v>64.674999999999997</v>
      </c>
      <c r="Q107" s="97">
        <v>64.334999999999994</v>
      </c>
      <c r="R107" s="97">
        <v>64.363</v>
      </c>
      <c r="S107" s="97">
        <v>67.936000000000007</v>
      </c>
      <c r="T107" s="97">
        <v>64.328999999999994</v>
      </c>
      <c r="U107" s="97">
        <v>63.276000000000003</v>
      </c>
      <c r="V107" s="97">
        <v>69.006</v>
      </c>
      <c r="W107" s="97">
        <v>61.712000000000003</v>
      </c>
      <c r="X107" s="97">
        <v>78.900999999999996</v>
      </c>
      <c r="Y107" s="97">
        <v>63.975000000000001</v>
      </c>
      <c r="Z107" s="97">
        <v>59.064</v>
      </c>
      <c r="AA107" s="97" t="s">
        <v>789</v>
      </c>
      <c r="AB107" s="97">
        <v>75.313000000000002</v>
      </c>
      <c r="AC107" s="97">
        <v>42.722999999999999</v>
      </c>
      <c r="AD107" s="97">
        <v>73.236000000000004</v>
      </c>
      <c r="AE107" s="97">
        <v>76.576999999999998</v>
      </c>
      <c r="AF107" s="152"/>
      <c r="AG107" s="152"/>
      <c r="AH107" s="152"/>
      <c r="AI107" s="152"/>
      <c r="AJ107" s="152"/>
      <c r="AK107" s="152"/>
      <c r="AL107" s="152"/>
    </row>
    <row r="108" spans="1:38" x14ac:dyDescent="0.25">
      <c r="A108" s="150"/>
      <c r="B108" s="98" t="s">
        <v>819</v>
      </c>
      <c r="C108" s="97">
        <v>73.043999999999997</v>
      </c>
      <c r="D108" s="97">
        <v>88.403000000000006</v>
      </c>
      <c r="E108" s="97">
        <v>138.48599999999999</v>
      </c>
      <c r="F108" s="97">
        <v>96.134</v>
      </c>
      <c r="G108" s="97">
        <v>120.155</v>
      </c>
      <c r="H108" s="97">
        <v>297.57</v>
      </c>
      <c r="I108" s="97">
        <v>105.547</v>
      </c>
      <c r="J108" s="97">
        <v>69.084000000000003</v>
      </c>
      <c r="K108" s="97">
        <v>68.53</v>
      </c>
      <c r="L108" s="97">
        <v>110.453</v>
      </c>
      <c r="M108" s="97">
        <v>34.104999999999997</v>
      </c>
      <c r="N108" s="97">
        <v>73.239999999999995</v>
      </c>
      <c r="O108" s="97">
        <v>65.789000000000001</v>
      </c>
      <c r="P108" s="97">
        <v>65.183999999999997</v>
      </c>
      <c r="Q108" s="97">
        <v>64.807000000000002</v>
      </c>
      <c r="R108" s="97">
        <v>64.747</v>
      </c>
      <c r="S108" s="97">
        <v>68.602999999999994</v>
      </c>
      <c r="T108" s="97">
        <v>64.933000000000007</v>
      </c>
      <c r="U108" s="97">
        <v>63.856000000000002</v>
      </c>
      <c r="V108" s="97">
        <v>69.745000000000005</v>
      </c>
      <c r="W108" s="97">
        <v>62.170999999999999</v>
      </c>
      <c r="X108" s="97">
        <v>79.869</v>
      </c>
      <c r="Y108" s="97">
        <v>64.504000000000005</v>
      </c>
      <c r="Z108" s="97">
        <v>59.482999999999997</v>
      </c>
      <c r="AA108" s="97" t="s">
        <v>789</v>
      </c>
      <c r="AB108" s="97">
        <v>75.671999999999997</v>
      </c>
      <c r="AC108" s="97">
        <v>44.143000000000001</v>
      </c>
      <c r="AD108" s="97">
        <v>73.715000000000003</v>
      </c>
      <c r="AE108" s="97">
        <v>76.906999999999996</v>
      </c>
      <c r="AF108" s="152"/>
      <c r="AG108" s="152"/>
      <c r="AH108" s="152"/>
      <c r="AI108" s="152"/>
      <c r="AJ108" s="152"/>
      <c r="AK108" s="152"/>
      <c r="AL108" s="152"/>
    </row>
    <row r="109" spans="1:38" x14ac:dyDescent="0.25">
      <c r="A109" s="150"/>
      <c r="B109" s="98" t="s">
        <v>820</v>
      </c>
      <c r="C109" s="97">
        <v>73.355999999999995</v>
      </c>
      <c r="D109" s="97">
        <v>88.236000000000004</v>
      </c>
      <c r="E109" s="97">
        <v>138.125</v>
      </c>
      <c r="F109" s="97">
        <v>96.465000000000003</v>
      </c>
      <c r="G109" s="97">
        <v>120.501</v>
      </c>
      <c r="H109" s="97">
        <v>292.07</v>
      </c>
      <c r="I109" s="97">
        <v>105.515</v>
      </c>
      <c r="J109" s="97">
        <v>68.980999999999995</v>
      </c>
      <c r="K109" s="97">
        <v>69.283000000000001</v>
      </c>
      <c r="L109" s="97">
        <v>108.92100000000001</v>
      </c>
      <c r="M109" s="97">
        <v>33.085000000000001</v>
      </c>
      <c r="N109" s="97">
        <v>73.402000000000001</v>
      </c>
      <c r="O109" s="97">
        <v>66.304000000000002</v>
      </c>
      <c r="P109" s="97">
        <v>65.700999999999993</v>
      </c>
      <c r="Q109" s="97">
        <v>65.233999999999995</v>
      </c>
      <c r="R109" s="97">
        <v>65.090999999999994</v>
      </c>
      <c r="S109" s="97">
        <v>69.147999999999996</v>
      </c>
      <c r="T109" s="97">
        <v>65.512</v>
      </c>
      <c r="U109" s="97">
        <v>64.337999999999994</v>
      </c>
      <c r="V109" s="97">
        <v>70.710999999999999</v>
      </c>
      <c r="W109" s="97">
        <v>62.81</v>
      </c>
      <c r="X109" s="97">
        <v>80.286000000000001</v>
      </c>
      <c r="Y109" s="97">
        <v>64.864000000000004</v>
      </c>
      <c r="Z109" s="97">
        <v>59.823</v>
      </c>
      <c r="AA109" s="97" t="s">
        <v>789</v>
      </c>
      <c r="AB109" s="97">
        <v>76.016999999999996</v>
      </c>
      <c r="AC109" s="97">
        <v>43.613999999999997</v>
      </c>
      <c r="AD109" s="97">
        <v>73.953000000000003</v>
      </c>
      <c r="AE109" s="97">
        <v>77.167000000000002</v>
      </c>
      <c r="AF109" s="152"/>
      <c r="AG109" s="152"/>
      <c r="AH109" s="152"/>
      <c r="AI109" s="152"/>
      <c r="AJ109" s="152"/>
      <c r="AK109" s="152"/>
      <c r="AL109" s="152"/>
    </row>
    <row r="110" spans="1:38" x14ac:dyDescent="0.25">
      <c r="A110" s="150"/>
      <c r="B110" s="98" t="s">
        <v>821</v>
      </c>
      <c r="C110" s="97">
        <v>73.855999999999995</v>
      </c>
      <c r="D110" s="97">
        <v>88.629000000000005</v>
      </c>
      <c r="E110" s="97">
        <v>137.52699999999999</v>
      </c>
      <c r="F110" s="97">
        <v>97.028999999999996</v>
      </c>
      <c r="G110" s="97">
        <v>120.008</v>
      </c>
      <c r="H110" s="97">
        <v>286.63600000000002</v>
      </c>
      <c r="I110" s="97">
        <v>104.58799999999999</v>
      </c>
      <c r="J110" s="97">
        <v>69.622</v>
      </c>
      <c r="K110" s="97">
        <v>69.875</v>
      </c>
      <c r="L110" s="97">
        <v>109.38800000000001</v>
      </c>
      <c r="M110" s="97">
        <v>34.362000000000002</v>
      </c>
      <c r="N110" s="97">
        <v>73.597999999999999</v>
      </c>
      <c r="O110" s="97">
        <v>66.846000000000004</v>
      </c>
      <c r="P110" s="97">
        <v>66.236000000000004</v>
      </c>
      <c r="Q110" s="97">
        <v>65.635999999999996</v>
      </c>
      <c r="R110" s="97">
        <v>65.507000000000005</v>
      </c>
      <c r="S110" s="97">
        <v>70.02</v>
      </c>
      <c r="T110" s="97">
        <v>66.099999999999994</v>
      </c>
      <c r="U110" s="97">
        <v>64.91</v>
      </c>
      <c r="V110" s="97">
        <v>71.472999999999999</v>
      </c>
      <c r="W110" s="97">
        <v>63.466000000000001</v>
      </c>
      <c r="X110" s="97">
        <v>81.001999999999995</v>
      </c>
      <c r="Y110" s="97">
        <v>65.33</v>
      </c>
      <c r="Z110" s="97">
        <v>60.222000000000001</v>
      </c>
      <c r="AA110" s="97" t="s">
        <v>789</v>
      </c>
      <c r="AB110" s="97">
        <v>76.45</v>
      </c>
      <c r="AC110" s="97">
        <v>44.625999999999998</v>
      </c>
      <c r="AD110" s="97">
        <v>74.385999999999996</v>
      </c>
      <c r="AE110" s="97">
        <v>77.507000000000005</v>
      </c>
      <c r="AF110" s="152"/>
      <c r="AG110" s="152"/>
      <c r="AH110" s="152"/>
      <c r="AI110" s="152"/>
      <c r="AJ110" s="152"/>
      <c r="AK110" s="152"/>
      <c r="AL110" s="152"/>
    </row>
    <row r="111" spans="1:38" x14ac:dyDescent="0.25">
      <c r="A111" s="150" t="s">
        <v>792</v>
      </c>
      <c r="B111" s="98" t="s">
        <v>818</v>
      </c>
      <c r="C111" s="97">
        <v>74.182000000000002</v>
      </c>
      <c r="D111" s="97">
        <v>88.731999999999999</v>
      </c>
      <c r="E111" s="97">
        <v>136.99700000000001</v>
      </c>
      <c r="F111" s="97">
        <v>97.353999999999999</v>
      </c>
      <c r="G111" s="97">
        <v>120.169</v>
      </c>
      <c r="H111" s="97">
        <v>280.358</v>
      </c>
      <c r="I111" s="97">
        <v>104.509</v>
      </c>
      <c r="J111" s="97">
        <v>69.897999999999996</v>
      </c>
      <c r="K111" s="97">
        <v>69.94</v>
      </c>
      <c r="L111" s="97">
        <v>109.66200000000001</v>
      </c>
      <c r="M111" s="97">
        <v>34.956000000000003</v>
      </c>
      <c r="N111" s="97">
        <v>73.856999999999999</v>
      </c>
      <c r="O111" s="97">
        <v>67.266999999999996</v>
      </c>
      <c r="P111" s="97">
        <v>66.637</v>
      </c>
      <c r="Q111" s="97">
        <v>66.183000000000007</v>
      </c>
      <c r="R111" s="97">
        <v>65.766999999999996</v>
      </c>
      <c r="S111" s="97">
        <v>69.787999999999997</v>
      </c>
      <c r="T111" s="97">
        <v>66.628</v>
      </c>
      <c r="U111" s="97">
        <v>65.343999999999994</v>
      </c>
      <c r="V111" s="97">
        <v>72.165000000000006</v>
      </c>
      <c r="W111" s="97">
        <v>63.74</v>
      </c>
      <c r="X111" s="97">
        <v>82.087999999999994</v>
      </c>
      <c r="Y111" s="97">
        <v>65.727999999999994</v>
      </c>
      <c r="Z111" s="97">
        <v>60.466000000000001</v>
      </c>
      <c r="AA111" s="97" t="s">
        <v>789</v>
      </c>
      <c r="AB111" s="97">
        <v>76.75</v>
      </c>
      <c r="AC111" s="97">
        <v>45.472000000000001</v>
      </c>
      <c r="AD111" s="97">
        <v>74.700999999999993</v>
      </c>
      <c r="AE111" s="97">
        <v>77.790999999999997</v>
      </c>
      <c r="AF111" s="152"/>
      <c r="AG111" s="152"/>
      <c r="AH111" s="152"/>
      <c r="AI111" s="152"/>
      <c r="AJ111" s="152"/>
      <c r="AK111" s="152"/>
      <c r="AL111" s="152"/>
    </row>
    <row r="112" spans="1:38" x14ac:dyDescent="0.25">
      <c r="A112" s="150"/>
      <c r="B112" s="98" t="s">
        <v>819</v>
      </c>
      <c r="C112" s="97">
        <v>74.367999999999995</v>
      </c>
      <c r="D112" s="97">
        <v>88.253</v>
      </c>
      <c r="E112" s="97">
        <v>135.67699999999999</v>
      </c>
      <c r="F112" s="97">
        <v>96.786000000000001</v>
      </c>
      <c r="G112" s="97">
        <v>120.49299999999999</v>
      </c>
      <c r="H112" s="97">
        <v>272.00900000000001</v>
      </c>
      <c r="I112" s="97">
        <v>104.102</v>
      </c>
      <c r="J112" s="97">
        <v>69.686000000000007</v>
      </c>
      <c r="K112" s="97">
        <v>70.052000000000007</v>
      </c>
      <c r="L112" s="97">
        <v>110.976</v>
      </c>
      <c r="M112" s="97">
        <v>32.698</v>
      </c>
      <c r="N112" s="97">
        <v>74.275999999999996</v>
      </c>
      <c r="O112" s="97">
        <v>67.739999999999995</v>
      </c>
      <c r="P112" s="97">
        <v>67.119</v>
      </c>
      <c r="Q112" s="97">
        <v>66.495000000000005</v>
      </c>
      <c r="R112" s="97">
        <v>66.174999999999997</v>
      </c>
      <c r="S112" s="97">
        <v>70.400999999999996</v>
      </c>
      <c r="T112" s="97">
        <v>67.188000000000002</v>
      </c>
      <c r="U112" s="97">
        <v>65.760000000000005</v>
      </c>
      <c r="V112" s="97">
        <v>73.122</v>
      </c>
      <c r="W112" s="97">
        <v>64.293000000000006</v>
      </c>
      <c r="X112" s="97">
        <v>82.147999999999996</v>
      </c>
      <c r="Y112" s="97">
        <v>66.073999999999998</v>
      </c>
      <c r="Z112" s="97">
        <v>60.853000000000002</v>
      </c>
      <c r="AA112" s="97" t="s">
        <v>789</v>
      </c>
      <c r="AB112" s="97">
        <v>77.150000000000006</v>
      </c>
      <c r="AC112" s="97">
        <v>43.588000000000001</v>
      </c>
      <c r="AD112" s="97">
        <v>74.840999999999994</v>
      </c>
      <c r="AE112" s="97">
        <v>78.168000000000006</v>
      </c>
      <c r="AF112" s="152"/>
      <c r="AG112" s="152"/>
      <c r="AH112" s="152"/>
      <c r="AI112" s="152"/>
      <c r="AJ112" s="152"/>
      <c r="AK112" s="152"/>
      <c r="AL112" s="152"/>
    </row>
    <row r="113" spans="1:38" x14ac:dyDescent="0.25">
      <c r="A113" s="150"/>
      <c r="B113" s="98" t="s">
        <v>820</v>
      </c>
      <c r="C113" s="97">
        <v>74.563999999999993</v>
      </c>
      <c r="D113" s="97">
        <v>88.004000000000005</v>
      </c>
      <c r="E113" s="97">
        <v>134.767</v>
      </c>
      <c r="F113" s="97">
        <v>96.504999999999995</v>
      </c>
      <c r="G113" s="97">
        <v>119.96</v>
      </c>
      <c r="H113" s="97">
        <v>267.05500000000001</v>
      </c>
      <c r="I113" s="97">
        <v>104.099</v>
      </c>
      <c r="J113" s="97">
        <v>69.641000000000005</v>
      </c>
      <c r="K113" s="97">
        <v>70.317999999999998</v>
      </c>
      <c r="L113" s="97">
        <v>109.816</v>
      </c>
      <c r="M113" s="97">
        <v>33.039000000000001</v>
      </c>
      <c r="N113" s="97">
        <v>74.009</v>
      </c>
      <c r="O113" s="97">
        <v>68.129000000000005</v>
      </c>
      <c r="P113" s="97">
        <v>67.477999999999994</v>
      </c>
      <c r="Q113" s="97">
        <v>66.971999999999994</v>
      </c>
      <c r="R113" s="97">
        <v>66.421000000000006</v>
      </c>
      <c r="S113" s="97">
        <v>70.631</v>
      </c>
      <c r="T113" s="97">
        <v>67.635000000000005</v>
      </c>
      <c r="U113" s="97">
        <v>66.147000000000006</v>
      </c>
      <c r="V113" s="97">
        <v>73.578000000000003</v>
      </c>
      <c r="W113" s="97">
        <v>64.495999999999995</v>
      </c>
      <c r="X113" s="97">
        <v>83.694000000000003</v>
      </c>
      <c r="Y113" s="97">
        <v>66.503</v>
      </c>
      <c r="Z113" s="97">
        <v>61.05</v>
      </c>
      <c r="AA113" s="97" t="s">
        <v>789</v>
      </c>
      <c r="AB113" s="97">
        <v>77.33</v>
      </c>
      <c r="AC113" s="97">
        <v>43.847999999999999</v>
      </c>
      <c r="AD113" s="97">
        <v>75.007000000000005</v>
      </c>
      <c r="AE113" s="97">
        <v>78.308000000000007</v>
      </c>
      <c r="AF113" s="152"/>
      <c r="AG113" s="152"/>
      <c r="AH113" s="152"/>
      <c r="AI113" s="152"/>
      <c r="AJ113" s="152"/>
      <c r="AK113" s="152"/>
      <c r="AL113" s="152"/>
    </row>
    <row r="114" spans="1:38" x14ac:dyDescent="0.25">
      <c r="A114" s="150"/>
      <c r="B114" s="98" t="s">
        <v>821</v>
      </c>
      <c r="C114" s="97">
        <v>74.798000000000002</v>
      </c>
      <c r="D114" s="97">
        <v>87.885999999999996</v>
      </c>
      <c r="E114" s="97">
        <v>134.01599999999999</v>
      </c>
      <c r="F114" s="97">
        <v>96.539000000000001</v>
      </c>
      <c r="G114" s="97">
        <v>119.699</v>
      </c>
      <c r="H114" s="97">
        <v>262.46199999999999</v>
      </c>
      <c r="I114" s="97">
        <v>103.24</v>
      </c>
      <c r="J114" s="97">
        <v>69.715999999999994</v>
      </c>
      <c r="K114" s="97">
        <v>70.47</v>
      </c>
      <c r="L114" s="97">
        <v>109.367</v>
      </c>
      <c r="M114" s="97">
        <v>33.15</v>
      </c>
      <c r="N114" s="97">
        <v>74.165000000000006</v>
      </c>
      <c r="O114" s="97">
        <v>68.518000000000001</v>
      </c>
      <c r="P114" s="97">
        <v>67.823999999999998</v>
      </c>
      <c r="Q114" s="97">
        <v>67.445999999999998</v>
      </c>
      <c r="R114" s="97">
        <v>66.546999999999997</v>
      </c>
      <c r="S114" s="97">
        <v>71.369</v>
      </c>
      <c r="T114" s="97">
        <v>67.858000000000004</v>
      </c>
      <c r="U114" s="97">
        <v>66.730999999999995</v>
      </c>
      <c r="V114" s="97">
        <v>74.010999999999996</v>
      </c>
      <c r="W114" s="97">
        <v>64.581999999999994</v>
      </c>
      <c r="X114" s="97">
        <v>85.697999999999993</v>
      </c>
      <c r="Y114" s="97">
        <v>66.980999999999995</v>
      </c>
      <c r="Z114" s="97">
        <v>61.213999999999999</v>
      </c>
      <c r="AA114" s="97" t="s">
        <v>789</v>
      </c>
      <c r="AB114" s="97">
        <v>77.575000000000003</v>
      </c>
      <c r="AC114" s="97">
        <v>44.037999999999997</v>
      </c>
      <c r="AD114" s="97">
        <v>75.168999999999997</v>
      </c>
      <c r="AE114" s="97">
        <v>78.465999999999994</v>
      </c>
      <c r="AF114" s="152"/>
      <c r="AG114" s="152"/>
      <c r="AH114" s="152"/>
      <c r="AI114" s="152"/>
      <c r="AJ114" s="152"/>
      <c r="AK114" s="152"/>
      <c r="AL114" s="152"/>
    </row>
    <row r="115" spans="1:38" x14ac:dyDescent="0.25">
      <c r="A115" s="150" t="s">
        <v>793</v>
      </c>
      <c r="B115" s="98" t="s">
        <v>818</v>
      </c>
      <c r="C115" s="97">
        <v>74.804000000000002</v>
      </c>
      <c r="D115" s="97">
        <v>87.203999999999994</v>
      </c>
      <c r="E115" s="97">
        <v>133.03100000000001</v>
      </c>
      <c r="F115" s="97">
        <v>95.936999999999998</v>
      </c>
      <c r="G115" s="97">
        <v>119.925</v>
      </c>
      <c r="H115" s="97">
        <v>256.87799999999999</v>
      </c>
      <c r="I115" s="97">
        <v>103.285</v>
      </c>
      <c r="J115" s="97">
        <v>69.159000000000006</v>
      </c>
      <c r="K115" s="97">
        <v>70.706999999999994</v>
      </c>
      <c r="L115" s="97">
        <v>108.19</v>
      </c>
      <c r="M115" s="97">
        <v>30.396999999999998</v>
      </c>
      <c r="N115" s="97">
        <v>74.673000000000002</v>
      </c>
      <c r="O115" s="97">
        <v>68.826999999999998</v>
      </c>
      <c r="P115" s="97">
        <v>68.099000000000004</v>
      </c>
      <c r="Q115" s="97">
        <v>67.680999999999997</v>
      </c>
      <c r="R115" s="97">
        <v>66.915999999999997</v>
      </c>
      <c r="S115" s="97">
        <v>71.587000000000003</v>
      </c>
      <c r="T115" s="97">
        <v>68.352999999999994</v>
      </c>
      <c r="U115" s="97">
        <v>67.093999999999994</v>
      </c>
      <c r="V115" s="97">
        <v>74.010000000000005</v>
      </c>
      <c r="W115" s="97">
        <v>64.861999999999995</v>
      </c>
      <c r="X115" s="97">
        <v>87.311000000000007</v>
      </c>
      <c r="Y115" s="97">
        <v>67.537999999999997</v>
      </c>
      <c r="Z115" s="97">
        <v>61.542000000000002</v>
      </c>
      <c r="AA115" s="97" t="s">
        <v>789</v>
      </c>
      <c r="AB115" s="97">
        <v>77.804000000000002</v>
      </c>
      <c r="AC115" s="97">
        <v>41.536000000000001</v>
      </c>
      <c r="AD115" s="97">
        <v>75.158000000000001</v>
      </c>
      <c r="AE115" s="97">
        <v>78.707999999999998</v>
      </c>
      <c r="AF115" s="152"/>
      <c r="AG115" s="152"/>
      <c r="AH115" s="152"/>
      <c r="AI115" s="152"/>
      <c r="AJ115" s="152"/>
      <c r="AK115" s="152"/>
      <c r="AL115" s="152"/>
    </row>
    <row r="116" spans="1:38" x14ac:dyDescent="0.25">
      <c r="A116" s="150"/>
      <c r="B116" s="98" t="s">
        <v>819</v>
      </c>
      <c r="C116" s="97">
        <v>74.938999999999993</v>
      </c>
      <c r="D116" s="97">
        <v>86.856999999999999</v>
      </c>
      <c r="E116" s="97">
        <v>132.03800000000001</v>
      </c>
      <c r="F116" s="97">
        <v>95.37</v>
      </c>
      <c r="G116" s="97">
        <v>120.508</v>
      </c>
      <c r="H116" s="97">
        <v>251.50200000000001</v>
      </c>
      <c r="I116" s="97">
        <v>102.51300000000001</v>
      </c>
      <c r="J116" s="97">
        <v>69.022000000000006</v>
      </c>
      <c r="K116" s="97">
        <v>70.882999999999996</v>
      </c>
      <c r="L116" s="97">
        <v>107.67700000000001</v>
      </c>
      <c r="M116" s="97">
        <v>29.059000000000001</v>
      </c>
      <c r="N116" s="97">
        <v>75.254999999999995</v>
      </c>
      <c r="O116" s="97">
        <v>69.176000000000002</v>
      </c>
      <c r="P116" s="97">
        <v>68.41</v>
      </c>
      <c r="Q116" s="97">
        <v>68.153999999999996</v>
      </c>
      <c r="R116" s="97">
        <v>67.341999999999999</v>
      </c>
      <c r="S116" s="97">
        <v>71.474000000000004</v>
      </c>
      <c r="T116" s="97">
        <v>68.763000000000005</v>
      </c>
      <c r="U116" s="97">
        <v>67.522000000000006</v>
      </c>
      <c r="V116" s="97">
        <v>73.328000000000003</v>
      </c>
      <c r="W116" s="97">
        <v>65.488</v>
      </c>
      <c r="X116" s="97">
        <v>89.061000000000007</v>
      </c>
      <c r="Y116" s="97">
        <v>68.194000000000003</v>
      </c>
      <c r="Z116" s="97">
        <v>61.954999999999998</v>
      </c>
      <c r="AA116" s="97" t="s">
        <v>789</v>
      </c>
      <c r="AB116" s="97">
        <v>78.042000000000002</v>
      </c>
      <c r="AC116" s="97">
        <v>40.552</v>
      </c>
      <c r="AD116" s="97">
        <v>75.245000000000005</v>
      </c>
      <c r="AE116" s="97">
        <v>78.903000000000006</v>
      </c>
      <c r="AF116" s="152"/>
      <c r="AG116" s="152"/>
      <c r="AH116" s="152"/>
      <c r="AI116" s="152"/>
      <c r="AJ116" s="152"/>
      <c r="AK116" s="152"/>
      <c r="AL116" s="152"/>
    </row>
    <row r="117" spans="1:38" x14ac:dyDescent="0.25">
      <c r="A117" s="150"/>
      <c r="B117" s="98" t="s">
        <v>820</v>
      </c>
      <c r="C117" s="97">
        <v>75.17</v>
      </c>
      <c r="D117" s="97">
        <v>86.831999999999994</v>
      </c>
      <c r="E117" s="97">
        <v>131.029</v>
      </c>
      <c r="F117" s="97">
        <v>95.775000000000006</v>
      </c>
      <c r="G117" s="97">
        <v>120.066</v>
      </c>
      <c r="H117" s="97">
        <v>244.17400000000001</v>
      </c>
      <c r="I117" s="97">
        <v>101.48099999999999</v>
      </c>
      <c r="J117" s="97">
        <v>69.3</v>
      </c>
      <c r="K117" s="97">
        <v>71.153999999999996</v>
      </c>
      <c r="L117" s="97">
        <v>108.374</v>
      </c>
      <c r="M117" s="97">
        <v>28.937000000000001</v>
      </c>
      <c r="N117" s="97">
        <v>75.649000000000001</v>
      </c>
      <c r="O117" s="97">
        <v>69.521000000000001</v>
      </c>
      <c r="P117" s="97">
        <v>68.741</v>
      </c>
      <c r="Q117" s="97">
        <v>68.569000000000003</v>
      </c>
      <c r="R117" s="97">
        <v>67.635999999999996</v>
      </c>
      <c r="S117" s="97">
        <v>71.975999999999999</v>
      </c>
      <c r="T117" s="97">
        <v>69.161000000000001</v>
      </c>
      <c r="U117" s="97">
        <v>67.912999999999997</v>
      </c>
      <c r="V117" s="97">
        <v>73.335999999999999</v>
      </c>
      <c r="W117" s="97">
        <v>65.828000000000003</v>
      </c>
      <c r="X117" s="97">
        <v>89.918000000000006</v>
      </c>
      <c r="Y117" s="97">
        <v>68.602000000000004</v>
      </c>
      <c r="Z117" s="97">
        <v>62.256999999999998</v>
      </c>
      <c r="AA117" s="97" t="s">
        <v>789</v>
      </c>
      <c r="AB117" s="97">
        <v>78.319000000000003</v>
      </c>
      <c r="AC117" s="97">
        <v>40.253</v>
      </c>
      <c r="AD117" s="97">
        <v>75.474000000000004</v>
      </c>
      <c r="AE117" s="97">
        <v>79.183999999999997</v>
      </c>
      <c r="AF117" s="152"/>
      <c r="AG117" s="152"/>
      <c r="AH117" s="152"/>
      <c r="AI117" s="152"/>
      <c r="AJ117" s="152"/>
      <c r="AK117" s="152"/>
      <c r="AL117" s="152"/>
    </row>
    <row r="118" spans="1:38" x14ac:dyDescent="0.25">
      <c r="A118" s="150"/>
      <c r="B118" s="98" t="s">
        <v>821</v>
      </c>
      <c r="C118" s="97">
        <v>75.369</v>
      </c>
      <c r="D118" s="97">
        <v>86.677999999999997</v>
      </c>
      <c r="E118" s="97">
        <v>130.054</v>
      </c>
      <c r="F118" s="97">
        <v>95.894000000000005</v>
      </c>
      <c r="G118" s="97">
        <v>119.42</v>
      </c>
      <c r="H118" s="97">
        <v>238.00899999999999</v>
      </c>
      <c r="I118" s="97">
        <v>101.066</v>
      </c>
      <c r="J118" s="97">
        <v>69.41</v>
      </c>
      <c r="K118" s="97">
        <v>71.563999999999993</v>
      </c>
      <c r="L118" s="97">
        <v>107.57599999999999</v>
      </c>
      <c r="M118" s="97">
        <v>28.306000000000001</v>
      </c>
      <c r="N118" s="97">
        <v>76.314999999999998</v>
      </c>
      <c r="O118" s="97">
        <v>69.879000000000005</v>
      </c>
      <c r="P118" s="97">
        <v>69.105000000000004</v>
      </c>
      <c r="Q118" s="97">
        <v>68.988</v>
      </c>
      <c r="R118" s="97">
        <v>68.013000000000005</v>
      </c>
      <c r="S118" s="97">
        <v>71.968999999999994</v>
      </c>
      <c r="T118" s="97">
        <v>69.697000000000003</v>
      </c>
      <c r="U118" s="97">
        <v>68.531999999999996</v>
      </c>
      <c r="V118" s="97">
        <v>73.197999999999993</v>
      </c>
      <c r="W118" s="97">
        <v>66.378</v>
      </c>
      <c r="X118" s="97">
        <v>89.974999999999994</v>
      </c>
      <c r="Y118" s="97">
        <v>68.891000000000005</v>
      </c>
      <c r="Z118" s="97">
        <v>62.587000000000003</v>
      </c>
      <c r="AA118" s="97" t="s">
        <v>789</v>
      </c>
      <c r="AB118" s="97">
        <v>78.567999999999998</v>
      </c>
      <c r="AC118" s="97">
        <v>39.667000000000002</v>
      </c>
      <c r="AD118" s="97">
        <v>75.67</v>
      </c>
      <c r="AE118" s="97">
        <v>79.438000000000002</v>
      </c>
      <c r="AF118" s="152"/>
      <c r="AG118" s="152"/>
      <c r="AH118" s="152"/>
      <c r="AI118" s="152"/>
      <c r="AJ118" s="152"/>
      <c r="AK118" s="152"/>
      <c r="AL118" s="152"/>
    </row>
    <row r="119" spans="1:38" x14ac:dyDescent="0.25">
      <c r="A119" s="150" t="s">
        <v>794</v>
      </c>
      <c r="B119" s="98" t="s">
        <v>818</v>
      </c>
      <c r="C119" s="97">
        <v>75.516999999999996</v>
      </c>
      <c r="D119" s="97">
        <v>86.59</v>
      </c>
      <c r="E119" s="97">
        <v>128.96100000000001</v>
      </c>
      <c r="F119" s="97">
        <v>95.656000000000006</v>
      </c>
      <c r="G119" s="97">
        <v>119.227</v>
      </c>
      <c r="H119" s="97">
        <v>232.928</v>
      </c>
      <c r="I119" s="97">
        <v>99.635999999999996</v>
      </c>
      <c r="J119" s="97">
        <v>69.646000000000001</v>
      </c>
      <c r="K119" s="97">
        <v>71.86</v>
      </c>
      <c r="L119" s="97">
        <v>106.21599999999999</v>
      </c>
      <c r="M119" s="97">
        <v>27.478000000000002</v>
      </c>
      <c r="N119" s="97">
        <v>77.879000000000005</v>
      </c>
      <c r="O119" s="97">
        <v>70.137</v>
      </c>
      <c r="P119" s="97">
        <v>69.364000000000004</v>
      </c>
      <c r="Q119" s="97">
        <v>69.361000000000004</v>
      </c>
      <c r="R119" s="97">
        <v>68.424999999999997</v>
      </c>
      <c r="S119" s="97">
        <v>72.090999999999994</v>
      </c>
      <c r="T119" s="97">
        <v>70.272999999999996</v>
      </c>
      <c r="U119" s="97">
        <v>68.832999999999998</v>
      </c>
      <c r="V119" s="97">
        <v>72.588999999999999</v>
      </c>
      <c r="W119" s="97">
        <v>66.778000000000006</v>
      </c>
      <c r="X119" s="97">
        <v>90.164000000000001</v>
      </c>
      <c r="Y119" s="97">
        <v>69.293999999999997</v>
      </c>
      <c r="Z119" s="97">
        <v>63.027999999999999</v>
      </c>
      <c r="AA119" s="97" t="s">
        <v>789</v>
      </c>
      <c r="AB119" s="97">
        <v>78.766000000000005</v>
      </c>
      <c r="AC119" s="97">
        <v>39.115000000000002</v>
      </c>
      <c r="AD119" s="97">
        <v>75.846000000000004</v>
      </c>
      <c r="AE119" s="97">
        <v>79.676000000000002</v>
      </c>
      <c r="AF119" s="152"/>
      <c r="AG119" s="152"/>
      <c r="AH119" s="152"/>
      <c r="AI119" s="152"/>
      <c r="AJ119" s="152"/>
      <c r="AK119" s="152"/>
      <c r="AL119" s="152"/>
    </row>
    <row r="120" spans="1:38" x14ac:dyDescent="0.25">
      <c r="A120" s="150"/>
      <c r="B120" s="98" t="s">
        <v>819</v>
      </c>
      <c r="C120" s="97">
        <v>75.947000000000003</v>
      </c>
      <c r="D120" s="97">
        <v>87.212999999999994</v>
      </c>
      <c r="E120" s="97">
        <v>128.31899999999999</v>
      </c>
      <c r="F120" s="97">
        <v>95.646000000000001</v>
      </c>
      <c r="G120" s="97">
        <v>118.702</v>
      </c>
      <c r="H120" s="97">
        <v>228.815</v>
      </c>
      <c r="I120" s="97">
        <v>100.048</v>
      </c>
      <c r="J120" s="97">
        <v>70.655000000000001</v>
      </c>
      <c r="K120" s="97">
        <v>72.054000000000002</v>
      </c>
      <c r="L120" s="97">
        <v>106.863</v>
      </c>
      <c r="M120" s="97">
        <v>30.719000000000001</v>
      </c>
      <c r="N120" s="97">
        <v>78.207999999999998</v>
      </c>
      <c r="O120" s="97">
        <v>70.475999999999999</v>
      </c>
      <c r="P120" s="97">
        <v>69.679000000000002</v>
      </c>
      <c r="Q120" s="97">
        <v>69.721000000000004</v>
      </c>
      <c r="R120" s="97">
        <v>68.738</v>
      </c>
      <c r="S120" s="97">
        <v>72.646000000000001</v>
      </c>
      <c r="T120" s="97">
        <v>70.924000000000007</v>
      </c>
      <c r="U120" s="97">
        <v>69.287000000000006</v>
      </c>
      <c r="V120" s="97">
        <v>72.504000000000005</v>
      </c>
      <c r="W120" s="97">
        <v>67.001999999999995</v>
      </c>
      <c r="X120" s="97">
        <v>91.388000000000005</v>
      </c>
      <c r="Y120" s="97">
        <v>69.834999999999994</v>
      </c>
      <c r="Z120" s="97">
        <v>63.408000000000001</v>
      </c>
      <c r="AA120" s="97" t="s">
        <v>789</v>
      </c>
      <c r="AB120" s="97">
        <v>79.039000000000001</v>
      </c>
      <c r="AC120" s="97">
        <v>41.415999999999997</v>
      </c>
      <c r="AD120" s="97">
        <v>76.287000000000006</v>
      </c>
      <c r="AE120" s="97">
        <v>79.94</v>
      </c>
      <c r="AF120" s="152"/>
      <c r="AG120" s="152"/>
      <c r="AH120" s="152"/>
      <c r="AI120" s="152"/>
      <c r="AJ120" s="152"/>
      <c r="AK120" s="152"/>
      <c r="AL120" s="152"/>
    </row>
    <row r="121" spans="1:38" x14ac:dyDescent="0.25">
      <c r="A121" s="150"/>
      <c r="B121" s="98" t="s">
        <v>820</v>
      </c>
      <c r="C121" s="97">
        <v>76.364999999999995</v>
      </c>
      <c r="D121" s="97">
        <v>87.644999999999996</v>
      </c>
      <c r="E121" s="97">
        <v>127.72799999999999</v>
      </c>
      <c r="F121" s="97">
        <v>96.343000000000004</v>
      </c>
      <c r="G121" s="97">
        <v>118.235</v>
      </c>
      <c r="H121" s="97">
        <v>223.43100000000001</v>
      </c>
      <c r="I121" s="97">
        <v>99.313999999999993</v>
      </c>
      <c r="J121" s="97">
        <v>71.412999999999997</v>
      </c>
      <c r="K121" s="97">
        <v>72.322999999999993</v>
      </c>
      <c r="L121" s="97">
        <v>106.435</v>
      </c>
      <c r="M121" s="97">
        <v>33.146000000000001</v>
      </c>
      <c r="N121" s="97">
        <v>78.701999999999998</v>
      </c>
      <c r="O121" s="97">
        <v>70.885999999999996</v>
      </c>
      <c r="P121" s="97">
        <v>70.057000000000002</v>
      </c>
      <c r="Q121" s="97">
        <v>70.173000000000002</v>
      </c>
      <c r="R121" s="97">
        <v>69.114999999999995</v>
      </c>
      <c r="S121" s="97">
        <v>72.846000000000004</v>
      </c>
      <c r="T121" s="97">
        <v>71.474999999999994</v>
      </c>
      <c r="U121" s="97">
        <v>69.763999999999996</v>
      </c>
      <c r="V121" s="97">
        <v>72.701999999999998</v>
      </c>
      <c r="W121" s="97">
        <v>67.313999999999993</v>
      </c>
      <c r="X121" s="97">
        <v>92.917000000000002</v>
      </c>
      <c r="Y121" s="97">
        <v>70.436000000000007</v>
      </c>
      <c r="Z121" s="97">
        <v>63.792999999999999</v>
      </c>
      <c r="AA121" s="97" t="s">
        <v>789</v>
      </c>
      <c r="AB121" s="97">
        <v>79.33</v>
      </c>
      <c r="AC121" s="97">
        <v>43.29</v>
      </c>
      <c r="AD121" s="97">
        <v>76.629000000000005</v>
      </c>
      <c r="AE121" s="97">
        <v>80.117999999999995</v>
      </c>
      <c r="AF121" s="152"/>
      <c r="AG121" s="152"/>
      <c r="AH121" s="152"/>
      <c r="AI121" s="152"/>
      <c r="AJ121" s="152"/>
      <c r="AK121" s="152"/>
      <c r="AL121" s="152"/>
    </row>
    <row r="122" spans="1:38" x14ac:dyDescent="0.25">
      <c r="A122" s="150"/>
      <c r="B122" s="98" t="s">
        <v>821</v>
      </c>
      <c r="C122" s="97">
        <v>76.828000000000003</v>
      </c>
      <c r="D122" s="97">
        <v>87.945999999999998</v>
      </c>
      <c r="E122" s="97">
        <v>126.96899999999999</v>
      </c>
      <c r="F122" s="97">
        <v>96.492999999999995</v>
      </c>
      <c r="G122" s="97">
        <v>117.514</v>
      </c>
      <c r="H122" s="97">
        <v>219.09700000000001</v>
      </c>
      <c r="I122" s="97">
        <v>99.066000000000003</v>
      </c>
      <c r="J122" s="97">
        <v>72.058000000000007</v>
      </c>
      <c r="K122" s="97">
        <v>72.727000000000004</v>
      </c>
      <c r="L122" s="97">
        <v>106.587</v>
      </c>
      <c r="M122" s="97">
        <v>34.965000000000003</v>
      </c>
      <c r="N122" s="97">
        <v>78.924999999999997</v>
      </c>
      <c r="O122" s="97">
        <v>71.424000000000007</v>
      </c>
      <c r="P122" s="97">
        <v>70.561999999999998</v>
      </c>
      <c r="Q122" s="97">
        <v>70.673000000000002</v>
      </c>
      <c r="R122" s="97">
        <v>69.552000000000007</v>
      </c>
      <c r="S122" s="97">
        <v>73.302000000000007</v>
      </c>
      <c r="T122" s="97">
        <v>72.168000000000006</v>
      </c>
      <c r="U122" s="97">
        <v>70.183000000000007</v>
      </c>
      <c r="V122" s="97">
        <v>73.358999999999995</v>
      </c>
      <c r="W122" s="97">
        <v>67.802999999999997</v>
      </c>
      <c r="X122" s="97">
        <v>94.593000000000004</v>
      </c>
      <c r="Y122" s="97">
        <v>71.128</v>
      </c>
      <c r="Z122" s="97">
        <v>64.251000000000005</v>
      </c>
      <c r="AA122" s="97" t="s">
        <v>789</v>
      </c>
      <c r="AB122" s="97">
        <v>79.703000000000003</v>
      </c>
      <c r="AC122" s="97">
        <v>44.75</v>
      </c>
      <c r="AD122" s="97">
        <v>77.040999999999997</v>
      </c>
      <c r="AE122" s="97">
        <v>80.415000000000006</v>
      </c>
      <c r="AF122" s="152"/>
      <c r="AG122" s="152"/>
      <c r="AH122" s="152"/>
      <c r="AI122" s="152"/>
      <c r="AJ122" s="152"/>
      <c r="AK122" s="152"/>
      <c r="AL122" s="152"/>
    </row>
    <row r="123" spans="1:38" x14ac:dyDescent="0.25">
      <c r="A123" s="150" t="s">
        <v>795</v>
      </c>
      <c r="B123" s="98" t="s">
        <v>818</v>
      </c>
      <c r="C123" s="97">
        <v>77.451999999999998</v>
      </c>
      <c r="D123" s="97">
        <v>88.631</v>
      </c>
      <c r="E123" s="97">
        <v>126.378</v>
      </c>
      <c r="F123" s="97">
        <v>96.117999999999995</v>
      </c>
      <c r="G123" s="97">
        <v>117.95</v>
      </c>
      <c r="H123" s="97">
        <v>215.65</v>
      </c>
      <c r="I123" s="97">
        <v>99.152000000000001</v>
      </c>
      <c r="J123" s="97">
        <v>73.161000000000001</v>
      </c>
      <c r="K123" s="97">
        <v>73.135999999999996</v>
      </c>
      <c r="L123" s="97">
        <v>105.90300000000001</v>
      </c>
      <c r="M123" s="97">
        <v>39.164000000000001</v>
      </c>
      <c r="N123" s="97">
        <v>79.284999999999997</v>
      </c>
      <c r="O123" s="97">
        <v>72.018000000000001</v>
      </c>
      <c r="P123" s="97">
        <v>71.16</v>
      </c>
      <c r="Q123" s="97">
        <v>71.361999999999995</v>
      </c>
      <c r="R123" s="97">
        <v>70.114000000000004</v>
      </c>
      <c r="S123" s="97">
        <v>73.867000000000004</v>
      </c>
      <c r="T123" s="97">
        <v>72.950999999999993</v>
      </c>
      <c r="U123" s="97">
        <v>70.739000000000004</v>
      </c>
      <c r="V123" s="97">
        <v>74.064999999999998</v>
      </c>
      <c r="W123" s="97">
        <v>68.131</v>
      </c>
      <c r="X123" s="97">
        <v>94.94</v>
      </c>
      <c r="Y123" s="97">
        <v>71.701999999999998</v>
      </c>
      <c r="Z123" s="97">
        <v>64.86</v>
      </c>
      <c r="AA123" s="97" t="s">
        <v>789</v>
      </c>
      <c r="AB123" s="97">
        <v>80.120999999999995</v>
      </c>
      <c r="AC123" s="97">
        <v>47.89</v>
      </c>
      <c r="AD123" s="97">
        <v>77.694999999999993</v>
      </c>
      <c r="AE123" s="97">
        <v>80.835999999999999</v>
      </c>
      <c r="AF123" s="152"/>
      <c r="AG123" s="152"/>
      <c r="AH123" s="152"/>
      <c r="AI123" s="152"/>
      <c r="AJ123" s="152"/>
      <c r="AK123" s="152"/>
      <c r="AL123" s="152"/>
    </row>
    <row r="124" spans="1:38" x14ac:dyDescent="0.25">
      <c r="A124" s="150"/>
      <c r="B124" s="98" t="s">
        <v>819</v>
      </c>
      <c r="C124" s="97">
        <v>77.820999999999998</v>
      </c>
      <c r="D124" s="97">
        <v>89.042000000000002</v>
      </c>
      <c r="E124" s="97">
        <v>126.111</v>
      </c>
      <c r="F124" s="97">
        <v>96.540999999999997</v>
      </c>
      <c r="G124" s="97">
        <v>117.735</v>
      </c>
      <c r="H124" s="97">
        <v>213.87700000000001</v>
      </c>
      <c r="I124" s="97">
        <v>98.046000000000006</v>
      </c>
      <c r="J124" s="97">
        <v>73.799000000000007</v>
      </c>
      <c r="K124" s="97">
        <v>73.638000000000005</v>
      </c>
      <c r="L124" s="97">
        <v>105.21299999999999</v>
      </c>
      <c r="M124" s="97">
        <v>40.418999999999997</v>
      </c>
      <c r="N124" s="97">
        <v>80.159000000000006</v>
      </c>
      <c r="O124" s="97">
        <v>72.364999999999995</v>
      </c>
      <c r="P124" s="97">
        <v>71.444000000000003</v>
      </c>
      <c r="Q124" s="97">
        <v>71.977000000000004</v>
      </c>
      <c r="R124" s="97">
        <v>70.453999999999994</v>
      </c>
      <c r="S124" s="97">
        <v>74.626999999999995</v>
      </c>
      <c r="T124" s="97">
        <v>73.463999999999999</v>
      </c>
      <c r="U124" s="97">
        <v>71.177999999999997</v>
      </c>
      <c r="V124" s="97">
        <v>73.254999999999995</v>
      </c>
      <c r="W124" s="97">
        <v>68.238</v>
      </c>
      <c r="X124" s="97">
        <v>97.534999999999997</v>
      </c>
      <c r="Y124" s="97">
        <v>72.578999999999994</v>
      </c>
      <c r="Z124" s="97">
        <v>65.328999999999994</v>
      </c>
      <c r="AA124" s="97" t="s">
        <v>789</v>
      </c>
      <c r="AB124" s="97">
        <v>80.400000000000006</v>
      </c>
      <c r="AC124" s="97">
        <v>49.098999999999997</v>
      </c>
      <c r="AD124" s="97">
        <v>77.995000000000005</v>
      </c>
      <c r="AE124" s="97">
        <v>81.018000000000001</v>
      </c>
      <c r="AF124" s="152"/>
      <c r="AG124" s="152"/>
      <c r="AH124" s="152"/>
      <c r="AI124" s="152"/>
      <c r="AJ124" s="152"/>
      <c r="AK124" s="152"/>
      <c r="AL124" s="152"/>
    </row>
    <row r="125" spans="1:38" x14ac:dyDescent="0.25">
      <c r="A125" s="150"/>
      <c r="B125" s="98" t="s">
        <v>820</v>
      </c>
      <c r="C125" s="97">
        <v>78.322999999999993</v>
      </c>
      <c r="D125" s="97">
        <v>89.278999999999996</v>
      </c>
      <c r="E125" s="97">
        <v>125.339</v>
      </c>
      <c r="F125" s="97">
        <v>96.251999999999995</v>
      </c>
      <c r="G125" s="97">
        <v>117.545</v>
      </c>
      <c r="H125" s="97">
        <v>210.74199999999999</v>
      </c>
      <c r="I125" s="97">
        <v>97.388999999999996</v>
      </c>
      <c r="J125" s="97">
        <v>74.38</v>
      </c>
      <c r="K125" s="97">
        <v>74.332999999999998</v>
      </c>
      <c r="L125" s="97">
        <v>104.98099999999999</v>
      </c>
      <c r="M125" s="97">
        <v>41.594000000000001</v>
      </c>
      <c r="N125" s="97">
        <v>80.516000000000005</v>
      </c>
      <c r="O125" s="97">
        <v>72.988</v>
      </c>
      <c r="P125" s="97">
        <v>72.078000000000003</v>
      </c>
      <c r="Q125" s="97">
        <v>72.793000000000006</v>
      </c>
      <c r="R125" s="97">
        <v>71.260000000000005</v>
      </c>
      <c r="S125" s="97">
        <v>75.275000000000006</v>
      </c>
      <c r="T125" s="97">
        <v>74.472999999999999</v>
      </c>
      <c r="U125" s="97">
        <v>71.751999999999995</v>
      </c>
      <c r="V125" s="97">
        <v>73.525000000000006</v>
      </c>
      <c r="W125" s="97">
        <v>68.444000000000003</v>
      </c>
      <c r="X125" s="97">
        <v>97.69</v>
      </c>
      <c r="Y125" s="97">
        <v>73.343999999999994</v>
      </c>
      <c r="Z125" s="97">
        <v>66.215999999999994</v>
      </c>
      <c r="AA125" s="97" t="s">
        <v>789</v>
      </c>
      <c r="AB125" s="97">
        <v>80.787999999999997</v>
      </c>
      <c r="AC125" s="97">
        <v>50.645000000000003</v>
      </c>
      <c r="AD125" s="97">
        <v>78.501999999999995</v>
      </c>
      <c r="AE125" s="97">
        <v>81.394000000000005</v>
      </c>
      <c r="AF125" s="152"/>
      <c r="AG125" s="152"/>
      <c r="AH125" s="152"/>
      <c r="AI125" s="152"/>
      <c r="AJ125" s="152"/>
      <c r="AK125" s="152"/>
      <c r="AL125" s="152"/>
    </row>
    <row r="126" spans="1:38" x14ac:dyDescent="0.25">
      <c r="A126" s="150"/>
      <c r="B126" s="98" t="s">
        <v>821</v>
      </c>
      <c r="C126" s="97">
        <v>78.766000000000005</v>
      </c>
      <c r="D126" s="97">
        <v>89.376999999999995</v>
      </c>
      <c r="E126" s="97">
        <v>125.03700000000001</v>
      </c>
      <c r="F126" s="97">
        <v>96.643000000000001</v>
      </c>
      <c r="G126" s="97">
        <v>117.02200000000001</v>
      </c>
      <c r="H126" s="97">
        <v>207.43799999999999</v>
      </c>
      <c r="I126" s="97">
        <v>98.210999999999999</v>
      </c>
      <c r="J126" s="97">
        <v>74.619</v>
      </c>
      <c r="K126" s="97">
        <v>74.626999999999995</v>
      </c>
      <c r="L126" s="97">
        <v>104.931</v>
      </c>
      <c r="M126" s="97">
        <v>42.116999999999997</v>
      </c>
      <c r="N126" s="97">
        <v>80.62</v>
      </c>
      <c r="O126" s="97">
        <v>73.59</v>
      </c>
      <c r="P126" s="97">
        <v>72.650999999999996</v>
      </c>
      <c r="Q126" s="97">
        <v>73.643000000000001</v>
      </c>
      <c r="R126" s="97">
        <v>71.77</v>
      </c>
      <c r="S126" s="97">
        <v>76.052999999999997</v>
      </c>
      <c r="T126" s="97">
        <v>74.972999999999999</v>
      </c>
      <c r="U126" s="97">
        <v>72.180000000000007</v>
      </c>
      <c r="V126" s="97">
        <v>73.793999999999997</v>
      </c>
      <c r="W126" s="97">
        <v>68.885000000000005</v>
      </c>
      <c r="X126" s="97">
        <v>99.245000000000005</v>
      </c>
      <c r="Y126" s="97">
        <v>74.070999999999998</v>
      </c>
      <c r="Z126" s="97">
        <v>66.733999999999995</v>
      </c>
      <c r="AA126" s="97" t="s">
        <v>789</v>
      </c>
      <c r="AB126" s="97">
        <v>81.188999999999993</v>
      </c>
      <c r="AC126" s="97">
        <v>51.737000000000002</v>
      </c>
      <c r="AD126" s="97">
        <v>78.926000000000002</v>
      </c>
      <c r="AE126" s="97">
        <v>81.765000000000001</v>
      </c>
      <c r="AF126" s="152"/>
      <c r="AG126" s="152"/>
      <c r="AH126" s="152"/>
      <c r="AI126" s="152"/>
      <c r="AJ126" s="152"/>
      <c r="AK126" s="152"/>
      <c r="AL126" s="152"/>
    </row>
    <row r="127" spans="1:38" x14ac:dyDescent="0.25">
      <c r="A127" s="150" t="s">
        <v>796</v>
      </c>
      <c r="B127" s="98" t="s">
        <v>818</v>
      </c>
      <c r="C127" s="97">
        <v>79.349000000000004</v>
      </c>
      <c r="D127" s="97">
        <v>89.370999999999995</v>
      </c>
      <c r="E127" s="97">
        <v>124.476</v>
      </c>
      <c r="F127" s="97">
        <v>96.941999999999993</v>
      </c>
      <c r="G127" s="97">
        <v>116.51600000000001</v>
      </c>
      <c r="H127" s="97">
        <v>202.92</v>
      </c>
      <c r="I127" s="97">
        <v>98.849000000000004</v>
      </c>
      <c r="J127" s="97">
        <v>74.816999999999993</v>
      </c>
      <c r="K127" s="97">
        <v>75.325999999999993</v>
      </c>
      <c r="L127" s="97">
        <v>105.09099999999999</v>
      </c>
      <c r="M127" s="97">
        <v>41.033000000000001</v>
      </c>
      <c r="N127" s="97">
        <v>81.14</v>
      </c>
      <c r="O127" s="97">
        <v>74.447000000000003</v>
      </c>
      <c r="P127" s="97">
        <v>73.471999999999994</v>
      </c>
      <c r="Q127" s="97">
        <v>74.941999999999993</v>
      </c>
      <c r="R127" s="97">
        <v>72.478999999999999</v>
      </c>
      <c r="S127" s="97">
        <v>75.873000000000005</v>
      </c>
      <c r="T127" s="97">
        <v>75.548000000000002</v>
      </c>
      <c r="U127" s="97">
        <v>72.73</v>
      </c>
      <c r="V127" s="97">
        <v>74.611000000000004</v>
      </c>
      <c r="W127" s="97">
        <v>69.635000000000005</v>
      </c>
      <c r="X127" s="97">
        <v>101.265</v>
      </c>
      <c r="Y127" s="97">
        <v>74.858000000000004</v>
      </c>
      <c r="Z127" s="97">
        <v>67.212999999999994</v>
      </c>
      <c r="AA127" s="97" t="s">
        <v>789</v>
      </c>
      <c r="AB127" s="97">
        <v>81.715999999999994</v>
      </c>
      <c r="AC127" s="97">
        <v>52.829000000000001</v>
      </c>
      <c r="AD127" s="97">
        <v>79.430000000000007</v>
      </c>
      <c r="AE127" s="97">
        <v>82.188000000000002</v>
      </c>
      <c r="AF127" s="152"/>
      <c r="AG127" s="152"/>
      <c r="AH127" s="152"/>
      <c r="AI127" s="152"/>
      <c r="AJ127" s="152"/>
      <c r="AK127" s="152"/>
      <c r="AL127" s="152"/>
    </row>
    <row r="128" spans="1:38" x14ac:dyDescent="0.25">
      <c r="A128" s="150"/>
      <c r="B128" s="98" t="s">
        <v>819</v>
      </c>
      <c r="C128" s="97">
        <v>79.721000000000004</v>
      </c>
      <c r="D128" s="97">
        <v>89.516000000000005</v>
      </c>
      <c r="E128" s="97">
        <v>123.593</v>
      </c>
      <c r="F128" s="97">
        <v>96.796000000000006</v>
      </c>
      <c r="G128" s="97">
        <v>115.77200000000001</v>
      </c>
      <c r="H128" s="97">
        <v>199.07900000000001</v>
      </c>
      <c r="I128" s="97">
        <v>98.632999999999996</v>
      </c>
      <c r="J128" s="97">
        <v>75.325999999999993</v>
      </c>
      <c r="K128" s="97">
        <v>75.813000000000002</v>
      </c>
      <c r="L128" s="97">
        <v>103.574</v>
      </c>
      <c r="M128" s="97">
        <v>42.643000000000001</v>
      </c>
      <c r="N128" s="97">
        <v>81.724999999999994</v>
      </c>
      <c r="O128" s="97">
        <v>74.923000000000002</v>
      </c>
      <c r="P128" s="97">
        <v>73.936999999999998</v>
      </c>
      <c r="Q128" s="97">
        <v>75.584000000000003</v>
      </c>
      <c r="R128" s="97">
        <v>73.063999999999993</v>
      </c>
      <c r="S128" s="97">
        <v>75.594999999999999</v>
      </c>
      <c r="T128" s="97">
        <v>76.259</v>
      </c>
      <c r="U128" s="97">
        <v>73.290000000000006</v>
      </c>
      <c r="V128" s="97">
        <v>74.552000000000007</v>
      </c>
      <c r="W128" s="97">
        <v>70.150000000000006</v>
      </c>
      <c r="X128" s="97">
        <v>102.066</v>
      </c>
      <c r="Y128" s="97">
        <v>75.564999999999998</v>
      </c>
      <c r="Z128" s="97">
        <v>67.885000000000005</v>
      </c>
      <c r="AA128" s="97" t="s">
        <v>789</v>
      </c>
      <c r="AB128" s="97">
        <v>82.025000000000006</v>
      </c>
      <c r="AC128" s="97">
        <v>53.811999999999998</v>
      </c>
      <c r="AD128" s="97">
        <v>79.801000000000002</v>
      </c>
      <c r="AE128" s="97">
        <v>82.486999999999995</v>
      </c>
      <c r="AF128" s="152"/>
      <c r="AG128" s="152"/>
      <c r="AH128" s="152"/>
      <c r="AI128" s="152"/>
      <c r="AJ128" s="152"/>
      <c r="AK128" s="152"/>
      <c r="AL128" s="152"/>
    </row>
    <row r="129" spans="1:38" x14ac:dyDescent="0.25">
      <c r="A129" s="150"/>
      <c r="B129" s="98" t="s">
        <v>820</v>
      </c>
      <c r="C129" s="97">
        <v>79.760999999999996</v>
      </c>
      <c r="D129" s="97">
        <v>89.063999999999993</v>
      </c>
      <c r="E129" s="97">
        <v>122.776</v>
      </c>
      <c r="F129" s="97">
        <v>96.513999999999996</v>
      </c>
      <c r="G129" s="97">
        <v>115.331</v>
      </c>
      <c r="H129" s="97">
        <v>195.613</v>
      </c>
      <c r="I129" s="97">
        <v>98.519000000000005</v>
      </c>
      <c r="J129" s="97">
        <v>75.015000000000001</v>
      </c>
      <c r="K129" s="97">
        <v>76.444000000000003</v>
      </c>
      <c r="L129" s="97">
        <v>102.539</v>
      </c>
      <c r="M129" s="97">
        <v>39.637999999999998</v>
      </c>
      <c r="N129" s="97">
        <v>82.457999999999998</v>
      </c>
      <c r="O129" s="97">
        <v>75.191999999999993</v>
      </c>
      <c r="P129" s="97">
        <v>74.197999999999993</v>
      </c>
      <c r="Q129" s="97">
        <v>76.093000000000004</v>
      </c>
      <c r="R129" s="97">
        <v>73.543000000000006</v>
      </c>
      <c r="S129" s="97">
        <v>75.128</v>
      </c>
      <c r="T129" s="97">
        <v>76.611999999999995</v>
      </c>
      <c r="U129" s="97">
        <v>73.828000000000003</v>
      </c>
      <c r="V129" s="97">
        <v>73.045000000000002</v>
      </c>
      <c r="W129" s="97">
        <v>71.100999999999999</v>
      </c>
      <c r="X129" s="97">
        <v>102.569</v>
      </c>
      <c r="Y129" s="97">
        <v>76.135999999999996</v>
      </c>
      <c r="Z129" s="97">
        <v>68.462999999999994</v>
      </c>
      <c r="AA129" s="97" t="s">
        <v>789</v>
      </c>
      <c r="AB129" s="97">
        <v>82.236999999999995</v>
      </c>
      <c r="AC129" s="97">
        <v>51.170999999999999</v>
      </c>
      <c r="AD129" s="97">
        <v>79.936999999999998</v>
      </c>
      <c r="AE129" s="97">
        <v>82.840999999999994</v>
      </c>
      <c r="AF129" s="152"/>
      <c r="AG129" s="152"/>
      <c r="AH129" s="152"/>
      <c r="AI129" s="152"/>
      <c r="AJ129" s="152"/>
      <c r="AK129" s="152"/>
      <c r="AL129" s="152"/>
    </row>
    <row r="130" spans="1:38" x14ac:dyDescent="0.25">
      <c r="A130" s="150"/>
      <c r="B130" s="98" t="s">
        <v>821</v>
      </c>
      <c r="C130" s="97">
        <v>79.793999999999997</v>
      </c>
      <c r="D130" s="97">
        <v>88.108999999999995</v>
      </c>
      <c r="E130" s="97">
        <v>122.17100000000001</v>
      </c>
      <c r="F130" s="97">
        <v>96.814999999999998</v>
      </c>
      <c r="G130" s="97">
        <v>114.574</v>
      </c>
      <c r="H130" s="97">
        <v>192.33199999999999</v>
      </c>
      <c r="I130" s="97">
        <v>98.046000000000006</v>
      </c>
      <c r="J130" s="97">
        <v>73.944999999999993</v>
      </c>
      <c r="K130" s="97">
        <v>76.775000000000006</v>
      </c>
      <c r="L130" s="97">
        <v>101.48</v>
      </c>
      <c r="M130" s="97">
        <v>34.353999999999999</v>
      </c>
      <c r="N130" s="97">
        <v>82.683000000000007</v>
      </c>
      <c r="O130" s="97">
        <v>75.691000000000003</v>
      </c>
      <c r="P130" s="97">
        <v>74.736999999999995</v>
      </c>
      <c r="Q130" s="97">
        <v>76.540999999999997</v>
      </c>
      <c r="R130" s="97">
        <v>74.025999999999996</v>
      </c>
      <c r="S130" s="97">
        <v>74.92</v>
      </c>
      <c r="T130" s="97">
        <v>77.129000000000005</v>
      </c>
      <c r="U130" s="97">
        <v>74.16</v>
      </c>
      <c r="V130" s="97">
        <v>74.247</v>
      </c>
      <c r="W130" s="97">
        <v>71.796999999999997</v>
      </c>
      <c r="X130" s="97">
        <v>101.70699999999999</v>
      </c>
      <c r="Y130" s="97">
        <v>76.367999999999995</v>
      </c>
      <c r="Z130" s="97">
        <v>68.954999999999998</v>
      </c>
      <c r="AA130" s="97" t="s">
        <v>789</v>
      </c>
      <c r="AB130" s="97">
        <v>82.634</v>
      </c>
      <c r="AC130" s="97">
        <v>46.539000000000001</v>
      </c>
      <c r="AD130" s="97">
        <v>79.849000000000004</v>
      </c>
      <c r="AE130" s="97">
        <v>83.147999999999996</v>
      </c>
      <c r="AF130" s="152"/>
      <c r="AG130" s="152"/>
      <c r="AH130" s="152"/>
      <c r="AI130" s="152"/>
      <c r="AJ130" s="152"/>
      <c r="AK130" s="152"/>
      <c r="AL130" s="152"/>
    </row>
    <row r="131" spans="1:38" x14ac:dyDescent="0.25">
      <c r="A131" s="150" t="s">
        <v>797</v>
      </c>
      <c r="B131" s="98" t="s">
        <v>818</v>
      </c>
      <c r="C131" s="97">
        <v>79.953999999999994</v>
      </c>
      <c r="D131" s="97">
        <v>87.72</v>
      </c>
      <c r="E131" s="97">
        <v>121.1</v>
      </c>
      <c r="F131" s="97">
        <v>96.334999999999994</v>
      </c>
      <c r="G131" s="97">
        <v>113.746</v>
      </c>
      <c r="H131" s="97">
        <v>188.72200000000001</v>
      </c>
      <c r="I131" s="97">
        <v>97.698999999999998</v>
      </c>
      <c r="J131" s="97">
        <v>73.813000000000002</v>
      </c>
      <c r="K131" s="97">
        <v>77.188999999999993</v>
      </c>
      <c r="L131" s="97">
        <v>101.087</v>
      </c>
      <c r="M131" s="97">
        <v>32.915999999999997</v>
      </c>
      <c r="N131" s="97">
        <v>82.912000000000006</v>
      </c>
      <c r="O131" s="97">
        <v>76.113</v>
      </c>
      <c r="P131" s="97">
        <v>75.144000000000005</v>
      </c>
      <c r="Q131" s="97">
        <v>77.13</v>
      </c>
      <c r="R131" s="97">
        <v>74.242999999999995</v>
      </c>
      <c r="S131" s="97">
        <v>74.754000000000005</v>
      </c>
      <c r="T131" s="97">
        <v>77.584999999999994</v>
      </c>
      <c r="U131" s="97">
        <v>74.694999999999993</v>
      </c>
      <c r="V131" s="97">
        <v>74.471999999999994</v>
      </c>
      <c r="W131" s="97">
        <v>72.406000000000006</v>
      </c>
      <c r="X131" s="97">
        <v>102.613</v>
      </c>
      <c r="Y131" s="97">
        <v>76.983999999999995</v>
      </c>
      <c r="Z131" s="97">
        <v>69.489999999999995</v>
      </c>
      <c r="AA131" s="97" t="s">
        <v>789</v>
      </c>
      <c r="AB131" s="97">
        <v>82.888000000000005</v>
      </c>
      <c r="AC131" s="97">
        <v>45.256999999999998</v>
      </c>
      <c r="AD131" s="97">
        <v>79.956000000000003</v>
      </c>
      <c r="AE131" s="97">
        <v>83.352000000000004</v>
      </c>
      <c r="AF131" s="152"/>
      <c r="AG131" s="152"/>
      <c r="AH131" s="152"/>
      <c r="AI131" s="152"/>
      <c r="AJ131" s="152"/>
      <c r="AK131" s="152"/>
      <c r="AL131" s="152"/>
    </row>
    <row r="132" spans="1:38" x14ac:dyDescent="0.25">
      <c r="A132" s="150"/>
      <c r="B132" s="98" t="s">
        <v>819</v>
      </c>
      <c r="C132" s="97">
        <v>80.546999999999997</v>
      </c>
      <c r="D132" s="97">
        <v>88.335999999999999</v>
      </c>
      <c r="E132" s="97">
        <v>120.491</v>
      </c>
      <c r="F132" s="97">
        <v>96.165999999999997</v>
      </c>
      <c r="G132" s="97">
        <v>113.64700000000001</v>
      </c>
      <c r="H132" s="97">
        <v>186.029</v>
      </c>
      <c r="I132" s="97">
        <v>97.284000000000006</v>
      </c>
      <c r="J132" s="97">
        <v>74.876000000000005</v>
      </c>
      <c r="K132" s="97">
        <v>77.238</v>
      </c>
      <c r="L132" s="97">
        <v>100.873</v>
      </c>
      <c r="M132" s="97">
        <v>36.951999999999998</v>
      </c>
      <c r="N132" s="97">
        <v>83.578999999999994</v>
      </c>
      <c r="O132" s="97">
        <v>76.694000000000003</v>
      </c>
      <c r="P132" s="97">
        <v>75.722999999999999</v>
      </c>
      <c r="Q132" s="97">
        <v>77.695999999999998</v>
      </c>
      <c r="R132" s="97">
        <v>74.742000000000004</v>
      </c>
      <c r="S132" s="97">
        <v>75.474000000000004</v>
      </c>
      <c r="T132" s="97">
        <v>78.369</v>
      </c>
      <c r="U132" s="97">
        <v>75.034000000000006</v>
      </c>
      <c r="V132" s="97">
        <v>75.305999999999997</v>
      </c>
      <c r="W132" s="97">
        <v>72.956999999999994</v>
      </c>
      <c r="X132" s="97">
        <v>103.178</v>
      </c>
      <c r="Y132" s="97">
        <v>77.638999999999996</v>
      </c>
      <c r="Z132" s="97">
        <v>70.156000000000006</v>
      </c>
      <c r="AA132" s="97" t="s">
        <v>789</v>
      </c>
      <c r="AB132" s="97">
        <v>83.343999999999994</v>
      </c>
      <c r="AC132" s="97">
        <v>48.116999999999997</v>
      </c>
      <c r="AD132" s="97">
        <v>80.480999999999995</v>
      </c>
      <c r="AE132" s="97">
        <v>83.703999999999994</v>
      </c>
      <c r="AF132" s="152"/>
      <c r="AG132" s="152"/>
      <c r="AH132" s="152"/>
      <c r="AI132" s="152"/>
      <c r="AJ132" s="152"/>
      <c r="AK132" s="152"/>
      <c r="AL132" s="152"/>
    </row>
    <row r="133" spans="1:38" x14ac:dyDescent="0.25">
      <c r="A133" s="150"/>
      <c r="B133" s="98" t="s">
        <v>820</v>
      </c>
      <c r="C133" s="97">
        <v>80.963999999999999</v>
      </c>
      <c r="D133" s="97">
        <v>88.320999999999998</v>
      </c>
      <c r="E133" s="97">
        <v>119.889</v>
      </c>
      <c r="F133" s="97">
        <v>96.444999999999993</v>
      </c>
      <c r="G133" s="97">
        <v>112.96299999999999</v>
      </c>
      <c r="H133" s="97">
        <v>183.227</v>
      </c>
      <c r="I133" s="97">
        <v>96.424000000000007</v>
      </c>
      <c r="J133" s="97">
        <v>75.085999999999999</v>
      </c>
      <c r="K133" s="97">
        <v>77.173000000000002</v>
      </c>
      <c r="L133" s="97">
        <v>100.32</v>
      </c>
      <c r="M133" s="97">
        <v>37.959000000000003</v>
      </c>
      <c r="N133" s="97">
        <v>83.855000000000004</v>
      </c>
      <c r="O133" s="97">
        <v>77.316999999999993</v>
      </c>
      <c r="P133" s="97">
        <v>76.396000000000001</v>
      </c>
      <c r="Q133" s="97">
        <v>78.179000000000002</v>
      </c>
      <c r="R133" s="97">
        <v>75.492000000000004</v>
      </c>
      <c r="S133" s="97">
        <v>75.248000000000005</v>
      </c>
      <c r="T133" s="97">
        <v>78.882999999999996</v>
      </c>
      <c r="U133" s="97">
        <v>75.474999999999994</v>
      </c>
      <c r="V133" s="97">
        <v>76.376000000000005</v>
      </c>
      <c r="W133" s="97">
        <v>74.11</v>
      </c>
      <c r="X133" s="97">
        <v>102.202</v>
      </c>
      <c r="Y133" s="97">
        <v>78.222999999999999</v>
      </c>
      <c r="Z133" s="97">
        <v>71.123000000000005</v>
      </c>
      <c r="AA133" s="97" t="s">
        <v>789</v>
      </c>
      <c r="AB133" s="97">
        <v>83.787999999999997</v>
      </c>
      <c r="AC133" s="97">
        <v>48.761000000000003</v>
      </c>
      <c r="AD133" s="97">
        <v>80.843000000000004</v>
      </c>
      <c r="AE133" s="97">
        <v>84.085999999999999</v>
      </c>
      <c r="AF133" s="152"/>
      <c r="AG133" s="152"/>
      <c r="AH133" s="152"/>
      <c r="AI133" s="152"/>
      <c r="AJ133" s="152"/>
      <c r="AK133" s="152"/>
      <c r="AL133" s="152"/>
    </row>
    <row r="134" spans="1:38" x14ac:dyDescent="0.25">
      <c r="A134" s="150"/>
      <c r="B134" s="98" t="s">
        <v>821</v>
      </c>
      <c r="C134" s="97">
        <v>81.341999999999999</v>
      </c>
      <c r="D134" s="97">
        <v>88.287999999999997</v>
      </c>
      <c r="E134" s="97">
        <v>119.092</v>
      </c>
      <c r="F134" s="97">
        <v>96.094999999999999</v>
      </c>
      <c r="G134" s="97">
        <v>112.288</v>
      </c>
      <c r="H134" s="97">
        <v>180.78299999999999</v>
      </c>
      <c r="I134" s="97">
        <v>96.061000000000007</v>
      </c>
      <c r="J134" s="97">
        <v>75.349999999999994</v>
      </c>
      <c r="K134" s="97">
        <v>77.355000000000004</v>
      </c>
      <c r="L134" s="97">
        <v>99.566999999999993</v>
      </c>
      <c r="M134" s="97">
        <v>39.726999999999997</v>
      </c>
      <c r="N134" s="97">
        <v>83.644000000000005</v>
      </c>
      <c r="O134" s="97">
        <v>77.891999999999996</v>
      </c>
      <c r="P134" s="97">
        <v>77.016000000000005</v>
      </c>
      <c r="Q134" s="97">
        <v>78.807000000000002</v>
      </c>
      <c r="R134" s="97">
        <v>76.164000000000001</v>
      </c>
      <c r="S134" s="97">
        <v>75.564999999999998</v>
      </c>
      <c r="T134" s="97">
        <v>79.513000000000005</v>
      </c>
      <c r="U134" s="97">
        <v>75.914000000000001</v>
      </c>
      <c r="V134" s="97">
        <v>77.393000000000001</v>
      </c>
      <c r="W134" s="97">
        <v>74.534000000000006</v>
      </c>
      <c r="X134" s="97">
        <v>101.381</v>
      </c>
      <c r="Y134" s="97">
        <v>78.739000000000004</v>
      </c>
      <c r="Z134" s="97">
        <v>71.98</v>
      </c>
      <c r="AA134" s="97" t="s">
        <v>789</v>
      </c>
      <c r="AB134" s="97">
        <v>84.085999999999999</v>
      </c>
      <c r="AC134" s="97">
        <v>50.305999999999997</v>
      </c>
      <c r="AD134" s="97">
        <v>81.224999999999994</v>
      </c>
      <c r="AE134" s="97">
        <v>84.376999999999995</v>
      </c>
      <c r="AF134" s="152"/>
      <c r="AG134" s="152"/>
      <c r="AH134" s="152"/>
      <c r="AI134" s="152"/>
      <c r="AJ134" s="152"/>
      <c r="AK134" s="152"/>
      <c r="AL134" s="152"/>
    </row>
    <row r="135" spans="1:38" x14ac:dyDescent="0.25">
      <c r="A135" s="150" t="s">
        <v>798</v>
      </c>
      <c r="B135" s="98" t="s">
        <v>818</v>
      </c>
      <c r="C135" s="97">
        <v>81.963999999999999</v>
      </c>
      <c r="D135" s="97">
        <v>88.781000000000006</v>
      </c>
      <c r="E135" s="97">
        <v>117.56100000000001</v>
      </c>
      <c r="F135" s="97">
        <v>94.616</v>
      </c>
      <c r="G135" s="97">
        <v>111.57</v>
      </c>
      <c r="H135" s="97">
        <v>177.79400000000001</v>
      </c>
      <c r="I135" s="97">
        <v>95.263000000000005</v>
      </c>
      <c r="J135" s="97">
        <v>76.608999999999995</v>
      </c>
      <c r="K135" s="97">
        <v>77.775000000000006</v>
      </c>
      <c r="L135" s="97">
        <v>98.504999999999995</v>
      </c>
      <c r="M135" s="97">
        <v>45.933999999999997</v>
      </c>
      <c r="N135" s="97">
        <v>83.567999999999998</v>
      </c>
      <c r="O135" s="97">
        <v>78.575999999999993</v>
      </c>
      <c r="P135" s="97">
        <v>77.753</v>
      </c>
      <c r="Q135" s="97">
        <v>79.620999999999995</v>
      </c>
      <c r="R135" s="97">
        <v>76.817999999999998</v>
      </c>
      <c r="S135" s="97">
        <v>75.980999999999995</v>
      </c>
      <c r="T135" s="97">
        <v>80.293999999999997</v>
      </c>
      <c r="U135" s="97">
        <v>76.180000000000007</v>
      </c>
      <c r="V135" s="97">
        <v>78.429000000000002</v>
      </c>
      <c r="W135" s="97">
        <v>75.432000000000002</v>
      </c>
      <c r="X135" s="97">
        <v>100.45699999999999</v>
      </c>
      <c r="Y135" s="97">
        <v>79.302000000000007</v>
      </c>
      <c r="Z135" s="97">
        <v>72.927000000000007</v>
      </c>
      <c r="AA135" s="97" t="s">
        <v>789</v>
      </c>
      <c r="AB135" s="97">
        <v>84.344999999999999</v>
      </c>
      <c r="AC135" s="97">
        <v>55.445999999999998</v>
      </c>
      <c r="AD135" s="97">
        <v>81.869</v>
      </c>
      <c r="AE135" s="97">
        <v>84.605999999999995</v>
      </c>
      <c r="AF135" s="152"/>
      <c r="AG135" s="152"/>
      <c r="AH135" s="152"/>
      <c r="AI135" s="152"/>
      <c r="AJ135" s="152"/>
      <c r="AK135" s="152"/>
      <c r="AL135" s="152"/>
    </row>
    <row r="136" spans="1:38" x14ac:dyDescent="0.25">
      <c r="A136" s="150"/>
      <c r="B136" s="98" t="s">
        <v>819</v>
      </c>
      <c r="C136" s="97">
        <v>82.046000000000006</v>
      </c>
      <c r="D136" s="97">
        <v>87.557000000000002</v>
      </c>
      <c r="E136" s="97">
        <v>116.283</v>
      </c>
      <c r="F136" s="97">
        <v>94.001999999999995</v>
      </c>
      <c r="G136" s="97">
        <v>110.367</v>
      </c>
      <c r="H136" s="97">
        <v>174.126</v>
      </c>
      <c r="I136" s="97">
        <v>94.822000000000003</v>
      </c>
      <c r="J136" s="97">
        <v>75.426000000000002</v>
      </c>
      <c r="K136" s="97">
        <v>78.28</v>
      </c>
      <c r="L136" s="97">
        <v>97.481999999999999</v>
      </c>
      <c r="M136" s="97">
        <v>39.887999999999998</v>
      </c>
      <c r="N136" s="97">
        <v>83.614999999999995</v>
      </c>
      <c r="O136" s="97">
        <v>79.290000000000006</v>
      </c>
      <c r="P136" s="97">
        <v>78.564999999999998</v>
      </c>
      <c r="Q136" s="97">
        <v>80.242000000000004</v>
      </c>
      <c r="R136" s="97">
        <v>77.706000000000003</v>
      </c>
      <c r="S136" s="97">
        <v>76.552000000000007</v>
      </c>
      <c r="T136" s="97">
        <v>80.715999999999994</v>
      </c>
      <c r="U136" s="97">
        <v>76.543999999999997</v>
      </c>
      <c r="V136" s="97">
        <v>80.325999999999993</v>
      </c>
      <c r="W136" s="97">
        <v>76.162000000000006</v>
      </c>
      <c r="X136" s="97">
        <v>98.248000000000005</v>
      </c>
      <c r="Y136" s="97">
        <v>79.540999999999997</v>
      </c>
      <c r="Z136" s="97">
        <v>73.817999999999998</v>
      </c>
      <c r="AA136" s="97" t="s">
        <v>789</v>
      </c>
      <c r="AB136" s="97">
        <v>84.665000000000006</v>
      </c>
      <c r="AC136" s="97">
        <v>52.207999999999998</v>
      </c>
      <c r="AD136" s="97">
        <v>81.844999999999999</v>
      </c>
      <c r="AE136" s="97">
        <v>84.835999999999999</v>
      </c>
      <c r="AF136" s="152"/>
      <c r="AG136" s="152"/>
      <c r="AH136" s="152"/>
      <c r="AI136" s="152"/>
      <c r="AJ136" s="152"/>
      <c r="AK136" s="152"/>
      <c r="AL136" s="152"/>
    </row>
    <row r="137" spans="1:38" x14ac:dyDescent="0.25">
      <c r="A137" s="150"/>
      <c r="B137" s="98" t="s">
        <v>820</v>
      </c>
      <c r="C137" s="97">
        <v>82.587000000000003</v>
      </c>
      <c r="D137" s="97">
        <v>87.971999999999994</v>
      </c>
      <c r="E137" s="97">
        <v>115.107</v>
      </c>
      <c r="F137" s="97">
        <v>93.316999999999993</v>
      </c>
      <c r="G137" s="97">
        <v>109.19499999999999</v>
      </c>
      <c r="H137" s="97">
        <v>170.91800000000001</v>
      </c>
      <c r="I137" s="97">
        <v>94.75</v>
      </c>
      <c r="J137" s="97">
        <v>76.471000000000004</v>
      </c>
      <c r="K137" s="97">
        <v>78.915000000000006</v>
      </c>
      <c r="L137" s="97">
        <v>97.983999999999995</v>
      </c>
      <c r="M137" s="97">
        <v>43.115000000000002</v>
      </c>
      <c r="N137" s="97">
        <v>83.938999999999993</v>
      </c>
      <c r="O137" s="97">
        <v>79.893000000000001</v>
      </c>
      <c r="P137" s="97">
        <v>79.198999999999998</v>
      </c>
      <c r="Q137" s="97">
        <v>80.658000000000001</v>
      </c>
      <c r="R137" s="97">
        <v>78.414000000000001</v>
      </c>
      <c r="S137" s="97">
        <v>77.254000000000005</v>
      </c>
      <c r="T137" s="97">
        <v>81.293000000000006</v>
      </c>
      <c r="U137" s="97">
        <v>77.084999999999994</v>
      </c>
      <c r="V137" s="97">
        <v>81.495000000000005</v>
      </c>
      <c r="W137" s="97">
        <v>76.724999999999994</v>
      </c>
      <c r="X137" s="97">
        <v>97.911000000000001</v>
      </c>
      <c r="Y137" s="97">
        <v>80.171999999999997</v>
      </c>
      <c r="Z137" s="97">
        <v>74.704999999999998</v>
      </c>
      <c r="AA137" s="97" t="s">
        <v>789</v>
      </c>
      <c r="AB137" s="97">
        <v>85.052999999999997</v>
      </c>
      <c r="AC137" s="97">
        <v>54.497999999999998</v>
      </c>
      <c r="AD137" s="97">
        <v>82.364999999999995</v>
      </c>
      <c r="AE137" s="97">
        <v>85.176000000000002</v>
      </c>
      <c r="AF137" s="152"/>
      <c r="AG137" s="152"/>
      <c r="AH137" s="152"/>
      <c r="AI137" s="152"/>
      <c r="AJ137" s="152"/>
      <c r="AK137" s="152"/>
      <c r="AL137" s="152"/>
    </row>
    <row r="138" spans="1:38" x14ac:dyDescent="0.25">
      <c r="A138" s="150"/>
      <c r="B138" s="98" t="s">
        <v>821</v>
      </c>
      <c r="C138" s="97">
        <v>82.992999999999995</v>
      </c>
      <c r="D138" s="97">
        <v>87.906000000000006</v>
      </c>
      <c r="E138" s="97">
        <v>114.056</v>
      </c>
      <c r="F138" s="97">
        <v>92.236999999999995</v>
      </c>
      <c r="G138" s="97">
        <v>108.76900000000001</v>
      </c>
      <c r="H138" s="97">
        <v>169.24299999999999</v>
      </c>
      <c r="I138" s="97">
        <v>93.789000000000001</v>
      </c>
      <c r="J138" s="97">
        <v>76.801000000000002</v>
      </c>
      <c r="K138" s="97">
        <v>79.834000000000003</v>
      </c>
      <c r="L138" s="97">
        <v>97.921999999999997</v>
      </c>
      <c r="M138" s="97">
        <v>43.51</v>
      </c>
      <c r="N138" s="97">
        <v>83.778999999999996</v>
      </c>
      <c r="O138" s="97">
        <v>80.534999999999997</v>
      </c>
      <c r="P138" s="97">
        <v>79.847999999999999</v>
      </c>
      <c r="Q138" s="97">
        <v>81.108000000000004</v>
      </c>
      <c r="R138" s="97">
        <v>79.123000000000005</v>
      </c>
      <c r="S138" s="97">
        <v>77.641999999999996</v>
      </c>
      <c r="T138" s="97">
        <v>81.694999999999993</v>
      </c>
      <c r="U138" s="97">
        <v>77.697000000000003</v>
      </c>
      <c r="V138" s="97">
        <v>82.631</v>
      </c>
      <c r="W138" s="97">
        <v>77.492999999999995</v>
      </c>
      <c r="X138" s="97">
        <v>98.326999999999998</v>
      </c>
      <c r="Y138" s="97">
        <v>80.974999999999994</v>
      </c>
      <c r="Z138" s="97">
        <v>75.605999999999995</v>
      </c>
      <c r="AA138" s="97" t="s">
        <v>789</v>
      </c>
      <c r="AB138" s="97">
        <v>85.433999999999997</v>
      </c>
      <c r="AC138" s="97">
        <v>54.606000000000002</v>
      </c>
      <c r="AD138" s="97">
        <v>82.674999999999997</v>
      </c>
      <c r="AE138" s="97">
        <v>85.438000000000002</v>
      </c>
      <c r="AF138" s="152"/>
      <c r="AG138" s="152"/>
      <c r="AH138" s="152"/>
      <c r="AI138" s="152"/>
      <c r="AJ138" s="152"/>
      <c r="AK138" s="152"/>
      <c r="AL138" s="152"/>
    </row>
    <row r="139" spans="1:38" x14ac:dyDescent="0.25">
      <c r="A139" s="150" t="s">
        <v>799</v>
      </c>
      <c r="B139" s="98" t="s">
        <v>818</v>
      </c>
      <c r="C139" s="97">
        <v>83.632999999999996</v>
      </c>
      <c r="D139" s="97">
        <v>88.625</v>
      </c>
      <c r="E139" s="97">
        <v>113.956</v>
      </c>
      <c r="F139" s="97">
        <v>92.375</v>
      </c>
      <c r="G139" s="97">
        <v>108.991</v>
      </c>
      <c r="H139" s="97">
        <v>167.63200000000001</v>
      </c>
      <c r="I139" s="97">
        <v>94.182000000000002</v>
      </c>
      <c r="J139" s="97">
        <v>77.843999999999994</v>
      </c>
      <c r="K139" s="97">
        <v>80.183000000000007</v>
      </c>
      <c r="L139" s="97">
        <v>97.484999999999999</v>
      </c>
      <c r="M139" s="97">
        <v>47.509</v>
      </c>
      <c r="N139" s="97">
        <v>84.286000000000001</v>
      </c>
      <c r="O139" s="97">
        <v>81.137</v>
      </c>
      <c r="P139" s="97">
        <v>80.498000000000005</v>
      </c>
      <c r="Q139" s="97">
        <v>81.665000000000006</v>
      </c>
      <c r="R139" s="97">
        <v>80.055999999999997</v>
      </c>
      <c r="S139" s="97">
        <v>77.667000000000002</v>
      </c>
      <c r="T139" s="97">
        <v>82.340999999999994</v>
      </c>
      <c r="U139" s="97">
        <v>78.292000000000002</v>
      </c>
      <c r="V139" s="97">
        <v>83.055999999999997</v>
      </c>
      <c r="W139" s="97">
        <v>78.307000000000002</v>
      </c>
      <c r="X139" s="97">
        <v>97.481999999999999</v>
      </c>
      <c r="Y139" s="97">
        <v>81.569999999999993</v>
      </c>
      <c r="Z139" s="97">
        <v>76.588999999999999</v>
      </c>
      <c r="AA139" s="97" t="s">
        <v>789</v>
      </c>
      <c r="AB139" s="97">
        <v>85.903000000000006</v>
      </c>
      <c r="AC139" s="97">
        <v>57.64</v>
      </c>
      <c r="AD139" s="97">
        <v>83.335999999999999</v>
      </c>
      <c r="AE139" s="97">
        <v>85.906999999999996</v>
      </c>
      <c r="AF139" s="152"/>
      <c r="AG139" s="152"/>
      <c r="AH139" s="152"/>
      <c r="AI139" s="152"/>
      <c r="AJ139" s="152"/>
      <c r="AK139" s="152"/>
      <c r="AL139" s="152"/>
    </row>
    <row r="140" spans="1:38" x14ac:dyDescent="0.25">
      <c r="A140" s="150"/>
      <c r="B140" s="98" t="s">
        <v>819</v>
      </c>
      <c r="C140" s="97">
        <v>84.195999999999998</v>
      </c>
      <c r="D140" s="97">
        <v>89.123999999999995</v>
      </c>
      <c r="E140" s="97">
        <v>113.861</v>
      </c>
      <c r="F140" s="97">
        <v>92.730999999999995</v>
      </c>
      <c r="G140" s="97">
        <v>108.745</v>
      </c>
      <c r="H140" s="97">
        <v>166.12700000000001</v>
      </c>
      <c r="I140" s="97">
        <v>94.628</v>
      </c>
      <c r="J140" s="97">
        <v>78.578999999999994</v>
      </c>
      <c r="K140" s="97">
        <v>81.057000000000002</v>
      </c>
      <c r="L140" s="97">
        <v>97.965000000000003</v>
      </c>
      <c r="M140" s="97">
        <v>48.725999999999999</v>
      </c>
      <c r="N140" s="97">
        <v>84.671000000000006</v>
      </c>
      <c r="O140" s="97">
        <v>81.731999999999999</v>
      </c>
      <c r="P140" s="97">
        <v>81.087000000000003</v>
      </c>
      <c r="Q140" s="97">
        <v>82.344999999999999</v>
      </c>
      <c r="R140" s="97">
        <v>80.692999999999998</v>
      </c>
      <c r="S140" s="97">
        <v>77.323999999999998</v>
      </c>
      <c r="T140" s="97">
        <v>82.867000000000004</v>
      </c>
      <c r="U140" s="97">
        <v>79.114000000000004</v>
      </c>
      <c r="V140" s="97">
        <v>83.873000000000005</v>
      </c>
      <c r="W140" s="97">
        <v>78.671999999999997</v>
      </c>
      <c r="X140" s="97">
        <v>98.228999999999999</v>
      </c>
      <c r="Y140" s="97">
        <v>82.402000000000001</v>
      </c>
      <c r="Z140" s="97">
        <v>77.435000000000002</v>
      </c>
      <c r="AA140" s="97" t="s">
        <v>789</v>
      </c>
      <c r="AB140" s="97">
        <v>86.394999999999996</v>
      </c>
      <c r="AC140" s="97">
        <v>58.695</v>
      </c>
      <c r="AD140" s="97">
        <v>83.870999999999995</v>
      </c>
      <c r="AE140" s="97">
        <v>86.352999999999994</v>
      </c>
      <c r="AF140" s="152"/>
      <c r="AG140" s="152"/>
      <c r="AH140" s="152"/>
      <c r="AI140" s="152"/>
      <c r="AJ140" s="152"/>
      <c r="AK140" s="152"/>
      <c r="AL140" s="152"/>
    </row>
    <row r="141" spans="1:38" x14ac:dyDescent="0.25">
      <c r="A141" s="150"/>
      <c r="B141" s="98" t="s">
        <v>820</v>
      </c>
      <c r="C141" s="97">
        <v>84.61</v>
      </c>
      <c r="D141" s="97">
        <v>89.192999999999998</v>
      </c>
      <c r="E141" s="97">
        <v>112.991</v>
      </c>
      <c r="F141" s="97">
        <v>92.457999999999998</v>
      </c>
      <c r="G141" s="97">
        <v>108.123</v>
      </c>
      <c r="H141" s="97">
        <v>163.4</v>
      </c>
      <c r="I141" s="97">
        <v>94.016999999999996</v>
      </c>
      <c r="J141" s="97">
        <v>79.03</v>
      </c>
      <c r="K141" s="97">
        <v>81.42</v>
      </c>
      <c r="L141" s="97">
        <v>97.625</v>
      </c>
      <c r="M141" s="97">
        <v>50.463000000000001</v>
      </c>
      <c r="N141" s="97">
        <v>84.74</v>
      </c>
      <c r="O141" s="97">
        <v>82.319000000000003</v>
      </c>
      <c r="P141" s="97">
        <v>81.731999999999999</v>
      </c>
      <c r="Q141" s="97">
        <v>83.075000000000003</v>
      </c>
      <c r="R141" s="97">
        <v>81.198999999999998</v>
      </c>
      <c r="S141" s="97">
        <v>77.903000000000006</v>
      </c>
      <c r="T141" s="97">
        <v>83.38</v>
      </c>
      <c r="U141" s="97">
        <v>79.87</v>
      </c>
      <c r="V141" s="97">
        <v>84.563999999999993</v>
      </c>
      <c r="W141" s="97">
        <v>79.346999999999994</v>
      </c>
      <c r="X141" s="97">
        <v>97.087000000000003</v>
      </c>
      <c r="Y141" s="97">
        <v>82.691000000000003</v>
      </c>
      <c r="Z141" s="97">
        <v>78.105999999999995</v>
      </c>
      <c r="AA141" s="97" t="s">
        <v>789</v>
      </c>
      <c r="AB141" s="97">
        <v>86.703999999999994</v>
      </c>
      <c r="AC141" s="97">
        <v>60.457000000000001</v>
      </c>
      <c r="AD141" s="97">
        <v>84.293000000000006</v>
      </c>
      <c r="AE141" s="97">
        <v>86.656000000000006</v>
      </c>
      <c r="AF141" s="152"/>
      <c r="AG141" s="152"/>
      <c r="AH141" s="152"/>
      <c r="AI141" s="152"/>
      <c r="AJ141" s="152"/>
      <c r="AK141" s="152"/>
      <c r="AL141" s="152"/>
    </row>
    <row r="142" spans="1:38" x14ac:dyDescent="0.25">
      <c r="A142" s="150"/>
      <c r="B142" s="98" t="s">
        <v>821</v>
      </c>
      <c r="C142" s="97">
        <v>85.332999999999998</v>
      </c>
      <c r="D142" s="97">
        <v>90.227999999999994</v>
      </c>
      <c r="E142" s="97">
        <v>113.146</v>
      </c>
      <c r="F142" s="97">
        <v>93.613</v>
      </c>
      <c r="G142" s="97">
        <v>108.611</v>
      </c>
      <c r="H142" s="97">
        <v>160.851</v>
      </c>
      <c r="I142" s="97">
        <v>93.852999999999994</v>
      </c>
      <c r="J142" s="97">
        <v>80.427999999999997</v>
      </c>
      <c r="K142" s="97">
        <v>81.968000000000004</v>
      </c>
      <c r="L142" s="97">
        <v>97.462000000000003</v>
      </c>
      <c r="M142" s="97">
        <v>55.920999999999999</v>
      </c>
      <c r="N142" s="97">
        <v>85.191000000000003</v>
      </c>
      <c r="O142" s="97">
        <v>82.885999999999996</v>
      </c>
      <c r="P142" s="97">
        <v>82.296000000000006</v>
      </c>
      <c r="Q142" s="97">
        <v>83.588999999999999</v>
      </c>
      <c r="R142" s="97">
        <v>81.677999999999997</v>
      </c>
      <c r="S142" s="97">
        <v>78.450999999999993</v>
      </c>
      <c r="T142" s="97">
        <v>83.942999999999998</v>
      </c>
      <c r="U142" s="97">
        <v>80.453999999999994</v>
      </c>
      <c r="V142" s="97">
        <v>85.075999999999993</v>
      </c>
      <c r="W142" s="97">
        <v>80.188999999999993</v>
      </c>
      <c r="X142" s="97">
        <v>97.709000000000003</v>
      </c>
      <c r="Y142" s="97">
        <v>83.384</v>
      </c>
      <c r="Z142" s="97">
        <v>78.811000000000007</v>
      </c>
      <c r="AA142" s="97" t="s">
        <v>789</v>
      </c>
      <c r="AB142" s="97">
        <v>87.174000000000007</v>
      </c>
      <c r="AC142" s="97">
        <v>64.561999999999998</v>
      </c>
      <c r="AD142" s="97">
        <v>84.995999999999995</v>
      </c>
      <c r="AE142" s="97">
        <v>87.063000000000002</v>
      </c>
      <c r="AF142" s="152"/>
      <c r="AG142" s="152"/>
      <c r="AH142" s="152"/>
      <c r="AI142" s="152"/>
      <c r="AJ142" s="152"/>
      <c r="AK142" s="152"/>
      <c r="AL142" s="152"/>
    </row>
    <row r="143" spans="1:38" x14ac:dyDescent="0.25">
      <c r="A143" s="150" t="s">
        <v>800</v>
      </c>
      <c r="B143" s="98" t="s">
        <v>818</v>
      </c>
      <c r="C143" s="97">
        <v>85.828999999999994</v>
      </c>
      <c r="D143" s="97">
        <v>90.064999999999998</v>
      </c>
      <c r="E143" s="97">
        <v>112.901</v>
      </c>
      <c r="F143" s="97">
        <v>94.144999999999996</v>
      </c>
      <c r="G143" s="97">
        <v>108.825</v>
      </c>
      <c r="H143" s="97">
        <v>158.37799999999999</v>
      </c>
      <c r="I143" s="97">
        <v>93.438000000000002</v>
      </c>
      <c r="J143" s="97">
        <v>80.296000000000006</v>
      </c>
      <c r="K143" s="97">
        <v>81.790999999999997</v>
      </c>
      <c r="L143" s="97">
        <v>97.466999999999999</v>
      </c>
      <c r="M143" s="97">
        <v>55.085999999999999</v>
      </c>
      <c r="N143" s="97">
        <v>85.445999999999998</v>
      </c>
      <c r="O143" s="97">
        <v>83.713999999999999</v>
      </c>
      <c r="P143" s="97">
        <v>83.09</v>
      </c>
      <c r="Q143" s="97">
        <v>84.236000000000004</v>
      </c>
      <c r="R143" s="97">
        <v>82.575999999999993</v>
      </c>
      <c r="S143" s="97">
        <v>79.272000000000006</v>
      </c>
      <c r="T143" s="97">
        <v>84.47</v>
      </c>
      <c r="U143" s="97">
        <v>81.218000000000004</v>
      </c>
      <c r="V143" s="97">
        <v>86.084000000000003</v>
      </c>
      <c r="W143" s="97">
        <v>81.033000000000001</v>
      </c>
      <c r="X143" s="97">
        <v>99.561000000000007</v>
      </c>
      <c r="Y143" s="97">
        <v>84.415999999999997</v>
      </c>
      <c r="Z143" s="97">
        <v>79.620999999999995</v>
      </c>
      <c r="AA143" s="97" t="s">
        <v>789</v>
      </c>
      <c r="AB143" s="97">
        <v>87.793999999999997</v>
      </c>
      <c r="AC143" s="97">
        <v>64.248999999999995</v>
      </c>
      <c r="AD143" s="97">
        <v>85.406999999999996</v>
      </c>
      <c r="AE143" s="97">
        <v>87.6</v>
      </c>
      <c r="AF143" s="152"/>
      <c r="AG143" s="152"/>
      <c r="AH143" s="152"/>
      <c r="AI143" s="152"/>
      <c r="AJ143" s="152"/>
      <c r="AK143" s="152"/>
      <c r="AL143" s="152"/>
    </row>
    <row r="144" spans="1:38" x14ac:dyDescent="0.25">
      <c r="A144" s="150"/>
      <c r="B144" s="98" t="s">
        <v>819</v>
      </c>
      <c r="C144" s="97">
        <v>86.370999999999995</v>
      </c>
      <c r="D144" s="97">
        <v>90.393000000000001</v>
      </c>
      <c r="E144" s="97">
        <v>112.741</v>
      </c>
      <c r="F144" s="97">
        <v>94.513999999999996</v>
      </c>
      <c r="G144" s="97">
        <v>109.212</v>
      </c>
      <c r="H144" s="97">
        <v>156.68299999999999</v>
      </c>
      <c r="I144" s="97">
        <v>92.876000000000005</v>
      </c>
      <c r="J144" s="97">
        <v>80.825000000000003</v>
      </c>
      <c r="K144" s="97">
        <v>82.614999999999995</v>
      </c>
      <c r="L144" s="97">
        <v>97.03</v>
      </c>
      <c r="M144" s="97">
        <v>56.238</v>
      </c>
      <c r="N144" s="97">
        <v>85.688999999999993</v>
      </c>
      <c r="O144" s="97">
        <v>84.364000000000004</v>
      </c>
      <c r="P144" s="97">
        <v>83.757999999999996</v>
      </c>
      <c r="Q144" s="97">
        <v>84.974999999999994</v>
      </c>
      <c r="R144" s="97">
        <v>83.174000000000007</v>
      </c>
      <c r="S144" s="97">
        <v>80.085999999999999</v>
      </c>
      <c r="T144" s="97">
        <v>84.926000000000002</v>
      </c>
      <c r="U144" s="97">
        <v>81.75</v>
      </c>
      <c r="V144" s="97">
        <v>86.825999999999993</v>
      </c>
      <c r="W144" s="97">
        <v>81.745000000000005</v>
      </c>
      <c r="X144" s="97">
        <v>99.628</v>
      </c>
      <c r="Y144" s="97">
        <v>85</v>
      </c>
      <c r="Z144" s="97">
        <v>80.328000000000003</v>
      </c>
      <c r="AA144" s="97" t="s">
        <v>789</v>
      </c>
      <c r="AB144" s="97">
        <v>88.228999999999999</v>
      </c>
      <c r="AC144" s="97">
        <v>65.805000000000007</v>
      </c>
      <c r="AD144" s="97">
        <v>85.93</v>
      </c>
      <c r="AE144" s="97">
        <v>87.995999999999995</v>
      </c>
      <c r="AF144" s="152"/>
      <c r="AG144" s="152"/>
      <c r="AH144" s="152"/>
      <c r="AI144" s="152"/>
      <c r="AJ144" s="152"/>
      <c r="AK144" s="152"/>
      <c r="AL144" s="152"/>
    </row>
    <row r="145" spans="1:38" x14ac:dyDescent="0.25">
      <c r="A145" s="150"/>
      <c r="B145" s="98" t="s">
        <v>820</v>
      </c>
      <c r="C145" s="97">
        <v>87.304000000000002</v>
      </c>
      <c r="D145" s="97">
        <v>91.893000000000001</v>
      </c>
      <c r="E145" s="97">
        <v>111.928</v>
      </c>
      <c r="F145" s="97">
        <v>93.808999999999997</v>
      </c>
      <c r="G145" s="97">
        <v>108.35299999999999</v>
      </c>
      <c r="H145" s="97">
        <v>154.92599999999999</v>
      </c>
      <c r="I145" s="97">
        <v>93.238</v>
      </c>
      <c r="J145" s="97">
        <v>83.314999999999998</v>
      </c>
      <c r="K145" s="97">
        <v>82.715999999999994</v>
      </c>
      <c r="L145" s="97">
        <v>96.400999999999996</v>
      </c>
      <c r="M145" s="97">
        <v>68.626999999999995</v>
      </c>
      <c r="N145" s="97">
        <v>86.168999999999997</v>
      </c>
      <c r="O145" s="97">
        <v>85.009</v>
      </c>
      <c r="P145" s="97">
        <v>84.421000000000006</v>
      </c>
      <c r="Q145" s="97">
        <v>85.84</v>
      </c>
      <c r="R145" s="97">
        <v>83.688999999999993</v>
      </c>
      <c r="S145" s="97">
        <v>80.97</v>
      </c>
      <c r="T145" s="97">
        <v>85.769000000000005</v>
      </c>
      <c r="U145" s="97">
        <v>82.087999999999994</v>
      </c>
      <c r="V145" s="97">
        <v>87.683000000000007</v>
      </c>
      <c r="W145" s="97">
        <v>82.159000000000006</v>
      </c>
      <c r="X145" s="97">
        <v>99.688999999999993</v>
      </c>
      <c r="Y145" s="97">
        <v>85.602999999999994</v>
      </c>
      <c r="Z145" s="97">
        <v>81.063000000000002</v>
      </c>
      <c r="AA145" s="97" t="s">
        <v>789</v>
      </c>
      <c r="AB145" s="97">
        <v>88.572999999999993</v>
      </c>
      <c r="AC145" s="97">
        <v>75.298000000000002</v>
      </c>
      <c r="AD145" s="97">
        <v>86.903000000000006</v>
      </c>
      <c r="AE145" s="97">
        <v>88.298000000000002</v>
      </c>
      <c r="AF145" s="152"/>
      <c r="AG145" s="152"/>
      <c r="AH145" s="152"/>
      <c r="AI145" s="152"/>
      <c r="AJ145" s="152"/>
      <c r="AK145" s="152"/>
      <c r="AL145" s="152"/>
    </row>
    <row r="146" spans="1:38" x14ac:dyDescent="0.25">
      <c r="A146" s="150"/>
      <c r="B146" s="98" t="s">
        <v>821</v>
      </c>
      <c r="C146" s="97">
        <v>87.998999999999995</v>
      </c>
      <c r="D146" s="97">
        <v>91.986000000000004</v>
      </c>
      <c r="E146" s="97">
        <v>111.667</v>
      </c>
      <c r="F146" s="97">
        <v>94.408000000000001</v>
      </c>
      <c r="G146" s="97">
        <v>108.16800000000001</v>
      </c>
      <c r="H146" s="97">
        <v>152.34200000000001</v>
      </c>
      <c r="I146" s="97">
        <v>93.555000000000007</v>
      </c>
      <c r="J146" s="97">
        <v>83.555000000000007</v>
      </c>
      <c r="K146" s="97">
        <v>83.177000000000007</v>
      </c>
      <c r="L146" s="97">
        <v>96.186000000000007</v>
      </c>
      <c r="M146" s="97">
        <v>68.212000000000003</v>
      </c>
      <c r="N146" s="97">
        <v>86.751000000000005</v>
      </c>
      <c r="O146" s="97">
        <v>86.009</v>
      </c>
      <c r="P146" s="97">
        <v>85.438000000000002</v>
      </c>
      <c r="Q146" s="97">
        <v>87.295000000000002</v>
      </c>
      <c r="R146" s="97">
        <v>84.474000000000004</v>
      </c>
      <c r="S146" s="97">
        <v>82.557000000000002</v>
      </c>
      <c r="T146" s="97">
        <v>86.727000000000004</v>
      </c>
      <c r="U146" s="97">
        <v>82.885000000000005</v>
      </c>
      <c r="V146" s="97">
        <v>88.643000000000001</v>
      </c>
      <c r="W146" s="97">
        <v>82.71</v>
      </c>
      <c r="X146" s="97">
        <v>100.11199999999999</v>
      </c>
      <c r="Y146" s="97">
        <v>86.522000000000006</v>
      </c>
      <c r="Z146" s="97">
        <v>82.102999999999994</v>
      </c>
      <c r="AA146" s="97" t="s">
        <v>789</v>
      </c>
      <c r="AB146" s="97">
        <v>89.165000000000006</v>
      </c>
      <c r="AC146" s="97">
        <v>77.658000000000001</v>
      </c>
      <c r="AD146" s="97">
        <v>87.572999999999993</v>
      </c>
      <c r="AE146" s="97">
        <v>88.843999999999994</v>
      </c>
      <c r="AF146" s="152"/>
      <c r="AG146" s="152"/>
      <c r="AH146" s="152"/>
      <c r="AI146" s="152"/>
      <c r="AJ146" s="152"/>
      <c r="AK146" s="152"/>
      <c r="AL146" s="152"/>
    </row>
    <row r="147" spans="1:38" x14ac:dyDescent="0.25">
      <c r="A147" s="150" t="s">
        <v>801</v>
      </c>
      <c r="B147" s="98" t="s">
        <v>818</v>
      </c>
      <c r="C147" s="97">
        <v>88.456000000000003</v>
      </c>
      <c r="D147" s="97">
        <v>91.909000000000006</v>
      </c>
      <c r="E147" s="97">
        <v>111.19799999999999</v>
      </c>
      <c r="F147" s="97">
        <v>94.63</v>
      </c>
      <c r="G147" s="97">
        <v>108.16200000000001</v>
      </c>
      <c r="H147" s="97">
        <v>149.83699999999999</v>
      </c>
      <c r="I147" s="97">
        <v>93.283000000000001</v>
      </c>
      <c r="J147" s="97">
        <v>83.643000000000001</v>
      </c>
      <c r="K147" s="97">
        <v>83.58</v>
      </c>
      <c r="L147" s="97">
        <v>95.846000000000004</v>
      </c>
      <c r="M147" s="97">
        <v>67.248999999999995</v>
      </c>
      <c r="N147" s="97">
        <v>87.3</v>
      </c>
      <c r="O147" s="97">
        <v>86.738</v>
      </c>
      <c r="P147" s="97">
        <v>86.164000000000001</v>
      </c>
      <c r="Q147" s="97">
        <v>88.1</v>
      </c>
      <c r="R147" s="97">
        <v>84.991</v>
      </c>
      <c r="S147" s="97">
        <v>83.382999999999996</v>
      </c>
      <c r="T147" s="97">
        <v>87.311999999999998</v>
      </c>
      <c r="U147" s="97">
        <v>83.701999999999998</v>
      </c>
      <c r="V147" s="97">
        <v>89.320999999999998</v>
      </c>
      <c r="W147" s="97">
        <v>83.635999999999996</v>
      </c>
      <c r="X147" s="97">
        <v>100.91800000000001</v>
      </c>
      <c r="Y147" s="97">
        <v>87.284000000000006</v>
      </c>
      <c r="Z147" s="97">
        <v>82.846000000000004</v>
      </c>
      <c r="AA147" s="97" t="s">
        <v>789</v>
      </c>
      <c r="AB147" s="97">
        <v>89.680999999999997</v>
      </c>
      <c r="AC147" s="97">
        <v>77.460999999999999</v>
      </c>
      <c r="AD147" s="97">
        <v>87.994</v>
      </c>
      <c r="AE147" s="97">
        <v>89.325000000000003</v>
      </c>
      <c r="AF147" s="152"/>
      <c r="AG147" s="152"/>
      <c r="AH147" s="152"/>
      <c r="AI147" s="152"/>
      <c r="AJ147" s="152"/>
      <c r="AK147" s="152"/>
      <c r="AL147" s="152"/>
    </row>
    <row r="148" spans="1:38" x14ac:dyDescent="0.25">
      <c r="A148" s="150"/>
      <c r="B148" s="98" t="s">
        <v>819</v>
      </c>
      <c r="C148" s="97">
        <v>89.231999999999999</v>
      </c>
      <c r="D148" s="97">
        <v>92.613</v>
      </c>
      <c r="E148" s="97">
        <v>110.681</v>
      </c>
      <c r="F148" s="97">
        <v>94.39</v>
      </c>
      <c r="G148" s="97">
        <v>108.057</v>
      </c>
      <c r="H148" s="97">
        <v>147.458</v>
      </c>
      <c r="I148" s="97">
        <v>93.941999999999993</v>
      </c>
      <c r="J148" s="97">
        <v>84.864000000000004</v>
      </c>
      <c r="K148" s="97">
        <v>83.591999999999999</v>
      </c>
      <c r="L148" s="97">
        <v>96.813999999999993</v>
      </c>
      <c r="M148" s="97">
        <v>72.192999999999998</v>
      </c>
      <c r="N148" s="97">
        <v>87.81</v>
      </c>
      <c r="O148" s="97">
        <v>87.551000000000002</v>
      </c>
      <c r="P148" s="97">
        <v>86.998000000000005</v>
      </c>
      <c r="Q148" s="97">
        <v>88.686000000000007</v>
      </c>
      <c r="R148" s="97">
        <v>85.691999999999993</v>
      </c>
      <c r="S148" s="97">
        <v>84.146000000000001</v>
      </c>
      <c r="T148" s="97">
        <v>88.087000000000003</v>
      </c>
      <c r="U148" s="97">
        <v>84.489000000000004</v>
      </c>
      <c r="V148" s="97">
        <v>91.126000000000005</v>
      </c>
      <c r="W148" s="97">
        <v>84.457999999999998</v>
      </c>
      <c r="X148" s="97">
        <v>101.105</v>
      </c>
      <c r="Y148" s="97">
        <v>88.016000000000005</v>
      </c>
      <c r="Z148" s="97">
        <v>83.727000000000004</v>
      </c>
      <c r="AA148" s="97" t="s">
        <v>789</v>
      </c>
      <c r="AB148" s="97">
        <v>90.396000000000001</v>
      </c>
      <c r="AC148" s="97">
        <v>80.069000000000003</v>
      </c>
      <c r="AD148" s="97">
        <v>88.694999999999993</v>
      </c>
      <c r="AE148" s="97">
        <v>89.94</v>
      </c>
      <c r="AF148" s="152"/>
      <c r="AG148" s="152"/>
      <c r="AH148" s="152"/>
      <c r="AI148" s="152"/>
      <c r="AJ148" s="152"/>
      <c r="AK148" s="152"/>
      <c r="AL148" s="152"/>
    </row>
    <row r="149" spans="1:38" x14ac:dyDescent="0.25">
      <c r="A149" s="150"/>
      <c r="B149" s="98" t="s">
        <v>820</v>
      </c>
      <c r="C149" s="97">
        <v>89.873999999999995</v>
      </c>
      <c r="D149" s="97">
        <v>93.152000000000001</v>
      </c>
      <c r="E149" s="97">
        <v>110.188</v>
      </c>
      <c r="F149" s="97">
        <v>94.244</v>
      </c>
      <c r="G149" s="97">
        <v>108.03700000000001</v>
      </c>
      <c r="H149" s="97">
        <v>145.078</v>
      </c>
      <c r="I149" s="97">
        <v>94.415000000000006</v>
      </c>
      <c r="J149" s="97">
        <v>85.843000000000004</v>
      </c>
      <c r="K149" s="97">
        <v>84.144999999999996</v>
      </c>
      <c r="L149" s="97">
        <v>96.498000000000005</v>
      </c>
      <c r="M149" s="97">
        <v>76.122</v>
      </c>
      <c r="N149" s="97">
        <v>88.114999999999995</v>
      </c>
      <c r="O149" s="97">
        <v>88.245999999999995</v>
      </c>
      <c r="P149" s="97">
        <v>87.712999999999994</v>
      </c>
      <c r="Q149" s="97">
        <v>89.635999999999996</v>
      </c>
      <c r="R149" s="97">
        <v>86.430999999999997</v>
      </c>
      <c r="S149" s="97">
        <v>84.543000000000006</v>
      </c>
      <c r="T149" s="97">
        <v>88.831000000000003</v>
      </c>
      <c r="U149" s="97">
        <v>85.099000000000004</v>
      </c>
      <c r="V149" s="97">
        <v>91.311999999999998</v>
      </c>
      <c r="W149" s="97">
        <v>85.284000000000006</v>
      </c>
      <c r="X149" s="97">
        <v>101.232</v>
      </c>
      <c r="Y149" s="97">
        <v>88.763000000000005</v>
      </c>
      <c r="Z149" s="97">
        <v>84.647999999999996</v>
      </c>
      <c r="AA149" s="97" t="s">
        <v>789</v>
      </c>
      <c r="AB149" s="97">
        <v>90.882999999999996</v>
      </c>
      <c r="AC149" s="97">
        <v>82.905000000000001</v>
      </c>
      <c r="AD149" s="97">
        <v>89.364999999999995</v>
      </c>
      <c r="AE149" s="97">
        <v>90.435000000000002</v>
      </c>
      <c r="AF149" s="152"/>
      <c r="AG149" s="152"/>
      <c r="AH149" s="152"/>
      <c r="AI149" s="152"/>
      <c r="AJ149" s="152"/>
      <c r="AK149" s="152"/>
      <c r="AL149" s="152"/>
    </row>
    <row r="150" spans="1:38" x14ac:dyDescent="0.25">
      <c r="A150" s="150"/>
      <c r="B150" s="98" t="s">
        <v>821</v>
      </c>
      <c r="C150" s="97">
        <v>89.725999999999999</v>
      </c>
      <c r="D150" s="97">
        <v>91.551000000000002</v>
      </c>
      <c r="E150" s="97">
        <v>109.485</v>
      </c>
      <c r="F150" s="97">
        <v>93.813000000000002</v>
      </c>
      <c r="G150" s="97">
        <v>108.07</v>
      </c>
      <c r="H150" s="97">
        <v>142.24299999999999</v>
      </c>
      <c r="I150" s="97">
        <v>94.882000000000005</v>
      </c>
      <c r="J150" s="97">
        <v>83.861000000000004</v>
      </c>
      <c r="K150" s="97">
        <v>84.534000000000006</v>
      </c>
      <c r="L150" s="97">
        <v>96.414000000000001</v>
      </c>
      <c r="M150" s="97">
        <v>64.676000000000002</v>
      </c>
      <c r="N150" s="97">
        <v>88.156000000000006</v>
      </c>
      <c r="O150" s="97">
        <v>88.84</v>
      </c>
      <c r="P150" s="97">
        <v>88.337999999999994</v>
      </c>
      <c r="Q150" s="97">
        <v>90.355000000000004</v>
      </c>
      <c r="R150" s="97">
        <v>86.942999999999998</v>
      </c>
      <c r="S150" s="97">
        <v>84.465000000000003</v>
      </c>
      <c r="T150" s="97">
        <v>89.203999999999994</v>
      </c>
      <c r="U150" s="97">
        <v>85.739000000000004</v>
      </c>
      <c r="V150" s="97">
        <v>92.337000000000003</v>
      </c>
      <c r="W150" s="97">
        <v>85.94</v>
      </c>
      <c r="X150" s="97">
        <v>100.94</v>
      </c>
      <c r="Y150" s="97">
        <v>89.262</v>
      </c>
      <c r="Z150" s="97">
        <v>85.372</v>
      </c>
      <c r="AA150" s="97" t="s">
        <v>789</v>
      </c>
      <c r="AB150" s="97">
        <v>91.274000000000001</v>
      </c>
      <c r="AC150" s="97">
        <v>74.813999999999993</v>
      </c>
      <c r="AD150" s="97">
        <v>89.113</v>
      </c>
      <c r="AE150" s="97">
        <v>90.787999999999997</v>
      </c>
      <c r="AF150" s="152"/>
      <c r="AG150" s="152"/>
      <c r="AH150" s="152"/>
      <c r="AI150" s="152"/>
      <c r="AJ150" s="152"/>
      <c r="AK150" s="152"/>
      <c r="AL150" s="152"/>
    </row>
    <row r="151" spans="1:38" x14ac:dyDescent="0.25">
      <c r="A151" s="150" t="s">
        <v>802</v>
      </c>
      <c r="B151" s="98" t="s">
        <v>818</v>
      </c>
      <c r="C151" s="97">
        <v>90.546000000000006</v>
      </c>
      <c r="D151" s="97">
        <v>92.191999999999993</v>
      </c>
      <c r="E151" s="97">
        <v>108.914</v>
      </c>
      <c r="F151" s="97">
        <v>93.628</v>
      </c>
      <c r="G151" s="97">
        <v>107.78700000000001</v>
      </c>
      <c r="H151" s="97">
        <v>139.63300000000001</v>
      </c>
      <c r="I151" s="97">
        <v>95.83</v>
      </c>
      <c r="J151" s="97">
        <v>85.028000000000006</v>
      </c>
      <c r="K151" s="97">
        <v>85.647000000000006</v>
      </c>
      <c r="L151" s="97">
        <v>96.450999999999993</v>
      </c>
      <c r="M151" s="97">
        <v>67.924999999999997</v>
      </c>
      <c r="N151" s="97">
        <v>88.67</v>
      </c>
      <c r="O151" s="97">
        <v>89.751999999999995</v>
      </c>
      <c r="P151" s="97">
        <v>89.242999999999995</v>
      </c>
      <c r="Q151" s="97">
        <v>91.34</v>
      </c>
      <c r="R151" s="97">
        <v>88.328999999999994</v>
      </c>
      <c r="S151" s="97">
        <v>84.918000000000006</v>
      </c>
      <c r="T151" s="97">
        <v>89.879000000000005</v>
      </c>
      <c r="U151" s="97">
        <v>86.664000000000001</v>
      </c>
      <c r="V151" s="97">
        <v>92.847999999999999</v>
      </c>
      <c r="W151" s="97">
        <v>86.447000000000003</v>
      </c>
      <c r="X151" s="97">
        <v>102</v>
      </c>
      <c r="Y151" s="97">
        <v>90.114999999999995</v>
      </c>
      <c r="Z151" s="97">
        <v>86.156999999999996</v>
      </c>
      <c r="AA151" s="97" t="s">
        <v>789</v>
      </c>
      <c r="AB151" s="97">
        <v>91.903999999999996</v>
      </c>
      <c r="AC151" s="97">
        <v>77.802999999999997</v>
      </c>
      <c r="AD151" s="97">
        <v>89.932000000000002</v>
      </c>
      <c r="AE151" s="97">
        <v>91.387</v>
      </c>
      <c r="AF151" s="152"/>
      <c r="AG151" s="152"/>
      <c r="AH151" s="152"/>
      <c r="AI151" s="152"/>
      <c r="AJ151" s="152"/>
      <c r="AK151" s="152"/>
      <c r="AL151" s="152"/>
    </row>
    <row r="152" spans="1:38" x14ac:dyDescent="0.25">
      <c r="A152" s="150"/>
      <c r="B152" s="98" t="s">
        <v>819</v>
      </c>
      <c r="C152" s="97">
        <v>91.314999999999998</v>
      </c>
      <c r="D152" s="97">
        <v>93.194000000000003</v>
      </c>
      <c r="E152" s="97">
        <v>108.39400000000001</v>
      </c>
      <c r="F152" s="97">
        <v>93.677000000000007</v>
      </c>
      <c r="G152" s="97">
        <v>107.708</v>
      </c>
      <c r="H152" s="97">
        <v>137.489</v>
      </c>
      <c r="I152" s="97">
        <v>95.567999999999998</v>
      </c>
      <c r="J152" s="97">
        <v>86.691000000000003</v>
      </c>
      <c r="K152" s="97">
        <v>86.822000000000003</v>
      </c>
      <c r="L152" s="97">
        <v>95.625</v>
      </c>
      <c r="M152" s="97">
        <v>75.302000000000007</v>
      </c>
      <c r="N152" s="97">
        <v>88.741</v>
      </c>
      <c r="O152" s="97">
        <v>90.402000000000001</v>
      </c>
      <c r="P152" s="97">
        <v>89.915000000000006</v>
      </c>
      <c r="Q152" s="97">
        <v>92.016000000000005</v>
      </c>
      <c r="R152" s="97">
        <v>88.786000000000001</v>
      </c>
      <c r="S152" s="97">
        <v>85.272999999999996</v>
      </c>
      <c r="T152" s="97">
        <v>90.698999999999998</v>
      </c>
      <c r="U152" s="97">
        <v>87.572000000000003</v>
      </c>
      <c r="V152" s="97">
        <v>93.617000000000004</v>
      </c>
      <c r="W152" s="97">
        <v>87.278000000000006</v>
      </c>
      <c r="X152" s="97">
        <v>102.01900000000001</v>
      </c>
      <c r="Y152" s="97">
        <v>90.6</v>
      </c>
      <c r="Z152" s="97">
        <v>86.772000000000006</v>
      </c>
      <c r="AA152" s="97" t="s">
        <v>789</v>
      </c>
      <c r="AB152" s="97">
        <v>92.286000000000001</v>
      </c>
      <c r="AC152" s="97">
        <v>83.274000000000001</v>
      </c>
      <c r="AD152" s="97">
        <v>90.709000000000003</v>
      </c>
      <c r="AE152" s="97">
        <v>91.72</v>
      </c>
      <c r="AF152" s="152"/>
      <c r="AG152" s="152"/>
      <c r="AH152" s="152"/>
      <c r="AI152" s="152"/>
      <c r="AJ152" s="152"/>
      <c r="AK152" s="152"/>
      <c r="AL152" s="152"/>
    </row>
    <row r="153" spans="1:38" x14ac:dyDescent="0.25">
      <c r="A153" s="150"/>
      <c r="B153" s="98" t="s">
        <v>820</v>
      </c>
      <c r="C153" s="97">
        <v>91.831000000000003</v>
      </c>
      <c r="D153" s="97">
        <v>93.394000000000005</v>
      </c>
      <c r="E153" s="97">
        <v>107.64700000000001</v>
      </c>
      <c r="F153" s="97">
        <v>93.784999999999997</v>
      </c>
      <c r="G153" s="97">
        <v>107.003</v>
      </c>
      <c r="H153" s="97">
        <v>134.61500000000001</v>
      </c>
      <c r="I153" s="97">
        <v>95.811999999999998</v>
      </c>
      <c r="J153" s="97">
        <v>87.299000000000007</v>
      </c>
      <c r="K153" s="97">
        <v>87.783000000000001</v>
      </c>
      <c r="L153" s="97">
        <v>94.724999999999994</v>
      </c>
      <c r="M153" s="97">
        <v>76.703000000000003</v>
      </c>
      <c r="N153" s="97">
        <v>89.173000000000002</v>
      </c>
      <c r="O153" s="97">
        <v>91.081999999999994</v>
      </c>
      <c r="P153" s="97">
        <v>90.581999999999994</v>
      </c>
      <c r="Q153" s="97">
        <v>92.521000000000001</v>
      </c>
      <c r="R153" s="97">
        <v>89.355000000000004</v>
      </c>
      <c r="S153" s="97">
        <v>86.265000000000001</v>
      </c>
      <c r="T153" s="97">
        <v>90.863</v>
      </c>
      <c r="U153" s="97">
        <v>88.638999999999996</v>
      </c>
      <c r="V153" s="97">
        <v>94.593999999999994</v>
      </c>
      <c r="W153" s="97">
        <v>87.975999999999999</v>
      </c>
      <c r="X153" s="97">
        <v>103.081</v>
      </c>
      <c r="Y153" s="97">
        <v>91.320999999999998</v>
      </c>
      <c r="Z153" s="97">
        <v>87.393000000000001</v>
      </c>
      <c r="AA153" s="97" t="s">
        <v>789</v>
      </c>
      <c r="AB153" s="97">
        <v>92.739000000000004</v>
      </c>
      <c r="AC153" s="97">
        <v>84.072999999999993</v>
      </c>
      <c r="AD153" s="97">
        <v>91.156999999999996</v>
      </c>
      <c r="AE153" s="97">
        <v>92.081000000000003</v>
      </c>
      <c r="AF153" s="152"/>
      <c r="AG153" s="152"/>
      <c r="AH153" s="152"/>
      <c r="AI153" s="152"/>
      <c r="AJ153" s="152"/>
      <c r="AK153" s="152"/>
      <c r="AL153" s="152"/>
    </row>
    <row r="154" spans="1:38" x14ac:dyDescent="0.25">
      <c r="A154" s="150"/>
      <c r="B154" s="98" t="s">
        <v>821</v>
      </c>
      <c r="C154" s="97">
        <v>92.765000000000001</v>
      </c>
      <c r="D154" s="97">
        <v>94.543000000000006</v>
      </c>
      <c r="E154" s="97">
        <v>107.19499999999999</v>
      </c>
      <c r="F154" s="97">
        <v>93.915999999999997</v>
      </c>
      <c r="G154" s="97">
        <v>106.30800000000001</v>
      </c>
      <c r="H154" s="97">
        <v>132.88499999999999</v>
      </c>
      <c r="I154" s="97">
        <v>96.265000000000001</v>
      </c>
      <c r="J154" s="97">
        <v>89.147000000000006</v>
      </c>
      <c r="K154" s="97">
        <v>88.703999999999994</v>
      </c>
      <c r="L154" s="97">
        <v>95.198999999999998</v>
      </c>
      <c r="M154" s="97">
        <v>83.563000000000002</v>
      </c>
      <c r="N154" s="97">
        <v>89.831999999999994</v>
      </c>
      <c r="O154" s="97">
        <v>91.909000000000006</v>
      </c>
      <c r="P154" s="97">
        <v>91.489000000000004</v>
      </c>
      <c r="Q154" s="97">
        <v>93.34</v>
      </c>
      <c r="R154" s="97">
        <v>90.319000000000003</v>
      </c>
      <c r="S154" s="97">
        <v>87.424000000000007</v>
      </c>
      <c r="T154" s="97">
        <v>91.852000000000004</v>
      </c>
      <c r="U154" s="97">
        <v>89.316999999999993</v>
      </c>
      <c r="V154" s="97">
        <v>95.736000000000004</v>
      </c>
      <c r="W154" s="97">
        <v>88.793000000000006</v>
      </c>
      <c r="X154" s="97">
        <v>101.669</v>
      </c>
      <c r="Y154" s="97">
        <v>91.981999999999999</v>
      </c>
      <c r="Z154" s="97">
        <v>88.664000000000001</v>
      </c>
      <c r="AA154" s="97" t="s">
        <v>789</v>
      </c>
      <c r="AB154" s="97">
        <v>93.381</v>
      </c>
      <c r="AC154" s="97">
        <v>89.075999999999993</v>
      </c>
      <c r="AD154" s="97">
        <v>92.159000000000006</v>
      </c>
      <c r="AE154" s="97">
        <v>92.759</v>
      </c>
      <c r="AF154" s="152"/>
      <c r="AG154" s="152"/>
      <c r="AH154" s="152"/>
      <c r="AI154" s="152"/>
      <c r="AJ154" s="152"/>
      <c r="AK154" s="152"/>
      <c r="AL154" s="152"/>
    </row>
    <row r="155" spans="1:38" x14ac:dyDescent="0.25">
      <c r="A155" s="150" t="s">
        <v>803</v>
      </c>
      <c r="B155" s="98" t="s">
        <v>818</v>
      </c>
      <c r="C155" s="97">
        <v>93.52</v>
      </c>
      <c r="D155" s="97">
        <v>95.516000000000005</v>
      </c>
      <c r="E155" s="97">
        <v>106.89400000000001</v>
      </c>
      <c r="F155" s="97">
        <v>93.293000000000006</v>
      </c>
      <c r="G155" s="97">
        <v>106.636</v>
      </c>
      <c r="H155" s="97">
        <v>131.62200000000001</v>
      </c>
      <c r="I155" s="97">
        <v>97.302000000000007</v>
      </c>
      <c r="J155" s="97">
        <v>90.661000000000001</v>
      </c>
      <c r="K155" s="97">
        <v>89.876000000000005</v>
      </c>
      <c r="L155" s="97">
        <v>94.998999999999995</v>
      </c>
      <c r="M155" s="97">
        <v>88.671999999999997</v>
      </c>
      <c r="N155" s="97">
        <v>90.486999999999995</v>
      </c>
      <c r="O155" s="97">
        <v>92.557000000000002</v>
      </c>
      <c r="P155" s="97">
        <v>92.134</v>
      </c>
      <c r="Q155" s="97">
        <v>94.076999999999998</v>
      </c>
      <c r="R155" s="97">
        <v>90.834999999999994</v>
      </c>
      <c r="S155" s="97">
        <v>88.498000000000005</v>
      </c>
      <c r="T155" s="97">
        <v>92.668000000000006</v>
      </c>
      <c r="U155" s="97">
        <v>90.242000000000004</v>
      </c>
      <c r="V155" s="97">
        <v>95.515000000000001</v>
      </c>
      <c r="W155" s="97">
        <v>89.78</v>
      </c>
      <c r="X155" s="97">
        <v>102.432</v>
      </c>
      <c r="Y155" s="97">
        <v>92.536000000000001</v>
      </c>
      <c r="Z155" s="97">
        <v>89.161000000000001</v>
      </c>
      <c r="AA155" s="97" t="s">
        <v>789</v>
      </c>
      <c r="AB155" s="97">
        <v>93.875</v>
      </c>
      <c r="AC155" s="97">
        <v>92.95</v>
      </c>
      <c r="AD155" s="97">
        <v>93.025000000000006</v>
      </c>
      <c r="AE155" s="97">
        <v>93.343999999999994</v>
      </c>
      <c r="AF155" s="152"/>
      <c r="AG155" s="152"/>
      <c r="AH155" s="152"/>
      <c r="AI155" s="152"/>
      <c r="AJ155" s="152"/>
      <c r="AK155" s="152"/>
      <c r="AL155" s="152"/>
    </row>
    <row r="156" spans="1:38" x14ac:dyDescent="0.25">
      <c r="A156" s="150"/>
      <c r="B156" s="98" t="s">
        <v>819</v>
      </c>
      <c r="C156" s="97">
        <v>94.43</v>
      </c>
      <c r="D156" s="97">
        <v>96.706000000000003</v>
      </c>
      <c r="E156" s="97">
        <v>106.197</v>
      </c>
      <c r="F156" s="97">
        <v>92.466999999999999</v>
      </c>
      <c r="G156" s="97">
        <v>106.01</v>
      </c>
      <c r="H156" s="97">
        <v>129.86000000000001</v>
      </c>
      <c r="I156" s="97">
        <v>98.494</v>
      </c>
      <c r="J156" s="97">
        <v>92.649000000000001</v>
      </c>
      <c r="K156" s="97">
        <v>91.691999999999993</v>
      </c>
      <c r="L156" s="97">
        <v>94.495999999999995</v>
      </c>
      <c r="M156" s="97">
        <v>95.858000000000004</v>
      </c>
      <c r="N156" s="97">
        <v>90.974999999999994</v>
      </c>
      <c r="O156" s="97">
        <v>93.332999999999998</v>
      </c>
      <c r="P156" s="97">
        <v>92.915999999999997</v>
      </c>
      <c r="Q156" s="97">
        <v>95.320999999999998</v>
      </c>
      <c r="R156" s="97">
        <v>91.331999999999994</v>
      </c>
      <c r="S156" s="97">
        <v>90.376999999999995</v>
      </c>
      <c r="T156" s="97">
        <v>93.424999999999997</v>
      </c>
      <c r="U156" s="97">
        <v>90.89</v>
      </c>
      <c r="V156" s="97">
        <v>94.686000000000007</v>
      </c>
      <c r="W156" s="97">
        <v>91.203999999999994</v>
      </c>
      <c r="X156" s="97">
        <v>103.078</v>
      </c>
      <c r="Y156" s="97">
        <v>93.180999999999997</v>
      </c>
      <c r="Z156" s="97">
        <v>89.805999999999997</v>
      </c>
      <c r="AA156" s="97" t="s">
        <v>789</v>
      </c>
      <c r="AB156" s="97">
        <v>94.269000000000005</v>
      </c>
      <c r="AC156" s="97">
        <v>100.011</v>
      </c>
      <c r="AD156" s="97">
        <v>94.063000000000002</v>
      </c>
      <c r="AE156" s="97">
        <v>93.807000000000002</v>
      </c>
      <c r="AF156" s="152"/>
      <c r="AG156" s="152"/>
      <c r="AH156" s="152"/>
      <c r="AI156" s="152"/>
      <c r="AJ156" s="152"/>
      <c r="AK156" s="152"/>
      <c r="AL156" s="152"/>
    </row>
    <row r="157" spans="1:38" x14ac:dyDescent="0.25">
      <c r="A157" s="150"/>
      <c r="B157" s="98" t="s">
        <v>820</v>
      </c>
      <c r="C157" s="97">
        <v>95.438000000000002</v>
      </c>
      <c r="D157" s="97">
        <v>98.328000000000003</v>
      </c>
      <c r="E157" s="97">
        <v>105.85599999999999</v>
      </c>
      <c r="F157" s="97">
        <v>91.756</v>
      </c>
      <c r="G157" s="97">
        <v>106.636</v>
      </c>
      <c r="H157" s="97">
        <v>128.745</v>
      </c>
      <c r="I157" s="97">
        <v>98.772999999999996</v>
      </c>
      <c r="J157" s="97">
        <v>95.091999999999999</v>
      </c>
      <c r="K157" s="97">
        <v>93.778999999999996</v>
      </c>
      <c r="L157" s="97">
        <v>95.096000000000004</v>
      </c>
      <c r="M157" s="97">
        <v>104.345</v>
      </c>
      <c r="N157" s="97">
        <v>91.477999999999994</v>
      </c>
      <c r="O157" s="97">
        <v>94.043000000000006</v>
      </c>
      <c r="P157" s="97">
        <v>93.626999999999995</v>
      </c>
      <c r="Q157" s="97">
        <v>96.350999999999999</v>
      </c>
      <c r="R157" s="97">
        <v>91.853999999999999</v>
      </c>
      <c r="S157" s="97">
        <v>91.742999999999995</v>
      </c>
      <c r="T157" s="97">
        <v>94.37</v>
      </c>
      <c r="U157" s="97">
        <v>91.991</v>
      </c>
      <c r="V157" s="97">
        <v>94.191999999999993</v>
      </c>
      <c r="W157" s="97">
        <v>92.022000000000006</v>
      </c>
      <c r="X157" s="97">
        <v>103.738</v>
      </c>
      <c r="Y157" s="97">
        <v>93.768000000000001</v>
      </c>
      <c r="Z157" s="97">
        <v>90.364999999999995</v>
      </c>
      <c r="AA157" s="97" t="s">
        <v>789</v>
      </c>
      <c r="AB157" s="97">
        <v>94.751000000000005</v>
      </c>
      <c r="AC157" s="97">
        <v>107.255</v>
      </c>
      <c r="AD157" s="97">
        <v>95.222999999999999</v>
      </c>
      <c r="AE157" s="97">
        <v>94.385000000000005</v>
      </c>
      <c r="AF157" s="152"/>
      <c r="AG157" s="152"/>
      <c r="AH157" s="152"/>
      <c r="AI157" s="152"/>
      <c r="AJ157" s="152"/>
      <c r="AK157" s="152"/>
      <c r="AL157" s="152"/>
    </row>
    <row r="158" spans="1:38" x14ac:dyDescent="0.25">
      <c r="A158" s="150"/>
      <c r="B158" s="98" t="s">
        <v>821</v>
      </c>
      <c r="C158" s="97">
        <v>93.914000000000001</v>
      </c>
      <c r="D158" s="97">
        <v>93.936999999999998</v>
      </c>
      <c r="E158" s="97">
        <v>105.101</v>
      </c>
      <c r="F158" s="97">
        <v>90.625</v>
      </c>
      <c r="G158" s="97">
        <v>106.63500000000001</v>
      </c>
      <c r="H158" s="97">
        <v>127.443</v>
      </c>
      <c r="I158" s="97">
        <v>98.566000000000003</v>
      </c>
      <c r="J158" s="97">
        <v>89.215000000000003</v>
      </c>
      <c r="K158" s="97">
        <v>94.86</v>
      </c>
      <c r="L158" s="97">
        <v>94.337999999999994</v>
      </c>
      <c r="M158" s="97">
        <v>68.72</v>
      </c>
      <c r="N158" s="97">
        <v>92.022000000000006</v>
      </c>
      <c r="O158" s="97">
        <v>93.897999999999996</v>
      </c>
      <c r="P158" s="97">
        <v>93.534000000000006</v>
      </c>
      <c r="Q158" s="97">
        <v>96.45</v>
      </c>
      <c r="R158" s="97">
        <v>92.402000000000001</v>
      </c>
      <c r="S158" s="97">
        <v>92.611999999999995</v>
      </c>
      <c r="T158" s="97">
        <v>94.07</v>
      </c>
      <c r="U158" s="97">
        <v>92.784999999999997</v>
      </c>
      <c r="V158" s="97">
        <v>90.566999999999993</v>
      </c>
      <c r="W158" s="97">
        <v>92.596000000000004</v>
      </c>
      <c r="X158" s="97">
        <v>102.357</v>
      </c>
      <c r="Y158" s="97">
        <v>93.882999999999996</v>
      </c>
      <c r="Z158" s="97">
        <v>90.984999999999999</v>
      </c>
      <c r="AA158" s="97" t="s">
        <v>789</v>
      </c>
      <c r="AB158" s="97">
        <v>94.676000000000002</v>
      </c>
      <c r="AC158" s="97">
        <v>81.638999999999996</v>
      </c>
      <c r="AD158" s="97">
        <v>93.88</v>
      </c>
      <c r="AE158" s="97">
        <v>94.759</v>
      </c>
      <c r="AF158" s="152"/>
      <c r="AG158" s="152"/>
      <c r="AH158" s="152"/>
      <c r="AI158" s="152"/>
      <c r="AJ158" s="152"/>
      <c r="AK158" s="152"/>
      <c r="AL158" s="152"/>
    </row>
    <row r="159" spans="1:38" x14ac:dyDescent="0.25">
      <c r="A159" s="150" t="s">
        <v>804</v>
      </c>
      <c r="B159" s="98" t="s">
        <v>818</v>
      </c>
      <c r="C159" s="97">
        <v>93.28</v>
      </c>
      <c r="D159" s="97">
        <v>92.278999999999996</v>
      </c>
      <c r="E159" s="97">
        <v>104.536</v>
      </c>
      <c r="F159" s="97">
        <v>90.361999999999995</v>
      </c>
      <c r="G159" s="97">
        <v>107.02500000000001</v>
      </c>
      <c r="H159" s="97">
        <v>125.256</v>
      </c>
      <c r="I159" s="97">
        <v>98.477000000000004</v>
      </c>
      <c r="J159" s="97">
        <v>87.123000000000005</v>
      </c>
      <c r="K159" s="97">
        <v>94.555999999999997</v>
      </c>
      <c r="L159" s="97">
        <v>94.998999999999995</v>
      </c>
      <c r="M159" s="97">
        <v>55.231000000000002</v>
      </c>
      <c r="N159" s="97">
        <v>93.108000000000004</v>
      </c>
      <c r="O159" s="97">
        <v>93.751999999999995</v>
      </c>
      <c r="P159" s="97">
        <v>93.448999999999998</v>
      </c>
      <c r="Q159" s="97">
        <v>96.671999999999997</v>
      </c>
      <c r="R159" s="97">
        <v>93.158000000000001</v>
      </c>
      <c r="S159" s="97">
        <v>92.67</v>
      </c>
      <c r="T159" s="97">
        <v>94.25</v>
      </c>
      <c r="U159" s="97">
        <v>93.271000000000001</v>
      </c>
      <c r="V159" s="97">
        <v>86.936000000000007</v>
      </c>
      <c r="W159" s="97">
        <v>92.91</v>
      </c>
      <c r="X159" s="97">
        <v>100.72199999999999</v>
      </c>
      <c r="Y159" s="97">
        <v>94.007999999999996</v>
      </c>
      <c r="Z159" s="97">
        <v>91.703999999999994</v>
      </c>
      <c r="AA159" s="97" t="s">
        <v>789</v>
      </c>
      <c r="AB159" s="97">
        <v>94.674999999999997</v>
      </c>
      <c r="AC159" s="97">
        <v>71.813999999999993</v>
      </c>
      <c r="AD159" s="97">
        <v>93.536000000000001</v>
      </c>
      <c r="AE159" s="97">
        <v>95.206999999999994</v>
      </c>
      <c r="AF159" s="152"/>
      <c r="AG159" s="152"/>
      <c r="AH159" s="152"/>
      <c r="AI159" s="152"/>
      <c r="AJ159" s="152"/>
      <c r="AK159" s="152"/>
      <c r="AL159" s="152"/>
    </row>
    <row r="160" spans="1:38" x14ac:dyDescent="0.25">
      <c r="A160" s="150"/>
      <c r="B160" s="98" t="s">
        <v>819</v>
      </c>
      <c r="C160" s="97">
        <v>93.650999999999996</v>
      </c>
      <c r="D160" s="97">
        <v>93.302999999999997</v>
      </c>
      <c r="E160" s="97">
        <v>104.26300000000001</v>
      </c>
      <c r="F160" s="97">
        <v>90.847999999999999</v>
      </c>
      <c r="G160" s="97">
        <v>107.199</v>
      </c>
      <c r="H160" s="97">
        <v>123.226</v>
      </c>
      <c r="I160" s="97">
        <v>98.638999999999996</v>
      </c>
      <c r="J160" s="97">
        <v>88.65</v>
      </c>
      <c r="K160" s="97">
        <v>93.7</v>
      </c>
      <c r="L160" s="97">
        <v>95.682000000000002</v>
      </c>
      <c r="M160" s="97">
        <v>60.226999999999997</v>
      </c>
      <c r="N160" s="97">
        <v>95.465999999999994</v>
      </c>
      <c r="O160" s="97">
        <v>93.816999999999993</v>
      </c>
      <c r="P160" s="97">
        <v>93.540999999999997</v>
      </c>
      <c r="Q160" s="97">
        <v>96.611000000000004</v>
      </c>
      <c r="R160" s="97">
        <v>93.72</v>
      </c>
      <c r="S160" s="97">
        <v>92.07</v>
      </c>
      <c r="T160" s="97">
        <v>94.197999999999993</v>
      </c>
      <c r="U160" s="97">
        <v>93.406000000000006</v>
      </c>
      <c r="V160" s="97">
        <v>86.468999999999994</v>
      </c>
      <c r="W160" s="97">
        <v>93.213999999999999</v>
      </c>
      <c r="X160" s="97">
        <v>100.13</v>
      </c>
      <c r="Y160" s="97">
        <v>94.296999999999997</v>
      </c>
      <c r="Z160" s="97">
        <v>92.277000000000001</v>
      </c>
      <c r="AA160" s="97" t="s">
        <v>789</v>
      </c>
      <c r="AB160" s="97">
        <v>95.046000000000006</v>
      </c>
      <c r="AC160" s="97">
        <v>73.756</v>
      </c>
      <c r="AD160" s="97">
        <v>94.019000000000005</v>
      </c>
      <c r="AE160" s="97">
        <v>95.710999999999999</v>
      </c>
      <c r="AF160" s="152"/>
      <c r="AG160" s="152"/>
      <c r="AH160" s="152"/>
      <c r="AI160" s="152"/>
      <c r="AJ160" s="152"/>
      <c r="AK160" s="152"/>
      <c r="AL160" s="152"/>
    </row>
    <row r="161" spans="1:38" x14ac:dyDescent="0.25">
      <c r="A161" s="150"/>
      <c r="B161" s="98" t="s">
        <v>820</v>
      </c>
      <c r="C161" s="97">
        <v>94.296000000000006</v>
      </c>
      <c r="D161" s="97">
        <v>94.451999999999998</v>
      </c>
      <c r="E161" s="97">
        <v>103.46299999999999</v>
      </c>
      <c r="F161" s="97">
        <v>91.804000000000002</v>
      </c>
      <c r="G161" s="97">
        <v>105.621</v>
      </c>
      <c r="H161" s="97">
        <v>120.325</v>
      </c>
      <c r="I161" s="97">
        <v>98.23</v>
      </c>
      <c r="J161" s="97">
        <v>90.582999999999998</v>
      </c>
      <c r="K161" s="97">
        <v>93.168999999999997</v>
      </c>
      <c r="L161" s="97">
        <v>95.873999999999995</v>
      </c>
      <c r="M161" s="97">
        <v>70.424999999999997</v>
      </c>
      <c r="N161" s="97">
        <v>96.161000000000001</v>
      </c>
      <c r="O161" s="97">
        <v>94.224000000000004</v>
      </c>
      <c r="P161" s="97">
        <v>93.972999999999999</v>
      </c>
      <c r="Q161" s="97">
        <v>96.581000000000003</v>
      </c>
      <c r="R161" s="97">
        <v>94.308000000000007</v>
      </c>
      <c r="S161" s="97">
        <v>93.024000000000001</v>
      </c>
      <c r="T161" s="97">
        <v>95.13</v>
      </c>
      <c r="U161" s="97">
        <v>93.405000000000001</v>
      </c>
      <c r="V161" s="97">
        <v>87.474999999999994</v>
      </c>
      <c r="W161" s="97">
        <v>93.716999999999999</v>
      </c>
      <c r="X161" s="97">
        <v>99.927999999999997</v>
      </c>
      <c r="Y161" s="97">
        <v>94.802999999999997</v>
      </c>
      <c r="Z161" s="97">
        <v>93.007999999999996</v>
      </c>
      <c r="AA161" s="97" t="s">
        <v>789</v>
      </c>
      <c r="AB161" s="97">
        <v>95.382999999999996</v>
      </c>
      <c r="AC161" s="97">
        <v>80.245999999999995</v>
      </c>
      <c r="AD161" s="97">
        <v>94.647000000000006</v>
      </c>
      <c r="AE161" s="97">
        <v>95.974000000000004</v>
      </c>
      <c r="AF161" s="152"/>
      <c r="AG161" s="152"/>
      <c r="AH161" s="152"/>
      <c r="AI161" s="152"/>
      <c r="AJ161" s="152"/>
      <c r="AK161" s="152"/>
      <c r="AL161" s="152"/>
    </row>
    <row r="162" spans="1:38" x14ac:dyDescent="0.25">
      <c r="A162" s="150"/>
      <c r="B162" s="98" t="s">
        <v>821</v>
      </c>
      <c r="C162" s="97">
        <v>95.024000000000001</v>
      </c>
      <c r="D162" s="97">
        <v>95.212999999999994</v>
      </c>
      <c r="E162" s="97">
        <v>103.81699999999999</v>
      </c>
      <c r="F162" s="97">
        <v>94.578999999999994</v>
      </c>
      <c r="G162" s="97">
        <v>104.413</v>
      </c>
      <c r="H162" s="97">
        <v>118.33199999999999</v>
      </c>
      <c r="I162" s="97">
        <v>99.007000000000005</v>
      </c>
      <c r="J162" s="97">
        <v>91.510999999999996</v>
      </c>
      <c r="K162" s="97">
        <v>93.179000000000002</v>
      </c>
      <c r="L162" s="97">
        <v>95.697000000000003</v>
      </c>
      <c r="M162" s="97">
        <v>75.012</v>
      </c>
      <c r="N162" s="97">
        <v>96.516000000000005</v>
      </c>
      <c r="O162" s="97">
        <v>94.935000000000002</v>
      </c>
      <c r="P162" s="97">
        <v>94.76</v>
      </c>
      <c r="Q162" s="97">
        <v>96.646000000000001</v>
      </c>
      <c r="R162" s="97">
        <v>95.209000000000003</v>
      </c>
      <c r="S162" s="97">
        <v>94.156999999999996</v>
      </c>
      <c r="T162" s="97">
        <v>95.203000000000003</v>
      </c>
      <c r="U162" s="97">
        <v>94.004000000000005</v>
      </c>
      <c r="V162" s="97">
        <v>90.064999999999998</v>
      </c>
      <c r="W162" s="97">
        <v>94.572000000000003</v>
      </c>
      <c r="X162" s="97">
        <v>98.843999999999994</v>
      </c>
      <c r="Y162" s="97">
        <v>95.358999999999995</v>
      </c>
      <c r="Z162" s="97">
        <v>94.114999999999995</v>
      </c>
      <c r="AA162" s="97" t="s">
        <v>789</v>
      </c>
      <c r="AB162" s="97">
        <v>95.977000000000004</v>
      </c>
      <c r="AC162" s="97">
        <v>83.757000000000005</v>
      </c>
      <c r="AD162" s="97">
        <v>95.247</v>
      </c>
      <c r="AE162" s="97">
        <v>96.396000000000001</v>
      </c>
      <c r="AF162" s="152"/>
      <c r="AG162" s="152"/>
      <c r="AH162" s="152"/>
      <c r="AI162" s="152"/>
      <c r="AJ162" s="152"/>
      <c r="AK162" s="152"/>
      <c r="AL162" s="152"/>
    </row>
    <row r="163" spans="1:38" x14ac:dyDescent="0.25">
      <c r="A163" s="150" t="s">
        <v>805</v>
      </c>
      <c r="B163" s="98" t="s">
        <v>818</v>
      </c>
      <c r="C163" s="97">
        <v>95.391000000000005</v>
      </c>
      <c r="D163" s="97">
        <v>95.350999999999999</v>
      </c>
      <c r="E163" s="97">
        <v>103.255</v>
      </c>
      <c r="F163" s="97">
        <v>95.563999999999993</v>
      </c>
      <c r="G163" s="97">
        <v>103.395</v>
      </c>
      <c r="H163" s="97">
        <v>116.45699999999999</v>
      </c>
      <c r="I163" s="97">
        <v>97.936000000000007</v>
      </c>
      <c r="J163" s="97">
        <v>91.936999999999998</v>
      </c>
      <c r="K163" s="97">
        <v>93.564999999999998</v>
      </c>
      <c r="L163" s="97">
        <v>95.665999999999997</v>
      </c>
      <c r="M163" s="97">
        <v>76.147000000000006</v>
      </c>
      <c r="N163" s="97">
        <v>96.796999999999997</v>
      </c>
      <c r="O163" s="97">
        <v>95.411000000000001</v>
      </c>
      <c r="P163" s="97">
        <v>95.259</v>
      </c>
      <c r="Q163" s="97">
        <v>96.653000000000006</v>
      </c>
      <c r="R163" s="97">
        <v>95.777000000000001</v>
      </c>
      <c r="S163" s="97">
        <v>94.617000000000004</v>
      </c>
      <c r="T163" s="97">
        <v>95.049000000000007</v>
      </c>
      <c r="U163" s="97">
        <v>94.191999999999993</v>
      </c>
      <c r="V163" s="97">
        <v>92.16</v>
      </c>
      <c r="W163" s="97">
        <v>95.123999999999995</v>
      </c>
      <c r="X163" s="97">
        <v>98.772999999999996</v>
      </c>
      <c r="Y163" s="97">
        <v>95.757999999999996</v>
      </c>
      <c r="Z163" s="97">
        <v>94.679000000000002</v>
      </c>
      <c r="AA163" s="97" t="s">
        <v>789</v>
      </c>
      <c r="AB163" s="97">
        <v>96.305000000000007</v>
      </c>
      <c r="AC163" s="97">
        <v>84.635000000000005</v>
      </c>
      <c r="AD163" s="97">
        <v>95.478999999999999</v>
      </c>
      <c r="AE163" s="97">
        <v>96.557000000000002</v>
      </c>
      <c r="AF163" s="152"/>
      <c r="AG163" s="152"/>
      <c r="AH163" s="152"/>
      <c r="AI163" s="152"/>
      <c r="AJ163" s="152"/>
      <c r="AK163" s="152"/>
      <c r="AL163" s="152"/>
    </row>
    <row r="164" spans="1:38" x14ac:dyDescent="0.25">
      <c r="A164" s="150"/>
      <c r="B164" s="98" t="s">
        <v>819</v>
      </c>
      <c r="C164" s="97">
        <v>95.539000000000001</v>
      </c>
      <c r="D164" s="97">
        <v>94.790999999999997</v>
      </c>
      <c r="E164" s="97">
        <v>102.336</v>
      </c>
      <c r="F164" s="97">
        <v>95.344999999999999</v>
      </c>
      <c r="G164" s="97">
        <v>102.111</v>
      </c>
      <c r="H164" s="97">
        <v>114.262</v>
      </c>
      <c r="I164" s="97">
        <v>98.081000000000003</v>
      </c>
      <c r="J164" s="97">
        <v>91.528000000000006</v>
      </c>
      <c r="K164" s="97">
        <v>93.858000000000004</v>
      </c>
      <c r="L164" s="97">
        <v>95.070999999999998</v>
      </c>
      <c r="M164" s="97">
        <v>73.617999999999995</v>
      </c>
      <c r="N164" s="97">
        <v>96.867999999999995</v>
      </c>
      <c r="O164" s="97">
        <v>95.897000000000006</v>
      </c>
      <c r="P164" s="97">
        <v>95.795000000000002</v>
      </c>
      <c r="Q164" s="97">
        <v>96.757000000000005</v>
      </c>
      <c r="R164" s="97">
        <v>96.293000000000006</v>
      </c>
      <c r="S164" s="97">
        <v>95.134</v>
      </c>
      <c r="T164" s="97">
        <v>95.643000000000001</v>
      </c>
      <c r="U164" s="97">
        <v>94.622</v>
      </c>
      <c r="V164" s="97">
        <v>93.712000000000003</v>
      </c>
      <c r="W164" s="97">
        <v>95.784999999999997</v>
      </c>
      <c r="X164" s="97">
        <v>98.13</v>
      </c>
      <c r="Y164" s="97">
        <v>96</v>
      </c>
      <c r="Z164" s="97">
        <v>95.231999999999999</v>
      </c>
      <c r="AA164" s="97" t="s">
        <v>789</v>
      </c>
      <c r="AB164" s="97">
        <v>96.564999999999998</v>
      </c>
      <c r="AC164" s="97">
        <v>83.009</v>
      </c>
      <c r="AD164" s="97">
        <v>95.551000000000002</v>
      </c>
      <c r="AE164" s="97">
        <v>96.745999999999995</v>
      </c>
      <c r="AF164" s="152"/>
      <c r="AG164" s="152"/>
      <c r="AH164" s="152"/>
      <c r="AI164" s="152"/>
      <c r="AJ164" s="152"/>
      <c r="AK164" s="152"/>
      <c r="AL164" s="152"/>
    </row>
    <row r="165" spans="1:38" x14ac:dyDescent="0.25">
      <c r="A165" s="150"/>
      <c r="B165" s="98" t="s">
        <v>820</v>
      </c>
      <c r="C165" s="97">
        <v>95.722999999999999</v>
      </c>
      <c r="D165" s="97">
        <v>94.766000000000005</v>
      </c>
      <c r="E165" s="97">
        <v>101.577</v>
      </c>
      <c r="F165" s="97">
        <v>95.619</v>
      </c>
      <c r="G165" s="97">
        <v>100.813</v>
      </c>
      <c r="H165" s="97">
        <v>112.209</v>
      </c>
      <c r="I165" s="97">
        <v>97.932000000000002</v>
      </c>
      <c r="J165" s="97">
        <v>91.811000000000007</v>
      </c>
      <c r="K165" s="97">
        <v>93.963999999999999</v>
      </c>
      <c r="L165" s="97">
        <v>94.67</v>
      </c>
      <c r="M165" s="97">
        <v>74.801000000000002</v>
      </c>
      <c r="N165" s="97">
        <v>97.132999999999996</v>
      </c>
      <c r="O165" s="97">
        <v>96.180999999999997</v>
      </c>
      <c r="P165" s="97">
        <v>96.081999999999994</v>
      </c>
      <c r="Q165" s="97">
        <v>96.914000000000001</v>
      </c>
      <c r="R165" s="97">
        <v>96.71</v>
      </c>
      <c r="S165" s="97">
        <v>95.108000000000004</v>
      </c>
      <c r="T165" s="97">
        <v>95.998999999999995</v>
      </c>
      <c r="U165" s="97">
        <v>94.992000000000004</v>
      </c>
      <c r="V165" s="97">
        <v>93.828999999999994</v>
      </c>
      <c r="W165" s="97">
        <v>96.269000000000005</v>
      </c>
      <c r="X165" s="97">
        <v>98.349000000000004</v>
      </c>
      <c r="Y165" s="97">
        <v>96.346000000000004</v>
      </c>
      <c r="Z165" s="97">
        <v>95.620999999999995</v>
      </c>
      <c r="AA165" s="97" t="s">
        <v>789</v>
      </c>
      <c r="AB165" s="97">
        <v>96.712999999999994</v>
      </c>
      <c r="AC165" s="97">
        <v>83.798000000000002</v>
      </c>
      <c r="AD165" s="97">
        <v>95.759</v>
      </c>
      <c r="AE165" s="97">
        <v>96.917000000000002</v>
      </c>
      <c r="AF165" s="152"/>
      <c r="AG165" s="152"/>
      <c r="AH165" s="152"/>
      <c r="AI165" s="152"/>
      <c r="AJ165" s="152"/>
      <c r="AK165" s="152"/>
      <c r="AL165" s="152"/>
    </row>
    <row r="166" spans="1:38" x14ac:dyDescent="0.25">
      <c r="A166" s="150"/>
      <c r="B166" s="98" t="s">
        <v>821</v>
      </c>
      <c r="C166" s="97">
        <v>96.335999999999999</v>
      </c>
      <c r="D166" s="97">
        <v>95.825000000000003</v>
      </c>
      <c r="E166" s="97">
        <v>101.259</v>
      </c>
      <c r="F166" s="97">
        <v>96.207999999999998</v>
      </c>
      <c r="G166" s="97">
        <v>99.808000000000007</v>
      </c>
      <c r="H166" s="97">
        <v>110.53400000000001</v>
      </c>
      <c r="I166" s="97">
        <v>98.768000000000001</v>
      </c>
      <c r="J166" s="97">
        <v>93.451999999999998</v>
      </c>
      <c r="K166" s="97">
        <v>94.337999999999994</v>
      </c>
      <c r="L166" s="97">
        <v>94.388000000000005</v>
      </c>
      <c r="M166" s="97">
        <v>83.037999999999997</v>
      </c>
      <c r="N166" s="97">
        <v>97.396000000000001</v>
      </c>
      <c r="O166" s="97">
        <v>96.58</v>
      </c>
      <c r="P166" s="97">
        <v>96.474999999999994</v>
      </c>
      <c r="Q166" s="97">
        <v>97.07</v>
      </c>
      <c r="R166" s="97">
        <v>97.114000000000004</v>
      </c>
      <c r="S166" s="97">
        <v>95.584999999999994</v>
      </c>
      <c r="T166" s="97">
        <v>96.031000000000006</v>
      </c>
      <c r="U166" s="97">
        <v>95.447000000000003</v>
      </c>
      <c r="V166" s="97">
        <v>94.927000000000007</v>
      </c>
      <c r="W166" s="97">
        <v>96.619</v>
      </c>
      <c r="X166" s="97">
        <v>98.858000000000004</v>
      </c>
      <c r="Y166" s="97">
        <v>96.774000000000001</v>
      </c>
      <c r="Z166" s="97">
        <v>96.02</v>
      </c>
      <c r="AA166" s="97" t="s">
        <v>789</v>
      </c>
      <c r="AB166" s="97">
        <v>97.019000000000005</v>
      </c>
      <c r="AC166" s="97">
        <v>89.037000000000006</v>
      </c>
      <c r="AD166" s="97">
        <v>96.313999999999993</v>
      </c>
      <c r="AE166" s="97">
        <v>97.103999999999999</v>
      </c>
      <c r="AF166" s="152"/>
      <c r="AG166" s="152"/>
      <c r="AH166" s="152"/>
      <c r="AI166" s="152"/>
      <c r="AJ166" s="152"/>
      <c r="AK166" s="152"/>
      <c r="AL166" s="152"/>
    </row>
    <row r="167" spans="1:38" x14ac:dyDescent="0.25">
      <c r="A167" s="150" t="s">
        <v>806</v>
      </c>
      <c r="B167" s="98" t="s">
        <v>818</v>
      </c>
      <c r="C167" s="97">
        <v>97.144999999999996</v>
      </c>
      <c r="D167" s="97">
        <v>97.319000000000003</v>
      </c>
      <c r="E167" s="97">
        <v>101.27200000000001</v>
      </c>
      <c r="F167" s="97">
        <v>97.171999999999997</v>
      </c>
      <c r="G167" s="97">
        <v>99.701999999999998</v>
      </c>
      <c r="H167" s="97">
        <v>108.59399999999999</v>
      </c>
      <c r="I167" s="97">
        <v>100.006</v>
      </c>
      <c r="J167" s="97">
        <v>95.578000000000003</v>
      </c>
      <c r="K167" s="97">
        <v>95.798000000000002</v>
      </c>
      <c r="L167" s="97">
        <v>94.802999999999997</v>
      </c>
      <c r="M167" s="97">
        <v>91.153000000000006</v>
      </c>
      <c r="N167" s="97">
        <v>97.837000000000003</v>
      </c>
      <c r="O167" s="97">
        <v>97.058000000000007</v>
      </c>
      <c r="P167" s="97">
        <v>96.94</v>
      </c>
      <c r="Q167" s="97">
        <v>97.471999999999994</v>
      </c>
      <c r="R167" s="97">
        <v>97.478999999999999</v>
      </c>
      <c r="S167" s="97">
        <v>97.159000000000006</v>
      </c>
      <c r="T167" s="97">
        <v>96.507000000000005</v>
      </c>
      <c r="U167" s="97">
        <v>95.953999999999994</v>
      </c>
      <c r="V167" s="97">
        <v>95.468999999999994</v>
      </c>
      <c r="W167" s="97">
        <v>96.917000000000002</v>
      </c>
      <c r="X167" s="97">
        <v>99.631</v>
      </c>
      <c r="Y167" s="97">
        <v>97.421999999999997</v>
      </c>
      <c r="Z167" s="97">
        <v>96.623000000000005</v>
      </c>
      <c r="AA167" s="97" t="s">
        <v>789</v>
      </c>
      <c r="AB167" s="97">
        <v>97.444999999999993</v>
      </c>
      <c r="AC167" s="97">
        <v>94.501000000000005</v>
      </c>
      <c r="AD167" s="97">
        <v>97.132999999999996</v>
      </c>
      <c r="AE167" s="97">
        <v>97.48</v>
      </c>
      <c r="AF167" s="152"/>
      <c r="AG167" s="152"/>
      <c r="AH167" s="152"/>
      <c r="AI167" s="152"/>
      <c r="AJ167" s="152"/>
      <c r="AK167" s="152"/>
      <c r="AL167" s="152"/>
    </row>
    <row r="168" spans="1:38" x14ac:dyDescent="0.25">
      <c r="A168" s="150"/>
      <c r="B168" s="98" t="s">
        <v>819</v>
      </c>
      <c r="C168" s="97">
        <v>98.1</v>
      </c>
      <c r="D168" s="97">
        <v>98.957999999999998</v>
      </c>
      <c r="E168" s="97">
        <v>101.527</v>
      </c>
      <c r="F168" s="97">
        <v>98.513000000000005</v>
      </c>
      <c r="G168" s="97">
        <v>100.136</v>
      </c>
      <c r="H168" s="97">
        <v>106.83199999999999</v>
      </c>
      <c r="I168" s="97">
        <v>100.994</v>
      </c>
      <c r="J168" s="97">
        <v>97.808000000000007</v>
      </c>
      <c r="K168" s="97">
        <v>97.266999999999996</v>
      </c>
      <c r="L168" s="97">
        <v>95.522000000000006</v>
      </c>
      <c r="M168" s="97">
        <v>99.373999999999995</v>
      </c>
      <c r="N168" s="97">
        <v>98.453999999999994</v>
      </c>
      <c r="O168" s="97">
        <v>97.682000000000002</v>
      </c>
      <c r="P168" s="97">
        <v>97.588999999999999</v>
      </c>
      <c r="Q168" s="97">
        <v>97.95</v>
      </c>
      <c r="R168" s="97">
        <v>98.08</v>
      </c>
      <c r="S168" s="97">
        <v>97.882000000000005</v>
      </c>
      <c r="T168" s="97">
        <v>97.17</v>
      </c>
      <c r="U168" s="97">
        <v>96.775000000000006</v>
      </c>
      <c r="V168" s="97">
        <v>96.542000000000002</v>
      </c>
      <c r="W168" s="97">
        <v>97.486999999999995</v>
      </c>
      <c r="X168" s="97">
        <v>99.680999999999997</v>
      </c>
      <c r="Y168" s="97">
        <v>97.981999999999999</v>
      </c>
      <c r="Z168" s="97">
        <v>97.356999999999999</v>
      </c>
      <c r="AA168" s="97" t="s">
        <v>789</v>
      </c>
      <c r="AB168" s="97">
        <v>98.015000000000001</v>
      </c>
      <c r="AC168" s="97">
        <v>100.432</v>
      </c>
      <c r="AD168" s="97">
        <v>98.11</v>
      </c>
      <c r="AE168" s="97">
        <v>98.013000000000005</v>
      </c>
      <c r="AF168" s="152"/>
      <c r="AG168" s="152"/>
      <c r="AH168" s="152"/>
      <c r="AI168" s="152"/>
      <c r="AJ168" s="152"/>
      <c r="AK168" s="152"/>
      <c r="AL168" s="152"/>
    </row>
    <row r="169" spans="1:38" x14ac:dyDescent="0.25">
      <c r="A169" s="150"/>
      <c r="B169" s="98" t="s">
        <v>820</v>
      </c>
      <c r="C169" s="97">
        <v>98.554000000000002</v>
      </c>
      <c r="D169" s="97">
        <v>99.296999999999997</v>
      </c>
      <c r="E169" s="97">
        <v>101.36499999999999</v>
      </c>
      <c r="F169" s="97">
        <v>99.36</v>
      </c>
      <c r="G169" s="97">
        <v>100.298</v>
      </c>
      <c r="H169" s="97">
        <v>105.111</v>
      </c>
      <c r="I169" s="97">
        <v>100.872</v>
      </c>
      <c r="J169" s="97">
        <v>98.361999999999995</v>
      </c>
      <c r="K169" s="97">
        <v>98.492000000000004</v>
      </c>
      <c r="L169" s="97">
        <v>97.346000000000004</v>
      </c>
      <c r="M169" s="97">
        <v>98.41</v>
      </c>
      <c r="N169" s="97">
        <v>98.608000000000004</v>
      </c>
      <c r="O169" s="97">
        <v>98.191000000000003</v>
      </c>
      <c r="P169" s="97">
        <v>98.122</v>
      </c>
      <c r="Q169" s="97">
        <v>98.519000000000005</v>
      </c>
      <c r="R169" s="97">
        <v>98.513999999999996</v>
      </c>
      <c r="S169" s="97">
        <v>98.2</v>
      </c>
      <c r="T169" s="97">
        <v>97.492000000000004</v>
      </c>
      <c r="U169" s="97">
        <v>97.85</v>
      </c>
      <c r="V169" s="97">
        <v>96.852999999999994</v>
      </c>
      <c r="W169" s="97">
        <v>98.102000000000004</v>
      </c>
      <c r="X169" s="97">
        <v>99.676000000000002</v>
      </c>
      <c r="Y169" s="97">
        <v>98.418000000000006</v>
      </c>
      <c r="Z169" s="97">
        <v>97.950999999999993</v>
      </c>
      <c r="AA169" s="97" t="s">
        <v>789</v>
      </c>
      <c r="AB169" s="97">
        <v>98.462000000000003</v>
      </c>
      <c r="AC169" s="97">
        <v>99.986999999999995</v>
      </c>
      <c r="AD169" s="97">
        <v>98.594999999999999</v>
      </c>
      <c r="AE169" s="97">
        <v>98.495999999999995</v>
      </c>
      <c r="AF169" s="152"/>
      <c r="AG169" s="152"/>
      <c r="AH169" s="152"/>
      <c r="AI169" s="152"/>
      <c r="AJ169" s="152"/>
      <c r="AK169" s="152"/>
      <c r="AL169" s="152"/>
    </row>
    <row r="170" spans="1:38" x14ac:dyDescent="0.25">
      <c r="A170" s="150"/>
      <c r="B170" s="98" t="s">
        <v>821</v>
      </c>
      <c r="C170" s="97">
        <v>98.879000000000005</v>
      </c>
      <c r="D170" s="97">
        <v>99.519000000000005</v>
      </c>
      <c r="E170" s="97">
        <v>100.95699999999999</v>
      </c>
      <c r="F170" s="97">
        <v>99.593000000000004</v>
      </c>
      <c r="G170" s="97">
        <v>99.801000000000002</v>
      </c>
      <c r="H170" s="97">
        <v>103.514</v>
      </c>
      <c r="I170" s="97">
        <v>101.226</v>
      </c>
      <c r="J170" s="97">
        <v>98.861999999999995</v>
      </c>
      <c r="K170" s="97">
        <v>99.171999999999997</v>
      </c>
      <c r="L170" s="97">
        <v>98.370999999999995</v>
      </c>
      <c r="M170" s="97">
        <v>98.007000000000005</v>
      </c>
      <c r="N170" s="97">
        <v>99.171000000000006</v>
      </c>
      <c r="O170" s="97">
        <v>98.566999999999993</v>
      </c>
      <c r="P170" s="97">
        <v>98.522999999999996</v>
      </c>
      <c r="Q170" s="97">
        <v>98.953999999999994</v>
      </c>
      <c r="R170" s="97">
        <v>98.870999999999995</v>
      </c>
      <c r="S170" s="97">
        <v>99.099000000000004</v>
      </c>
      <c r="T170" s="97">
        <v>98.085999999999999</v>
      </c>
      <c r="U170" s="97">
        <v>98.343000000000004</v>
      </c>
      <c r="V170" s="97">
        <v>96.744</v>
      </c>
      <c r="W170" s="97">
        <v>98.638999999999996</v>
      </c>
      <c r="X170" s="97">
        <v>99.510999999999996</v>
      </c>
      <c r="Y170" s="97">
        <v>98.769000000000005</v>
      </c>
      <c r="Z170" s="97">
        <v>98.49</v>
      </c>
      <c r="AA170" s="97" t="s">
        <v>789</v>
      </c>
      <c r="AB170" s="97">
        <v>98.813000000000002</v>
      </c>
      <c r="AC170" s="97">
        <v>99.484999999999999</v>
      </c>
      <c r="AD170" s="97">
        <v>99.004999999999995</v>
      </c>
      <c r="AE170" s="97">
        <v>98.950999999999993</v>
      </c>
      <c r="AF170" s="152"/>
      <c r="AG170" s="152"/>
      <c r="AH170" s="152"/>
      <c r="AI170" s="152"/>
      <c r="AJ170" s="152"/>
      <c r="AK170" s="152"/>
      <c r="AL170" s="152"/>
    </row>
    <row r="171" spans="1:38" x14ac:dyDescent="0.25">
      <c r="A171" s="150" t="s">
        <v>807</v>
      </c>
      <c r="B171" s="98" t="s">
        <v>818</v>
      </c>
      <c r="C171" s="97">
        <v>99.534000000000006</v>
      </c>
      <c r="D171" s="97">
        <v>100.137</v>
      </c>
      <c r="E171" s="97">
        <v>100.819</v>
      </c>
      <c r="F171" s="97">
        <v>99.724999999999994</v>
      </c>
      <c r="G171" s="97">
        <v>100.259</v>
      </c>
      <c r="H171" s="97">
        <v>102.36499999999999</v>
      </c>
      <c r="I171" s="97">
        <v>101.348</v>
      </c>
      <c r="J171" s="97">
        <v>99.822000000000003</v>
      </c>
      <c r="K171" s="97">
        <v>99.709000000000003</v>
      </c>
      <c r="L171" s="97">
        <v>99.144999999999996</v>
      </c>
      <c r="M171" s="97">
        <v>100.871</v>
      </c>
      <c r="N171" s="97">
        <v>99.69</v>
      </c>
      <c r="O171" s="97">
        <v>99.24</v>
      </c>
      <c r="P171" s="97">
        <v>99.206000000000003</v>
      </c>
      <c r="Q171" s="97">
        <v>99.272000000000006</v>
      </c>
      <c r="R171" s="97">
        <v>99.331000000000003</v>
      </c>
      <c r="S171" s="97">
        <v>99.762</v>
      </c>
      <c r="T171" s="97">
        <v>99.209000000000003</v>
      </c>
      <c r="U171" s="97">
        <v>99.004000000000005</v>
      </c>
      <c r="V171" s="97">
        <v>98.646000000000001</v>
      </c>
      <c r="W171" s="97">
        <v>99.266000000000005</v>
      </c>
      <c r="X171" s="97">
        <v>99.960999999999999</v>
      </c>
      <c r="Y171" s="97">
        <v>99.262</v>
      </c>
      <c r="Z171" s="97">
        <v>99</v>
      </c>
      <c r="AA171" s="97" t="s">
        <v>789</v>
      </c>
      <c r="AB171" s="97">
        <v>99.436999999999998</v>
      </c>
      <c r="AC171" s="97">
        <v>100.797</v>
      </c>
      <c r="AD171" s="97">
        <v>99.59</v>
      </c>
      <c r="AE171" s="97">
        <v>99.486000000000004</v>
      </c>
      <c r="AF171" s="152"/>
      <c r="AG171" s="152"/>
      <c r="AH171" s="152"/>
      <c r="AI171" s="152"/>
      <c r="AJ171" s="152"/>
      <c r="AK171" s="152"/>
      <c r="AL171" s="152"/>
    </row>
    <row r="172" spans="1:38" x14ac:dyDescent="0.25">
      <c r="A172" s="150"/>
      <c r="B172" s="98" t="s">
        <v>819</v>
      </c>
      <c r="C172" s="97">
        <v>99.775000000000006</v>
      </c>
      <c r="D172" s="97">
        <v>99.813999999999993</v>
      </c>
      <c r="E172" s="97">
        <v>100.226</v>
      </c>
      <c r="F172" s="97">
        <v>99.927999999999997</v>
      </c>
      <c r="G172" s="97">
        <v>100.087</v>
      </c>
      <c r="H172" s="97">
        <v>100.682</v>
      </c>
      <c r="I172" s="97">
        <v>100.271</v>
      </c>
      <c r="J172" s="97">
        <v>99.623999999999995</v>
      </c>
      <c r="K172" s="97">
        <v>99.881</v>
      </c>
      <c r="L172" s="97">
        <v>100.211</v>
      </c>
      <c r="M172" s="97">
        <v>98.061999999999998</v>
      </c>
      <c r="N172" s="97">
        <v>99.897999999999996</v>
      </c>
      <c r="O172" s="97">
        <v>99.756</v>
      </c>
      <c r="P172" s="97">
        <v>99.75</v>
      </c>
      <c r="Q172" s="97">
        <v>99.69</v>
      </c>
      <c r="R172" s="97">
        <v>99.811999999999998</v>
      </c>
      <c r="S172" s="97">
        <v>100.184</v>
      </c>
      <c r="T172" s="97">
        <v>99.626000000000005</v>
      </c>
      <c r="U172" s="97">
        <v>99.837999999999994</v>
      </c>
      <c r="V172" s="97">
        <v>99.427999999999997</v>
      </c>
      <c r="W172" s="97">
        <v>99.876000000000005</v>
      </c>
      <c r="X172" s="97">
        <v>99.873999999999995</v>
      </c>
      <c r="Y172" s="97">
        <v>99.76</v>
      </c>
      <c r="Z172" s="97">
        <v>99.715000000000003</v>
      </c>
      <c r="AA172" s="97" t="s">
        <v>789</v>
      </c>
      <c r="AB172" s="97">
        <v>99.847999999999999</v>
      </c>
      <c r="AC172" s="97">
        <v>98.525999999999996</v>
      </c>
      <c r="AD172" s="97">
        <v>99.793000000000006</v>
      </c>
      <c r="AE172" s="97">
        <v>99.881</v>
      </c>
      <c r="AF172" s="152"/>
      <c r="AG172" s="152"/>
      <c r="AH172" s="152"/>
      <c r="AI172" s="152"/>
      <c r="AJ172" s="152"/>
      <c r="AK172" s="152"/>
      <c r="AL172" s="152"/>
    </row>
    <row r="173" spans="1:38" x14ac:dyDescent="0.25">
      <c r="A173" s="150"/>
      <c r="B173" s="98" t="s">
        <v>820</v>
      </c>
      <c r="C173" s="97">
        <v>100.065</v>
      </c>
      <c r="D173" s="97">
        <v>99.801000000000002</v>
      </c>
      <c r="E173" s="97">
        <v>99.649000000000001</v>
      </c>
      <c r="F173" s="97">
        <v>99.989000000000004</v>
      </c>
      <c r="G173" s="97">
        <v>100.03</v>
      </c>
      <c r="H173" s="97">
        <v>99.117000000000004</v>
      </c>
      <c r="I173" s="97">
        <v>99.281000000000006</v>
      </c>
      <c r="J173" s="97">
        <v>99.869</v>
      </c>
      <c r="K173" s="97">
        <v>99.994</v>
      </c>
      <c r="L173" s="97">
        <v>99.781999999999996</v>
      </c>
      <c r="M173" s="97">
        <v>98.941999999999993</v>
      </c>
      <c r="N173" s="97">
        <v>100.22799999999999</v>
      </c>
      <c r="O173" s="97">
        <v>100.194</v>
      </c>
      <c r="P173" s="97">
        <v>100.22199999999999</v>
      </c>
      <c r="Q173" s="97">
        <v>100.17100000000001</v>
      </c>
      <c r="R173" s="97">
        <v>100.309</v>
      </c>
      <c r="S173" s="97">
        <v>99.816999999999993</v>
      </c>
      <c r="T173" s="97">
        <v>100.34</v>
      </c>
      <c r="U173" s="97">
        <v>100.375</v>
      </c>
      <c r="V173" s="97">
        <v>100.232</v>
      </c>
      <c r="W173" s="97">
        <v>100.126</v>
      </c>
      <c r="X173" s="97">
        <v>99.616</v>
      </c>
      <c r="Y173" s="97">
        <v>100.196</v>
      </c>
      <c r="Z173" s="97">
        <v>100.41800000000001</v>
      </c>
      <c r="AA173" s="97" t="s">
        <v>789</v>
      </c>
      <c r="AB173" s="97">
        <v>100.136</v>
      </c>
      <c r="AC173" s="97">
        <v>99.072000000000003</v>
      </c>
      <c r="AD173" s="97">
        <v>100.08199999999999</v>
      </c>
      <c r="AE173" s="97">
        <v>100.169</v>
      </c>
      <c r="AF173" s="152"/>
      <c r="AG173" s="152"/>
      <c r="AH173" s="152"/>
      <c r="AI173" s="152"/>
      <c r="AJ173" s="152"/>
      <c r="AK173" s="152"/>
      <c r="AL173" s="152"/>
    </row>
    <row r="174" spans="1:38" x14ac:dyDescent="0.25">
      <c r="A174" s="150"/>
      <c r="B174" s="98" t="s">
        <v>821</v>
      </c>
      <c r="C174" s="97">
        <v>100.626</v>
      </c>
      <c r="D174" s="97">
        <v>100.248</v>
      </c>
      <c r="E174" s="97">
        <v>99.305999999999997</v>
      </c>
      <c r="F174" s="97">
        <v>100.358</v>
      </c>
      <c r="G174" s="97">
        <v>99.623999999999995</v>
      </c>
      <c r="H174" s="97">
        <v>97.835999999999999</v>
      </c>
      <c r="I174" s="97">
        <v>99.1</v>
      </c>
      <c r="J174" s="97">
        <v>100.684</v>
      </c>
      <c r="K174" s="97">
        <v>100.417</v>
      </c>
      <c r="L174" s="97">
        <v>100.861</v>
      </c>
      <c r="M174" s="97">
        <v>102.125</v>
      </c>
      <c r="N174" s="97">
        <v>100.18300000000001</v>
      </c>
      <c r="O174" s="97">
        <v>100.81</v>
      </c>
      <c r="P174" s="97">
        <v>100.822</v>
      </c>
      <c r="Q174" s="97">
        <v>100.867</v>
      </c>
      <c r="R174" s="97">
        <v>100.54900000000001</v>
      </c>
      <c r="S174" s="97">
        <v>100.236</v>
      </c>
      <c r="T174" s="97">
        <v>100.82599999999999</v>
      </c>
      <c r="U174" s="97">
        <v>100.782</v>
      </c>
      <c r="V174" s="97">
        <v>101.693</v>
      </c>
      <c r="W174" s="97">
        <v>100.732</v>
      </c>
      <c r="X174" s="97">
        <v>100.548</v>
      </c>
      <c r="Y174" s="97">
        <v>100.78100000000001</v>
      </c>
      <c r="Z174" s="97">
        <v>100.867</v>
      </c>
      <c r="AA174" s="97" t="s">
        <v>789</v>
      </c>
      <c r="AB174" s="97">
        <v>100.57899999999999</v>
      </c>
      <c r="AC174" s="97">
        <v>101.605</v>
      </c>
      <c r="AD174" s="97">
        <v>100.535</v>
      </c>
      <c r="AE174" s="97">
        <v>100.464</v>
      </c>
      <c r="AF174" s="152"/>
      <c r="AG174" s="152"/>
      <c r="AH174" s="152"/>
      <c r="AI174" s="152"/>
      <c r="AJ174" s="152"/>
      <c r="AK174" s="152"/>
      <c r="AL174" s="152"/>
    </row>
    <row r="175" spans="1:38" x14ac:dyDescent="0.25">
      <c r="A175" s="150" t="s">
        <v>808</v>
      </c>
      <c r="B175" s="98" t="s">
        <v>818</v>
      </c>
      <c r="C175" s="97">
        <v>100.989</v>
      </c>
      <c r="D175" s="97">
        <v>100.09699999999999</v>
      </c>
      <c r="E175" s="97">
        <v>98.924000000000007</v>
      </c>
      <c r="F175" s="97">
        <v>100.393</v>
      </c>
      <c r="G175" s="97">
        <v>99.350999999999999</v>
      </c>
      <c r="H175" s="97">
        <v>96.784000000000006</v>
      </c>
      <c r="I175" s="97">
        <v>98.831000000000003</v>
      </c>
      <c r="J175" s="97">
        <v>100.643</v>
      </c>
      <c r="K175" s="97">
        <v>100.82599999999999</v>
      </c>
      <c r="L175" s="97">
        <v>101.251</v>
      </c>
      <c r="M175" s="97">
        <v>101.261</v>
      </c>
      <c r="N175" s="97">
        <v>99.930999999999997</v>
      </c>
      <c r="O175" s="97">
        <v>101.426</v>
      </c>
      <c r="P175" s="97">
        <v>101.48</v>
      </c>
      <c r="Q175" s="97">
        <v>101.456</v>
      </c>
      <c r="R175" s="97">
        <v>101.18</v>
      </c>
      <c r="S175" s="97">
        <v>100.646</v>
      </c>
      <c r="T175" s="97">
        <v>101.18899999999999</v>
      </c>
      <c r="U175" s="97">
        <v>101.247</v>
      </c>
      <c r="V175" s="97">
        <v>102.79</v>
      </c>
      <c r="W175" s="97">
        <v>101.583</v>
      </c>
      <c r="X175" s="97">
        <v>100.318</v>
      </c>
      <c r="Y175" s="97">
        <v>101.348</v>
      </c>
      <c r="Z175" s="97">
        <v>101.746</v>
      </c>
      <c r="AA175" s="97" t="s">
        <v>789</v>
      </c>
      <c r="AB175" s="97">
        <v>100.983</v>
      </c>
      <c r="AC175" s="97">
        <v>101.258</v>
      </c>
      <c r="AD175" s="97">
        <v>100.854</v>
      </c>
      <c r="AE175" s="97">
        <v>100.82299999999999</v>
      </c>
      <c r="AF175" s="152"/>
      <c r="AG175" s="152"/>
      <c r="AH175" s="152"/>
      <c r="AI175" s="152"/>
      <c r="AJ175" s="152"/>
      <c r="AK175" s="152"/>
      <c r="AL175" s="152"/>
    </row>
    <row r="176" spans="1:38" x14ac:dyDescent="0.25">
      <c r="A176" s="150"/>
      <c r="B176" s="98" t="s">
        <v>819</v>
      </c>
      <c r="C176" s="97">
        <v>101.06100000000001</v>
      </c>
      <c r="D176" s="97">
        <v>99.159000000000006</v>
      </c>
      <c r="E176" s="97">
        <v>98.204999999999998</v>
      </c>
      <c r="F176" s="97">
        <v>100.249</v>
      </c>
      <c r="G176" s="97">
        <v>98.632000000000005</v>
      </c>
      <c r="H176" s="97">
        <v>95.123000000000005</v>
      </c>
      <c r="I176" s="97">
        <v>98.524000000000001</v>
      </c>
      <c r="J176" s="97">
        <v>99.600999999999999</v>
      </c>
      <c r="K176" s="97">
        <v>100.928</v>
      </c>
      <c r="L176" s="97">
        <v>100.521</v>
      </c>
      <c r="M176" s="97">
        <v>95.097999999999999</v>
      </c>
      <c r="N176" s="97">
        <v>100.126</v>
      </c>
      <c r="O176" s="97">
        <v>102.005</v>
      </c>
      <c r="P176" s="97">
        <v>101.991</v>
      </c>
      <c r="Q176" s="97">
        <v>102.19799999999999</v>
      </c>
      <c r="R176" s="97">
        <v>101.072</v>
      </c>
      <c r="S176" s="97">
        <v>100.241</v>
      </c>
      <c r="T176" s="97">
        <v>101.235</v>
      </c>
      <c r="U176" s="97">
        <v>101.988</v>
      </c>
      <c r="V176" s="97">
        <v>104.557</v>
      </c>
      <c r="W176" s="97">
        <v>102.068</v>
      </c>
      <c r="X176" s="97">
        <v>102.28100000000001</v>
      </c>
      <c r="Y176" s="97">
        <v>101.893</v>
      </c>
      <c r="Z176" s="97">
        <v>101.744</v>
      </c>
      <c r="AA176" s="97" t="s">
        <v>789</v>
      </c>
      <c r="AB176" s="97">
        <v>101.291</v>
      </c>
      <c r="AC176" s="97">
        <v>97.742000000000004</v>
      </c>
      <c r="AD176" s="97">
        <v>100.72499999999999</v>
      </c>
      <c r="AE176" s="97">
        <v>100.932</v>
      </c>
      <c r="AF176" s="152"/>
      <c r="AG176" s="152"/>
      <c r="AH176" s="152"/>
      <c r="AI176" s="152"/>
      <c r="AJ176" s="152"/>
      <c r="AK176" s="152"/>
      <c r="AL176" s="152"/>
    </row>
    <row r="177" spans="1:38" x14ac:dyDescent="0.25">
      <c r="A177" s="150"/>
      <c r="B177" s="98" t="s">
        <v>820</v>
      </c>
      <c r="C177" s="97">
        <v>101.471</v>
      </c>
      <c r="D177" s="97">
        <v>99.278000000000006</v>
      </c>
      <c r="E177" s="97">
        <v>97.667000000000002</v>
      </c>
      <c r="F177" s="97">
        <v>100.71</v>
      </c>
      <c r="G177" s="97">
        <v>97.561000000000007</v>
      </c>
      <c r="H177" s="97">
        <v>93.971000000000004</v>
      </c>
      <c r="I177" s="97">
        <v>97.647999999999996</v>
      </c>
      <c r="J177" s="97">
        <v>100.035</v>
      </c>
      <c r="K177" s="97">
        <v>101.105</v>
      </c>
      <c r="L177" s="97">
        <v>101.005</v>
      </c>
      <c r="M177" s="97">
        <v>96.597999999999999</v>
      </c>
      <c r="N177" s="97">
        <v>100.28</v>
      </c>
      <c r="O177" s="97">
        <v>102.562</v>
      </c>
      <c r="P177" s="97">
        <v>102.562</v>
      </c>
      <c r="Q177" s="97">
        <v>102.749</v>
      </c>
      <c r="R177" s="97">
        <v>101.423</v>
      </c>
      <c r="S177" s="97">
        <v>101.215</v>
      </c>
      <c r="T177" s="97">
        <v>101.899</v>
      </c>
      <c r="U177" s="97">
        <v>102.514</v>
      </c>
      <c r="V177" s="97">
        <v>105.709</v>
      </c>
      <c r="W177" s="97">
        <v>102.428</v>
      </c>
      <c r="X177" s="97">
        <v>102.57</v>
      </c>
      <c r="Y177" s="97">
        <v>102.36</v>
      </c>
      <c r="Z177" s="97">
        <v>102.279</v>
      </c>
      <c r="AA177" s="97" t="s">
        <v>789</v>
      </c>
      <c r="AB177" s="97">
        <v>101.684</v>
      </c>
      <c r="AC177" s="97">
        <v>98.748000000000005</v>
      </c>
      <c r="AD177" s="97">
        <v>101.11</v>
      </c>
      <c r="AE177" s="97">
        <v>101.29300000000001</v>
      </c>
      <c r="AF177" s="152"/>
      <c r="AG177" s="152"/>
      <c r="AH177" s="152"/>
      <c r="AI177" s="152"/>
      <c r="AJ177" s="152"/>
      <c r="AK177" s="152"/>
      <c r="AL177" s="152"/>
    </row>
    <row r="178" spans="1:38" x14ac:dyDescent="0.25">
      <c r="A178" s="150"/>
      <c r="B178" s="98" t="s">
        <v>821</v>
      </c>
      <c r="C178" s="97">
        <v>101.896</v>
      </c>
      <c r="D178" s="97">
        <v>99.093000000000004</v>
      </c>
      <c r="E178" s="97">
        <v>97.075999999999993</v>
      </c>
      <c r="F178" s="97">
        <v>100.822</v>
      </c>
      <c r="G178" s="97">
        <v>96.731999999999999</v>
      </c>
      <c r="H178" s="97">
        <v>92.983000000000004</v>
      </c>
      <c r="I178" s="97">
        <v>96.594999999999999</v>
      </c>
      <c r="J178" s="97">
        <v>100.04900000000001</v>
      </c>
      <c r="K178" s="97">
        <v>101.096</v>
      </c>
      <c r="L178" s="97">
        <v>101.166</v>
      </c>
      <c r="M178" s="97">
        <v>96.343000000000004</v>
      </c>
      <c r="N178" s="97">
        <v>100.392</v>
      </c>
      <c r="O178" s="97">
        <v>103.295</v>
      </c>
      <c r="P178" s="97">
        <v>103.31699999999999</v>
      </c>
      <c r="Q178" s="97">
        <v>103.41200000000001</v>
      </c>
      <c r="R178" s="97">
        <v>101.919</v>
      </c>
      <c r="S178" s="97">
        <v>101.867</v>
      </c>
      <c r="T178" s="97">
        <v>102.501</v>
      </c>
      <c r="U178" s="97">
        <v>102.66</v>
      </c>
      <c r="V178" s="97">
        <v>107.92</v>
      </c>
      <c r="W178" s="97">
        <v>103.19799999999999</v>
      </c>
      <c r="X178" s="97">
        <v>102.82599999999999</v>
      </c>
      <c r="Y178" s="97">
        <v>102.95699999999999</v>
      </c>
      <c r="Z178" s="97">
        <v>103.006</v>
      </c>
      <c r="AA178" s="97" t="s">
        <v>789</v>
      </c>
      <c r="AB178" s="97">
        <v>102.181</v>
      </c>
      <c r="AC178" s="97">
        <v>98.686999999999998</v>
      </c>
      <c r="AD178" s="97">
        <v>101.367</v>
      </c>
      <c r="AE178" s="97">
        <v>101.60299999999999</v>
      </c>
      <c r="AF178" s="152"/>
      <c r="AG178" s="152"/>
      <c r="AH178" s="152"/>
      <c r="AI178" s="152"/>
      <c r="AJ178" s="152"/>
      <c r="AK178" s="152"/>
      <c r="AL178" s="152"/>
    </row>
    <row r="179" spans="1:38" x14ac:dyDescent="0.25">
      <c r="A179" s="150" t="s">
        <v>809</v>
      </c>
      <c r="B179" s="98" t="s">
        <v>818</v>
      </c>
      <c r="C179" s="97">
        <v>102.386</v>
      </c>
      <c r="D179" s="97">
        <v>99.245999999999995</v>
      </c>
      <c r="E179" s="97">
        <v>96.274000000000001</v>
      </c>
      <c r="F179" s="97">
        <v>100.533</v>
      </c>
      <c r="G179" s="97">
        <v>95.906999999999996</v>
      </c>
      <c r="H179" s="97">
        <v>91.908000000000001</v>
      </c>
      <c r="I179" s="97">
        <v>95.210999999999999</v>
      </c>
      <c r="J179" s="97">
        <v>100.666</v>
      </c>
      <c r="K179" s="97">
        <v>101.633</v>
      </c>
      <c r="L179" s="97">
        <v>101.25</v>
      </c>
      <c r="M179" s="97">
        <v>98.394999999999996</v>
      </c>
      <c r="N179" s="97">
        <v>100.626</v>
      </c>
      <c r="O179" s="97">
        <v>103.956</v>
      </c>
      <c r="P179" s="97">
        <v>103.93899999999999</v>
      </c>
      <c r="Q179" s="97">
        <v>104.447</v>
      </c>
      <c r="R179" s="97">
        <v>102.137</v>
      </c>
      <c r="S179" s="97">
        <v>101.559</v>
      </c>
      <c r="T179" s="97">
        <v>103.123</v>
      </c>
      <c r="U179" s="97">
        <v>103.377</v>
      </c>
      <c r="V179" s="97">
        <v>109.218</v>
      </c>
      <c r="W179" s="97">
        <v>103.401</v>
      </c>
      <c r="X179" s="97">
        <v>104.31</v>
      </c>
      <c r="Y179" s="97">
        <v>103.667</v>
      </c>
      <c r="Z179" s="97">
        <v>103.419</v>
      </c>
      <c r="AA179" s="97" t="s">
        <v>789</v>
      </c>
      <c r="AB179" s="97">
        <v>102.533</v>
      </c>
      <c r="AC179" s="97">
        <v>101.229</v>
      </c>
      <c r="AD179" s="97">
        <v>101.76300000000001</v>
      </c>
      <c r="AE179" s="97">
        <v>101.82299999999999</v>
      </c>
      <c r="AF179" s="152"/>
      <c r="AG179" s="152"/>
      <c r="AH179" s="152"/>
      <c r="AI179" s="152"/>
      <c r="AJ179" s="152"/>
      <c r="AK179" s="152"/>
      <c r="AL179" s="152"/>
    </row>
    <row r="180" spans="1:38" x14ac:dyDescent="0.25">
      <c r="A180" s="150"/>
      <c r="B180" s="98" t="s">
        <v>819</v>
      </c>
      <c r="C180" s="97">
        <v>102.899</v>
      </c>
      <c r="D180" s="97">
        <v>99.382000000000005</v>
      </c>
      <c r="E180" s="97">
        <v>95.706999999999994</v>
      </c>
      <c r="F180" s="97">
        <v>100.654</v>
      </c>
      <c r="G180" s="97">
        <v>94.762</v>
      </c>
      <c r="H180" s="97">
        <v>91.183999999999997</v>
      </c>
      <c r="I180" s="97">
        <v>94.272000000000006</v>
      </c>
      <c r="J180" s="97">
        <v>101.151</v>
      </c>
      <c r="K180" s="97">
        <v>102.733</v>
      </c>
      <c r="L180" s="97">
        <v>101.526</v>
      </c>
      <c r="M180" s="97">
        <v>97.69</v>
      </c>
      <c r="N180" s="97">
        <v>101.172</v>
      </c>
      <c r="O180" s="97">
        <v>104.661</v>
      </c>
      <c r="P180" s="97">
        <v>104.633</v>
      </c>
      <c r="Q180" s="97">
        <v>105.20399999999999</v>
      </c>
      <c r="R180" s="97">
        <v>102.437</v>
      </c>
      <c r="S180" s="97">
        <v>102.27200000000001</v>
      </c>
      <c r="T180" s="97">
        <v>103.563</v>
      </c>
      <c r="U180" s="97">
        <v>104.426</v>
      </c>
      <c r="V180" s="97">
        <v>111.001</v>
      </c>
      <c r="W180" s="97">
        <v>103.623</v>
      </c>
      <c r="X180" s="97">
        <v>105.236</v>
      </c>
      <c r="Y180" s="97">
        <v>104.206</v>
      </c>
      <c r="Z180" s="97">
        <v>103.81</v>
      </c>
      <c r="AA180" s="97" t="s">
        <v>789</v>
      </c>
      <c r="AB180" s="97">
        <v>103.04</v>
      </c>
      <c r="AC180" s="97">
        <v>101.065</v>
      </c>
      <c r="AD180" s="97">
        <v>102.143</v>
      </c>
      <c r="AE180" s="97">
        <v>102.173</v>
      </c>
      <c r="AF180" s="152"/>
      <c r="AG180" s="152"/>
      <c r="AH180" s="152"/>
      <c r="AI180" s="152"/>
      <c r="AJ180" s="152"/>
      <c r="AK180" s="152"/>
      <c r="AL180" s="152"/>
    </row>
    <row r="181" spans="1:38" x14ac:dyDescent="0.25">
      <c r="A181" s="150"/>
      <c r="B181" s="98" t="s">
        <v>820</v>
      </c>
      <c r="C181" s="97">
        <v>103.19</v>
      </c>
      <c r="D181" s="97">
        <v>99.138999999999996</v>
      </c>
      <c r="E181" s="97">
        <v>95.225999999999999</v>
      </c>
      <c r="F181" s="97">
        <v>100.663</v>
      </c>
      <c r="G181" s="97">
        <v>94.381</v>
      </c>
      <c r="H181" s="97">
        <v>90.016000000000005</v>
      </c>
      <c r="I181" s="97">
        <v>93.813000000000002</v>
      </c>
      <c r="J181" s="97">
        <v>101.03</v>
      </c>
      <c r="K181" s="97">
        <v>103.423</v>
      </c>
      <c r="L181" s="97">
        <v>101.405</v>
      </c>
      <c r="M181" s="97">
        <v>94.91</v>
      </c>
      <c r="N181" s="97">
        <v>101.517</v>
      </c>
      <c r="O181" s="97">
        <v>105.226</v>
      </c>
      <c r="P181" s="97">
        <v>105.19199999999999</v>
      </c>
      <c r="Q181" s="97">
        <v>105.86499999999999</v>
      </c>
      <c r="R181" s="97">
        <v>102.76</v>
      </c>
      <c r="S181" s="97">
        <v>102.504</v>
      </c>
      <c r="T181" s="97">
        <v>103.791</v>
      </c>
      <c r="U181" s="97">
        <v>105.256</v>
      </c>
      <c r="V181" s="97">
        <v>112.27500000000001</v>
      </c>
      <c r="W181" s="97">
        <v>103.88500000000001</v>
      </c>
      <c r="X181" s="97">
        <v>105.929</v>
      </c>
      <c r="Y181" s="97">
        <v>104.691</v>
      </c>
      <c r="Z181" s="97">
        <v>104.217</v>
      </c>
      <c r="AA181" s="97" t="s">
        <v>789</v>
      </c>
      <c r="AB181" s="97">
        <v>103.438</v>
      </c>
      <c r="AC181" s="97">
        <v>99.156000000000006</v>
      </c>
      <c r="AD181" s="97">
        <v>102.36</v>
      </c>
      <c r="AE181" s="97">
        <v>102.501</v>
      </c>
      <c r="AF181" s="152"/>
      <c r="AG181" s="152"/>
      <c r="AH181" s="152"/>
      <c r="AI181" s="152"/>
      <c r="AJ181" s="152"/>
      <c r="AK181" s="152"/>
      <c r="AL181" s="152"/>
    </row>
    <row r="182" spans="1:38" x14ac:dyDescent="0.25">
      <c r="A182" s="150"/>
      <c r="B182" s="98" t="s">
        <v>821</v>
      </c>
      <c r="C182" s="97">
        <v>103.071</v>
      </c>
      <c r="D182" s="97">
        <v>97.912999999999997</v>
      </c>
      <c r="E182" s="97">
        <v>94.51</v>
      </c>
      <c r="F182" s="97">
        <v>100.494</v>
      </c>
      <c r="G182" s="97">
        <v>93.807000000000002</v>
      </c>
      <c r="H182" s="97">
        <v>88.789000000000001</v>
      </c>
      <c r="I182" s="97">
        <v>92.644000000000005</v>
      </c>
      <c r="J182" s="97">
        <v>99.548000000000002</v>
      </c>
      <c r="K182" s="97">
        <v>103.91200000000001</v>
      </c>
      <c r="L182" s="97">
        <v>101.032</v>
      </c>
      <c r="M182" s="97">
        <v>84.245000000000005</v>
      </c>
      <c r="N182" s="97">
        <v>101.97499999999999</v>
      </c>
      <c r="O182" s="97">
        <v>105.678</v>
      </c>
      <c r="P182" s="97">
        <v>105.568</v>
      </c>
      <c r="Q182" s="97">
        <v>106.46899999999999</v>
      </c>
      <c r="R182" s="97">
        <v>102.767</v>
      </c>
      <c r="S182" s="97">
        <v>102.991</v>
      </c>
      <c r="T182" s="97">
        <v>103.79300000000001</v>
      </c>
      <c r="U182" s="97">
        <v>106.16200000000001</v>
      </c>
      <c r="V182" s="97">
        <v>113.00700000000001</v>
      </c>
      <c r="W182" s="97">
        <v>103.93</v>
      </c>
      <c r="X182" s="97">
        <v>107.999</v>
      </c>
      <c r="Y182" s="97">
        <v>105.19</v>
      </c>
      <c r="Z182" s="97">
        <v>104.139</v>
      </c>
      <c r="AA182" s="97" t="s">
        <v>789</v>
      </c>
      <c r="AB182" s="97">
        <v>103.735</v>
      </c>
      <c r="AC182" s="97">
        <v>91.665999999999997</v>
      </c>
      <c r="AD182" s="97">
        <v>102.101</v>
      </c>
      <c r="AE182" s="97">
        <v>102.69799999999999</v>
      </c>
      <c r="AF182" s="152"/>
      <c r="AG182" s="152"/>
      <c r="AH182" s="152"/>
      <c r="AI182" s="152"/>
      <c r="AJ182" s="152"/>
      <c r="AK182" s="152"/>
      <c r="AL182" s="152"/>
    </row>
    <row r="183" spans="1:38" x14ac:dyDescent="0.25">
      <c r="A183" s="150" t="s">
        <v>810</v>
      </c>
      <c r="B183" s="98" t="s">
        <v>818</v>
      </c>
      <c r="C183" s="97">
        <v>102.643</v>
      </c>
      <c r="D183" s="97">
        <v>95.926000000000002</v>
      </c>
      <c r="E183" s="97">
        <v>93.873999999999995</v>
      </c>
      <c r="F183" s="97">
        <v>100.40600000000001</v>
      </c>
      <c r="G183" s="97">
        <v>92.977000000000004</v>
      </c>
      <c r="H183" s="97">
        <v>87.757999999999996</v>
      </c>
      <c r="I183" s="97">
        <v>91.823999999999998</v>
      </c>
      <c r="J183" s="97">
        <v>96.873000000000005</v>
      </c>
      <c r="K183" s="97">
        <v>104.089</v>
      </c>
      <c r="L183" s="97">
        <v>100.256</v>
      </c>
      <c r="M183" s="97">
        <v>67.959999999999994</v>
      </c>
      <c r="N183" s="97">
        <v>102.22799999999999</v>
      </c>
      <c r="O183" s="97">
        <v>106.059</v>
      </c>
      <c r="P183" s="97">
        <v>105.93300000000001</v>
      </c>
      <c r="Q183" s="97">
        <v>107.202</v>
      </c>
      <c r="R183" s="97">
        <v>102.681</v>
      </c>
      <c r="S183" s="97">
        <v>102.76600000000001</v>
      </c>
      <c r="T183" s="97">
        <v>104.248</v>
      </c>
      <c r="U183" s="97">
        <v>106.876</v>
      </c>
      <c r="V183" s="97">
        <v>113.559</v>
      </c>
      <c r="W183" s="97">
        <v>104.17400000000001</v>
      </c>
      <c r="X183" s="97">
        <v>108.738</v>
      </c>
      <c r="Y183" s="97">
        <v>105.767</v>
      </c>
      <c r="Z183" s="97">
        <v>104.66</v>
      </c>
      <c r="AA183" s="97" t="s">
        <v>789</v>
      </c>
      <c r="AB183" s="97">
        <v>103.938</v>
      </c>
      <c r="AC183" s="97">
        <v>80.754000000000005</v>
      </c>
      <c r="AD183" s="97">
        <v>101.54600000000001</v>
      </c>
      <c r="AE183" s="97">
        <v>102.849</v>
      </c>
      <c r="AF183" s="152"/>
      <c r="AG183" s="152"/>
      <c r="AH183" s="152"/>
      <c r="AI183" s="152"/>
      <c r="AJ183" s="152"/>
      <c r="AK183" s="152"/>
      <c r="AL183" s="152"/>
    </row>
    <row r="184" spans="1:38" x14ac:dyDescent="0.25">
      <c r="A184" s="150"/>
      <c r="B184" s="98" t="s">
        <v>819</v>
      </c>
      <c r="C184" s="97">
        <v>103.14100000000001</v>
      </c>
      <c r="D184" s="97">
        <v>96.381</v>
      </c>
      <c r="E184" s="97">
        <v>93.78</v>
      </c>
      <c r="F184" s="97">
        <v>100.889</v>
      </c>
      <c r="G184" s="97">
        <v>93.122</v>
      </c>
      <c r="H184" s="97">
        <v>87.242000000000004</v>
      </c>
      <c r="I184" s="97">
        <v>90.887</v>
      </c>
      <c r="J184" s="97">
        <v>97.611000000000004</v>
      </c>
      <c r="K184" s="97">
        <v>103.779</v>
      </c>
      <c r="L184" s="97">
        <v>100.068</v>
      </c>
      <c r="M184" s="97">
        <v>72.331999999999994</v>
      </c>
      <c r="N184" s="97">
        <v>102.587</v>
      </c>
      <c r="O184" s="97">
        <v>106.57899999999999</v>
      </c>
      <c r="P184" s="97">
        <v>106.438</v>
      </c>
      <c r="Q184" s="97">
        <v>107.807</v>
      </c>
      <c r="R184" s="97">
        <v>103.032</v>
      </c>
      <c r="S184" s="97">
        <v>102.79600000000001</v>
      </c>
      <c r="T184" s="97">
        <v>105.133</v>
      </c>
      <c r="U184" s="97">
        <v>107.265</v>
      </c>
      <c r="V184" s="97">
        <v>114.756</v>
      </c>
      <c r="W184" s="97">
        <v>104.267</v>
      </c>
      <c r="X184" s="97">
        <v>109.584</v>
      </c>
      <c r="Y184" s="97">
        <v>106.4</v>
      </c>
      <c r="Z184" s="97">
        <v>105.22</v>
      </c>
      <c r="AA184" s="97" t="s">
        <v>789</v>
      </c>
      <c r="AB184" s="97">
        <v>104.384</v>
      </c>
      <c r="AC184" s="97">
        <v>83.108999999999995</v>
      </c>
      <c r="AD184" s="97">
        <v>102.014</v>
      </c>
      <c r="AE184" s="97">
        <v>103.253</v>
      </c>
      <c r="AF184" s="152"/>
      <c r="AG184" s="152"/>
      <c r="AH184" s="152"/>
      <c r="AI184" s="152"/>
      <c r="AJ184" s="152"/>
      <c r="AK184" s="152"/>
      <c r="AL184" s="152"/>
    </row>
    <row r="185" spans="1:38" x14ac:dyDescent="0.25">
      <c r="A185" s="150"/>
      <c r="B185" s="98" t="s">
        <v>820</v>
      </c>
      <c r="C185" s="97">
        <v>103.39</v>
      </c>
      <c r="D185" s="97">
        <v>96.116</v>
      </c>
      <c r="E185" s="97">
        <v>93.152000000000001</v>
      </c>
      <c r="F185" s="97">
        <v>100.65600000000001</v>
      </c>
      <c r="G185" s="97">
        <v>92.061999999999998</v>
      </c>
      <c r="H185" s="97">
        <v>86.445999999999998</v>
      </c>
      <c r="I185" s="97">
        <v>90.316999999999993</v>
      </c>
      <c r="J185" s="97">
        <v>97.533000000000001</v>
      </c>
      <c r="K185" s="97">
        <v>104.27</v>
      </c>
      <c r="L185" s="97">
        <v>100.059</v>
      </c>
      <c r="M185" s="97">
        <v>71.05</v>
      </c>
      <c r="N185" s="97">
        <v>102.51900000000001</v>
      </c>
      <c r="O185" s="97">
        <v>107.099</v>
      </c>
      <c r="P185" s="97">
        <v>106.95699999999999</v>
      </c>
      <c r="Q185" s="97">
        <v>108.568</v>
      </c>
      <c r="R185" s="97">
        <v>103.39100000000001</v>
      </c>
      <c r="S185" s="97">
        <v>102.795</v>
      </c>
      <c r="T185" s="97">
        <v>105.65</v>
      </c>
      <c r="U185" s="97">
        <v>107.889</v>
      </c>
      <c r="V185" s="97">
        <v>115.43899999999999</v>
      </c>
      <c r="W185" s="97">
        <v>104.58199999999999</v>
      </c>
      <c r="X185" s="97">
        <v>110.125</v>
      </c>
      <c r="Y185" s="97">
        <v>106.88200000000001</v>
      </c>
      <c r="Z185" s="97">
        <v>105.682</v>
      </c>
      <c r="AA185" s="97" t="s">
        <v>789</v>
      </c>
      <c r="AB185" s="97">
        <v>104.699</v>
      </c>
      <c r="AC185" s="97">
        <v>82.025999999999996</v>
      </c>
      <c r="AD185" s="97">
        <v>102.238</v>
      </c>
      <c r="AE185" s="97">
        <v>103.547</v>
      </c>
      <c r="AF185" s="152"/>
      <c r="AG185" s="152"/>
      <c r="AH185" s="152"/>
      <c r="AI185" s="152"/>
      <c r="AJ185" s="152"/>
      <c r="AK185" s="152"/>
      <c r="AL185" s="152"/>
    </row>
    <row r="186" spans="1:38" x14ac:dyDescent="0.25">
      <c r="A186" s="150"/>
      <c r="B186" s="98" t="s">
        <v>821</v>
      </c>
      <c r="C186" s="97">
        <v>103.288</v>
      </c>
      <c r="D186" s="97">
        <v>95.16</v>
      </c>
      <c r="E186" s="97">
        <v>92.628</v>
      </c>
      <c r="F186" s="97">
        <v>100.163</v>
      </c>
      <c r="G186" s="97">
        <v>91.474000000000004</v>
      </c>
      <c r="H186" s="97">
        <v>86.128</v>
      </c>
      <c r="I186" s="97">
        <v>89.45</v>
      </c>
      <c r="J186" s="97">
        <v>96.350999999999999</v>
      </c>
      <c r="K186" s="97">
        <v>104.20399999999999</v>
      </c>
      <c r="L186" s="97">
        <v>99.858999999999995</v>
      </c>
      <c r="M186" s="97">
        <v>63.716999999999999</v>
      </c>
      <c r="N186" s="97">
        <v>102.741</v>
      </c>
      <c r="O186" s="97">
        <v>107.446</v>
      </c>
      <c r="P186" s="97">
        <v>107.289</v>
      </c>
      <c r="Q186" s="97">
        <v>109.17700000000001</v>
      </c>
      <c r="R186" s="97">
        <v>103.48099999999999</v>
      </c>
      <c r="S186" s="97">
        <v>102.575</v>
      </c>
      <c r="T186" s="97">
        <v>105.85899999999999</v>
      </c>
      <c r="U186" s="97">
        <v>108.83</v>
      </c>
      <c r="V186" s="97">
        <v>115.447</v>
      </c>
      <c r="W186" s="97">
        <v>104.902</v>
      </c>
      <c r="X186" s="97">
        <v>110.798</v>
      </c>
      <c r="Y186" s="97">
        <v>107.10299999999999</v>
      </c>
      <c r="Z186" s="97">
        <v>105.742</v>
      </c>
      <c r="AA186" s="97" t="s">
        <v>789</v>
      </c>
      <c r="AB186" s="97">
        <v>104.926</v>
      </c>
      <c r="AC186" s="97">
        <v>76.677000000000007</v>
      </c>
      <c r="AD186" s="97">
        <v>102.099</v>
      </c>
      <c r="AE186" s="97">
        <v>103.78100000000001</v>
      </c>
      <c r="AF186" s="152"/>
      <c r="AG186" s="152"/>
      <c r="AH186" s="152"/>
      <c r="AI186" s="152"/>
      <c r="AJ186" s="152"/>
      <c r="AK186" s="152"/>
      <c r="AL186" s="152"/>
    </row>
    <row r="187" spans="1:38" x14ac:dyDescent="0.25">
      <c r="A187" s="150" t="s">
        <v>811</v>
      </c>
      <c r="B187" s="98" t="s">
        <v>818</v>
      </c>
      <c r="C187" s="97">
        <v>103.343</v>
      </c>
      <c r="D187" s="97">
        <v>94.173000000000002</v>
      </c>
      <c r="E187" s="97">
        <v>92.146000000000001</v>
      </c>
      <c r="F187" s="97">
        <v>99.843999999999994</v>
      </c>
      <c r="G187" s="97">
        <v>91.227000000000004</v>
      </c>
      <c r="H187" s="97">
        <v>84.691000000000003</v>
      </c>
      <c r="I187" s="97">
        <v>89.966999999999999</v>
      </c>
      <c r="J187" s="97">
        <v>95.097999999999999</v>
      </c>
      <c r="K187" s="97">
        <v>103.83</v>
      </c>
      <c r="L187" s="97">
        <v>99.441999999999993</v>
      </c>
      <c r="M187" s="97">
        <v>56.31</v>
      </c>
      <c r="N187" s="97">
        <v>103.158</v>
      </c>
      <c r="O187" s="97">
        <v>108.05</v>
      </c>
      <c r="P187" s="97">
        <v>107.875</v>
      </c>
      <c r="Q187" s="97">
        <v>109.81</v>
      </c>
      <c r="R187" s="97">
        <v>103.69499999999999</v>
      </c>
      <c r="S187" s="97">
        <v>103.041</v>
      </c>
      <c r="T187" s="97">
        <v>106.517</v>
      </c>
      <c r="U187" s="97">
        <v>109.57299999999999</v>
      </c>
      <c r="V187" s="97">
        <v>117.14700000000001</v>
      </c>
      <c r="W187" s="97">
        <v>105.075</v>
      </c>
      <c r="X187" s="97">
        <v>111.789</v>
      </c>
      <c r="Y187" s="97">
        <v>107.654</v>
      </c>
      <c r="Z187" s="97">
        <v>106.13500000000001</v>
      </c>
      <c r="AA187" s="97" t="s">
        <v>789</v>
      </c>
      <c r="AB187" s="97">
        <v>105.36499999999999</v>
      </c>
      <c r="AC187" s="97">
        <v>71.209000000000003</v>
      </c>
      <c r="AD187" s="97">
        <v>102.00700000000001</v>
      </c>
      <c r="AE187" s="97">
        <v>104.10599999999999</v>
      </c>
      <c r="AF187" s="152"/>
      <c r="AG187" s="152"/>
      <c r="AH187" s="152"/>
      <c r="AI187" s="152"/>
      <c r="AJ187" s="152"/>
      <c r="AK187" s="152"/>
      <c r="AL187" s="152"/>
    </row>
    <row r="188" spans="1:38" x14ac:dyDescent="0.25">
      <c r="A188" s="150"/>
      <c r="B188" s="98" t="s">
        <v>819</v>
      </c>
      <c r="C188" s="97">
        <v>103.992</v>
      </c>
      <c r="D188" s="97">
        <v>94.551000000000002</v>
      </c>
      <c r="E188" s="97">
        <v>91.727999999999994</v>
      </c>
      <c r="F188" s="97">
        <v>99.715999999999994</v>
      </c>
      <c r="G188" s="97">
        <v>90.637</v>
      </c>
      <c r="H188" s="97">
        <v>83.494</v>
      </c>
      <c r="I188" s="97">
        <v>90.617999999999995</v>
      </c>
      <c r="J188" s="97">
        <v>95.894000000000005</v>
      </c>
      <c r="K188" s="97">
        <v>103.194</v>
      </c>
      <c r="L188" s="97">
        <v>99.933999999999997</v>
      </c>
      <c r="M188" s="97">
        <v>61.411000000000001</v>
      </c>
      <c r="N188" s="97">
        <v>103.40900000000001</v>
      </c>
      <c r="O188" s="97">
        <v>108.84099999999999</v>
      </c>
      <c r="P188" s="97">
        <v>108.654</v>
      </c>
      <c r="Q188" s="97">
        <v>110.71899999999999</v>
      </c>
      <c r="R188" s="97">
        <v>104.065</v>
      </c>
      <c r="S188" s="97">
        <v>103.39100000000001</v>
      </c>
      <c r="T188" s="97">
        <v>107.736</v>
      </c>
      <c r="U188" s="97">
        <v>110.11</v>
      </c>
      <c r="V188" s="97">
        <v>119.27200000000001</v>
      </c>
      <c r="W188" s="97">
        <v>105.44799999999999</v>
      </c>
      <c r="X188" s="97">
        <v>112.854</v>
      </c>
      <c r="Y188" s="97">
        <v>108.325</v>
      </c>
      <c r="Z188" s="97">
        <v>106.667</v>
      </c>
      <c r="AA188" s="97" t="s">
        <v>789</v>
      </c>
      <c r="AB188" s="97">
        <v>105.937</v>
      </c>
      <c r="AC188" s="97">
        <v>74.846999999999994</v>
      </c>
      <c r="AD188" s="97">
        <v>102.56699999999999</v>
      </c>
      <c r="AE188" s="97">
        <v>104.562</v>
      </c>
      <c r="AF188" s="152"/>
      <c r="AG188" s="152"/>
      <c r="AH188" s="152"/>
      <c r="AI188" s="152"/>
      <c r="AJ188" s="152"/>
      <c r="AK188" s="152"/>
      <c r="AL188" s="152"/>
    </row>
    <row r="189" spans="1:38" x14ac:dyDescent="0.25">
      <c r="A189" s="150"/>
      <c r="B189" s="98" t="s">
        <v>820</v>
      </c>
      <c r="C189" s="97">
        <v>104.38200000000001</v>
      </c>
      <c r="D189" s="97">
        <v>94.183999999999997</v>
      </c>
      <c r="E189" s="97">
        <v>90.747</v>
      </c>
      <c r="F189" s="97">
        <v>99.3</v>
      </c>
      <c r="G189" s="97">
        <v>89.331999999999994</v>
      </c>
      <c r="H189" s="97">
        <v>82.159000000000006</v>
      </c>
      <c r="I189" s="97">
        <v>89.588999999999999</v>
      </c>
      <c r="J189" s="97">
        <v>95.855999999999995</v>
      </c>
      <c r="K189" s="97">
        <v>102.649</v>
      </c>
      <c r="L189" s="97">
        <v>99.617999999999995</v>
      </c>
      <c r="M189" s="97">
        <v>60.552</v>
      </c>
      <c r="N189" s="97">
        <v>104.294</v>
      </c>
      <c r="O189" s="97">
        <v>109.633</v>
      </c>
      <c r="P189" s="97">
        <v>109.435</v>
      </c>
      <c r="Q189" s="97">
        <v>111.80500000000001</v>
      </c>
      <c r="R189" s="97">
        <v>104.571</v>
      </c>
      <c r="S189" s="97">
        <v>103.517</v>
      </c>
      <c r="T189" s="97">
        <v>108.256</v>
      </c>
      <c r="U189" s="97">
        <v>110.788</v>
      </c>
      <c r="V189" s="97">
        <v>121.026</v>
      </c>
      <c r="W189" s="97">
        <v>105.82299999999999</v>
      </c>
      <c r="X189" s="97">
        <v>113.89700000000001</v>
      </c>
      <c r="Y189" s="97">
        <v>109.1</v>
      </c>
      <c r="Z189" s="97">
        <v>107.34699999999999</v>
      </c>
      <c r="AA189" s="97" t="s">
        <v>789</v>
      </c>
      <c r="AB189" s="97">
        <v>106.43</v>
      </c>
      <c r="AC189" s="97">
        <v>74.897000000000006</v>
      </c>
      <c r="AD189" s="97">
        <v>102.864</v>
      </c>
      <c r="AE189" s="97">
        <v>104.961</v>
      </c>
      <c r="AF189" s="152"/>
      <c r="AG189" s="152"/>
      <c r="AH189" s="152"/>
      <c r="AI189" s="152"/>
      <c r="AJ189" s="152"/>
      <c r="AK189" s="152"/>
      <c r="AL189" s="152"/>
    </row>
    <row r="190" spans="1:38" x14ac:dyDescent="0.25">
      <c r="A190" s="150"/>
      <c r="B190" s="98" t="s">
        <v>821</v>
      </c>
      <c r="C190" s="97">
        <v>104.876</v>
      </c>
      <c r="D190" s="97">
        <v>94.418999999999997</v>
      </c>
      <c r="E190" s="97">
        <v>89.941999999999993</v>
      </c>
      <c r="F190" s="97">
        <v>98.8</v>
      </c>
      <c r="G190" s="97">
        <v>88.813999999999993</v>
      </c>
      <c r="H190" s="97">
        <v>80.418999999999997</v>
      </c>
      <c r="I190" s="97">
        <v>89.459000000000003</v>
      </c>
      <c r="J190" s="97">
        <v>96.655000000000001</v>
      </c>
      <c r="K190" s="97">
        <v>102.364</v>
      </c>
      <c r="L190" s="97">
        <v>100.062</v>
      </c>
      <c r="M190" s="97">
        <v>65.161000000000001</v>
      </c>
      <c r="N190" s="97">
        <v>104.518</v>
      </c>
      <c r="O190" s="97">
        <v>110.265</v>
      </c>
      <c r="P190" s="97">
        <v>110.026</v>
      </c>
      <c r="Q190" s="97">
        <v>112.825</v>
      </c>
      <c r="R190" s="97">
        <v>104.959</v>
      </c>
      <c r="S190" s="97">
        <v>103.404</v>
      </c>
      <c r="T190" s="97">
        <v>108.49299999999999</v>
      </c>
      <c r="U190" s="97">
        <v>111.51300000000001</v>
      </c>
      <c r="V190" s="97">
        <v>122.223</v>
      </c>
      <c r="W190" s="97">
        <v>105.803</v>
      </c>
      <c r="X190" s="97">
        <v>115.398</v>
      </c>
      <c r="Y190" s="97">
        <v>109.86499999999999</v>
      </c>
      <c r="Z190" s="97">
        <v>107.849</v>
      </c>
      <c r="AA190" s="97" t="s">
        <v>789</v>
      </c>
      <c r="AB190" s="97">
        <v>106.818</v>
      </c>
      <c r="AC190" s="97">
        <v>78.185000000000002</v>
      </c>
      <c r="AD190" s="97">
        <v>103.29300000000001</v>
      </c>
      <c r="AE190" s="97">
        <v>105.25700000000001</v>
      </c>
      <c r="AF190" s="152"/>
      <c r="AG190" s="152"/>
      <c r="AH190" s="152"/>
      <c r="AI190" s="152"/>
      <c r="AJ190" s="152"/>
      <c r="AK190" s="152"/>
      <c r="AL190" s="152"/>
    </row>
    <row r="191" spans="1:38" x14ac:dyDescent="0.25">
      <c r="A191" s="150" t="s">
        <v>812</v>
      </c>
      <c r="B191" s="98" t="s">
        <v>818</v>
      </c>
      <c r="C191" s="97">
        <v>105.453</v>
      </c>
      <c r="D191" s="97">
        <v>94.900999999999996</v>
      </c>
      <c r="E191" s="97">
        <v>89.930999999999997</v>
      </c>
      <c r="F191" s="97">
        <v>98.784000000000006</v>
      </c>
      <c r="G191" s="97">
        <v>89.061999999999998</v>
      </c>
      <c r="H191" s="97">
        <v>80.236000000000004</v>
      </c>
      <c r="I191" s="97">
        <v>89.400999999999996</v>
      </c>
      <c r="J191" s="97">
        <v>97.405000000000001</v>
      </c>
      <c r="K191" s="97">
        <v>102.54900000000001</v>
      </c>
      <c r="L191" s="97">
        <v>99.772999999999996</v>
      </c>
      <c r="M191" s="97">
        <v>69.108000000000004</v>
      </c>
      <c r="N191" s="97">
        <v>104.774</v>
      </c>
      <c r="O191" s="97">
        <v>110.892</v>
      </c>
      <c r="P191" s="97">
        <v>110.628</v>
      </c>
      <c r="Q191" s="97">
        <v>113.73099999999999</v>
      </c>
      <c r="R191" s="97">
        <v>105.24299999999999</v>
      </c>
      <c r="S191" s="97">
        <v>104.10299999999999</v>
      </c>
      <c r="T191" s="97">
        <v>109.818</v>
      </c>
      <c r="U191" s="97">
        <v>112.039</v>
      </c>
      <c r="V191" s="97">
        <v>123.101</v>
      </c>
      <c r="W191" s="97">
        <v>105.887</v>
      </c>
      <c r="X191" s="97">
        <v>116.57899999999999</v>
      </c>
      <c r="Y191" s="97">
        <v>110.486</v>
      </c>
      <c r="Z191" s="97">
        <v>108.27</v>
      </c>
      <c r="AA191" s="97" t="s">
        <v>789</v>
      </c>
      <c r="AB191" s="97">
        <v>107.289</v>
      </c>
      <c r="AC191" s="97">
        <v>81.094999999999999</v>
      </c>
      <c r="AD191" s="97">
        <v>103.812</v>
      </c>
      <c r="AE191" s="97">
        <v>105.64400000000001</v>
      </c>
      <c r="AF191" s="152"/>
      <c r="AG191" s="152"/>
      <c r="AH191" s="152"/>
      <c r="AI191" s="152"/>
      <c r="AJ191" s="152"/>
      <c r="AK191" s="152"/>
      <c r="AL191" s="152"/>
    </row>
    <row r="192" spans="1:38" x14ac:dyDescent="0.25">
      <c r="A192" s="150"/>
      <c r="B192" s="98" t="s">
        <v>819</v>
      </c>
      <c r="C192" s="97">
        <v>105.751</v>
      </c>
      <c r="D192" s="97">
        <v>94.376000000000005</v>
      </c>
      <c r="E192" s="97">
        <v>89.387</v>
      </c>
      <c r="F192" s="97">
        <v>98.506</v>
      </c>
      <c r="G192" s="97">
        <v>88.061999999999998</v>
      </c>
      <c r="H192" s="97">
        <v>79.653999999999996</v>
      </c>
      <c r="I192" s="97">
        <v>89.096000000000004</v>
      </c>
      <c r="J192" s="97">
        <v>96.891999999999996</v>
      </c>
      <c r="K192" s="97">
        <v>102.842</v>
      </c>
      <c r="L192" s="97">
        <v>99.322000000000003</v>
      </c>
      <c r="M192" s="97">
        <v>65.531000000000006</v>
      </c>
      <c r="N192" s="97">
        <v>104.84399999999999</v>
      </c>
      <c r="O192" s="97">
        <v>111.631</v>
      </c>
      <c r="P192" s="97">
        <v>111.34699999999999</v>
      </c>
      <c r="Q192" s="97">
        <v>114.65</v>
      </c>
      <c r="R192" s="97">
        <v>105.634</v>
      </c>
      <c r="S192" s="97">
        <v>104.62</v>
      </c>
      <c r="T192" s="97">
        <v>110.36499999999999</v>
      </c>
      <c r="U192" s="97">
        <v>112.547</v>
      </c>
      <c r="V192" s="97">
        <v>125.596</v>
      </c>
      <c r="W192" s="97">
        <v>105.753</v>
      </c>
      <c r="X192" s="97">
        <v>117.74299999999999</v>
      </c>
      <c r="Y192" s="97">
        <v>111.182</v>
      </c>
      <c r="Z192" s="97">
        <v>108.8</v>
      </c>
      <c r="AA192" s="97" t="s">
        <v>789</v>
      </c>
      <c r="AB192" s="97">
        <v>107.721</v>
      </c>
      <c r="AC192" s="97">
        <v>79.171999999999997</v>
      </c>
      <c r="AD192" s="97">
        <v>103.892</v>
      </c>
      <c r="AE192" s="97">
        <v>105.84099999999999</v>
      </c>
      <c r="AF192" s="152"/>
      <c r="AG192" s="152"/>
      <c r="AH192" s="152"/>
      <c r="AI192" s="152"/>
      <c r="AJ192" s="152"/>
      <c r="AK192" s="152"/>
      <c r="AL192" s="152"/>
    </row>
    <row r="193" spans="1:38" x14ac:dyDescent="0.25">
      <c r="A193" s="150"/>
      <c r="B193" s="98" t="s">
        <v>820</v>
      </c>
      <c r="C193" s="97">
        <v>106.146</v>
      </c>
      <c r="D193" s="97">
        <v>94.364999999999995</v>
      </c>
      <c r="E193" s="97">
        <v>88.659000000000006</v>
      </c>
      <c r="F193" s="97">
        <v>97.844999999999999</v>
      </c>
      <c r="G193" s="97">
        <v>86.760999999999996</v>
      </c>
      <c r="H193" s="97">
        <v>79.45</v>
      </c>
      <c r="I193" s="97">
        <v>88.117000000000004</v>
      </c>
      <c r="J193" s="97">
        <v>97.275999999999996</v>
      </c>
      <c r="K193" s="97">
        <v>102.992</v>
      </c>
      <c r="L193" s="97">
        <v>99.02</v>
      </c>
      <c r="M193" s="97">
        <v>67.007999999999996</v>
      </c>
      <c r="N193" s="97">
        <v>105.22499999999999</v>
      </c>
      <c r="O193" s="97">
        <v>112.245</v>
      </c>
      <c r="P193" s="97">
        <v>111.967</v>
      </c>
      <c r="Q193" s="97">
        <v>115.589</v>
      </c>
      <c r="R193" s="97">
        <v>105.922</v>
      </c>
      <c r="S193" s="97">
        <v>104.471</v>
      </c>
      <c r="T193" s="97">
        <v>111.27200000000001</v>
      </c>
      <c r="U193" s="97">
        <v>112.84099999999999</v>
      </c>
      <c r="V193" s="97">
        <v>127.071</v>
      </c>
      <c r="W193" s="97">
        <v>106.136</v>
      </c>
      <c r="X193" s="97">
        <v>118.256</v>
      </c>
      <c r="Y193" s="97">
        <v>111.634</v>
      </c>
      <c r="Z193" s="97">
        <v>109.23099999999999</v>
      </c>
      <c r="AA193" s="97" t="s">
        <v>789</v>
      </c>
      <c r="AB193" s="97">
        <v>108.09</v>
      </c>
      <c r="AC193" s="97">
        <v>80.358000000000004</v>
      </c>
      <c r="AD193" s="97">
        <v>104.17400000000001</v>
      </c>
      <c r="AE193" s="97">
        <v>106.074</v>
      </c>
      <c r="AF193" s="152"/>
      <c r="AG193" s="152"/>
      <c r="AH193" s="152"/>
      <c r="AI193" s="152"/>
      <c r="AJ193" s="152"/>
      <c r="AK193" s="152"/>
      <c r="AL193" s="152"/>
    </row>
    <row r="194" spans="1:38" x14ac:dyDescent="0.25">
      <c r="A194" s="150"/>
      <c r="B194" s="98" t="s">
        <v>821</v>
      </c>
      <c r="C194" s="97">
        <v>106.85599999999999</v>
      </c>
      <c r="D194" s="97">
        <v>94.819000000000003</v>
      </c>
      <c r="E194" s="97">
        <v>88.222999999999999</v>
      </c>
      <c r="F194" s="97">
        <v>97.736999999999995</v>
      </c>
      <c r="G194" s="97">
        <v>86.144999999999996</v>
      </c>
      <c r="H194" s="97">
        <v>78.451999999999998</v>
      </c>
      <c r="I194" s="97">
        <v>88.375</v>
      </c>
      <c r="J194" s="97">
        <v>98.228999999999999</v>
      </c>
      <c r="K194" s="97">
        <v>103.10299999999999</v>
      </c>
      <c r="L194" s="97">
        <v>98.516999999999996</v>
      </c>
      <c r="M194" s="97">
        <v>73.352999999999994</v>
      </c>
      <c r="N194" s="97">
        <v>105.185</v>
      </c>
      <c r="O194" s="97">
        <v>113.093</v>
      </c>
      <c r="P194" s="97">
        <v>112.855</v>
      </c>
      <c r="Q194" s="97">
        <v>116.509</v>
      </c>
      <c r="R194" s="97">
        <v>106.614</v>
      </c>
      <c r="S194" s="97">
        <v>105.27</v>
      </c>
      <c r="T194" s="97">
        <v>111.65300000000001</v>
      </c>
      <c r="U194" s="97">
        <v>113.866</v>
      </c>
      <c r="V194" s="97">
        <v>129.328</v>
      </c>
      <c r="W194" s="97">
        <v>106.396</v>
      </c>
      <c r="X194" s="97">
        <v>118.208</v>
      </c>
      <c r="Y194" s="97">
        <v>112.384</v>
      </c>
      <c r="Z194" s="97">
        <v>110.259</v>
      </c>
      <c r="AA194" s="97" t="s">
        <v>789</v>
      </c>
      <c r="AB194" s="97">
        <v>108.639</v>
      </c>
      <c r="AC194" s="97">
        <v>84.599000000000004</v>
      </c>
      <c r="AD194" s="97">
        <v>104.818</v>
      </c>
      <c r="AE194" s="97">
        <v>106.52200000000001</v>
      </c>
      <c r="AF194" s="152"/>
      <c r="AG194" s="152"/>
      <c r="AH194" s="152"/>
      <c r="AI194" s="152"/>
      <c r="AJ194" s="152"/>
      <c r="AK194" s="152"/>
      <c r="AL194" s="152"/>
    </row>
    <row r="195" spans="1:38" x14ac:dyDescent="0.25">
      <c r="A195" s="150" t="s">
        <v>813</v>
      </c>
      <c r="B195" s="98" t="s">
        <v>818</v>
      </c>
      <c r="C195" s="97">
        <v>107.557</v>
      </c>
      <c r="D195" s="97">
        <v>95.27</v>
      </c>
      <c r="E195" s="97">
        <v>87.953000000000003</v>
      </c>
      <c r="F195" s="97">
        <v>97.524000000000001</v>
      </c>
      <c r="G195" s="97">
        <v>86.406999999999996</v>
      </c>
      <c r="H195" s="97">
        <v>77.527000000000001</v>
      </c>
      <c r="I195" s="97">
        <v>88.460999999999999</v>
      </c>
      <c r="J195" s="97">
        <v>99.09</v>
      </c>
      <c r="K195" s="97">
        <v>103.19199999999999</v>
      </c>
      <c r="L195" s="97">
        <v>99.567999999999998</v>
      </c>
      <c r="M195" s="97">
        <v>76.867000000000004</v>
      </c>
      <c r="N195" s="97">
        <v>105.578</v>
      </c>
      <c r="O195" s="97">
        <v>113.93</v>
      </c>
      <c r="P195" s="97">
        <v>113.69</v>
      </c>
      <c r="Q195" s="97">
        <v>117.39100000000001</v>
      </c>
      <c r="R195" s="97">
        <v>107.059</v>
      </c>
      <c r="S195" s="97">
        <v>105.425</v>
      </c>
      <c r="T195" s="97">
        <v>112.3</v>
      </c>
      <c r="U195" s="97">
        <v>114.36</v>
      </c>
      <c r="V195" s="97">
        <v>131.655</v>
      </c>
      <c r="W195" s="97">
        <v>107.354</v>
      </c>
      <c r="X195" s="97">
        <v>119.07599999999999</v>
      </c>
      <c r="Y195" s="97">
        <v>113.095</v>
      </c>
      <c r="Z195" s="97">
        <v>110.91500000000001</v>
      </c>
      <c r="AA195" s="97" t="s">
        <v>789</v>
      </c>
      <c r="AB195" s="97">
        <v>109.292</v>
      </c>
      <c r="AC195" s="97">
        <v>87.010999999999996</v>
      </c>
      <c r="AD195" s="97">
        <v>105.401</v>
      </c>
      <c r="AE195" s="97">
        <v>107.029</v>
      </c>
      <c r="AF195" s="152"/>
      <c r="AG195" s="152"/>
      <c r="AH195" s="152"/>
      <c r="AI195" s="152"/>
      <c r="AJ195" s="152"/>
      <c r="AK195" s="152"/>
      <c r="AL195" s="152"/>
    </row>
    <row r="196" spans="1:38" x14ac:dyDescent="0.25">
      <c r="A196" s="150"/>
      <c r="B196" s="98" t="s">
        <v>819</v>
      </c>
      <c r="C196" s="97">
        <v>108.184</v>
      </c>
      <c r="D196" s="97">
        <v>95.516000000000005</v>
      </c>
      <c r="E196" s="97">
        <v>87.769000000000005</v>
      </c>
      <c r="F196" s="97">
        <v>97.555999999999997</v>
      </c>
      <c r="G196" s="97">
        <v>87.003</v>
      </c>
      <c r="H196" s="97">
        <v>76.688999999999993</v>
      </c>
      <c r="I196" s="97">
        <v>87.896000000000001</v>
      </c>
      <c r="J196" s="97">
        <v>99.582999999999998</v>
      </c>
      <c r="K196" s="97">
        <v>103.26</v>
      </c>
      <c r="L196" s="97">
        <v>100.593</v>
      </c>
      <c r="M196" s="97">
        <v>78.450999999999993</v>
      </c>
      <c r="N196" s="97">
        <v>105.804</v>
      </c>
      <c r="O196" s="97">
        <v>114.76300000000001</v>
      </c>
      <c r="P196" s="97">
        <v>114.527</v>
      </c>
      <c r="Q196" s="97">
        <v>118.271</v>
      </c>
      <c r="R196" s="97">
        <v>107.685</v>
      </c>
      <c r="S196" s="97">
        <v>106.349</v>
      </c>
      <c r="T196" s="97">
        <v>112.76</v>
      </c>
      <c r="U196" s="97">
        <v>115.38500000000001</v>
      </c>
      <c r="V196" s="97">
        <v>133.36099999999999</v>
      </c>
      <c r="W196" s="97">
        <v>107.812</v>
      </c>
      <c r="X196" s="97">
        <v>119.848</v>
      </c>
      <c r="Y196" s="97">
        <v>113.75</v>
      </c>
      <c r="Z196" s="97">
        <v>111.53100000000001</v>
      </c>
      <c r="AA196" s="97" t="s">
        <v>789</v>
      </c>
      <c r="AB196" s="97">
        <v>109.943</v>
      </c>
      <c r="AC196" s="97">
        <v>88.057000000000002</v>
      </c>
      <c r="AD196" s="97">
        <v>105.994</v>
      </c>
      <c r="AE196" s="97">
        <v>107.64400000000001</v>
      </c>
      <c r="AF196" s="152"/>
      <c r="AG196" s="152"/>
      <c r="AH196" s="152"/>
      <c r="AI196" s="152"/>
      <c r="AJ196" s="152"/>
      <c r="AK196" s="152"/>
      <c r="AL196" s="152"/>
    </row>
    <row r="197" spans="1:38" x14ac:dyDescent="0.25">
      <c r="A197" s="150"/>
      <c r="B197" s="98" t="s">
        <v>820</v>
      </c>
      <c r="C197" s="97">
        <v>108.54600000000001</v>
      </c>
      <c r="D197" s="97">
        <v>95.247</v>
      </c>
      <c r="E197" s="97">
        <v>87.361999999999995</v>
      </c>
      <c r="F197" s="97">
        <v>98.052000000000007</v>
      </c>
      <c r="G197" s="97">
        <v>86.137</v>
      </c>
      <c r="H197" s="97">
        <v>76.058000000000007</v>
      </c>
      <c r="I197" s="97">
        <v>86.759</v>
      </c>
      <c r="J197" s="97">
        <v>99.394000000000005</v>
      </c>
      <c r="K197" s="97">
        <v>103.494</v>
      </c>
      <c r="L197" s="97">
        <v>98.457999999999998</v>
      </c>
      <c r="M197" s="97">
        <v>79.141000000000005</v>
      </c>
      <c r="N197" s="97">
        <v>105.56</v>
      </c>
      <c r="O197" s="97">
        <v>115.471</v>
      </c>
      <c r="P197" s="97">
        <v>115.236</v>
      </c>
      <c r="Q197" s="97">
        <v>119.087</v>
      </c>
      <c r="R197" s="97">
        <v>108.001</v>
      </c>
      <c r="S197" s="97">
        <v>107.265</v>
      </c>
      <c r="T197" s="97">
        <v>113.474</v>
      </c>
      <c r="U197" s="97">
        <v>115.739</v>
      </c>
      <c r="V197" s="97">
        <v>135.02799999999999</v>
      </c>
      <c r="W197" s="97">
        <v>108.53</v>
      </c>
      <c r="X197" s="97">
        <v>120.518</v>
      </c>
      <c r="Y197" s="97">
        <v>114.322</v>
      </c>
      <c r="Z197" s="97">
        <v>112.069</v>
      </c>
      <c r="AA197" s="97" t="s">
        <v>789</v>
      </c>
      <c r="AB197" s="97">
        <v>110.32</v>
      </c>
      <c r="AC197" s="97">
        <v>88.335999999999999</v>
      </c>
      <c r="AD197" s="97">
        <v>106.251</v>
      </c>
      <c r="AE197" s="97">
        <v>107.899</v>
      </c>
      <c r="AF197" s="152"/>
      <c r="AG197" s="152"/>
      <c r="AH197" s="152"/>
      <c r="AI197" s="152"/>
      <c r="AJ197" s="152"/>
      <c r="AK197" s="152"/>
      <c r="AL197" s="152"/>
    </row>
    <row r="198" spans="1:38" x14ac:dyDescent="0.25">
      <c r="A198" s="150"/>
      <c r="B198" s="98" t="s">
        <v>821</v>
      </c>
      <c r="C198" s="97">
        <v>108.986</v>
      </c>
      <c r="D198" s="97">
        <v>95.091999999999999</v>
      </c>
      <c r="E198" s="97">
        <v>87.093000000000004</v>
      </c>
      <c r="F198" s="97">
        <v>98.013000000000005</v>
      </c>
      <c r="G198" s="97">
        <v>86.652000000000001</v>
      </c>
      <c r="H198" s="97">
        <v>75.486000000000004</v>
      </c>
      <c r="I198" s="97">
        <v>85.363</v>
      </c>
      <c r="J198" s="97">
        <v>99.305999999999997</v>
      </c>
      <c r="K198" s="97">
        <v>103.699</v>
      </c>
      <c r="L198" s="97">
        <v>98.444000000000003</v>
      </c>
      <c r="M198" s="97">
        <v>78.206999999999994</v>
      </c>
      <c r="N198" s="97">
        <v>105.48699999999999</v>
      </c>
      <c r="O198" s="97">
        <v>116.236</v>
      </c>
      <c r="P198" s="97">
        <v>115.982</v>
      </c>
      <c r="Q198" s="97">
        <v>120.07599999999999</v>
      </c>
      <c r="R198" s="97">
        <v>108.571</v>
      </c>
      <c r="S198" s="97">
        <v>108.41500000000001</v>
      </c>
      <c r="T198" s="97">
        <v>113.89400000000001</v>
      </c>
      <c r="U198" s="97">
        <v>116.252</v>
      </c>
      <c r="V198" s="97">
        <v>136.28200000000001</v>
      </c>
      <c r="W198" s="97">
        <v>108.926</v>
      </c>
      <c r="X198" s="97">
        <v>121.711</v>
      </c>
      <c r="Y198" s="97">
        <v>115.164</v>
      </c>
      <c r="Z198" s="97">
        <v>112.78700000000001</v>
      </c>
      <c r="AA198" s="97" t="s">
        <v>789</v>
      </c>
      <c r="AB198" s="97">
        <v>110.82899999999999</v>
      </c>
      <c r="AC198" s="97">
        <v>87.941000000000003</v>
      </c>
      <c r="AD198" s="97">
        <v>106.60299999999999</v>
      </c>
      <c r="AE198" s="97">
        <v>108.315</v>
      </c>
      <c r="AF198" s="152"/>
      <c r="AG198" s="152"/>
      <c r="AH198" s="152"/>
      <c r="AI198" s="152"/>
      <c r="AJ198" s="152"/>
      <c r="AK198" s="152"/>
      <c r="AL198" s="152"/>
    </row>
    <row r="199" spans="1:38" x14ac:dyDescent="0.25">
      <c r="A199" s="150" t="s">
        <v>814</v>
      </c>
      <c r="B199" s="98" t="s">
        <v>818</v>
      </c>
      <c r="C199" s="97">
        <v>109.1</v>
      </c>
      <c r="D199" s="97">
        <v>94.647000000000006</v>
      </c>
      <c r="E199" s="97">
        <v>86.977999999999994</v>
      </c>
      <c r="F199" s="97">
        <v>97.703999999999994</v>
      </c>
      <c r="G199" s="97">
        <v>87.563000000000002</v>
      </c>
      <c r="H199" s="97">
        <v>74.942999999999998</v>
      </c>
      <c r="I199" s="97">
        <v>84.908000000000001</v>
      </c>
      <c r="J199" s="97">
        <v>98.671999999999997</v>
      </c>
      <c r="K199" s="97">
        <v>104.41800000000001</v>
      </c>
      <c r="L199" s="97">
        <v>98.637</v>
      </c>
      <c r="M199" s="97">
        <v>72.070999999999998</v>
      </c>
      <c r="N199" s="97">
        <v>105.53400000000001</v>
      </c>
      <c r="O199" s="97">
        <v>116.65600000000001</v>
      </c>
      <c r="P199" s="97">
        <v>116.41800000000001</v>
      </c>
      <c r="Q199" s="97">
        <v>120.938</v>
      </c>
      <c r="R199" s="97">
        <v>108.923</v>
      </c>
      <c r="S199" s="97">
        <v>108.14400000000001</v>
      </c>
      <c r="T199" s="97">
        <v>114.492</v>
      </c>
      <c r="U199" s="97">
        <v>117.45</v>
      </c>
      <c r="V199" s="97">
        <v>135.60900000000001</v>
      </c>
      <c r="W199" s="97">
        <v>109.22</v>
      </c>
      <c r="X199" s="97">
        <v>121.76900000000001</v>
      </c>
      <c r="Y199" s="97">
        <v>115.621</v>
      </c>
      <c r="Z199" s="97">
        <v>113.39</v>
      </c>
      <c r="AA199" s="97" t="s">
        <v>789</v>
      </c>
      <c r="AB199" s="97">
        <v>111.136</v>
      </c>
      <c r="AC199" s="97">
        <v>83.897999999999996</v>
      </c>
      <c r="AD199" s="97">
        <v>106.79</v>
      </c>
      <c r="AE199" s="97">
        <v>108.738</v>
      </c>
      <c r="AF199" s="152"/>
      <c r="AG199" s="152"/>
      <c r="AH199" s="152"/>
      <c r="AI199" s="152"/>
      <c r="AJ199" s="152"/>
      <c r="AK199" s="152"/>
      <c r="AL199" s="152"/>
    </row>
    <row r="200" spans="1:38" x14ac:dyDescent="0.25">
      <c r="A200" s="150"/>
      <c r="B200" s="98" t="s">
        <v>819</v>
      </c>
      <c r="C200" s="97">
        <v>109.83499999999999</v>
      </c>
      <c r="D200" s="97">
        <v>95.12</v>
      </c>
      <c r="E200" s="97">
        <v>86.846000000000004</v>
      </c>
      <c r="F200" s="97">
        <v>98.204999999999998</v>
      </c>
      <c r="G200" s="97">
        <v>87.400999999999996</v>
      </c>
      <c r="H200" s="97">
        <v>73.706000000000003</v>
      </c>
      <c r="I200" s="97">
        <v>85.968999999999994</v>
      </c>
      <c r="J200" s="97">
        <v>99.492000000000004</v>
      </c>
      <c r="K200" s="97">
        <v>104.288</v>
      </c>
      <c r="L200" s="97">
        <v>98.067999999999998</v>
      </c>
      <c r="M200" s="97">
        <v>77.602000000000004</v>
      </c>
      <c r="N200" s="97">
        <v>105.81100000000001</v>
      </c>
      <c r="O200" s="97">
        <v>117.536</v>
      </c>
      <c r="P200" s="97">
        <v>117.252</v>
      </c>
      <c r="Q200" s="97">
        <v>121.90300000000001</v>
      </c>
      <c r="R200" s="97">
        <v>109.417</v>
      </c>
      <c r="S200" s="97">
        <v>108.956</v>
      </c>
      <c r="T200" s="97">
        <v>115.126</v>
      </c>
      <c r="U200" s="97">
        <v>118.663</v>
      </c>
      <c r="V200" s="97">
        <v>137.77799999999999</v>
      </c>
      <c r="W200" s="97">
        <v>109.24299999999999</v>
      </c>
      <c r="X200" s="97">
        <v>123.691</v>
      </c>
      <c r="Y200" s="97">
        <v>116.559</v>
      </c>
      <c r="Z200" s="97">
        <v>113.988</v>
      </c>
      <c r="AA200" s="97" t="s">
        <v>789</v>
      </c>
      <c r="AB200" s="97">
        <v>111.783</v>
      </c>
      <c r="AC200" s="97">
        <v>87.41</v>
      </c>
      <c r="AD200" s="97">
        <v>107.39</v>
      </c>
      <c r="AE200" s="97">
        <v>109.21299999999999</v>
      </c>
      <c r="AF200" s="152"/>
      <c r="AG200" s="152"/>
      <c r="AH200" s="152"/>
      <c r="AI200" s="152"/>
      <c r="AJ200" s="152"/>
      <c r="AK200" s="152"/>
      <c r="AL200" s="152"/>
    </row>
    <row r="201" spans="1:38" x14ac:dyDescent="0.25">
      <c r="A201" s="150"/>
      <c r="B201" s="98" t="s">
        <v>820</v>
      </c>
      <c r="C201" s="97">
        <v>110.14100000000001</v>
      </c>
      <c r="D201" s="97">
        <v>94.697000000000003</v>
      </c>
      <c r="E201" s="97">
        <v>86.36</v>
      </c>
      <c r="F201" s="97">
        <v>98.2</v>
      </c>
      <c r="G201" s="97">
        <v>87.298000000000002</v>
      </c>
      <c r="H201" s="97">
        <v>72.706999999999994</v>
      </c>
      <c r="I201" s="97">
        <v>85.075000000000003</v>
      </c>
      <c r="J201" s="97">
        <v>99.108999999999995</v>
      </c>
      <c r="K201" s="97">
        <v>104.358</v>
      </c>
      <c r="L201" s="97">
        <v>98.382000000000005</v>
      </c>
      <c r="M201" s="97">
        <v>74.296999999999997</v>
      </c>
      <c r="N201" s="97">
        <v>106.024</v>
      </c>
      <c r="O201" s="97">
        <v>118.253</v>
      </c>
      <c r="P201" s="97">
        <v>117.90600000000001</v>
      </c>
      <c r="Q201" s="97">
        <v>122.77200000000001</v>
      </c>
      <c r="R201" s="97">
        <v>109.9</v>
      </c>
      <c r="S201" s="97">
        <v>109.08</v>
      </c>
      <c r="T201" s="97">
        <v>115.342</v>
      </c>
      <c r="U201" s="97">
        <v>119.191</v>
      </c>
      <c r="V201" s="97">
        <v>138.99</v>
      </c>
      <c r="W201" s="97">
        <v>109.88200000000001</v>
      </c>
      <c r="X201" s="97">
        <v>125.806</v>
      </c>
      <c r="Y201" s="97">
        <v>117.45699999999999</v>
      </c>
      <c r="Z201" s="97">
        <v>114.46</v>
      </c>
      <c r="AA201" s="97" t="s">
        <v>789</v>
      </c>
      <c r="AB201" s="97">
        <v>112.26900000000001</v>
      </c>
      <c r="AC201" s="97">
        <v>85.052999999999997</v>
      </c>
      <c r="AD201" s="97">
        <v>107.57599999999999</v>
      </c>
      <c r="AE201" s="97">
        <v>109.58499999999999</v>
      </c>
      <c r="AF201" s="152"/>
      <c r="AG201" s="152"/>
      <c r="AH201" s="152"/>
      <c r="AI201" s="152"/>
      <c r="AJ201" s="152"/>
      <c r="AK201" s="152"/>
      <c r="AL201" s="152"/>
    </row>
    <row r="202" spans="1:38" x14ac:dyDescent="0.25">
      <c r="A202" s="150"/>
      <c r="B202" s="98" t="s">
        <v>821</v>
      </c>
      <c r="C202" s="97">
        <v>110.61199999999999</v>
      </c>
      <c r="D202" s="97">
        <v>94.863</v>
      </c>
      <c r="E202" s="97">
        <v>85.77</v>
      </c>
      <c r="F202" s="97">
        <v>98.013999999999996</v>
      </c>
      <c r="G202" s="97">
        <v>86.435000000000002</v>
      </c>
      <c r="H202" s="97">
        <v>71.884</v>
      </c>
      <c r="I202" s="97">
        <v>84.691000000000003</v>
      </c>
      <c r="J202" s="97">
        <v>99.722999999999999</v>
      </c>
      <c r="K202" s="97">
        <v>104.703</v>
      </c>
      <c r="L202" s="97">
        <v>96.596000000000004</v>
      </c>
      <c r="M202" s="97">
        <v>77.712000000000003</v>
      </c>
      <c r="N202" s="97">
        <v>106.816</v>
      </c>
      <c r="O202" s="97">
        <v>118.9</v>
      </c>
      <c r="P202" s="97">
        <v>118.58199999999999</v>
      </c>
      <c r="Q202" s="97">
        <v>123.679</v>
      </c>
      <c r="R202" s="97">
        <v>110.65300000000001</v>
      </c>
      <c r="S202" s="97">
        <v>109.86499999999999</v>
      </c>
      <c r="T202" s="97">
        <v>116.42400000000001</v>
      </c>
      <c r="U202" s="97">
        <v>119.36</v>
      </c>
      <c r="V202" s="97">
        <v>139.44300000000001</v>
      </c>
      <c r="W202" s="97">
        <v>110.232</v>
      </c>
      <c r="X202" s="97">
        <v>125.755</v>
      </c>
      <c r="Y202" s="97">
        <v>118.145</v>
      </c>
      <c r="Z202" s="97">
        <v>115.36799999999999</v>
      </c>
      <c r="AA202" s="97" t="s">
        <v>789</v>
      </c>
      <c r="AB202" s="97">
        <v>112.64700000000001</v>
      </c>
      <c r="AC202" s="97">
        <v>87.451999999999998</v>
      </c>
      <c r="AD202" s="97">
        <v>108.02500000000001</v>
      </c>
      <c r="AE202" s="97">
        <v>109.92400000000001</v>
      </c>
      <c r="AF202" s="152"/>
      <c r="AG202" s="152"/>
      <c r="AH202" s="152"/>
      <c r="AI202" s="152"/>
      <c r="AJ202" s="152"/>
      <c r="AK202" s="152"/>
      <c r="AL202" s="152"/>
    </row>
    <row r="203" spans="1:38" x14ac:dyDescent="0.25">
      <c r="A203" s="150" t="s">
        <v>815</v>
      </c>
      <c r="B203" s="98" t="s">
        <v>818</v>
      </c>
      <c r="C203" s="97">
        <v>110.958</v>
      </c>
      <c r="D203" s="97">
        <v>94.596999999999994</v>
      </c>
      <c r="E203" s="97">
        <v>85.45</v>
      </c>
      <c r="F203" s="97">
        <v>97.876000000000005</v>
      </c>
      <c r="G203" s="97">
        <v>86.977999999999994</v>
      </c>
      <c r="H203" s="97">
        <v>70.988</v>
      </c>
      <c r="I203" s="97">
        <v>83.995999999999995</v>
      </c>
      <c r="J203" s="97">
        <v>99.491</v>
      </c>
      <c r="K203" s="97">
        <v>105.46599999999999</v>
      </c>
      <c r="L203" s="97">
        <v>97.009</v>
      </c>
      <c r="M203" s="97">
        <v>74.010999999999996</v>
      </c>
      <c r="N203" s="97">
        <v>106.98399999999999</v>
      </c>
      <c r="O203" s="97">
        <v>119.604</v>
      </c>
      <c r="P203" s="97">
        <v>119.285</v>
      </c>
      <c r="Q203" s="97">
        <v>124.598</v>
      </c>
      <c r="R203" s="97">
        <v>111.146</v>
      </c>
      <c r="S203" s="97">
        <v>108.988</v>
      </c>
      <c r="T203" s="97">
        <v>116.99</v>
      </c>
      <c r="U203" s="97">
        <v>120.023</v>
      </c>
      <c r="V203" s="97">
        <v>140.91999999999999</v>
      </c>
      <c r="W203" s="97">
        <v>110.994</v>
      </c>
      <c r="X203" s="97">
        <v>126.39400000000001</v>
      </c>
      <c r="Y203" s="97">
        <v>118.913</v>
      </c>
      <c r="Z203" s="97">
        <v>116.143</v>
      </c>
      <c r="AA203" s="97" t="s">
        <v>789</v>
      </c>
      <c r="AB203" s="97">
        <v>113.13500000000001</v>
      </c>
      <c r="AC203" s="97">
        <v>84.843999999999994</v>
      </c>
      <c r="AD203" s="97">
        <v>108.30800000000001</v>
      </c>
      <c r="AE203" s="97">
        <v>110.35899999999999</v>
      </c>
      <c r="AF203" s="152"/>
      <c r="AG203" s="152"/>
      <c r="AH203" s="152"/>
      <c r="AI203" s="152"/>
      <c r="AJ203" s="152"/>
      <c r="AK203" s="152"/>
      <c r="AL203" s="152"/>
    </row>
    <row r="204" spans="1:38" x14ac:dyDescent="0.25">
      <c r="A204" s="150"/>
      <c r="B204" s="98" t="s">
        <v>819</v>
      </c>
      <c r="C204" s="97">
        <v>110.505</v>
      </c>
      <c r="D204" s="97">
        <v>93.242999999999995</v>
      </c>
      <c r="E204" s="97">
        <v>84.83</v>
      </c>
      <c r="F204" s="97">
        <v>97.531000000000006</v>
      </c>
      <c r="G204" s="97">
        <v>87.024000000000001</v>
      </c>
      <c r="H204" s="97">
        <v>69.83</v>
      </c>
      <c r="I204" s="97">
        <v>83.152000000000001</v>
      </c>
      <c r="J204" s="97">
        <v>97.72</v>
      </c>
      <c r="K204" s="97">
        <v>109.051</v>
      </c>
      <c r="L204" s="97">
        <v>90.956999999999994</v>
      </c>
      <c r="M204" s="97">
        <v>55.499000000000002</v>
      </c>
      <c r="N204" s="97">
        <v>107.089</v>
      </c>
      <c r="O204" s="97">
        <v>119.71299999999999</v>
      </c>
      <c r="P204" s="97">
        <v>119.473</v>
      </c>
      <c r="Q204" s="97">
        <v>125.31</v>
      </c>
      <c r="R204" s="97">
        <v>112.218</v>
      </c>
      <c r="S204" s="97">
        <v>107.026</v>
      </c>
      <c r="T204" s="97">
        <v>117.66200000000001</v>
      </c>
      <c r="U204" s="97">
        <v>119.94499999999999</v>
      </c>
      <c r="V204" s="97">
        <v>138.80500000000001</v>
      </c>
      <c r="W204" s="97">
        <v>111.059</v>
      </c>
      <c r="X204" s="97">
        <v>125.15300000000001</v>
      </c>
      <c r="Y204" s="97">
        <v>119.458</v>
      </c>
      <c r="Z204" s="97">
        <v>117.492</v>
      </c>
      <c r="AA204" s="97" t="s">
        <v>789</v>
      </c>
      <c r="AB204" s="97">
        <v>112.919</v>
      </c>
      <c r="AC204" s="97">
        <v>73.293999999999997</v>
      </c>
      <c r="AD204" s="97">
        <v>108.045</v>
      </c>
      <c r="AE204" s="97">
        <v>110.405</v>
      </c>
      <c r="AF204" s="152"/>
      <c r="AG204" s="152"/>
      <c r="AH204" s="152"/>
      <c r="AI204" s="152"/>
      <c r="AJ204" s="152"/>
      <c r="AK204" s="152"/>
      <c r="AL204" s="152"/>
    </row>
    <row r="205" spans="1:38" x14ac:dyDescent="0.25">
      <c r="A205" s="150"/>
      <c r="B205" s="98" t="s">
        <v>820</v>
      </c>
      <c r="C205" s="97">
        <v>111.50700000000001</v>
      </c>
      <c r="D205" s="97">
        <v>94.361000000000004</v>
      </c>
      <c r="E205" s="97">
        <v>86.403999999999996</v>
      </c>
      <c r="F205" s="97">
        <v>101.752</v>
      </c>
      <c r="G205" s="97">
        <v>88.45</v>
      </c>
      <c r="H205" s="97">
        <v>70.072000000000003</v>
      </c>
      <c r="I205" s="97">
        <v>82.622</v>
      </c>
      <c r="J205" s="97">
        <v>98.552999999999997</v>
      </c>
      <c r="K205" s="97">
        <v>108.688</v>
      </c>
      <c r="L205" s="97">
        <v>91.983000000000004</v>
      </c>
      <c r="M205" s="97">
        <v>61.63</v>
      </c>
      <c r="N205" s="97">
        <v>107.429</v>
      </c>
      <c r="O205" s="97">
        <v>120.624</v>
      </c>
      <c r="P205" s="97">
        <v>120.33799999999999</v>
      </c>
      <c r="Q205" s="97">
        <v>125.901</v>
      </c>
      <c r="R205" s="97">
        <v>113.121</v>
      </c>
      <c r="S205" s="97">
        <v>106.768</v>
      </c>
      <c r="T205" s="97">
        <v>117.762</v>
      </c>
      <c r="U205" s="97">
        <v>121.283</v>
      </c>
      <c r="V205" s="97">
        <v>140.84</v>
      </c>
      <c r="W205" s="97">
        <v>111.72</v>
      </c>
      <c r="X205" s="97">
        <v>126.786</v>
      </c>
      <c r="Y205" s="97">
        <v>120.666</v>
      </c>
      <c r="Z205" s="97">
        <v>118.483</v>
      </c>
      <c r="AA205" s="97" t="s">
        <v>789</v>
      </c>
      <c r="AB205" s="97">
        <v>113.904</v>
      </c>
      <c r="AC205" s="97">
        <v>77.052000000000007</v>
      </c>
      <c r="AD205" s="97">
        <v>108.79300000000001</v>
      </c>
      <c r="AE205" s="97">
        <v>111.087</v>
      </c>
      <c r="AF205" s="152"/>
      <c r="AG205" s="152"/>
      <c r="AH205" s="152"/>
      <c r="AI205" s="152"/>
      <c r="AJ205" s="152"/>
      <c r="AK205" s="152"/>
      <c r="AL205" s="152"/>
    </row>
    <row r="206" spans="1:38" x14ac:dyDescent="0.25">
      <c r="A206" s="150"/>
      <c r="B206" s="98" t="s">
        <v>821</v>
      </c>
      <c r="C206" s="97">
        <v>111.928</v>
      </c>
      <c r="D206" s="97">
        <v>94.436999999999998</v>
      </c>
      <c r="E206" s="97">
        <v>86.451999999999998</v>
      </c>
      <c r="F206" s="97">
        <v>102.33199999999999</v>
      </c>
      <c r="G206" s="97">
        <v>88.927999999999997</v>
      </c>
      <c r="H206" s="97">
        <v>69.875</v>
      </c>
      <c r="I206" s="97">
        <v>81.483000000000004</v>
      </c>
      <c r="J206" s="97">
        <v>98.646000000000001</v>
      </c>
      <c r="K206" s="97">
        <v>108.70099999999999</v>
      </c>
      <c r="L206" s="97">
        <v>91.620999999999995</v>
      </c>
      <c r="M206" s="97">
        <v>64.352000000000004</v>
      </c>
      <c r="N206" s="97">
        <v>106.965</v>
      </c>
      <c r="O206" s="97">
        <v>121.267</v>
      </c>
      <c r="P206" s="97">
        <v>120.943</v>
      </c>
      <c r="Q206" s="97">
        <v>126.604</v>
      </c>
      <c r="R206" s="97">
        <v>113.538</v>
      </c>
      <c r="S206" s="97">
        <v>108.453</v>
      </c>
      <c r="T206" s="97">
        <v>118.81699999999999</v>
      </c>
      <c r="U206" s="97">
        <v>122.211</v>
      </c>
      <c r="V206" s="97">
        <v>141.333</v>
      </c>
      <c r="W206" s="97">
        <v>111.875</v>
      </c>
      <c r="X206" s="97">
        <v>128.16200000000001</v>
      </c>
      <c r="Y206" s="97">
        <v>121.429</v>
      </c>
      <c r="Z206" s="97">
        <v>118.996</v>
      </c>
      <c r="AA206" s="97" t="s">
        <v>789</v>
      </c>
      <c r="AB206" s="97">
        <v>114.255</v>
      </c>
      <c r="AC206" s="97">
        <v>79.498000000000005</v>
      </c>
      <c r="AD206" s="97">
        <v>109.155</v>
      </c>
      <c r="AE206" s="97">
        <v>111.35599999999999</v>
      </c>
      <c r="AF206" s="152"/>
      <c r="AG206" s="152"/>
      <c r="AH206" s="152"/>
      <c r="AI206" s="152"/>
      <c r="AJ206" s="152"/>
      <c r="AK206" s="152"/>
      <c r="AL206" s="152"/>
    </row>
    <row r="207" spans="1:38" x14ac:dyDescent="0.25">
      <c r="A207" s="150" t="s">
        <v>816</v>
      </c>
      <c r="B207" s="98" t="s">
        <v>818</v>
      </c>
      <c r="C207" s="97">
        <v>112.989</v>
      </c>
      <c r="D207" s="97">
        <v>95.79</v>
      </c>
      <c r="E207" s="97">
        <v>86.945999999999998</v>
      </c>
      <c r="F207" s="97">
        <v>102.307</v>
      </c>
      <c r="G207" s="97">
        <v>89.414000000000001</v>
      </c>
      <c r="H207" s="97">
        <v>70.584999999999994</v>
      </c>
      <c r="I207" s="97">
        <v>82.456999999999994</v>
      </c>
      <c r="J207" s="97">
        <v>100.556</v>
      </c>
      <c r="K207" s="97">
        <v>108.90300000000001</v>
      </c>
      <c r="L207" s="97">
        <v>93.694999999999993</v>
      </c>
      <c r="M207" s="97">
        <v>76.876000000000005</v>
      </c>
      <c r="N207" s="97">
        <v>107.065</v>
      </c>
      <c r="O207" s="97">
        <v>122.10899999999999</v>
      </c>
      <c r="P207" s="97">
        <v>121.773</v>
      </c>
      <c r="Q207" s="97">
        <v>127.297</v>
      </c>
      <c r="R207" s="97">
        <v>115.121</v>
      </c>
      <c r="S207" s="97">
        <v>108.239</v>
      </c>
      <c r="T207" s="97">
        <v>119.161</v>
      </c>
      <c r="U207" s="97">
        <v>122.414</v>
      </c>
      <c r="V207" s="97">
        <v>142.33500000000001</v>
      </c>
      <c r="W207" s="97">
        <v>112.206</v>
      </c>
      <c r="X207" s="97">
        <v>129.25200000000001</v>
      </c>
      <c r="Y207" s="97">
        <v>122.72199999999999</v>
      </c>
      <c r="Z207" s="97">
        <v>120.367</v>
      </c>
      <c r="AA207" s="97" t="s">
        <v>789</v>
      </c>
      <c r="AB207" s="97">
        <v>115.01</v>
      </c>
      <c r="AC207" s="97">
        <v>87.646000000000001</v>
      </c>
      <c r="AD207" s="97">
        <v>110.21</v>
      </c>
      <c r="AE207" s="97">
        <v>112.05800000000001</v>
      </c>
      <c r="AF207" s="152"/>
      <c r="AG207" s="152"/>
      <c r="AH207" s="152"/>
      <c r="AI207" s="152"/>
      <c r="AJ207" s="152"/>
      <c r="AK207" s="152"/>
      <c r="AL207" s="152"/>
    </row>
    <row r="208" spans="1:38" x14ac:dyDescent="0.25">
      <c r="A208" s="150"/>
      <c r="B208" s="98" t="s">
        <v>819</v>
      </c>
      <c r="C208" s="97">
        <v>114.77200000000001</v>
      </c>
      <c r="D208" s="97">
        <v>97.947999999999993</v>
      </c>
      <c r="E208" s="97">
        <v>90.394000000000005</v>
      </c>
      <c r="F208" s="97">
        <v>110.738</v>
      </c>
      <c r="G208" s="97">
        <v>91.67</v>
      </c>
      <c r="H208" s="97">
        <v>71.268000000000001</v>
      </c>
      <c r="I208" s="97">
        <v>83.97</v>
      </c>
      <c r="J208" s="97">
        <v>101.79900000000001</v>
      </c>
      <c r="K208" s="97">
        <v>110.001</v>
      </c>
      <c r="L208" s="97">
        <v>94.411000000000001</v>
      </c>
      <c r="M208" s="97">
        <v>81.84</v>
      </c>
      <c r="N208" s="97">
        <v>107.49299999999999</v>
      </c>
      <c r="O208" s="97">
        <v>123.593</v>
      </c>
      <c r="P208" s="97">
        <v>123.173</v>
      </c>
      <c r="Q208" s="97">
        <v>128.43299999999999</v>
      </c>
      <c r="R208" s="97">
        <v>115.544</v>
      </c>
      <c r="S208" s="97">
        <v>114.017</v>
      </c>
      <c r="T208" s="97">
        <v>121.16500000000001</v>
      </c>
      <c r="U208" s="97">
        <v>124.512</v>
      </c>
      <c r="V208" s="97">
        <v>144.76900000000001</v>
      </c>
      <c r="W208" s="97">
        <v>113.11</v>
      </c>
      <c r="X208" s="97">
        <v>132.53299999999999</v>
      </c>
      <c r="Y208" s="97">
        <v>124.039</v>
      </c>
      <c r="Z208" s="97">
        <v>120.982</v>
      </c>
      <c r="AA208" s="97" t="s">
        <v>789</v>
      </c>
      <c r="AB208" s="97">
        <v>116.73099999999999</v>
      </c>
      <c r="AC208" s="97">
        <v>91.811999999999998</v>
      </c>
      <c r="AD208" s="97">
        <v>111.78100000000001</v>
      </c>
      <c r="AE208" s="97">
        <v>113.523</v>
      </c>
      <c r="AF208" s="152"/>
      <c r="AG208" s="152"/>
      <c r="AH208" s="152"/>
      <c r="AI208" s="152"/>
      <c r="AJ208" s="152"/>
      <c r="AK208" s="152"/>
      <c r="AL208" s="152"/>
    </row>
    <row r="209" spans="1:38" x14ac:dyDescent="0.25">
      <c r="A209" s="150"/>
      <c r="B209" s="98" t="s">
        <v>820</v>
      </c>
      <c r="C209" s="97">
        <v>116.277</v>
      </c>
      <c r="D209" s="97">
        <v>99.69</v>
      </c>
      <c r="E209" s="97">
        <v>92.501000000000005</v>
      </c>
      <c r="F209" s="97">
        <v>116.206</v>
      </c>
      <c r="G209" s="97">
        <v>93.364999999999995</v>
      </c>
      <c r="H209" s="97">
        <v>71.703000000000003</v>
      </c>
      <c r="I209" s="97">
        <v>84.146000000000001</v>
      </c>
      <c r="J209" s="97">
        <v>103.279</v>
      </c>
      <c r="K209" s="97">
        <v>112.069</v>
      </c>
      <c r="L209" s="97">
        <v>95.123999999999995</v>
      </c>
      <c r="M209" s="97">
        <v>86.763999999999996</v>
      </c>
      <c r="N209" s="97">
        <v>107.682</v>
      </c>
      <c r="O209" s="97">
        <v>124.904</v>
      </c>
      <c r="P209" s="97">
        <v>124.321</v>
      </c>
      <c r="Q209" s="97">
        <v>129.74100000000001</v>
      </c>
      <c r="R209" s="97">
        <v>115.98399999999999</v>
      </c>
      <c r="S209" s="97">
        <v>115.616</v>
      </c>
      <c r="T209" s="97">
        <v>122.547</v>
      </c>
      <c r="U209" s="97">
        <v>127.22</v>
      </c>
      <c r="V209" s="97">
        <v>145.60599999999999</v>
      </c>
      <c r="W209" s="97">
        <v>114.16800000000001</v>
      </c>
      <c r="X209" s="97">
        <v>137.535</v>
      </c>
      <c r="Y209" s="97">
        <v>125.73399999999999</v>
      </c>
      <c r="Z209" s="97">
        <v>121.54600000000001</v>
      </c>
      <c r="AA209" s="97" t="s">
        <v>789</v>
      </c>
      <c r="AB209" s="97">
        <v>118.045</v>
      </c>
      <c r="AC209" s="97">
        <v>95.876000000000005</v>
      </c>
      <c r="AD209" s="97">
        <v>113.223</v>
      </c>
      <c r="AE209" s="97">
        <v>114.735</v>
      </c>
      <c r="AF209" s="152"/>
      <c r="AG209" s="152"/>
      <c r="AH209" s="152"/>
      <c r="AI209" s="152"/>
      <c r="AJ209" s="152"/>
      <c r="AK209" s="152"/>
      <c r="AL209" s="152"/>
    </row>
    <row r="210" spans="1:38" x14ac:dyDescent="0.25">
      <c r="A210" s="150"/>
      <c r="B210" s="98" t="s">
        <v>821</v>
      </c>
      <c r="C210" s="97">
        <v>118.081</v>
      </c>
      <c r="D210" s="97">
        <v>102.133</v>
      </c>
      <c r="E210" s="97">
        <v>94.908000000000001</v>
      </c>
      <c r="F210" s="97">
        <v>123.04300000000001</v>
      </c>
      <c r="G210" s="97">
        <v>95.643000000000001</v>
      </c>
      <c r="H210" s="97">
        <v>71.935000000000002</v>
      </c>
      <c r="I210" s="97">
        <v>84.063999999999993</v>
      </c>
      <c r="J210" s="97">
        <v>105.72</v>
      </c>
      <c r="K210" s="97">
        <v>114.43600000000001</v>
      </c>
      <c r="L210" s="97">
        <v>96.007000000000005</v>
      </c>
      <c r="M210" s="97">
        <v>95.65</v>
      </c>
      <c r="N210" s="97">
        <v>108.723</v>
      </c>
      <c r="O210" s="97">
        <v>126.255</v>
      </c>
      <c r="P210" s="97">
        <v>125.477</v>
      </c>
      <c r="Q210" s="97">
        <v>131.62</v>
      </c>
      <c r="R210" s="97">
        <v>116.43600000000001</v>
      </c>
      <c r="S210" s="97">
        <v>116.29300000000001</v>
      </c>
      <c r="T210" s="97">
        <v>124.09099999999999</v>
      </c>
      <c r="U210" s="97">
        <v>129.31800000000001</v>
      </c>
      <c r="V210" s="97">
        <v>146.48599999999999</v>
      </c>
      <c r="W210" s="97">
        <v>114.845</v>
      </c>
      <c r="X210" s="97">
        <v>143.33799999999999</v>
      </c>
      <c r="Y210" s="97">
        <v>127.557</v>
      </c>
      <c r="Z210" s="97">
        <v>122.01900000000001</v>
      </c>
      <c r="AA210" s="97" t="s">
        <v>789</v>
      </c>
      <c r="AB210" s="97">
        <v>119.497</v>
      </c>
      <c r="AC210" s="97">
        <v>103.185</v>
      </c>
      <c r="AD210" s="97">
        <v>114.89400000000001</v>
      </c>
      <c r="AE210" s="97">
        <v>115.98</v>
      </c>
      <c r="AF210" s="152"/>
      <c r="AG210" s="152"/>
      <c r="AH210" s="152"/>
      <c r="AI210" s="152"/>
      <c r="AJ210" s="152"/>
      <c r="AK210" s="152"/>
      <c r="AL210" s="152"/>
    </row>
    <row r="211" spans="1:38" x14ac:dyDescent="0.25">
      <c r="A211" s="150" t="s">
        <v>817</v>
      </c>
      <c r="B211" s="98" t="s">
        <v>818</v>
      </c>
      <c r="C211" s="97">
        <v>120.11199999999999</v>
      </c>
      <c r="D211" s="97">
        <v>105.01600000000001</v>
      </c>
      <c r="E211" s="97">
        <v>96.403999999999996</v>
      </c>
      <c r="F211" s="97">
        <v>124.369</v>
      </c>
      <c r="G211" s="97">
        <v>99.721000000000004</v>
      </c>
      <c r="H211" s="97">
        <v>72.13</v>
      </c>
      <c r="I211" s="97">
        <v>85.013000000000005</v>
      </c>
      <c r="J211" s="97">
        <v>109.468</v>
      </c>
      <c r="K211" s="97">
        <v>117.56</v>
      </c>
      <c r="L211" s="97">
        <v>98.727000000000004</v>
      </c>
      <c r="M211" s="97">
        <v>108.179</v>
      </c>
      <c r="N211" s="97">
        <v>110.63500000000001</v>
      </c>
      <c r="O211" s="97">
        <v>127.691</v>
      </c>
      <c r="P211" s="97">
        <v>126.928</v>
      </c>
      <c r="Q211" s="97">
        <v>133.68299999999999</v>
      </c>
      <c r="R211" s="97">
        <v>117.57599999999999</v>
      </c>
      <c r="S211" s="97">
        <v>118.149</v>
      </c>
      <c r="T211" s="97">
        <v>125.86799999999999</v>
      </c>
      <c r="U211" s="97">
        <v>131.07400000000001</v>
      </c>
      <c r="V211" s="97">
        <v>147.02699999999999</v>
      </c>
      <c r="W211" s="97">
        <v>115.929</v>
      </c>
      <c r="X211" s="97">
        <v>144.44399999999999</v>
      </c>
      <c r="Y211" s="97">
        <v>129.023</v>
      </c>
      <c r="Z211" s="97">
        <v>123.607</v>
      </c>
      <c r="AA211" s="97" t="s">
        <v>789</v>
      </c>
      <c r="AB211" s="97">
        <v>121.015</v>
      </c>
      <c r="AC211" s="97">
        <v>112.806</v>
      </c>
      <c r="AD211" s="97">
        <v>117.13800000000001</v>
      </c>
      <c r="AE211" s="97">
        <v>117.675</v>
      </c>
      <c r="AF211" s="152"/>
      <c r="AG211" s="152"/>
      <c r="AH211" s="152"/>
      <c r="AI211" s="152"/>
      <c r="AJ211" s="152"/>
      <c r="AK211" s="152"/>
      <c r="AL211" s="152"/>
    </row>
    <row r="212" spans="1:38" x14ac:dyDescent="0.25">
      <c r="A212" s="150"/>
      <c r="B212" s="98" t="s">
        <v>819</v>
      </c>
      <c r="C212" s="97">
        <v>122.17700000000001</v>
      </c>
      <c r="D212" s="97">
        <v>107.58499999999999</v>
      </c>
      <c r="E212" s="97">
        <v>96.734999999999999</v>
      </c>
      <c r="F212" s="97">
        <v>124.63</v>
      </c>
      <c r="G212" s="97">
        <v>101.503</v>
      </c>
      <c r="H212" s="97">
        <v>71.763000000000005</v>
      </c>
      <c r="I212" s="97">
        <v>85.036000000000001</v>
      </c>
      <c r="J212" s="97">
        <v>113.479</v>
      </c>
      <c r="K212" s="97">
        <v>121.82299999999999</v>
      </c>
      <c r="L212" s="97">
        <v>99.41</v>
      </c>
      <c r="M212" s="97">
        <v>124.166</v>
      </c>
      <c r="N212" s="97">
        <v>112.003</v>
      </c>
      <c r="O212" s="97">
        <v>129.39500000000001</v>
      </c>
      <c r="P212" s="97">
        <v>128.595</v>
      </c>
      <c r="Q212" s="97">
        <v>136.27500000000001</v>
      </c>
      <c r="R212" s="97">
        <v>117.96299999999999</v>
      </c>
      <c r="S212" s="97">
        <v>126.999</v>
      </c>
      <c r="T212" s="97">
        <v>127.227</v>
      </c>
      <c r="U212" s="97">
        <v>133.59700000000001</v>
      </c>
      <c r="V212" s="97">
        <v>145.952</v>
      </c>
      <c r="W212" s="97">
        <v>117.32599999999999</v>
      </c>
      <c r="X212" s="97">
        <v>146.98099999999999</v>
      </c>
      <c r="Y212" s="97">
        <v>130.19300000000001</v>
      </c>
      <c r="Z212" s="97">
        <v>124.29300000000001</v>
      </c>
      <c r="AA212" s="97" t="s">
        <v>789</v>
      </c>
      <c r="AB212" s="97">
        <v>122.321</v>
      </c>
      <c r="AC212" s="97">
        <v>125.339</v>
      </c>
      <c r="AD212" s="97">
        <v>119.432</v>
      </c>
      <c r="AE212" s="97">
        <v>119.139</v>
      </c>
      <c r="AF212" s="152"/>
      <c r="AG212" s="152"/>
      <c r="AH212" s="152"/>
      <c r="AI212" s="152"/>
      <c r="AJ212" s="152"/>
      <c r="AK212" s="152"/>
      <c r="AL212" s="152"/>
    </row>
    <row r="217" spans="1:38" x14ac:dyDescent="0.25">
      <c r="F217" s="91"/>
      <c r="G217" s="91"/>
      <c r="H217" s="91"/>
      <c r="I217" s="91"/>
      <c r="K217" s="91"/>
      <c r="L217" s="91"/>
      <c r="M217" s="91"/>
      <c r="N217" s="91"/>
      <c r="Q217" s="91"/>
      <c r="R217" s="91"/>
      <c r="S217" s="91"/>
      <c r="T217" s="91"/>
      <c r="U217" s="91"/>
      <c r="V217" s="91"/>
      <c r="W217" s="91"/>
      <c r="Y217" s="91"/>
    </row>
    <row r="218" spans="1:38" x14ac:dyDescent="0.25">
      <c r="F218" s="48"/>
      <c r="G218" s="48"/>
      <c r="H218" s="48"/>
      <c r="I218" s="48"/>
      <c r="K218" s="48"/>
      <c r="L218" s="48"/>
      <c r="M218" s="48"/>
      <c r="N218" s="48"/>
      <c r="Q218" s="48"/>
      <c r="R218" s="48"/>
      <c r="S218" s="48"/>
      <c r="T218" s="48"/>
      <c r="U218" s="48"/>
      <c r="V218" s="48"/>
      <c r="W218" s="48"/>
      <c r="Y218" s="48"/>
    </row>
    <row r="219" spans="1:38" x14ac:dyDescent="0.25">
      <c r="F219" s="48"/>
      <c r="G219" s="48"/>
      <c r="H219" s="48"/>
      <c r="I219" s="48"/>
      <c r="K219" s="48"/>
      <c r="L219" s="48"/>
      <c r="M219" s="48"/>
      <c r="N219" s="48"/>
      <c r="Q219" s="48"/>
      <c r="R219" s="48"/>
      <c r="S219" s="48"/>
      <c r="T219" s="48"/>
      <c r="U219" s="48"/>
      <c r="V219" s="48"/>
      <c r="W219" s="48"/>
      <c r="Y219" s="48"/>
    </row>
    <row r="220" spans="1:38" x14ac:dyDescent="0.25">
      <c r="E220" s="51"/>
      <c r="F220" s="51"/>
      <c r="G220" s="51"/>
      <c r="H220" s="51"/>
      <c r="I220" s="51"/>
      <c r="J220" s="51"/>
      <c r="K220" s="51"/>
      <c r="L220" s="51"/>
      <c r="M220" s="51"/>
      <c r="N220" s="51"/>
      <c r="O220" s="51"/>
      <c r="P220" s="51"/>
      <c r="Q220" s="51"/>
      <c r="R220" s="51"/>
      <c r="S220" s="51"/>
      <c r="T220" s="51"/>
      <c r="U220" s="51"/>
      <c r="V220" s="51"/>
      <c r="W220" s="51"/>
      <c r="X220" s="51"/>
      <c r="Y220" s="51"/>
    </row>
    <row r="221" spans="1:38" x14ac:dyDescent="0.25">
      <c r="D221" s="46"/>
      <c r="E221" s="51"/>
      <c r="F221" s="51"/>
      <c r="G221" s="51"/>
      <c r="H221" s="51"/>
      <c r="I221" s="51"/>
      <c r="J221" s="51"/>
      <c r="K221" s="51"/>
      <c r="L221" s="51"/>
      <c r="M221" s="51"/>
      <c r="N221" s="51"/>
      <c r="O221" s="51"/>
      <c r="P221" s="51"/>
      <c r="Q221" s="51"/>
      <c r="R221" s="51"/>
      <c r="S221" s="51"/>
      <c r="T221" s="51"/>
      <c r="U221" s="51"/>
      <c r="V221" s="51"/>
      <c r="W221" s="51"/>
      <c r="X221" s="51"/>
      <c r="Y221" s="51"/>
    </row>
  </sheetData>
  <mergeCells count="62">
    <mergeCell ref="AK1:AK212"/>
    <mergeCell ref="AL1:AL212"/>
    <mergeCell ref="A1:B1"/>
    <mergeCell ref="AF1:AF212"/>
    <mergeCell ref="A2:B2"/>
    <mergeCell ref="A3:A6"/>
    <mergeCell ref="A7:A10"/>
    <mergeCell ref="A11:A14"/>
    <mergeCell ref="A35:A38"/>
    <mergeCell ref="AG1:AG212"/>
    <mergeCell ref="AH1:AH212"/>
    <mergeCell ref="AI1:AI212"/>
    <mergeCell ref="AJ1:AJ212"/>
    <mergeCell ref="A15:A18"/>
    <mergeCell ref="A19:A22"/>
    <mergeCell ref="A23:A26"/>
    <mergeCell ref="A27:A30"/>
    <mergeCell ref="A31:A34"/>
    <mergeCell ref="A83:A86"/>
    <mergeCell ref="A39:A42"/>
    <mergeCell ref="A43:A46"/>
    <mergeCell ref="A47:A50"/>
    <mergeCell ref="A51:A54"/>
    <mergeCell ref="A55:A58"/>
    <mergeCell ref="A59:A62"/>
    <mergeCell ref="A63:A66"/>
    <mergeCell ref="A67:A70"/>
    <mergeCell ref="A71:A74"/>
    <mergeCell ref="A75:A78"/>
    <mergeCell ref="A79:A82"/>
    <mergeCell ref="A131:A134"/>
    <mergeCell ref="A87:A90"/>
    <mergeCell ref="A91:A94"/>
    <mergeCell ref="A95:A98"/>
    <mergeCell ref="A99:A102"/>
    <mergeCell ref="A103:A106"/>
    <mergeCell ref="A107:A110"/>
    <mergeCell ref="A111:A114"/>
    <mergeCell ref="A115:A118"/>
    <mergeCell ref="A119:A122"/>
    <mergeCell ref="A123:A126"/>
    <mergeCell ref="A127:A130"/>
    <mergeCell ref="A179:A182"/>
    <mergeCell ref="A135:A138"/>
    <mergeCell ref="A139:A142"/>
    <mergeCell ref="A143:A146"/>
    <mergeCell ref="A147:A150"/>
    <mergeCell ref="A151:A154"/>
    <mergeCell ref="A155:A158"/>
    <mergeCell ref="A159:A162"/>
    <mergeCell ref="A163:A166"/>
    <mergeCell ref="A167:A170"/>
    <mergeCell ref="A171:A174"/>
    <mergeCell ref="A175:A178"/>
    <mergeCell ref="A207:A210"/>
    <mergeCell ref="A211:A212"/>
    <mergeCell ref="A183:A186"/>
    <mergeCell ref="A187:A190"/>
    <mergeCell ref="A191:A194"/>
    <mergeCell ref="A195:A198"/>
    <mergeCell ref="A199:A202"/>
    <mergeCell ref="A203:A206"/>
  </mergeCells>
  <pageMargins left="0.7" right="0.7" top="0.78740157499999996" bottom="0.78740157499999996"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Q151"/>
  <sheetViews>
    <sheetView workbookViewId="0">
      <pane xSplit="1" ySplit="1" topLeftCell="B119" activePane="bottomRight" state="frozen"/>
      <selection pane="topRight" activeCell="B1" sqref="B1"/>
      <selection pane="bottomLeft" activeCell="A2" sqref="A2"/>
      <selection pane="bottomRight" activeCell="Q150" sqref="B150:Q150"/>
    </sheetView>
  </sheetViews>
  <sheetFormatPr baseColWidth="10" defaultRowHeight="15" x14ac:dyDescent="0.25"/>
  <sheetData>
    <row r="1" spans="1:17" x14ac:dyDescent="0.25">
      <c r="B1" s="91" t="s">
        <v>897</v>
      </c>
      <c r="C1" s="91" t="s">
        <v>898</v>
      </c>
      <c r="D1" s="91" t="s">
        <v>899</v>
      </c>
      <c r="E1" s="91" t="s">
        <v>900</v>
      </c>
      <c r="F1" s="91" t="s">
        <v>901</v>
      </c>
      <c r="G1" s="91" t="s">
        <v>902</v>
      </c>
      <c r="H1" s="91" t="s">
        <v>903</v>
      </c>
      <c r="I1" s="91" t="s">
        <v>904</v>
      </c>
      <c r="J1" s="91" t="s">
        <v>905</v>
      </c>
      <c r="K1" s="91" t="s">
        <v>906</v>
      </c>
      <c r="L1" s="91" t="s">
        <v>907</v>
      </c>
      <c r="M1" s="91" t="s">
        <v>908</v>
      </c>
      <c r="N1" s="91" t="s">
        <v>909</v>
      </c>
      <c r="O1" s="91" t="s">
        <v>911</v>
      </c>
      <c r="P1" s="91" t="s">
        <v>910</v>
      </c>
      <c r="Q1" s="91" t="s">
        <v>914</v>
      </c>
    </row>
    <row r="2" spans="1:17" x14ac:dyDescent="0.25">
      <c r="A2" s="47">
        <v>31048</v>
      </c>
      <c r="B2" s="48">
        <v>6.1760242792109263</v>
      </c>
      <c r="C2" s="48">
        <v>3.4901365705614569</v>
      </c>
      <c r="D2" s="48">
        <v>2.7693474962063735</v>
      </c>
      <c r="E2" s="48">
        <v>1.5250379362670714</v>
      </c>
      <c r="F2" s="48">
        <v>11.297420333839151</v>
      </c>
      <c r="G2" s="48">
        <v>5.4286798179059179</v>
      </c>
      <c r="H2" s="48">
        <v>4.100910470409711</v>
      </c>
      <c r="I2" s="48">
        <v>7.3368740515933233</v>
      </c>
      <c r="J2" s="48">
        <v>18.474962063732928</v>
      </c>
      <c r="K2" s="48">
        <v>11.039453717754173</v>
      </c>
      <c r="L2" s="48">
        <v>3.315629742033384</v>
      </c>
      <c r="M2" s="48">
        <v>2.6934749620637333</v>
      </c>
      <c r="N2" s="48">
        <v>6.4681335356600904</v>
      </c>
      <c r="O2" s="48">
        <v>6.5781487101669196</v>
      </c>
      <c r="P2" s="48">
        <v>7.5265553869499247</v>
      </c>
      <c r="Q2" s="48">
        <v>1.7754172989377845</v>
      </c>
    </row>
    <row r="3" spans="1:17" x14ac:dyDescent="0.25">
      <c r="A3" s="47">
        <v>31138</v>
      </c>
      <c r="B3" s="48">
        <v>6.1786859571929291</v>
      </c>
      <c r="C3" s="48">
        <v>3.4827354761727198</v>
      </c>
      <c r="D3" s="48">
        <v>2.7332388694160636</v>
      </c>
      <c r="E3" s="48">
        <v>1.521366246550824</v>
      </c>
      <c r="F3" s="48">
        <v>11.205160712953985</v>
      </c>
      <c r="G3" s="48">
        <v>5.4329181892758589</v>
      </c>
      <c r="H3" s="48">
        <v>4.1576553061376682</v>
      </c>
      <c r="I3" s="48">
        <v>7.2749645760310235</v>
      </c>
      <c r="J3" s="48">
        <v>18.334700574241182</v>
      </c>
      <c r="K3" s="48">
        <v>11.100753225445596</v>
      </c>
      <c r="L3" s="48">
        <v>3.3410396002684757</v>
      </c>
      <c r="M3" s="48">
        <v>2.7257811917368926</v>
      </c>
      <c r="N3" s="48">
        <v>6.5105526139160261</v>
      </c>
      <c r="O3" s="48">
        <v>6.5515698411514638</v>
      </c>
      <c r="P3" s="48">
        <v>7.6739503318666564</v>
      </c>
      <c r="Q3" s="48">
        <v>1.7711984488030426</v>
      </c>
    </row>
    <row r="4" spans="1:17" x14ac:dyDescent="0.25">
      <c r="A4" s="47">
        <v>31229</v>
      </c>
      <c r="B4" s="48">
        <v>6.7317817072727939</v>
      </c>
      <c r="C4" s="48">
        <v>3.4530336589085366</v>
      </c>
      <c r="D4" s="48">
        <v>2.676010311898624</v>
      </c>
      <c r="E4" s="48">
        <v>1.5322609927017903</v>
      </c>
      <c r="F4" s="48">
        <v>11.030826767365021</v>
      </c>
      <c r="G4" s="48">
        <v>5.3738063251152832</v>
      </c>
      <c r="H4" s="48">
        <v>4.0303547438364626</v>
      </c>
      <c r="I4" s="48">
        <v>7.1783885842925095</v>
      </c>
      <c r="J4" s="48">
        <v>18.347191460005085</v>
      </c>
      <c r="K4" s="48">
        <v>11.114338622417488</v>
      </c>
      <c r="L4" s="48">
        <v>3.3041646999019645</v>
      </c>
      <c r="M4" s="48">
        <v>2.7159507643150214</v>
      </c>
      <c r="N4" s="48">
        <v>6.368686685305545</v>
      </c>
      <c r="O4" s="48">
        <v>6.6736865037580344</v>
      </c>
      <c r="P4" s="48">
        <v>7.7194001670237098</v>
      </c>
      <c r="Q4" s="48">
        <v>1.7537489561018118</v>
      </c>
    </row>
    <row r="5" spans="1:17" x14ac:dyDescent="0.25">
      <c r="A5" s="47">
        <v>31321</v>
      </c>
      <c r="B5" s="48">
        <v>5.9833057494423265</v>
      </c>
      <c r="C5" s="48">
        <v>3.5223429517161979</v>
      </c>
      <c r="D5" s="48">
        <v>2.7415989062387567</v>
      </c>
      <c r="E5" s="48">
        <v>1.5542922933007124</v>
      </c>
      <c r="F5" s="48">
        <v>11.142692667482191</v>
      </c>
      <c r="G5" s="48">
        <v>5.4184356335899828</v>
      </c>
      <c r="H5" s="48">
        <v>4.0080592933726704</v>
      </c>
      <c r="I5" s="48">
        <v>7.2533640354033242</v>
      </c>
      <c r="J5" s="48">
        <v>18.651507519608547</v>
      </c>
      <c r="K5" s="48">
        <v>11.297402317046844</v>
      </c>
      <c r="L5" s="48">
        <v>3.3316543138806933</v>
      </c>
      <c r="M5" s="48">
        <v>2.7667841980283514</v>
      </c>
      <c r="N5" s="48">
        <v>6.3574872274591634</v>
      </c>
      <c r="O5" s="48">
        <v>6.4762178887529682</v>
      </c>
      <c r="P5" s="48">
        <v>7.7246887817514569</v>
      </c>
      <c r="Q5" s="48">
        <v>1.7665683240987262</v>
      </c>
    </row>
    <row r="6" spans="1:17" x14ac:dyDescent="0.25">
      <c r="A6" s="47">
        <v>31413</v>
      </c>
      <c r="B6" s="48">
        <v>6.0029749256268596</v>
      </c>
      <c r="C6" s="48">
        <v>3.5451197053406998</v>
      </c>
      <c r="D6" s="48">
        <v>2.751806204844879</v>
      </c>
      <c r="E6" s="48">
        <v>1.5653775322283612</v>
      </c>
      <c r="F6" s="48">
        <v>11.138263210086414</v>
      </c>
      <c r="G6" s="48">
        <v>5.432780847145489</v>
      </c>
      <c r="H6" s="48">
        <v>3.7753222836095763</v>
      </c>
      <c r="I6" s="48">
        <v>7.2496104264060062</v>
      </c>
      <c r="J6" s="48">
        <v>18.51891202719932</v>
      </c>
      <c r="K6" s="48">
        <v>11.354299475846439</v>
      </c>
      <c r="L6" s="48">
        <v>3.3078339708173963</v>
      </c>
      <c r="M6" s="48">
        <v>2.7765972517353736</v>
      </c>
      <c r="N6" s="48">
        <v>6.4244227227652644</v>
      </c>
      <c r="O6" s="48">
        <v>6.6935826604334894</v>
      </c>
      <c r="P6" s="48">
        <v>7.660433489162771</v>
      </c>
      <c r="Q6" s="48">
        <v>1.799121688624451</v>
      </c>
    </row>
    <row r="7" spans="1:17" x14ac:dyDescent="0.25">
      <c r="A7" s="47">
        <v>31503</v>
      </c>
      <c r="B7" s="48">
        <v>6.3229879011046819</v>
      </c>
      <c r="C7" s="48">
        <v>3.5735577766088022</v>
      </c>
      <c r="D7" s="48">
        <v>2.7915132386463264</v>
      </c>
      <c r="E7" s="48">
        <v>1.5921444853585831</v>
      </c>
      <c r="F7" s="48">
        <v>11.015255128879538</v>
      </c>
      <c r="G7" s="48">
        <v>5.5058741013501669</v>
      </c>
      <c r="H7" s="48">
        <v>3.1386989303875152</v>
      </c>
      <c r="I7" s="48">
        <v>7.2523233385937234</v>
      </c>
      <c r="J7" s="48">
        <v>18.698930387515343</v>
      </c>
      <c r="K7" s="48">
        <v>11.425565491846397</v>
      </c>
      <c r="L7" s="48">
        <v>3.2965106084516922</v>
      </c>
      <c r="M7" s="48">
        <v>2.7809924601087146</v>
      </c>
      <c r="N7" s="48">
        <v>6.4983342100648782</v>
      </c>
      <c r="O7" s="48">
        <v>6.5965281430825877</v>
      </c>
      <c r="P7" s="48">
        <v>7.655619849202175</v>
      </c>
      <c r="Q7" s="48">
        <v>1.84815009644047</v>
      </c>
    </row>
    <row r="8" spans="1:17" x14ac:dyDescent="0.25">
      <c r="A8" s="47">
        <v>31594</v>
      </c>
      <c r="B8" s="48">
        <v>7.1335527217880168</v>
      </c>
      <c r="C8" s="48">
        <v>3.6061977238447831</v>
      </c>
      <c r="D8" s="48">
        <v>2.9103249691484989</v>
      </c>
      <c r="E8" s="48">
        <v>1.6282736870972165</v>
      </c>
      <c r="F8" s="48">
        <v>10.842588783765256</v>
      </c>
      <c r="G8" s="48">
        <v>5.4470039764157416</v>
      </c>
      <c r="H8" s="48">
        <v>2.9068970245440835</v>
      </c>
      <c r="I8" s="48">
        <v>7.2363910599204715</v>
      </c>
      <c r="J8" s="48">
        <v>18.579459755930344</v>
      </c>
      <c r="K8" s="48">
        <v>11.401343754284932</v>
      </c>
      <c r="L8" s="48">
        <v>3.2702591526120943</v>
      </c>
      <c r="M8" s="48">
        <v>2.7629233511586455</v>
      </c>
      <c r="N8" s="48">
        <v>6.4376799670917322</v>
      </c>
      <c r="O8" s="48">
        <v>6.3622651857945982</v>
      </c>
      <c r="P8" s="48">
        <v>7.6443164678458793</v>
      </c>
      <c r="Q8" s="48">
        <v>1.8270944741532977</v>
      </c>
    </row>
    <row r="9" spans="1:17" x14ac:dyDescent="0.25">
      <c r="A9" s="47">
        <v>31686</v>
      </c>
      <c r="B9" s="48">
        <v>6.5090761311297749</v>
      </c>
      <c r="C9" s="48">
        <v>3.6067461392576536</v>
      </c>
      <c r="D9" s="48">
        <v>3.0411812516933074</v>
      </c>
      <c r="E9" s="48">
        <v>1.7847466811162287</v>
      </c>
      <c r="F9" s="48">
        <v>10.860877810891356</v>
      </c>
      <c r="G9" s="48">
        <v>5.4016526686534814</v>
      </c>
      <c r="H9" s="48">
        <v>2.8379842861013271</v>
      </c>
      <c r="I9" s="48">
        <v>7.2778379842861005</v>
      </c>
      <c r="J9" s="48">
        <v>18.619615280411811</v>
      </c>
      <c r="K9" s="48">
        <v>11.56868057437009</v>
      </c>
      <c r="L9" s="48">
        <v>3.2917908425900837</v>
      </c>
      <c r="M9" s="48">
        <v>2.8142779734489296</v>
      </c>
      <c r="N9" s="48">
        <v>6.5124627472229744</v>
      </c>
      <c r="O9" s="48">
        <v>6.3668382552153888</v>
      </c>
      <c r="P9" s="48">
        <v>7.6876185315632615</v>
      </c>
      <c r="Q9" s="48">
        <v>1.8186128420482253</v>
      </c>
    </row>
    <row r="10" spans="1:17" x14ac:dyDescent="0.25">
      <c r="A10" s="47">
        <v>31778</v>
      </c>
      <c r="B10" s="48">
        <v>5.6812468577174462</v>
      </c>
      <c r="C10" s="48">
        <v>3.6165577342047928</v>
      </c>
      <c r="D10" s="48">
        <v>3.0098877157700685</v>
      </c>
      <c r="E10" s="48">
        <v>1.7194570135746605</v>
      </c>
      <c r="F10" s="48">
        <v>10.789341377576671</v>
      </c>
      <c r="G10" s="48">
        <v>5.5036031506619736</v>
      </c>
      <c r="H10" s="48">
        <v>3.0735713088654264</v>
      </c>
      <c r="I10" s="48">
        <v>7.3638344226579511</v>
      </c>
      <c r="J10" s="48">
        <v>18.622423328305683</v>
      </c>
      <c r="K10" s="48">
        <v>11.751298810122341</v>
      </c>
      <c r="L10" s="48">
        <v>3.3350092173621588</v>
      </c>
      <c r="M10" s="48">
        <v>2.8355957767722471</v>
      </c>
      <c r="N10" s="48">
        <v>6.6398525222054641</v>
      </c>
      <c r="O10" s="48">
        <v>6.3448969331322287</v>
      </c>
      <c r="P10" s="48">
        <v>7.8967655438243671</v>
      </c>
      <c r="Q10" s="48">
        <v>1.8200100553041727</v>
      </c>
    </row>
    <row r="11" spans="1:17" x14ac:dyDescent="0.25">
      <c r="A11" s="47">
        <v>31868</v>
      </c>
      <c r="B11" s="48">
        <v>6.1015949955785542</v>
      </c>
      <c r="C11" s="48">
        <v>3.5666328235024398</v>
      </c>
      <c r="D11" s="48">
        <v>3.0033078963744146</v>
      </c>
      <c r="E11" s="48">
        <v>1.7096256509350538</v>
      </c>
      <c r="F11" s="48">
        <v>10.611469557527919</v>
      </c>
      <c r="G11" s="48">
        <v>5.4596665902466173</v>
      </c>
      <c r="H11" s="48">
        <v>3.1506894180067468</v>
      </c>
      <c r="I11" s="48">
        <v>7.3821766613172635</v>
      </c>
      <c r="J11" s="48">
        <v>18.563521435823532</v>
      </c>
      <c r="K11" s="48">
        <v>11.823273179838207</v>
      </c>
      <c r="L11" s="48">
        <v>3.3340975338158709</v>
      </c>
      <c r="M11" s="48">
        <v>2.8198997805652897</v>
      </c>
      <c r="N11" s="48">
        <v>6.6223430386794613</v>
      </c>
      <c r="O11" s="48">
        <v>6.1900239085579534</v>
      </c>
      <c r="P11" s="48">
        <v>7.8701732551665406</v>
      </c>
      <c r="Q11" s="48">
        <v>1.7915042740641274</v>
      </c>
    </row>
    <row r="12" spans="1:17" x14ac:dyDescent="0.25">
      <c r="A12" s="47">
        <v>31959</v>
      </c>
      <c r="B12" s="48">
        <v>6.5535382049143509</v>
      </c>
      <c r="C12" s="48">
        <v>3.5510361198434595</v>
      </c>
      <c r="D12" s="48">
        <v>2.9832552768332583</v>
      </c>
      <c r="E12" s="48">
        <v>1.6873035221659074</v>
      </c>
      <c r="F12" s="48">
        <v>10.431770064797586</v>
      </c>
      <c r="G12" s="48">
        <v>5.4372233271315835</v>
      </c>
      <c r="H12" s="48">
        <v>3.1404375441072689</v>
      </c>
      <c r="I12" s="48">
        <v>7.3137871303008914</v>
      </c>
      <c r="J12" s="48">
        <v>18.492974914993262</v>
      </c>
      <c r="K12" s="48">
        <v>11.929813305960094</v>
      </c>
      <c r="L12" s="48">
        <v>3.3489446333483031</v>
      </c>
      <c r="M12" s="48">
        <v>2.8228652081863088</v>
      </c>
      <c r="N12" s="48">
        <v>6.5792006158978635</v>
      </c>
      <c r="O12" s="48">
        <v>6.0691601976005645</v>
      </c>
      <c r="P12" s="48">
        <v>7.8430743568358245</v>
      </c>
      <c r="Q12" s="48">
        <v>1.8091999743375891</v>
      </c>
    </row>
    <row r="13" spans="1:17" x14ac:dyDescent="0.25">
      <c r="A13" s="47">
        <v>32051</v>
      </c>
      <c r="B13" s="48">
        <v>6.1125392744930016</v>
      </c>
      <c r="C13" s="48">
        <v>3.5132819194515852</v>
      </c>
      <c r="D13" s="48">
        <v>2.94201656669523</v>
      </c>
      <c r="E13" s="48">
        <v>1.7106223618648639</v>
      </c>
      <c r="F13" s="48">
        <v>10.349423974102638</v>
      </c>
      <c r="G13" s="48">
        <v>5.4143260655685674</v>
      </c>
      <c r="H13" s="48">
        <v>3.1641753149893681</v>
      </c>
      <c r="I13" s="48">
        <v>7.3121965152813484</v>
      </c>
      <c r="J13" s="48">
        <v>18.639118981878191</v>
      </c>
      <c r="K13" s="48">
        <v>12.07591481798851</v>
      </c>
      <c r="L13" s="48">
        <v>3.3831603668793044</v>
      </c>
      <c r="M13" s="48">
        <v>2.8690215493985849</v>
      </c>
      <c r="N13" s="48">
        <v>6.7314100733123867</v>
      </c>
      <c r="O13" s="48">
        <v>6.0490653464089617</v>
      </c>
      <c r="P13" s="48">
        <v>7.9120251356755213</v>
      </c>
      <c r="Q13" s="48">
        <v>1.8185280396077312</v>
      </c>
    </row>
    <row r="14" spans="1:17" x14ac:dyDescent="0.25">
      <c r="A14" s="47">
        <v>32143</v>
      </c>
      <c r="B14" s="48">
        <v>6.370865435192921</v>
      </c>
      <c r="C14" s="48">
        <v>3.4747362232742351</v>
      </c>
      <c r="D14" s="48">
        <v>2.9796714007240324</v>
      </c>
      <c r="E14" s="48">
        <v>1.7327268789257093</v>
      </c>
      <c r="F14" s="48">
        <v>10.303536619326092</v>
      </c>
      <c r="G14" s="48">
        <v>5.3436059284012494</v>
      </c>
      <c r="H14" s="48">
        <v>3.0446486586837467</v>
      </c>
      <c r="I14" s="48">
        <v>7.2465113400785919</v>
      </c>
      <c r="J14" s="48">
        <v>18.558742535350721</v>
      </c>
      <c r="K14" s="48">
        <v>12.150747238466536</v>
      </c>
      <c r="L14" s="48">
        <v>3.3850057241870108</v>
      </c>
      <c r="M14" s="48">
        <v>2.9023175222005633</v>
      </c>
      <c r="N14" s="48">
        <v>6.6493393978774105</v>
      </c>
      <c r="O14" s="48">
        <v>6.0521674556762273</v>
      </c>
      <c r="P14" s="48">
        <v>7.9365079365079358</v>
      </c>
      <c r="Q14" s="48">
        <v>1.8657755499860762</v>
      </c>
    </row>
    <row r="15" spans="1:17" x14ac:dyDescent="0.25">
      <c r="A15" s="47">
        <v>32234</v>
      </c>
      <c r="B15" s="48">
        <v>6.1457605492602614</v>
      </c>
      <c r="C15" s="48">
        <v>3.4784457878907555</v>
      </c>
      <c r="D15" s="48">
        <v>3.0166783121183585</v>
      </c>
      <c r="E15" s="48">
        <v>1.7346659780660449</v>
      </c>
      <c r="F15" s="48">
        <v>10.325971382568277</v>
      </c>
      <c r="G15" s="48">
        <v>5.3164018592216786</v>
      </c>
      <c r="H15" s="48">
        <v>3.0257921438770241</v>
      </c>
      <c r="I15" s="48">
        <v>7.2606859677370368</v>
      </c>
      <c r="J15" s="48">
        <v>18.443357535619896</v>
      </c>
      <c r="K15" s="48">
        <v>12.285445210681409</v>
      </c>
      <c r="L15" s="48">
        <v>3.4207248534192063</v>
      </c>
      <c r="M15" s="48">
        <v>2.9650332654859191</v>
      </c>
      <c r="N15" s="48">
        <v>6.7563872770908651</v>
      </c>
      <c r="O15" s="48">
        <v>6.0485463438344933</v>
      </c>
      <c r="P15" s="48">
        <v>7.8773885834067512</v>
      </c>
      <c r="Q15" s="48">
        <v>1.8956770058024728</v>
      </c>
    </row>
    <row r="16" spans="1:17" x14ac:dyDescent="0.25">
      <c r="A16" s="47">
        <v>32325</v>
      </c>
      <c r="B16" s="48">
        <v>5.8538326541539014</v>
      </c>
      <c r="C16" s="48">
        <v>3.4266337487730154</v>
      </c>
      <c r="D16" s="48">
        <v>2.9804574794015286</v>
      </c>
      <c r="E16" s="48">
        <v>1.7281894166988905</v>
      </c>
      <c r="F16" s="48">
        <v>10.324518873256194</v>
      </c>
      <c r="G16" s="48">
        <v>5.3332936732205001</v>
      </c>
      <c r="H16" s="48">
        <v>3.0012790386388652</v>
      </c>
      <c r="I16" s="48">
        <v>7.2429281061304609</v>
      </c>
      <c r="J16" s="48">
        <v>18.444926975817246</v>
      </c>
      <c r="K16" s="48">
        <v>12.394776763139891</v>
      </c>
      <c r="L16" s="48">
        <v>3.4474553080103512</v>
      </c>
      <c r="M16" s="48">
        <v>3.0012790386388652</v>
      </c>
      <c r="N16" s="48">
        <v>6.8502929890835533</v>
      </c>
      <c r="O16" s="48">
        <v>6.1631815342514642</v>
      </c>
      <c r="P16" s="48">
        <v>7.8824474255629262</v>
      </c>
      <c r="Q16" s="48">
        <v>1.9185579582973913</v>
      </c>
    </row>
    <row r="17" spans="1:17" x14ac:dyDescent="0.25">
      <c r="A17" s="47">
        <v>32417</v>
      </c>
      <c r="B17" s="48">
        <v>5.9339059542873791</v>
      </c>
      <c r="C17" s="48">
        <v>3.4531955160867662</v>
      </c>
      <c r="D17" s="48">
        <v>3.0222739845683506</v>
      </c>
      <c r="E17" s="48">
        <v>1.7469791818314164</v>
      </c>
      <c r="F17" s="48">
        <v>10.228563109622945</v>
      </c>
      <c r="G17" s="48">
        <v>5.4098121997379529</v>
      </c>
      <c r="H17" s="48">
        <v>2.9261901295676225</v>
      </c>
      <c r="I17" s="48">
        <v>7.244140340660941</v>
      </c>
      <c r="J17" s="48">
        <v>18.363662833017909</v>
      </c>
      <c r="K17" s="48">
        <v>12.415198718881932</v>
      </c>
      <c r="L17" s="48">
        <v>3.4561071480564856</v>
      </c>
      <c r="M17" s="48">
        <v>3.0455670403261026</v>
      </c>
      <c r="N17" s="48">
        <v>6.8627165526277469</v>
      </c>
      <c r="O17" s="48">
        <v>6.1086038724705203</v>
      </c>
      <c r="P17" s="48">
        <v>7.8701412141505322</v>
      </c>
      <c r="Q17" s="48">
        <v>1.9216771000145583</v>
      </c>
    </row>
    <row r="18" spans="1:17" x14ac:dyDescent="0.25">
      <c r="A18" s="47">
        <v>32509</v>
      </c>
      <c r="B18" s="48">
        <v>5.9051057246003094</v>
      </c>
      <c r="C18" s="48">
        <v>3.4410635493667985</v>
      </c>
      <c r="D18" s="48">
        <v>2.8880866425992782</v>
      </c>
      <c r="E18" s="48">
        <v>1.7047733654231851</v>
      </c>
      <c r="F18" s="48">
        <v>10.251561515099421</v>
      </c>
      <c r="G18" s="48">
        <v>5.3349378259125553</v>
      </c>
      <c r="H18" s="48">
        <v>2.9654461062403303</v>
      </c>
      <c r="I18" s="48">
        <v>7.3061715660993647</v>
      </c>
      <c r="J18" s="48">
        <v>18.331327717609305</v>
      </c>
      <c r="K18" s="48">
        <v>12.523637613890322</v>
      </c>
      <c r="L18" s="48">
        <v>3.4697152025671882</v>
      </c>
      <c r="M18" s="48">
        <v>3.0886482150020056</v>
      </c>
      <c r="N18" s="48">
        <v>6.8047676350925457</v>
      </c>
      <c r="O18" s="48">
        <v>6.2489255630049856</v>
      </c>
      <c r="P18" s="48">
        <v>7.8562833075468452</v>
      </c>
      <c r="Q18" s="48">
        <v>1.882413615265601</v>
      </c>
    </row>
    <row r="19" spans="1:17" x14ac:dyDescent="0.25">
      <c r="A19" s="47">
        <v>32599</v>
      </c>
      <c r="B19" s="48">
        <v>5.8444481962969208</v>
      </c>
      <c r="C19" s="48">
        <v>3.4132477910968539</v>
      </c>
      <c r="D19" s="48">
        <v>2.9151893747537843</v>
      </c>
      <c r="E19" s="48">
        <v>1.7108447295852325</v>
      </c>
      <c r="F19" s="48">
        <v>10.186279475491023</v>
      </c>
      <c r="G19" s="48">
        <v>5.3351342225223695</v>
      </c>
      <c r="H19" s="48">
        <v>3.2697394338454608</v>
      </c>
      <c r="I19" s="48">
        <v>7.3161123304631666</v>
      </c>
      <c r="J19" s="48">
        <v>18.197422477348191</v>
      </c>
      <c r="K19" s="48">
        <v>12.516179863807755</v>
      </c>
      <c r="L19" s="48">
        <v>3.4273172378862058</v>
      </c>
      <c r="M19" s="48">
        <v>3.0868366255838819</v>
      </c>
      <c r="N19" s="48">
        <v>6.7477066801733363</v>
      </c>
      <c r="O19" s="48">
        <v>6.2693454893353593</v>
      </c>
      <c r="P19" s="48">
        <v>7.8648207552479033</v>
      </c>
      <c r="Q19" s="48">
        <v>1.8993753165625527</v>
      </c>
    </row>
    <row r="20" spans="1:17" x14ac:dyDescent="0.25">
      <c r="A20" s="47">
        <v>32690</v>
      </c>
      <c r="B20" s="48">
        <v>6.0065384828503356</v>
      </c>
      <c r="C20" s="48">
        <v>3.3745220812323375</v>
      </c>
      <c r="D20" s="48">
        <v>2.9146118468443509</v>
      </c>
      <c r="E20" s="48">
        <v>1.7121959328420235</v>
      </c>
      <c r="F20" s="48">
        <v>10.190059289632627</v>
      </c>
      <c r="G20" s="48">
        <v>5.3055909569457524</v>
      </c>
      <c r="H20" s="48">
        <v>3.0669917437801297</v>
      </c>
      <c r="I20" s="48">
        <v>7.3779575552723449</v>
      </c>
      <c r="J20" s="48">
        <v>18.224635673519142</v>
      </c>
      <c r="K20" s="48">
        <v>12.592120574056628</v>
      </c>
      <c r="L20" s="48">
        <v>3.3800631683936384</v>
      </c>
      <c r="M20" s="48">
        <v>3.1030088103285864</v>
      </c>
      <c r="N20" s="48">
        <v>6.782290685432482</v>
      </c>
      <c r="O20" s="48">
        <v>6.1893943591732699</v>
      </c>
      <c r="P20" s="48">
        <v>7.8655732254668358</v>
      </c>
      <c r="Q20" s="48">
        <v>1.9116750706488612</v>
      </c>
    </row>
    <row r="21" spans="1:17" x14ac:dyDescent="0.25">
      <c r="A21" s="47">
        <v>32782</v>
      </c>
      <c r="B21" s="48">
        <v>5.4875879245696151</v>
      </c>
      <c r="C21" s="48">
        <v>3.3500287379916256</v>
      </c>
      <c r="D21" s="48">
        <v>2.9011686783260804</v>
      </c>
      <c r="E21" s="48">
        <v>1.7242794974956894</v>
      </c>
      <c r="F21" s="48">
        <v>10.236198921641076</v>
      </c>
      <c r="G21" s="48">
        <v>5.3178969264033729</v>
      </c>
      <c r="H21" s="48">
        <v>3.0489640638257112</v>
      </c>
      <c r="I21" s="48">
        <v>7.436297451898076</v>
      </c>
      <c r="J21" s="48">
        <v>18.512740509620386</v>
      </c>
      <c r="K21" s="48">
        <v>12.819881216301285</v>
      </c>
      <c r="L21" s="48">
        <v>3.352765689574952</v>
      </c>
      <c r="M21" s="48">
        <v>3.0954922407422614</v>
      </c>
      <c r="N21" s="48">
        <v>6.7958507813996771</v>
      </c>
      <c r="O21" s="48">
        <v>6.1554041109012791</v>
      </c>
      <c r="P21" s="48">
        <v>7.8523140925637014</v>
      </c>
      <c r="Q21" s="48">
        <v>1.9158661083285438</v>
      </c>
    </row>
    <row r="22" spans="1:17" x14ac:dyDescent="0.25">
      <c r="A22" s="47">
        <v>32874</v>
      </c>
      <c r="B22" s="48">
        <v>5.8428529388159127</v>
      </c>
      <c r="C22" s="48">
        <v>3.3334225099654882</v>
      </c>
      <c r="D22" s="48">
        <v>2.8545439952914737</v>
      </c>
      <c r="E22" s="48">
        <v>1.7576714197811605</v>
      </c>
      <c r="F22" s="48">
        <v>10.246395034645122</v>
      </c>
      <c r="G22" s="48">
        <v>5.2355600738382506</v>
      </c>
      <c r="H22" s="48">
        <v>3.1140479948634261</v>
      </c>
      <c r="I22" s="48">
        <v>7.4667594103641086</v>
      </c>
      <c r="J22" s="48">
        <v>18.063618609379599</v>
      </c>
      <c r="K22" s="48">
        <v>12.924369298269081</v>
      </c>
      <c r="L22" s="48">
        <v>3.3360978089301483</v>
      </c>
      <c r="M22" s="48">
        <v>3.1354503865807</v>
      </c>
      <c r="N22" s="48">
        <v>6.8755183391744019</v>
      </c>
      <c r="O22" s="48">
        <v>6.0809545466705899</v>
      </c>
      <c r="P22" s="48">
        <v>7.825249471628454</v>
      </c>
      <c r="Q22" s="48">
        <v>1.9101634607667408</v>
      </c>
    </row>
    <row r="23" spans="1:17" x14ac:dyDescent="0.25">
      <c r="A23" s="47">
        <v>32964</v>
      </c>
      <c r="B23" s="48">
        <v>5.4501242268858698</v>
      </c>
      <c r="C23" s="48">
        <v>3.203467780303431</v>
      </c>
      <c r="D23" s="48">
        <v>2.7937833694560448</v>
      </c>
      <c r="E23" s="48">
        <v>1.7233176507902945</v>
      </c>
      <c r="F23" s="48">
        <v>10.308188401966484</v>
      </c>
      <c r="G23" s="48">
        <v>5.1725960776021562</v>
      </c>
      <c r="H23" s="48">
        <v>3.0078765131891947</v>
      </c>
      <c r="I23" s="48">
        <v>7.4377544008035095</v>
      </c>
      <c r="J23" s="48">
        <v>18.300999101337421</v>
      </c>
      <c r="K23" s="48">
        <v>13.199767404979648</v>
      </c>
      <c r="L23" s="48">
        <v>3.3488396680234711</v>
      </c>
      <c r="M23" s="48">
        <v>3.1955384046096103</v>
      </c>
      <c r="N23" s="48">
        <v>6.9276312311677328</v>
      </c>
      <c r="O23" s="48">
        <v>6.0553999048474916</v>
      </c>
      <c r="P23" s="48">
        <v>7.9003013162763649</v>
      </c>
      <c r="Q23" s="48">
        <v>1.9744145477612729</v>
      </c>
    </row>
    <row r="24" spans="1:17" x14ac:dyDescent="0.25">
      <c r="A24" s="47">
        <v>33055</v>
      </c>
      <c r="B24" s="48">
        <v>5.2746509995580633</v>
      </c>
      <c r="C24" s="48">
        <v>3.1143577611979096</v>
      </c>
      <c r="D24" s="48">
        <v>2.7348116567447422</v>
      </c>
      <c r="E24" s="48">
        <v>1.7053578391868354</v>
      </c>
      <c r="F24" s="48">
        <v>10.28933891387423</v>
      </c>
      <c r="G24" s="48">
        <v>5.0926768398887363</v>
      </c>
      <c r="H24" s="48">
        <v>3.2625367197857904</v>
      </c>
      <c r="I24" s="48">
        <v>7.4349442379182156</v>
      </c>
      <c r="J24" s="48">
        <v>18.36379234148751</v>
      </c>
      <c r="K24" s="48">
        <v>13.393298151662467</v>
      </c>
      <c r="L24" s="48">
        <v>3.2989315517196562</v>
      </c>
      <c r="M24" s="48">
        <v>3.2105441027374115</v>
      </c>
      <c r="N24" s="48">
        <v>6.9332154834013577</v>
      </c>
      <c r="O24" s="48">
        <v>6.0259443159071422</v>
      </c>
      <c r="P24" s="48">
        <v>7.8378870200431532</v>
      </c>
      <c r="Q24" s="48">
        <v>2.0303116957392051</v>
      </c>
    </row>
    <row r="25" spans="1:17" x14ac:dyDescent="0.25">
      <c r="A25" s="47">
        <v>33147</v>
      </c>
      <c r="B25" s="48">
        <v>4.9872023578686111</v>
      </c>
      <c r="C25" s="48">
        <v>3.0533364357920316</v>
      </c>
      <c r="D25" s="48">
        <v>2.7043098322086916</v>
      </c>
      <c r="E25" s="48">
        <v>1.6882546084438583</v>
      </c>
      <c r="F25" s="48">
        <v>10.238113705111299</v>
      </c>
      <c r="G25" s="48">
        <v>5.007885415858734</v>
      </c>
      <c r="H25" s="48">
        <v>3.6479743530080917</v>
      </c>
      <c r="I25" s="48">
        <v>7.4459008764445818</v>
      </c>
      <c r="J25" s="48">
        <v>18.413092375707748</v>
      </c>
      <c r="K25" s="48">
        <v>13.627549833242844</v>
      </c>
      <c r="L25" s="48">
        <v>3.2886062204296906</v>
      </c>
      <c r="M25" s="48">
        <v>3.2446547222006772</v>
      </c>
      <c r="N25" s="48">
        <v>6.8564337237260524</v>
      </c>
      <c r="O25" s="48">
        <v>6.0704775201013472</v>
      </c>
      <c r="P25" s="48">
        <v>7.6785852788334763</v>
      </c>
      <c r="Q25" s="48">
        <v>2.0476227410222601</v>
      </c>
    </row>
    <row r="26" spans="1:17" x14ac:dyDescent="0.25">
      <c r="A26" s="47">
        <v>33239</v>
      </c>
      <c r="B26" s="48">
        <v>4.6907269723254856</v>
      </c>
      <c r="C26" s="48">
        <v>3.0565881866997109</v>
      </c>
      <c r="D26" s="48">
        <v>2.7416356877323422</v>
      </c>
      <c r="E26" s="48">
        <v>1.6883519206939286</v>
      </c>
      <c r="F26" s="48">
        <v>10.341800908715408</v>
      </c>
      <c r="G26" s="48">
        <v>5.0650557620817844</v>
      </c>
      <c r="H26" s="48">
        <v>3.2192275919041715</v>
      </c>
      <c r="I26" s="48">
        <v>7.5536968194960767</v>
      </c>
      <c r="J26" s="48">
        <v>18.579615861214378</v>
      </c>
      <c r="K26" s="48">
        <v>13.845002065262287</v>
      </c>
      <c r="L26" s="48">
        <v>3.1727591904171835</v>
      </c>
      <c r="M26" s="48">
        <v>3.2243907476249487</v>
      </c>
      <c r="N26" s="48">
        <v>6.8773234200743492</v>
      </c>
      <c r="O26" s="48">
        <v>6.2448368442792237</v>
      </c>
      <c r="P26" s="48">
        <v>7.669867823213548</v>
      </c>
      <c r="Q26" s="48">
        <v>2.0291201982651796</v>
      </c>
    </row>
    <row r="27" spans="1:17" x14ac:dyDescent="0.25">
      <c r="A27" s="47">
        <v>33329</v>
      </c>
      <c r="B27" s="48">
        <v>4.6194198986477888</v>
      </c>
      <c r="C27" s="48">
        <v>3.0532990399551809</v>
      </c>
      <c r="D27" s="48">
        <v>2.7528075581247293</v>
      </c>
      <c r="E27" s="48">
        <v>1.6781685298836235</v>
      </c>
      <c r="F27" s="48">
        <v>10.346583819297665</v>
      </c>
      <c r="G27" s="48">
        <v>5.1007155771728341</v>
      </c>
      <c r="H27" s="48">
        <v>3.0456594260103387</v>
      </c>
      <c r="I27" s="48">
        <v>7.5275662736509723</v>
      </c>
      <c r="J27" s="48">
        <v>18.681402633120271</v>
      </c>
      <c r="K27" s="48">
        <v>13.957574677226312</v>
      </c>
      <c r="L27" s="48">
        <v>3.1271486414219867</v>
      </c>
      <c r="M27" s="48">
        <v>3.2086378568336347</v>
      </c>
      <c r="N27" s="48">
        <v>6.9800606076039635</v>
      </c>
      <c r="O27" s="48">
        <v>6.2950418905497978</v>
      </c>
      <c r="P27" s="48">
        <v>7.6065089510810049</v>
      </c>
      <c r="Q27" s="48">
        <v>2.0244976953831264</v>
      </c>
    </row>
    <row r="28" spans="1:17" x14ac:dyDescent="0.25">
      <c r="A28" s="47">
        <v>33420</v>
      </c>
      <c r="B28" s="48">
        <v>4.8247049052424931</v>
      </c>
      <c r="C28" s="48">
        <v>2.9924747690836333</v>
      </c>
      <c r="D28" s="48">
        <v>2.7483452042382903</v>
      </c>
      <c r="E28" s="48">
        <v>1.6233357662396495</v>
      </c>
      <c r="F28" s="48">
        <v>10.195555331840032</v>
      </c>
      <c r="G28" s="48">
        <v>5.0663176704502559</v>
      </c>
      <c r="H28" s="48">
        <v>3.015125965821861</v>
      </c>
      <c r="I28" s="48">
        <v>7.5050965192661012</v>
      </c>
      <c r="J28" s="48">
        <v>18.624317318098306</v>
      </c>
      <c r="K28" s="48">
        <v>14.12679636574132</v>
      </c>
      <c r="L28" s="48">
        <v>3.1183147509626759</v>
      </c>
      <c r="M28" s="48">
        <v>3.2139531371907482</v>
      </c>
      <c r="N28" s="48">
        <v>6.9413334004479914</v>
      </c>
      <c r="O28" s="48">
        <v>6.3876374801802029</v>
      </c>
      <c r="P28" s="48">
        <v>7.5856341076686871</v>
      </c>
      <c r="Q28" s="48">
        <v>2.0285405078901664</v>
      </c>
    </row>
    <row r="29" spans="1:17" x14ac:dyDescent="0.25">
      <c r="A29" s="47">
        <v>33512</v>
      </c>
      <c r="B29" s="48">
        <v>4.7049999999999992</v>
      </c>
      <c r="C29" s="48">
        <v>2.9475000000000002</v>
      </c>
      <c r="D29" s="48">
        <v>2.6875</v>
      </c>
      <c r="E29" s="48">
        <v>1.5974999999999999</v>
      </c>
      <c r="F29" s="48">
        <v>9.9974999999999987</v>
      </c>
      <c r="G29" s="48">
        <v>4.9625000000000004</v>
      </c>
      <c r="H29" s="48">
        <v>3.0100000000000002</v>
      </c>
      <c r="I29" s="48">
        <v>7.5449999999999999</v>
      </c>
      <c r="J29" s="48">
        <v>18.692500000000003</v>
      </c>
      <c r="K29" s="48">
        <v>14.432499999999997</v>
      </c>
      <c r="L29" s="48">
        <v>3.1300000000000003</v>
      </c>
      <c r="M29" s="48">
        <v>3.2549999999999994</v>
      </c>
      <c r="N29" s="48">
        <v>6.93</v>
      </c>
      <c r="O29" s="48">
        <v>6.4349999999999987</v>
      </c>
      <c r="P29" s="48">
        <v>7.625</v>
      </c>
      <c r="Q29" s="48">
        <v>2.0449999999999999</v>
      </c>
    </row>
    <row r="30" spans="1:17" x14ac:dyDescent="0.25">
      <c r="A30" s="47">
        <v>33604</v>
      </c>
      <c r="B30" s="48">
        <v>4.838552336357429</v>
      </c>
      <c r="C30" s="48">
        <v>2.9753194810262418</v>
      </c>
      <c r="D30" s="48">
        <v>2.6704711735440445</v>
      </c>
      <c r="E30" s="48">
        <v>1.616915422885572</v>
      </c>
      <c r="F30" s="48">
        <v>9.8209930738464539</v>
      </c>
      <c r="G30" s="48">
        <v>5.0190225343868899</v>
      </c>
      <c r="H30" s="48">
        <v>2.9289825382889476</v>
      </c>
      <c r="I30" s="48">
        <v>7.5382889474197645</v>
      </c>
      <c r="J30" s="48">
        <v>18.40552141254512</v>
      </c>
      <c r="K30" s="48">
        <v>14.464442493415278</v>
      </c>
      <c r="L30" s="48">
        <v>3.1582284655155597</v>
      </c>
      <c r="M30" s="48">
        <v>3.2948005072675839</v>
      </c>
      <c r="N30" s="48">
        <v>6.9529801970539467</v>
      </c>
      <c r="O30" s="48">
        <v>6.5822846551555942</v>
      </c>
      <c r="P30" s="48">
        <v>7.6748609891717887</v>
      </c>
      <c r="Q30" s="48">
        <v>2.0607745585796509</v>
      </c>
    </row>
    <row r="31" spans="1:17" x14ac:dyDescent="0.25">
      <c r="A31" s="47">
        <v>33695</v>
      </c>
      <c r="B31" s="48">
        <v>4.8680126091873817</v>
      </c>
      <c r="C31" s="48">
        <v>2.9597901677214429</v>
      </c>
      <c r="D31" s="48">
        <v>2.6204971484948389</v>
      </c>
      <c r="E31" s="48">
        <v>1.6074307577544096</v>
      </c>
      <c r="F31" s="48">
        <v>9.6782732151021484</v>
      </c>
      <c r="G31" s="48">
        <v>5.0268306181870681</v>
      </c>
      <c r="H31" s="48">
        <v>2.9862598358880574</v>
      </c>
      <c r="I31" s="48">
        <v>7.5077604254397574</v>
      </c>
      <c r="J31" s="48">
        <v>18.446952378660637</v>
      </c>
      <c r="K31" s="48">
        <v>14.625694828789374</v>
      </c>
      <c r="L31" s="48">
        <v>3.1522968452968216</v>
      </c>
      <c r="M31" s="48">
        <v>3.3279591885843542</v>
      </c>
      <c r="N31" s="48">
        <v>6.7521717159563979</v>
      </c>
      <c r="O31" s="48">
        <v>6.5813220396082492</v>
      </c>
      <c r="P31" s="48">
        <v>7.7604254397574417</v>
      </c>
      <c r="Q31" s="48">
        <v>2.0959164521019322</v>
      </c>
    </row>
    <row r="32" spans="1:17" x14ac:dyDescent="0.25">
      <c r="A32" s="56">
        <v>33786</v>
      </c>
      <c r="B32" s="48">
        <v>4.885261414714928</v>
      </c>
      <c r="C32" s="48">
        <v>2.9595457771469125</v>
      </c>
      <c r="D32" s="48">
        <v>2.6330731014904183</v>
      </c>
      <c r="E32" s="48">
        <v>1.6347291223089662</v>
      </c>
      <c r="F32" s="48">
        <v>9.5788975632836522</v>
      </c>
      <c r="G32" s="48">
        <v>5.0508634965696713</v>
      </c>
      <c r="H32" s="48">
        <v>2.99976342559735</v>
      </c>
      <c r="I32" s="48">
        <v>7.4733853797019165</v>
      </c>
      <c r="J32" s="48">
        <v>18.3226874852141</v>
      </c>
      <c r="K32" s="48">
        <v>14.679441684409747</v>
      </c>
      <c r="L32" s="48">
        <v>3.203217411876035</v>
      </c>
      <c r="M32" s="48">
        <v>3.3380648213863258</v>
      </c>
      <c r="N32" s="48">
        <v>6.7258102673290754</v>
      </c>
      <c r="O32" s="48">
        <v>6.5673054175538219</v>
      </c>
      <c r="P32" s="48">
        <v>7.8329784717293602</v>
      </c>
      <c r="Q32" s="48">
        <v>2.1173409037142181</v>
      </c>
    </row>
    <row r="33" spans="1:17" x14ac:dyDescent="0.25">
      <c r="A33" s="47">
        <v>33878</v>
      </c>
      <c r="B33" s="48">
        <v>4.921991084695394</v>
      </c>
      <c r="C33" s="48">
        <v>2.950872956909361</v>
      </c>
      <c r="D33" s="48">
        <v>2.6536961367013374</v>
      </c>
      <c r="E33" s="48">
        <v>1.6205423476968799</v>
      </c>
      <c r="F33" s="48">
        <v>9.4725111441307597</v>
      </c>
      <c r="G33" s="48">
        <v>5.035754086181278</v>
      </c>
      <c r="H33" s="48">
        <v>2.9949851411589896</v>
      </c>
      <c r="I33" s="48">
        <v>7.4503157503714705</v>
      </c>
      <c r="J33" s="48">
        <v>18.31119985141159</v>
      </c>
      <c r="K33" s="48">
        <v>14.62202823179792</v>
      </c>
      <c r="L33" s="48">
        <v>3.2178677563150071</v>
      </c>
      <c r="M33" s="48">
        <v>3.3594910846953936</v>
      </c>
      <c r="N33" s="48">
        <v>6.8559621099554242</v>
      </c>
      <c r="O33" s="48">
        <v>6.6632615156017829</v>
      </c>
      <c r="P33" s="48">
        <v>7.7683878157503727</v>
      </c>
      <c r="Q33" s="48">
        <v>2.1034546805349179</v>
      </c>
    </row>
    <row r="34" spans="1:17" x14ac:dyDescent="0.25">
      <c r="A34" s="47">
        <v>33970</v>
      </c>
      <c r="B34" s="48">
        <v>4.8488331992183014</v>
      </c>
      <c r="C34" s="48">
        <v>2.9497643407288199</v>
      </c>
      <c r="D34" s="48">
        <v>2.7267502011725484</v>
      </c>
      <c r="E34" s="48">
        <v>1.6116795033911941</v>
      </c>
      <c r="F34" s="48">
        <v>9.3872858949304518</v>
      </c>
      <c r="G34" s="48">
        <v>4.9522933670536844</v>
      </c>
      <c r="H34" s="48">
        <v>2.956661685251178</v>
      </c>
      <c r="I34" s="48">
        <v>7.5135072996896204</v>
      </c>
      <c r="J34" s="48">
        <v>18.346936429474653</v>
      </c>
      <c r="K34" s="48">
        <v>14.686745602942866</v>
      </c>
      <c r="L34" s="48">
        <v>3.2486492700310383</v>
      </c>
      <c r="M34" s="48">
        <v>3.4003908495229336</v>
      </c>
      <c r="N34" s="48">
        <v>6.7456029428669959</v>
      </c>
      <c r="O34" s="48">
        <v>6.8858489481549601</v>
      </c>
      <c r="P34" s="48">
        <v>7.699735601793309</v>
      </c>
      <c r="Q34" s="48">
        <v>2.0416139786182321</v>
      </c>
    </row>
    <row r="35" spans="1:17" x14ac:dyDescent="0.25">
      <c r="A35" s="47">
        <v>34060</v>
      </c>
      <c r="B35" s="48">
        <v>5.0604263793961888</v>
      </c>
      <c r="C35" s="48">
        <v>2.9602136423301499</v>
      </c>
      <c r="D35" s="48">
        <v>2.7655818585072196</v>
      </c>
      <c r="E35" s="48">
        <v>1.6113701172317023</v>
      </c>
      <c r="F35" s="48">
        <v>9.3106413796225027</v>
      </c>
      <c r="G35" s="48">
        <v>4.9314262436065723</v>
      </c>
      <c r="H35" s="48">
        <v>2.8606345901416739</v>
      </c>
      <c r="I35" s="48">
        <v>7.479744715520753</v>
      </c>
      <c r="J35" s="48">
        <v>18.259177114923276</v>
      </c>
      <c r="K35" s="48">
        <v>14.597383786719774</v>
      </c>
      <c r="L35" s="48">
        <v>3.2544244783415563</v>
      </c>
      <c r="M35" s="48">
        <v>3.4286878196713886</v>
      </c>
      <c r="N35" s="48">
        <v>6.7351649843841939</v>
      </c>
      <c r="O35" s="48">
        <v>7.0271126601185898</v>
      </c>
      <c r="P35" s="48">
        <v>7.6947449418367801</v>
      </c>
      <c r="Q35" s="48">
        <v>2.0187389670936495</v>
      </c>
    </row>
    <row r="36" spans="1:17" x14ac:dyDescent="0.25">
      <c r="A36" s="47">
        <v>34151</v>
      </c>
      <c r="B36" s="48">
        <v>5.0365484043501514</v>
      </c>
      <c r="C36" s="48">
        <v>2.9550722053842038</v>
      </c>
      <c r="D36" s="48">
        <v>2.781244428596898</v>
      </c>
      <c r="E36" s="48">
        <v>1.6357639507933681</v>
      </c>
      <c r="F36" s="48">
        <v>9.2351577821358521</v>
      </c>
      <c r="G36" s="48">
        <v>4.9072918523801032</v>
      </c>
      <c r="H36" s="48">
        <v>2.7879301123194864</v>
      </c>
      <c r="I36" s="48">
        <v>7.418880370832591</v>
      </c>
      <c r="J36" s="48">
        <v>18.327687644856478</v>
      </c>
      <c r="K36" s="48">
        <v>14.548047780353004</v>
      </c>
      <c r="L36" s="48">
        <v>3.2759850240684618</v>
      </c>
      <c r="M36" s="48">
        <v>3.4787840969869852</v>
      </c>
      <c r="N36" s="48">
        <v>6.7191121412016397</v>
      </c>
      <c r="O36" s="48">
        <v>7.1291674095204138</v>
      </c>
      <c r="P36" s="48">
        <v>7.7531645569620249</v>
      </c>
      <c r="Q36" s="48">
        <v>2.0168479229809235</v>
      </c>
    </row>
    <row r="37" spans="1:17" x14ac:dyDescent="0.25">
      <c r="A37" s="47">
        <v>34243</v>
      </c>
      <c r="B37" s="48">
        <v>5.2364530937685334</v>
      </c>
      <c r="C37" s="48">
        <v>2.9367188701210267</v>
      </c>
      <c r="D37" s="48">
        <v>2.818107935950096</v>
      </c>
      <c r="E37" s="48">
        <v>1.6100336064313485</v>
      </c>
      <c r="F37" s="48">
        <v>9.2187053836185129</v>
      </c>
      <c r="G37" s="48">
        <v>4.8916027851604547</v>
      </c>
      <c r="H37" s="48">
        <v>2.7983394469216072</v>
      </c>
      <c r="I37" s="48">
        <v>7.3692534100643581</v>
      </c>
      <c r="J37" s="48">
        <v>18.288048850132892</v>
      </c>
      <c r="K37" s="48">
        <v>14.468337470072706</v>
      </c>
      <c r="L37" s="48">
        <v>3.3145166604432537</v>
      </c>
      <c r="M37" s="48">
        <v>3.4704680738902192</v>
      </c>
      <c r="N37" s="48">
        <v>6.6136578294199051</v>
      </c>
      <c r="O37" s="48">
        <v>7.1627825246556993</v>
      </c>
      <c r="P37" s="48">
        <v>7.7865881784435613</v>
      </c>
      <c r="Q37" s="48">
        <v>2.0141893821248931</v>
      </c>
    </row>
    <row r="38" spans="1:17" x14ac:dyDescent="0.25">
      <c r="A38" s="47">
        <v>34335</v>
      </c>
      <c r="B38" s="48">
        <v>5.3470959923829309</v>
      </c>
      <c r="C38" s="48">
        <v>2.925647018090539</v>
      </c>
      <c r="D38" s="48">
        <v>2.8520730546178488</v>
      </c>
      <c r="E38" s="48">
        <v>1.6164632562970658</v>
      </c>
      <c r="F38" s="48">
        <v>9.1729420929628667</v>
      </c>
      <c r="G38" s="48">
        <v>4.8667012897083017</v>
      </c>
      <c r="H38" s="48">
        <v>2.7568596901237776</v>
      </c>
      <c r="I38" s="48">
        <v>7.3725439279840739</v>
      </c>
      <c r="J38" s="48">
        <v>18.332900545312906</v>
      </c>
      <c r="K38" s="48">
        <v>14.435644421362417</v>
      </c>
      <c r="L38" s="48">
        <v>3.3519432182117197</v>
      </c>
      <c r="M38" s="48">
        <v>3.4752878040335848</v>
      </c>
      <c r="N38" s="48">
        <v>6.5307712282524024</v>
      </c>
      <c r="O38" s="48">
        <v>7.0933956548082753</v>
      </c>
      <c r="P38" s="48">
        <v>7.8421189301480139</v>
      </c>
      <c r="Q38" s="48">
        <v>2.0297758158054187</v>
      </c>
    </row>
    <row r="39" spans="1:17" x14ac:dyDescent="0.25">
      <c r="A39" s="47">
        <v>34425</v>
      </c>
      <c r="B39" s="48">
        <v>5.2464127092586264</v>
      </c>
      <c r="C39" s="48">
        <v>2.9744619063887945</v>
      </c>
      <c r="D39" s="48">
        <v>2.955244277417151</v>
      </c>
      <c r="E39" s="48">
        <v>1.607874957294158</v>
      </c>
      <c r="F39" s="48">
        <v>9.1860266484455071</v>
      </c>
      <c r="G39" s="48">
        <v>4.8150837034506324</v>
      </c>
      <c r="H39" s="48">
        <v>2.6648445507345406</v>
      </c>
      <c r="I39" s="48">
        <v>7.4244106593782027</v>
      </c>
      <c r="J39" s="48">
        <v>18.374188588998976</v>
      </c>
      <c r="K39" s="48">
        <v>14.423898189272293</v>
      </c>
      <c r="L39" s="48">
        <v>3.4015203279808683</v>
      </c>
      <c r="M39" s="48">
        <v>3.4826614280833619</v>
      </c>
      <c r="N39" s="48">
        <v>6.5681585240860958</v>
      </c>
      <c r="O39" s="48">
        <v>6.9973522377861297</v>
      </c>
      <c r="P39" s="48">
        <v>7.8237102835667915</v>
      </c>
      <c r="Q39" s="48">
        <v>2.0562862999658353</v>
      </c>
    </row>
    <row r="40" spans="1:17" x14ac:dyDescent="0.25">
      <c r="A40" s="47">
        <v>34516</v>
      </c>
      <c r="B40" s="48">
        <v>5.2116647029119676</v>
      </c>
      <c r="C40" s="48">
        <v>2.998232620770914</v>
      </c>
      <c r="D40" s="48">
        <v>2.9877125063120689</v>
      </c>
      <c r="E40" s="48">
        <v>1.6222016495539469</v>
      </c>
      <c r="F40" s="48">
        <v>9.1567076249789583</v>
      </c>
      <c r="G40" s="48">
        <v>4.7908601245581552</v>
      </c>
      <c r="H40" s="48">
        <v>2.7815182629187003</v>
      </c>
      <c r="I40" s="48">
        <v>7.4566571284295575</v>
      </c>
      <c r="J40" s="48">
        <v>18.265022723447231</v>
      </c>
      <c r="K40" s="48">
        <v>14.406244739942773</v>
      </c>
      <c r="L40" s="48">
        <v>3.4337653593671096</v>
      </c>
      <c r="M40" s="48">
        <v>3.5010940919037199</v>
      </c>
      <c r="N40" s="48">
        <v>6.5393031476182459</v>
      </c>
      <c r="O40" s="48">
        <v>6.8570106042753736</v>
      </c>
      <c r="P40" s="48">
        <v>7.8985019357010593</v>
      </c>
      <c r="Q40" s="48">
        <v>2.0935027773102171</v>
      </c>
    </row>
    <row r="41" spans="1:17" x14ac:dyDescent="0.25">
      <c r="A41" s="47">
        <v>34608</v>
      </c>
      <c r="B41" s="48">
        <v>5.3639132326434202</v>
      </c>
      <c r="C41" s="48">
        <v>3.0061947086000789</v>
      </c>
      <c r="D41" s="48">
        <v>3.0890670644539746</v>
      </c>
      <c r="E41" s="48">
        <v>1.6305136014254047</v>
      </c>
      <c r="F41" s="48">
        <v>9.097312863861438</v>
      </c>
      <c r="G41" s="48">
        <v>4.8003812128369283</v>
      </c>
      <c r="H41" s="48">
        <v>2.7451467876603064</v>
      </c>
      <c r="I41" s="48">
        <v>7.4522966001616009</v>
      </c>
      <c r="J41" s="48">
        <v>18.182194874344791</v>
      </c>
      <c r="K41" s="48">
        <v>14.39078459402905</v>
      </c>
      <c r="L41" s="48">
        <v>3.4495618124184224</v>
      </c>
      <c r="M41" s="48">
        <v>3.4909979903453707</v>
      </c>
      <c r="N41" s="48">
        <v>6.4847618455673643</v>
      </c>
      <c r="O41" s="48">
        <v>6.8431847846354659</v>
      </c>
      <c r="P41" s="48">
        <v>7.8687301883274285</v>
      </c>
      <c r="Q41" s="48">
        <v>2.1028860297926122</v>
      </c>
    </row>
    <row r="42" spans="1:17" x14ac:dyDescent="0.25">
      <c r="A42" s="47">
        <v>34700</v>
      </c>
      <c r="B42" s="48">
        <v>5.1435505100361958</v>
      </c>
      <c r="C42" s="48">
        <v>2.9656136887133924</v>
      </c>
      <c r="D42" s="48">
        <v>3.0602171767028632</v>
      </c>
      <c r="E42" s="48">
        <v>1.6062026982560054</v>
      </c>
      <c r="F42" s="48">
        <v>9.0654820664692348</v>
      </c>
      <c r="G42" s="48">
        <v>4.6993254359986842</v>
      </c>
      <c r="H42" s="48">
        <v>2.7661237249095101</v>
      </c>
      <c r="I42" s="48">
        <v>7.4654491609081939</v>
      </c>
      <c r="J42" s="48">
        <v>18.297548535702536</v>
      </c>
      <c r="K42" s="48">
        <v>14.556597564988483</v>
      </c>
      <c r="L42" s="48">
        <v>3.4777064823955248</v>
      </c>
      <c r="M42" s="48">
        <v>3.5723099703849952</v>
      </c>
      <c r="N42" s="48">
        <v>6.4206975978940442</v>
      </c>
      <c r="O42" s="48">
        <v>6.9183942086212573</v>
      </c>
      <c r="P42" s="48">
        <v>7.917900625205661</v>
      </c>
      <c r="Q42" s="48">
        <v>2.0668805528134255</v>
      </c>
    </row>
    <row r="43" spans="1:17" x14ac:dyDescent="0.25">
      <c r="A43" s="47">
        <v>34790</v>
      </c>
      <c r="B43" s="48">
        <v>5.0997243392249061</v>
      </c>
      <c r="C43" s="48">
        <v>2.9390303226852597</v>
      </c>
      <c r="D43" s="48">
        <v>3.0667261229122751</v>
      </c>
      <c r="E43" s="48">
        <v>1.6012647964974864</v>
      </c>
      <c r="F43" s="48">
        <v>8.9691097778498463</v>
      </c>
      <c r="G43" s="48">
        <v>4.6558294146262353</v>
      </c>
      <c r="H43" s="48">
        <v>2.75255391600454</v>
      </c>
      <c r="I43" s="48">
        <v>7.4813523593319271</v>
      </c>
      <c r="J43" s="48">
        <v>18.400356737473647</v>
      </c>
      <c r="K43" s="48">
        <v>14.504621371817738</v>
      </c>
      <c r="L43" s="48">
        <v>3.5268363872223119</v>
      </c>
      <c r="M43" s="48">
        <v>3.6403437652018802</v>
      </c>
      <c r="N43" s="48">
        <v>6.3969515161342621</v>
      </c>
      <c r="O43" s="48">
        <v>6.9847575806713147</v>
      </c>
      <c r="P43" s="48">
        <v>7.9211934490027556</v>
      </c>
      <c r="Q43" s="48">
        <v>2.0613750608075239</v>
      </c>
    </row>
    <row r="44" spans="1:17" x14ac:dyDescent="0.25">
      <c r="A44" s="47">
        <v>34881</v>
      </c>
      <c r="B44" s="48">
        <v>5.1533398683657756</v>
      </c>
      <c r="C44" s="48">
        <v>2.9627703202832736</v>
      </c>
      <c r="D44" s="48">
        <v>3.1368155720487332</v>
      </c>
      <c r="E44" s="48">
        <v>1.600416108188129</v>
      </c>
      <c r="F44" s="48">
        <v>8.8783083601736443</v>
      </c>
      <c r="G44" s="48">
        <v>4.6692139956388665</v>
      </c>
      <c r="H44" s="48">
        <v>2.6526896993218236</v>
      </c>
      <c r="I44" s="48">
        <v>7.4779442655090334</v>
      </c>
      <c r="J44" s="48">
        <v>18.486806569708126</v>
      </c>
      <c r="K44" s="48">
        <v>14.475763698561629</v>
      </c>
      <c r="L44" s="48">
        <v>3.5849320823414086</v>
      </c>
      <c r="M44" s="48">
        <v>3.6669534078860506</v>
      </c>
      <c r="N44" s="48">
        <v>6.3596535099125777</v>
      </c>
      <c r="O44" s="48">
        <v>7.0158241142697104</v>
      </c>
      <c r="P44" s="48">
        <v>7.8220337287694797</v>
      </c>
      <c r="Q44" s="48">
        <v>2.0545341788865108</v>
      </c>
    </row>
    <row r="45" spans="1:17" x14ac:dyDescent="0.25">
      <c r="A45" s="47">
        <v>34973</v>
      </c>
      <c r="B45" s="48">
        <v>5.211938999545068</v>
      </c>
      <c r="C45" s="48">
        <v>2.96101430069031</v>
      </c>
      <c r="D45" s="48">
        <v>3.1232074687975948</v>
      </c>
      <c r="E45" s="48">
        <v>1.6041299918903418</v>
      </c>
      <c r="F45" s="48">
        <v>8.8593073164942542</v>
      </c>
      <c r="G45" s="48">
        <v>4.6165713946634499</v>
      </c>
      <c r="H45" s="48">
        <v>2.5852008623929423</v>
      </c>
      <c r="I45" s="48">
        <v>7.5103348695531773</v>
      </c>
      <c r="J45" s="48">
        <v>18.456395751330181</v>
      </c>
      <c r="K45" s="48">
        <v>14.490574994560596</v>
      </c>
      <c r="L45" s="48">
        <v>3.6236327313725099</v>
      </c>
      <c r="M45" s="48">
        <v>3.7146191427497679</v>
      </c>
      <c r="N45" s="48">
        <v>6.30575390153688</v>
      </c>
      <c r="O45" s="48">
        <v>7.0474909508079993</v>
      </c>
      <c r="P45" s="48">
        <v>7.8228534129794092</v>
      </c>
      <c r="Q45" s="48">
        <v>2.0649959451707978</v>
      </c>
    </row>
    <row r="46" spans="1:17" x14ac:dyDescent="0.25">
      <c r="A46" s="47">
        <v>35065</v>
      </c>
      <c r="B46" s="48">
        <v>5.2450005847269328</v>
      </c>
      <c r="C46" s="48">
        <v>2.9002455853116595</v>
      </c>
      <c r="D46" s="48">
        <v>3.1126963707948385</v>
      </c>
      <c r="E46" s="48">
        <v>1.6041008848867575</v>
      </c>
      <c r="F46" s="48">
        <v>8.8371730401902298</v>
      </c>
      <c r="G46" s="48">
        <v>4.5803609714263436</v>
      </c>
      <c r="H46" s="48">
        <v>2.7111838771293804</v>
      </c>
      <c r="I46" s="48">
        <v>7.478657466962928</v>
      </c>
      <c r="J46" s="48">
        <v>18.520251042763029</v>
      </c>
      <c r="K46" s="48">
        <v>14.351148013877518</v>
      </c>
      <c r="L46" s="48">
        <v>3.6116633532140487</v>
      </c>
      <c r="M46" s="48">
        <v>3.699372393092426</v>
      </c>
      <c r="N46" s="48">
        <v>6.2429345495653532</v>
      </c>
      <c r="O46" s="48">
        <v>7.1024831403734447</v>
      </c>
      <c r="P46" s="48">
        <v>7.8977117686040614</v>
      </c>
      <c r="Q46" s="48">
        <v>2.106966046856118</v>
      </c>
    </row>
    <row r="47" spans="1:17" x14ac:dyDescent="0.25">
      <c r="A47" s="47">
        <v>35156</v>
      </c>
      <c r="B47" s="48">
        <v>5.2370462599367871</v>
      </c>
      <c r="C47" s="48">
        <v>2.9479934872138682</v>
      </c>
      <c r="D47" s="48">
        <v>3.1548702231587011</v>
      </c>
      <c r="E47" s="48">
        <v>1.6167033809022124</v>
      </c>
      <c r="F47" s="48">
        <v>8.8133320563164439</v>
      </c>
      <c r="G47" s="48">
        <v>4.5934297481084192</v>
      </c>
      <c r="H47" s="48">
        <v>2.8311464419116943</v>
      </c>
      <c r="I47" s="48">
        <v>7.5050282539986597</v>
      </c>
      <c r="J47" s="48">
        <v>18.371803467100854</v>
      </c>
      <c r="K47" s="48">
        <v>14.328129489512499</v>
      </c>
      <c r="L47" s="48">
        <v>3.6375826070299779</v>
      </c>
      <c r="M47" s="48">
        <v>3.7084570443444114</v>
      </c>
      <c r="N47" s="48">
        <v>6.2216262810075671</v>
      </c>
      <c r="O47" s="48">
        <v>7.0721195287807683</v>
      </c>
      <c r="P47" s="48">
        <v>7.8421607125754234</v>
      </c>
      <c r="Q47" s="48">
        <v>2.1185710181017141</v>
      </c>
    </row>
    <row r="48" spans="1:17" x14ac:dyDescent="0.25">
      <c r="A48" s="47">
        <v>35247</v>
      </c>
      <c r="B48" s="48">
        <v>5.1910133661958477</v>
      </c>
      <c r="C48" s="48">
        <v>2.9272916864157743</v>
      </c>
      <c r="D48" s="48">
        <v>3.1529054886719123</v>
      </c>
      <c r="E48" s="48">
        <v>1.6096312446677412</v>
      </c>
      <c r="F48" s="48">
        <v>8.8027301165987293</v>
      </c>
      <c r="G48" s="48">
        <v>4.557777988434923</v>
      </c>
      <c r="H48" s="48">
        <v>2.72063702720637</v>
      </c>
      <c r="I48" s="48">
        <v>7.5514266755142669</v>
      </c>
      <c r="J48" s="48">
        <v>18.261446582614465</v>
      </c>
      <c r="K48" s="48">
        <v>14.310361171675041</v>
      </c>
      <c r="L48" s="48">
        <v>3.6894492368944922</v>
      </c>
      <c r="M48" s="48">
        <v>3.7614939804720824</v>
      </c>
      <c r="N48" s="48">
        <v>6.2110152621101538</v>
      </c>
      <c r="O48" s="48">
        <v>7.0812399279552558</v>
      </c>
      <c r="P48" s="48">
        <v>8.0519480519480524</v>
      </c>
      <c r="Q48" s="48">
        <v>2.1215281069295671</v>
      </c>
    </row>
    <row r="49" spans="1:17" x14ac:dyDescent="0.25">
      <c r="A49" s="47">
        <v>35339</v>
      </c>
      <c r="B49" s="48">
        <v>5.1879390225676278</v>
      </c>
      <c r="C49" s="48">
        <v>2.934912569122702</v>
      </c>
      <c r="D49" s="48">
        <v>3.1572261246450455</v>
      </c>
      <c r="E49" s="48">
        <v>1.6028994171274846</v>
      </c>
      <c r="F49" s="48">
        <v>8.7767149902854591</v>
      </c>
      <c r="G49" s="48">
        <v>4.5396801673890295</v>
      </c>
      <c r="H49" s="48">
        <v>2.7761171723210283</v>
      </c>
      <c r="I49" s="48">
        <v>7.6034972350919148</v>
      </c>
      <c r="J49" s="48">
        <v>18.25773426991481</v>
      </c>
      <c r="K49" s="48">
        <v>14.368181138843223</v>
      </c>
      <c r="L49" s="48">
        <v>3.7550440890748762</v>
      </c>
      <c r="M49" s="48">
        <v>3.7475713645195037</v>
      </c>
      <c r="N49" s="48">
        <v>6.2303840980421459</v>
      </c>
      <c r="O49" s="48">
        <v>7.1233746824092057</v>
      </c>
      <c r="P49" s="48">
        <v>7.8930653116126139</v>
      </c>
      <c r="Q49" s="48">
        <v>2.0475265281721713</v>
      </c>
    </row>
    <row r="50" spans="1:17" x14ac:dyDescent="0.25">
      <c r="A50" s="47">
        <v>35431</v>
      </c>
      <c r="B50" s="48">
        <v>5.3560582356297504</v>
      </c>
      <c r="C50" s="48">
        <v>2.9062597780272772</v>
      </c>
      <c r="D50" s="48">
        <v>3.1400121477609462</v>
      </c>
      <c r="E50" s="48">
        <v>1.5847306326038539</v>
      </c>
      <c r="F50" s="48">
        <v>8.7150981944009853</v>
      </c>
      <c r="G50" s="48">
        <v>4.4854687011098635</v>
      </c>
      <c r="H50" s="48">
        <v>2.801347297123189</v>
      </c>
      <c r="I50" s="48">
        <v>7.5776260330198228</v>
      </c>
      <c r="J50" s="48">
        <v>18.186670593215659</v>
      </c>
      <c r="K50" s="48">
        <v>14.288343671200602</v>
      </c>
      <c r="L50" s="48">
        <v>3.7915738712705447</v>
      </c>
      <c r="M50" s="48">
        <v>3.758443614142938</v>
      </c>
      <c r="N50" s="48">
        <v>6.2395317590325963</v>
      </c>
      <c r="O50" s="48">
        <v>7.2223960538182617</v>
      </c>
      <c r="P50" s="48">
        <v>8.0248845042425128</v>
      </c>
      <c r="Q50" s="48">
        <v>1.9233954832416116</v>
      </c>
    </row>
    <row r="51" spans="1:17" x14ac:dyDescent="0.25">
      <c r="A51" s="47">
        <v>35521</v>
      </c>
      <c r="B51" s="48">
        <v>5.1084751338804306</v>
      </c>
      <c r="C51" s="48">
        <v>2.9042457916765669</v>
      </c>
      <c r="D51" s="48">
        <v>3.1509878822217758</v>
      </c>
      <c r="E51" s="48">
        <v>1.5681830643539927</v>
      </c>
      <c r="F51" s="48">
        <v>8.623179134757736</v>
      </c>
      <c r="G51" s="48">
        <v>4.4669456984628884</v>
      </c>
      <c r="H51" s="48">
        <v>2.6373987900498967</v>
      </c>
      <c r="I51" s="48">
        <v>7.6252444574415588</v>
      </c>
      <c r="J51" s="48">
        <v>18.297296803319139</v>
      </c>
      <c r="K51" s="48">
        <v>14.35490651216347</v>
      </c>
      <c r="L51" s="48">
        <v>3.8418657357483594</v>
      </c>
      <c r="M51" s="48">
        <v>3.7888618792608706</v>
      </c>
      <c r="N51" s="48">
        <v>6.2325224352530473</v>
      </c>
      <c r="O51" s="48">
        <v>7.3529142982472182</v>
      </c>
      <c r="P51" s="48">
        <v>8.1552830223164499</v>
      </c>
      <c r="Q51" s="48">
        <v>1.8916893608465994</v>
      </c>
    </row>
    <row r="52" spans="1:17" x14ac:dyDescent="0.25">
      <c r="A52" s="47">
        <v>35612</v>
      </c>
      <c r="B52" s="48">
        <v>5.3215514769142525</v>
      </c>
      <c r="C52" s="48">
        <v>2.8982649842271293</v>
      </c>
      <c r="D52" s="48">
        <v>3.1599512474906799</v>
      </c>
      <c r="E52" s="48">
        <v>1.5754946945798682</v>
      </c>
      <c r="F52" s="48">
        <v>8.5388586177229708</v>
      </c>
      <c r="G52" s="48">
        <v>4.479136793805564</v>
      </c>
      <c r="H52" s="48">
        <v>2.6258244909664468</v>
      </c>
      <c r="I52" s="48">
        <v>7.6104100946372251</v>
      </c>
      <c r="J52" s="48">
        <v>18.181818181818183</v>
      </c>
      <c r="K52" s="48">
        <v>14.276240321193004</v>
      </c>
      <c r="L52" s="48">
        <v>3.8356753656438203</v>
      </c>
      <c r="M52" s="48">
        <v>3.7550186406653285</v>
      </c>
      <c r="N52" s="48">
        <v>6.2123601950100378</v>
      </c>
      <c r="O52" s="48">
        <v>7.461643246343562</v>
      </c>
      <c r="P52" s="48">
        <v>8.1821766561514195</v>
      </c>
      <c r="Q52" s="48">
        <v>1.8855749928305137</v>
      </c>
    </row>
    <row r="53" spans="1:17" x14ac:dyDescent="0.25">
      <c r="A53" s="47">
        <v>35704</v>
      </c>
      <c r="B53" s="48">
        <v>5.3852673211384978</v>
      </c>
      <c r="C53" s="48">
        <v>2.8868564164135884</v>
      </c>
      <c r="D53" s="48">
        <v>3.1640652588459632</v>
      </c>
      <c r="E53" s="48">
        <v>1.5802669680062151</v>
      </c>
      <c r="F53" s="48">
        <v>8.429267603644325</v>
      </c>
      <c r="G53" s="48">
        <v>4.449466770252136</v>
      </c>
      <c r="H53" s="48">
        <v>2.6078819125644461</v>
      </c>
      <c r="I53" s="48">
        <v>7.604703722014265</v>
      </c>
      <c r="J53" s="48">
        <v>18.285189632036158</v>
      </c>
      <c r="K53" s="48">
        <v>14.224168373472704</v>
      </c>
      <c r="L53" s="48">
        <v>3.8314852743837844</v>
      </c>
      <c r="M53" s="48">
        <v>3.7484991877957481</v>
      </c>
      <c r="N53" s="48">
        <v>6.1303764390140545</v>
      </c>
      <c r="O53" s="48">
        <v>7.4952327141747297</v>
      </c>
      <c r="P53" s="48">
        <v>8.2509358005508862</v>
      </c>
      <c r="Q53" s="48">
        <v>1.9281022671092589</v>
      </c>
    </row>
    <row r="54" spans="1:17" x14ac:dyDescent="0.25">
      <c r="A54" s="47">
        <v>35796</v>
      </c>
      <c r="B54" s="48">
        <v>5.1421879642738535</v>
      </c>
      <c r="C54" s="48">
        <v>2.9381434289409749</v>
      </c>
      <c r="D54" s="48">
        <v>3.2143044412983062</v>
      </c>
      <c r="E54" s="48">
        <v>1.599286875360495</v>
      </c>
      <c r="F54" s="48">
        <v>8.3704752416408841</v>
      </c>
      <c r="G54" s="48">
        <v>4.4500375788719344</v>
      </c>
      <c r="H54" s="48">
        <v>2.3805778407005396</v>
      </c>
      <c r="I54" s="48">
        <v>7.6381242025413796</v>
      </c>
      <c r="J54" s="48">
        <v>18.200408997955009</v>
      </c>
      <c r="K54" s="48">
        <v>14.335902679460963</v>
      </c>
      <c r="L54" s="48">
        <v>3.8470277734081413</v>
      </c>
      <c r="M54" s="48">
        <v>3.7806093020816953</v>
      </c>
      <c r="N54" s="48">
        <v>6.1699264153251878</v>
      </c>
      <c r="O54" s="48">
        <v>7.5524793316204359</v>
      </c>
      <c r="P54" s="48">
        <v>8.3704752416408841</v>
      </c>
      <c r="Q54" s="48">
        <v>2.0100326848793109</v>
      </c>
    </row>
    <row r="55" spans="1:17" x14ac:dyDescent="0.25">
      <c r="A55" s="47">
        <v>35886</v>
      </c>
      <c r="B55" s="48">
        <v>5.4006789424956274</v>
      </c>
      <c r="C55" s="48">
        <v>2.9420841477214275</v>
      </c>
      <c r="D55" s="48">
        <v>3.2352638617426188</v>
      </c>
      <c r="E55" s="48">
        <v>1.6099166752391731</v>
      </c>
      <c r="F55" s="48">
        <v>8.3050440626821658</v>
      </c>
      <c r="G55" s="48">
        <v>4.4182697253368994</v>
      </c>
      <c r="H55" s="48">
        <v>2.2597126495902344</v>
      </c>
      <c r="I55" s="48">
        <v>7.6466755820731747</v>
      </c>
      <c r="J55" s="48">
        <v>18.204574289339227</v>
      </c>
      <c r="K55" s="48">
        <v>14.218358879401979</v>
      </c>
      <c r="L55" s="48">
        <v>3.8233377910365873</v>
      </c>
      <c r="M55" s="48">
        <v>3.7324692247025339</v>
      </c>
      <c r="N55" s="48">
        <v>6.1670610019545311</v>
      </c>
      <c r="O55" s="48">
        <v>7.5832390357644952</v>
      </c>
      <c r="P55" s="48">
        <v>8.3753386139971884</v>
      </c>
      <c r="Q55" s="48">
        <v>2.0779755169221272</v>
      </c>
    </row>
    <row r="56" spans="1:17" x14ac:dyDescent="0.25">
      <c r="A56" s="47">
        <v>35977</v>
      </c>
      <c r="B56" s="48">
        <v>5.4110143753796311</v>
      </c>
      <c r="C56" s="48">
        <v>2.9510022271714922</v>
      </c>
      <c r="D56" s="48">
        <v>3.285077951002227</v>
      </c>
      <c r="E56" s="48">
        <v>1.5995140716744281</v>
      </c>
      <c r="F56" s="48">
        <v>8.2658432881150024</v>
      </c>
      <c r="G56" s="48">
        <v>4.3429844097995538</v>
      </c>
      <c r="H56" s="48">
        <v>2.2288587433353579</v>
      </c>
      <c r="I56" s="48">
        <v>7.6837416481069036</v>
      </c>
      <c r="J56" s="48">
        <v>18.164945670513596</v>
      </c>
      <c r="K56" s="48">
        <v>14.117230208544241</v>
      </c>
      <c r="L56" s="48">
        <v>3.8351218195316195</v>
      </c>
      <c r="M56" s="48">
        <v>3.7389485050954985</v>
      </c>
      <c r="N56" s="48">
        <v>6.126408854693933</v>
      </c>
      <c r="O56" s="48">
        <v>7.6314368630626985</v>
      </c>
      <c r="P56" s="48">
        <v>8.4750624282918263</v>
      </c>
      <c r="Q56" s="48">
        <v>2.1444961868124448</v>
      </c>
    </row>
    <row r="57" spans="1:17" x14ac:dyDescent="0.25">
      <c r="A57" s="47">
        <v>36069</v>
      </c>
      <c r="B57" s="48">
        <v>5.8209747519989383</v>
      </c>
      <c r="C57" s="48">
        <v>2.9793304800769715</v>
      </c>
      <c r="D57" s="48">
        <v>3.2878802959424038</v>
      </c>
      <c r="E57" s="48">
        <v>1.5991506585713813</v>
      </c>
      <c r="F57" s="48">
        <v>8.2346305696559501</v>
      </c>
      <c r="G57" s="48">
        <v>4.3379449918715371</v>
      </c>
      <c r="H57" s="48">
        <v>2.1465777512358586</v>
      </c>
      <c r="I57" s="48">
        <v>7.7601937560134049</v>
      </c>
      <c r="J57" s="48">
        <v>17.952290899439301</v>
      </c>
      <c r="K57" s="48">
        <v>13.96768521283302</v>
      </c>
      <c r="L57" s="48">
        <v>3.8203775588069409</v>
      </c>
      <c r="M57" s="48">
        <v>3.735775189940612</v>
      </c>
      <c r="N57" s="48">
        <v>6.1643608373975649</v>
      </c>
      <c r="O57" s="48">
        <v>7.5909890182807471</v>
      </c>
      <c r="P57" s="48">
        <v>8.4137885272552335</v>
      </c>
      <c r="Q57" s="48">
        <v>2.1880495006801368</v>
      </c>
    </row>
    <row r="58" spans="1:17" x14ac:dyDescent="0.25">
      <c r="A58" s="47">
        <v>36161</v>
      </c>
      <c r="B58" s="48">
        <v>5.4670599803343167</v>
      </c>
      <c r="C58" s="48">
        <v>3.0252376270075385</v>
      </c>
      <c r="D58" s="48">
        <v>3.3218616846935429</v>
      </c>
      <c r="E58" s="48">
        <v>1.6224188790560472</v>
      </c>
      <c r="F58" s="48">
        <v>8.2677810553916746</v>
      </c>
      <c r="G58" s="48">
        <v>4.3838085873484101</v>
      </c>
      <c r="H58" s="48">
        <v>2.069813176007866</v>
      </c>
      <c r="I58" s="48">
        <v>7.9744346116027547</v>
      </c>
      <c r="J58" s="48">
        <v>18.018682399213372</v>
      </c>
      <c r="K58" s="48">
        <v>13.911832186168468</v>
      </c>
      <c r="L58" s="48">
        <v>3.8348082595870205</v>
      </c>
      <c r="M58" s="48">
        <v>3.7528679121599477</v>
      </c>
      <c r="N58" s="48">
        <v>6.0947230416256968</v>
      </c>
      <c r="O58" s="48">
        <v>7.6171746968207152</v>
      </c>
      <c r="P58" s="48">
        <v>8.4529662405768597</v>
      </c>
      <c r="Q58" s="48">
        <v>2.1828908554572273</v>
      </c>
    </row>
    <row r="59" spans="1:17" x14ac:dyDescent="0.25">
      <c r="A59" s="47">
        <v>36251</v>
      </c>
      <c r="B59" s="48">
        <v>5.7346001990177511</v>
      </c>
      <c r="C59" s="48">
        <v>3.0189708856289919</v>
      </c>
      <c r="D59" s="48">
        <v>3.3479921676885049</v>
      </c>
      <c r="E59" s="48">
        <v>1.6178217186145796</v>
      </c>
      <c r="F59" s="48">
        <v>8.2030623053959495</v>
      </c>
      <c r="G59" s="48">
        <v>4.3575257599589117</v>
      </c>
      <c r="H59" s="48">
        <v>2.3143838474625236</v>
      </c>
      <c r="I59" s="48">
        <v>7.88848586010978</v>
      </c>
      <c r="J59" s="48">
        <v>17.911597598947132</v>
      </c>
      <c r="K59" s="48">
        <v>13.740249735177992</v>
      </c>
      <c r="L59" s="48">
        <v>3.8278817449362816</v>
      </c>
      <c r="M59" s="48">
        <v>3.7684974159791995</v>
      </c>
      <c r="N59" s="48">
        <v>6.0443616987128044</v>
      </c>
      <c r="O59" s="48">
        <v>7.6316887619169895</v>
      </c>
      <c r="P59" s="48">
        <v>8.4084999839501808</v>
      </c>
      <c r="Q59" s="48">
        <v>2.1859852983661279</v>
      </c>
    </row>
    <row r="60" spans="1:17" x14ac:dyDescent="0.25">
      <c r="A60" s="47">
        <v>36342</v>
      </c>
      <c r="B60" s="48">
        <v>5.6982305494609564</v>
      </c>
      <c r="C60" s="48">
        <v>3.0558931700156262</v>
      </c>
      <c r="D60" s="48">
        <v>3.370006155983142</v>
      </c>
      <c r="E60" s="48">
        <v>1.6258109323946774</v>
      </c>
      <c r="F60" s="48">
        <v>8.171673006803152</v>
      </c>
      <c r="G60" s="48">
        <v>4.2965605417265165</v>
      </c>
      <c r="H60" s="48">
        <v>2.4213533692169276</v>
      </c>
      <c r="I60" s="48">
        <v>7.8433539058923802</v>
      </c>
      <c r="J60" s="48">
        <v>17.910754029012043</v>
      </c>
      <c r="K60" s="48">
        <v>13.697851719729135</v>
      </c>
      <c r="L60" s="48">
        <v>3.8561709784856282</v>
      </c>
      <c r="M60" s="48">
        <v>3.8151310908717817</v>
      </c>
      <c r="N60" s="48">
        <v>6.0091866209966378</v>
      </c>
      <c r="O60" s="48">
        <v>7.7028712136757536</v>
      </c>
      <c r="P60" s="48">
        <v>8.3232048995311967</v>
      </c>
      <c r="Q60" s="48">
        <v>2.2035262734203585</v>
      </c>
    </row>
    <row r="61" spans="1:17" x14ac:dyDescent="0.25">
      <c r="A61" s="47">
        <v>36434</v>
      </c>
      <c r="B61" s="48">
        <v>5.4260089686098656</v>
      </c>
      <c r="C61" s="48">
        <v>3.06788309880934</v>
      </c>
      <c r="D61" s="48">
        <v>3.3848770681923614</v>
      </c>
      <c r="E61" s="48">
        <v>1.6715633214782741</v>
      </c>
      <c r="F61" s="48">
        <v>8.1768980980361832</v>
      </c>
      <c r="G61" s="48">
        <v>4.2260708210916968</v>
      </c>
      <c r="H61" s="48">
        <v>2.5096644502860679</v>
      </c>
      <c r="I61" s="48">
        <v>8.0145353332302456</v>
      </c>
      <c r="J61" s="48">
        <v>17.663522498840265</v>
      </c>
      <c r="K61" s="48">
        <v>13.630740683469925</v>
      </c>
      <c r="L61" s="48">
        <v>3.8456780578320706</v>
      </c>
      <c r="M61" s="48">
        <v>3.8162981289624245</v>
      </c>
      <c r="N61" s="48">
        <v>6.0615432194216794</v>
      </c>
      <c r="O61" s="48">
        <v>7.8861914334312662</v>
      </c>
      <c r="P61" s="48">
        <v>8.3918354723983306</v>
      </c>
      <c r="Q61" s="48">
        <v>2.2251430338642337</v>
      </c>
    </row>
    <row r="62" spans="1:17" x14ac:dyDescent="0.25">
      <c r="A62" s="47">
        <v>36526</v>
      </c>
      <c r="B62" s="48">
        <v>5.7311655737209515</v>
      </c>
      <c r="C62" s="48">
        <v>3.0854310839805383</v>
      </c>
      <c r="D62" s="48">
        <v>3.4556223746638062</v>
      </c>
      <c r="E62" s="48">
        <v>1.6424405427457618</v>
      </c>
      <c r="F62" s="48">
        <v>7.9598682421202129</v>
      </c>
      <c r="G62" s="48">
        <v>4.1688072285515698</v>
      </c>
      <c r="H62" s="48">
        <v>2.6427125200205497</v>
      </c>
      <c r="I62" s="48">
        <v>7.7755280892085468</v>
      </c>
      <c r="J62" s="48">
        <v>17.509292556888582</v>
      </c>
      <c r="K62" s="48">
        <v>13.505182678069566</v>
      </c>
      <c r="L62" s="48">
        <v>3.8394125290864585</v>
      </c>
      <c r="M62" s="48">
        <v>3.7653742709498048</v>
      </c>
      <c r="N62" s="48">
        <v>6.0681151974857217</v>
      </c>
      <c r="O62" s="48">
        <v>8.1925599105496971</v>
      </c>
      <c r="P62" s="48">
        <v>8.399564836360339</v>
      </c>
      <c r="Q62" s="48">
        <v>2.2574113807379654</v>
      </c>
    </row>
    <row r="63" spans="1:17" x14ac:dyDescent="0.25">
      <c r="A63" s="47">
        <v>36617</v>
      </c>
      <c r="B63" s="48">
        <v>5.2682548905675004</v>
      </c>
      <c r="C63" s="48">
        <v>3.0945037917728215</v>
      </c>
      <c r="D63" s="48">
        <v>3.422279831344329</v>
      </c>
      <c r="E63" s="48">
        <v>1.6522892176581891</v>
      </c>
      <c r="F63" s="48">
        <v>8.0230635140571227</v>
      </c>
      <c r="G63" s="48">
        <v>4.1731849401808736</v>
      </c>
      <c r="H63" s="48">
        <v>2.7354400393331249</v>
      </c>
      <c r="I63" s="48">
        <v>7.9396296130752848</v>
      </c>
      <c r="J63" s="48">
        <v>17.644780166569824</v>
      </c>
      <c r="K63" s="48">
        <v>13.558008909548713</v>
      </c>
      <c r="L63" s="48">
        <v>3.8707370491217095</v>
      </c>
      <c r="M63" s="48">
        <v>3.7724042372502571</v>
      </c>
      <c r="N63" s="48">
        <v>6.074285969695616</v>
      </c>
      <c r="O63" s="48">
        <v>8.0066747120785475</v>
      </c>
      <c r="P63" s="48">
        <v>8.4655611674786577</v>
      </c>
      <c r="Q63" s="48">
        <v>2.2989019502674357</v>
      </c>
    </row>
    <row r="64" spans="1:17" x14ac:dyDescent="0.25">
      <c r="A64" s="47">
        <v>36708</v>
      </c>
      <c r="B64" s="48">
        <v>5.260997067448681</v>
      </c>
      <c r="C64" s="48">
        <v>3.0806451612903225</v>
      </c>
      <c r="D64" s="48">
        <v>3.4002932551319649</v>
      </c>
      <c r="E64" s="48">
        <v>1.6246334310850441</v>
      </c>
      <c r="F64" s="48">
        <v>7.9853372434017604</v>
      </c>
      <c r="G64" s="48">
        <v>4.142228739002932</v>
      </c>
      <c r="H64" s="48">
        <v>2.7771260997067451</v>
      </c>
      <c r="I64" s="48">
        <v>7.9325513196480939</v>
      </c>
      <c r="J64" s="48">
        <v>17.719941348973606</v>
      </c>
      <c r="K64" s="48">
        <v>13.587976539589445</v>
      </c>
      <c r="L64" s="48">
        <v>3.8695014662756591</v>
      </c>
      <c r="M64" s="48">
        <v>3.7683284457478003</v>
      </c>
      <c r="N64" s="48">
        <v>6.0469208211143686</v>
      </c>
      <c r="O64" s="48">
        <v>7.948680351906158</v>
      </c>
      <c r="P64" s="48">
        <v>8.5014662756598227</v>
      </c>
      <c r="Q64" s="48">
        <v>2.3533724340175954</v>
      </c>
    </row>
    <row r="65" spans="1:17" x14ac:dyDescent="0.25">
      <c r="A65" s="47">
        <v>36800</v>
      </c>
      <c r="B65" s="48">
        <v>5.2221547711964851</v>
      </c>
      <c r="C65" s="48">
        <v>3.0410776746740669</v>
      </c>
      <c r="D65" s="48">
        <v>3.3691787355823428</v>
      </c>
      <c r="E65" s="48">
        <v>1.6043708264677825</v>
      </c>
      <c r="F65" s="48">
        <v>7.9842742751423694</v>
      </c>
      <c r="G65" s="48">
        <v>4.1164397421443644</v>
      </c>
      <c r="H65" s="48">
        <v>2.7491110918393891</v>
      </c>
      <c r="I65" s="48">
        <v>7.9524759344376026</v>
      </c>
      <c r="J65" s="48">
        <v>17.960280981701498</v>
      </c>
      <c r="K65" s="48">
        <v>13.632815887607318</v>
      </c>
      <c r="L65" s="48">
        <v>3.8649437747521174</v>
      </c>
      <c r="M65" s="48">
        <v>3.7319688954412742</v>
      </c>
      <c r="N65" s="48">
        <v>5.9766426733732256</v>
      </c>
      <c r="O65" s="48">
        <v>7.8903246321510121</v>
      </c>
      <c r="P65" s="48">
        <v>8.4771485560662558</v>
      </c>
      <c r="Q65" s="48">
        <v>2.4296823056687766</v>
      </c>
    </row>
    <row r="66" spans="1:17" x14ac:dyDescent="0.25">
      <c r="A66" s="47">
        <v>36892</v>
      </c>
      <c r="B66" s="48">
        <v>5.3250039312109561</v>
      </c>
      <c r="C66" s="48">
        <v>3.0406129830028732</v>
      </c>
      <c r="D66" s="48">
        <v>3.3079353280059469</v>
      </c>
      <c r="E66" s="48">
        <v>1.5753434448844224</v>
      </c>
      <c r="F66" s="48">
        <v>7.9467642560004572</v>
      </c>
      <c r="G66" s="48">
        <v>4.0112647063028035</v>
      </c>
      <c r="H66" s="48">
        <v>2.6574986062070245</v>
      </c>
      <c r="I66" s="48">
        <v>7.8638514431118036</v>
      </c>
      <c r="J66" s="48">
        <v>18.175060397695596</v>
      </c>
      <c r="K66" s="48">
        <v>13.812131002244366</v>
      </c>
      <c r="L66" s="48">
        <v>3.815418924134776</v>
      </c>
      <c r="M66" s="48">
        <v>3.7482309550698325</v>
      </c>
      <c r="N66" s="48">
        <v>5.9997426843737935</v>
      </c>
      <c r="O66" s="48">
        <v>7.7366231612654213</v>
      </c>
      <c r="P66" s="48">
        <v>8.5185767586808279</v>
      </c>
      <c r="Q66" s="48">
        <v>2.4659414178091006</v>
      </c>
    </row>
    <row r="67" spans="1:17" x14ac:dyDescent="0.25">
      <c r="A67" s="47">
        <v>36982</v>
      </c>
      <c r="B67" s="48">
        <v>5.192905726822203</v>
      </c>
      <c r="C67" s="48">
        <v>3.0274200190278742</v>
      </c>
      <c r="D67" s="48">
        <v>3.3114181446402449</v>
      </c>
      <c r="E67" s="48">
        <v>1.5250699345384322</v>
      </c>
      <c r="F67" s="48">
        <v>8.0016471891285512</v>
      </c>
      <c r="G67" s="48">
        <v>3.9532539085242036</v>
      </c>
      <c r="H67" s="48">
        <v>2.7022421652017097</v>
      </c>
      <c r="I67" s="48">
        <v>7.9292276670973969</v>
      </c>
      <c r="J67" s="48">
        <v>18.194339917356544</v>
      </c>
      <c r="K67" s="48">
        <v>13.986907686409269</v>
      </c>
      <c r="L67" s="48">
        <v>3.7530352299674821</v>
      </c>
      <c r="M67" s="48">
        <v>3.7203754455220595</v>
      </c>
      <c r="N67" s="48">
        <v>5.9469207503230486</v>
      </c>
      <c r="O67" s="48">
        <v>7.5784899819661184</v>
      </c>
      <c r="P67" s="48">
        <v>8.6520028967808802</v>
      </c>
      <c r="Q67" s="48">
        <v>2.5233233460659159</v>
      </c>
    </row>
    <row r="68" spans="1:17" x14ac:dyDescent="0.25">
      <c r="A68" s="47">
        <v>37073</v>
      </c>
      <c r="B68" s="48">
        <v>5.2190147518492855</v>
      </c>
      <c r="C68" s="48">
        <v>3.0324031512099912</v>
      </c>
      <c r="D68" s="48">
        <v>3.3096191109288147</v>
      </c>
      <c r="E68" s="48">
        <v>1.5063010056150377</v>
      </c>
      <c r="F68" s="48">
        <v>8.0123898561588618</v>
      </c>
      <c r="G68" s="48">
        <v>3.8937527403363363</v>
      </c>
      <c r="H68" s="48">
        <v>2.5430321202777817</v>
      </c>
      <c r="I68" s="48">
        <v>8.0590639718258057</v>
      </c>
      <c r="J68" s="48">
        <v>18.320297582846553</v>
      </c>
      <c r="K68" s="48">
        <v>14.229947809852481</v>
      </c>
      <c r="L68" s="48">
        <v>3.6335091863145834</v>
      </c>
      <c r="M68" s="48">
        <v>3.7013988091028667</v>
      </c>
      <c r="N68" s="48">
        <v>5.9332701582676828</v>
      </c>
      <c r="O68" s="48">
        <v>7.2839907783262383</v>
      </c>
      <c r="P68" s="48">
        <v>8.7506895039814445</v>
      </c>
      <c r="Q68" s="48">
        <v>2.5713194631062333</v>
      </c>
    </row>
    <row r="69" spans="1:17" x14ac:dyDescent="0.25">
      <c r="A69" s="47">
        <v>37165</v>
      </c>
      <c r="B69" s="48">
        <v>5.927121450336009</v>
      </c>
      <c r="C69" s="48">
        <v>3.0539980242928499</v>
      </c>
      <c r="D69" s="48">
        <v>3.3545281260000275</v>
      </c>
      <c r="E69" s="48">
        <v>1.5207379683608586</v>
      </c>
      <c r="F69" s="48">
        <v>7.9334381478441145</v>
      </c>
      <c r="G69" s="48">
        <v>3.8554116288453248</v>
      </c>
      <c r="H69" s="48">
        <v>2.1691038359328263</v>
      </c>
      <c r="I69" s="48">
        <v>8.0503109651746829</v>
      </c>
      <c r="J69" s="48">
        <v>18.113895343174768</v>
      </c>
      <c r="K69" s="48">
        <v>14.315528779931268</v>
      </c>
      <c r="L69" s="48">
        <v>3.4936624323459431</v>
      </c>
      <c r="M69" s="48">
        <v>3.6634062860879606</v>
      </c>
      <c r="N69" s="48">
        <v>5.8533802679726739</v>
      </c>
      <c r="O69" s="48">
        <v>7.3365519736201357</v>
      </c>
      <c r="P69" s="48">
        <v>8.7946795041253321</v>
      </c>
      <c r="Q69" s="48">
        <v>2.5628539228917671</v>
      </c>
    </row>
    <row r="70" spans="1:17" x14ac:dyDescent="0.25">
      <c r="A70" s="47">
        <v>37257</v>
      </c>
      <c r="B70" s="48">
        <v>5.4726574947698028</v>
      </c>
      <c r="C70" s="48">
        <v>3.1145655818335483</v>
      </c>
      <c r="D70" s="48">
        <v>3.3902766809371405</v>
      </c>
      <c r="E70" s="48">
        <v>1.548969893456364</v>
      </c>
      <c r="F70" s="48">
        <v>7.9152638652202221</v>
      </c>
      <c r="G70" s="48">
        <v>3.8682682849107057</v>
      </c>
      <c r="H70" s="48">
        <v>2.0629840530917054</v>
      </c>
      <c r="I70" s="48">
        <v>8.1217008188204005</v>
      </c>
      <c r="J70" s="48">
        <v>18.088864873851783</v>
      </c>
      <c r="K70" s="48">
        <v>14.576665696828627</v>
      </c>
      <c r="L70" s="48">
        <v>3.4900314504620589</v>
      </c>
      <c r="M70" s="48">
        <v>3.6936974382420997</v>
      </c>
      <c r="N70" s="48">
        <v>5.9631184449339818</v>
      </c>
      <c r="O70" s="48">
        <v>7.3056513847901687</v>
      </c>
      <c r="P70" s="48">
        <v>8.7631794061820258</v>
      </c>
      <c r="Q70" s="48">
        <v>2.6241046316693684</v>
      </c>
    </row>
    <row r="71" spans="1:17" x14ac:dyDescent="0.25">
      <c r="A71" s="47">
        <v>37347</v>
      </c>
      <c r="B71" s="48">
        <v>5.3776683087027912</v>
      </c>
      <c r="C71" s="48">
        <v>3.0993431855500821</v>
      </c>
      <c r="D71" s="48">
        <v>3.3470169677066233</v>
      </c>
      <c r="E71" s="48">
        <v>1.5503557744937053</v>
      </c>
      <c r="F71" s="48">
        <v>7.8393541324575811</v>
      </c>
      <c r="G71" s="48">
        <v>3.8136288998357961</v>
      </c>
      <c r="H71" s="48">
        <v>2.3097974822112755</v>
      </c>
      <c r="I71" s="48">
        <v>8.0623973727422005</v>
      </c>
      <c r="J71" s="48">
        <v>18.104816639299397</v>
      </c>
      <c r="K71" s="48">
        <v>14.704433497536945</v>
      </c>
      <c r="L71" s="48">
        <v>3.4496442255062947</v>
      </c>
      <c r="M71" s="48">
        <v>3.6904761904761907</v>
      </c>
      <c r="N71" s="48">
        <v>5.9578544061302683</v>
      </c>
      <c r="O71" s="48">
        <v>7.2974822112753133</v>
      </c>
      <c r="P71" s="48">
        <v>8.7123700054734545</v>
      </c>
      <c r="Q71" s="48">
        <v>2.6819923371647509</v>
      </c>
    </row>
    <row r="72" spans="1:17" x14ac:dyDescent="0.25">
      <c r="A72" s="47">
        <v>37438</v>
      </c>
      <c r="B72" s="48">
        <v>5.6724932743913152</v>
      </c>
      <c r="C72" s="48">
        <v>3.0390288085871493</v>
      </c>
      <c r="D72" s="48">
        <v>3.2985899879682576</v>
      </c>
      <c r="E72" s="48">
        <v>1.5316813345770639</v>
      </c>
      <c r="F72" s="48">
        <v>7.7706128077219443</v>
      </c>
      <c r="G72" s="48">
        <v>3.7244325478903892</v>
      </c>
      <c r="H72" s="48">
        <v>2.3441619012856392</v>
      </c>
      <c r="I72" s="48">
        <v>8.016655175676954</v>
      </c>
      <c r="J72" s="48">
        <v>18.057076421840993</v>
      </c>
      <c r="K72" s="48">
        <v>14.793635343580592</v>
      </c>
      <c r="L72" s="48">
        <v>3.3945735490935638</v>
      </c>
      <c r="M72" s="48">
        <v>3.6784685890416515</v>
      </c>
      <c r="N72" s="48">
        <v>5.9293506914872038</v>
      </c>
      <c r="O72" s="48">
        <v>7.3447702477998131</v>
      </c>
      <c r="P72" s="48">
        <v>8.6696137675575553</v>
      </c>
      <c r="Q72" s="48">
        <v>2.734855551499912</v>
      </c>
    </row>
    <row r="73" spans="1:17" x14ac:dyDescent="0.25">
      <c r="A73" s="47">
        <v>37530</v>
      </c>
      <c r="B73" s="48">
        <v>5.3231633881975116</v>
      </c>
      <c r="C73" s="48">
        <v>3.0416164860163257</v>
      </c>
      <c r="D73" s="48">
        <v>3.2891743610330524</v>
      </c>
      <c r="E73" s="48">
        <v>1.5402114278067709</v>
      </c>
      <c r="F73" s="48">
        <v>7.7773317275525233</v>
      </c>
      <c r="G73" s="48">
        <v>3.7735849056603774</v>
      </c>
      <c r="H73" s="48">
        <v>2.4153619697577948</v>
      </c>
      <c r="I73" s="48">
        <v>8.0048173424327587</v>
      </c>
      <c r="J73" s="48">
        <v>18.115883848521346</v>
      </c>
      <c r="K73" s="48">
        <v>14.85882510370668</v>
      </c>
      <c r="L73" s="48">
        <v>3.3788304563093807</v>
      </c>
      <c r="M73" s="48">
        <v>3.7093536732236045</v>
      </c>
      <c r="N73" s="48">
        <v>5.8985681787769302</v>
      </c>
      <c r="O73" s="48">
        <v>7.3892680315803565</v>
      </c>
      <c r="P73" s="48">
        <v>8.7314331593737453</v>
      </c>
      <c r="Q73" s="48">
        <v>2.7512377893750837</v>
      </c>
    </row>
    <row r="74" spans="1:17" x14ac:dyDescent="0.25">
      <c r="A74" s="47">
        <v>37622</v>
      </c>
      <c r="B74" s="48">
        <v>5.1392853367163545</v>
      </c>
      <c r="C74" s="48">
        <v>2.9760016915107306</v>
      </c>
      <c r="D74" s="48">
        <v>3.250872185220425</v>
      </c>
      <c r="E74" s="48">
        <v>1.5131092081615394</v>
      </c>
      <c r="F74" s="48">
        <v>7.7822708531557243</v>
      </c>
      <c r="G74" s="48">
        <v>3.6737498678507245</v>
      </c>
      <c r="H74" s="48">
        <v>2.7315255312400888</v>
      </c>
      <c r="I74" s="48">
        <v>8.0505338830743227</v>
      </c>
      <c r="J74" s="48">
        <v>18.104450787609686</v>
      </c>
      <c r="K74" s="48">
        <v>14.885294428586532</v>
      </c>
      <c r="L74" s="48">
        <v>3.3737710117348558</v>
      </c>
      <c r="M74" s="48">
        <v>3.6909292737075807</v>
      </c>
      <c r="N74" s="48">
        <v>5.8991436726926736</v>
      </c>
      <c r="O74" s="48">
        <v>7.3580716777672057</v>
      </c>
      <c r="P74" s="48">
        <v>8.8619304366212077</v>
      </c>
      <c r="Q74" s="48">
        <v>2.7077386615921348</v>
      </c>
    </row>
    <row r="75" spans="1:17" x14ac:dyDescent="0.25">
      <c r="A75" s="47">
        <v>37712</v>
      </c>
      <c r="B75" s="48">
        <v>5.253540429419826</v>
      </c>
      <c r="C75" s="48">
        <v>3.0359590158585132</v>
      </c>
      <c r="D75" s="48">
        <v>3.3048358676499379</v>
      </c>
      <c r="E75" s="48">
        <v>1.5597467858774392</v>
      </c>
      <c r="F75" s="48">
        <v>7.7256411929778768</v>
      </c>
      <c r="G75" s="48">
        <v>3.6872675063629838</v>
      </c>
      <c r="H75" s="48">
        <v>2.3494093845852637</v>
      </c>
      <c r="I75" s="48">
        <v>8.0362853227174842</v>
      </c>
      <c r="J75" s="48">
        <v>18.077399986947725</v>
      </c>
      <c r="K75" s="48">
        <v>14.940938458526398</v>
      </c>
      <c r="L75" s="48">
        <v>3.330940416367552</v>
      </c>
      <c r="M75" s="48">
        <v>3.7172877373882396</v>
      </c>
      <c r="N75" s="48">
        <v>5.9727207465900936</v>
      </c>
      <c r="O75" s="48">
        <v>7.4606800234940946</v>
      </c>
      <c r="P75" s="48">
        <v>8.8690204268093709</v>
      </c>
      <c r="Q75" s="48">
        <v>2.6757162435554394</v>
      </c>
    </row>
    <row r="76" spans="1:17" x14ac:dyDescent="0.25">
      <c r="A76" s="47">
        <v>37803</v>
      </c>
      <c r="B76" s="48">
        <v>5.2679359153038652</v>
      </c>
      <c r="C76" s="48">
        <v>3.0623074070759122</v>
      </c>
      <c r="D76" s="48">
        <v>3.3909140891713228</v>
      </c>
      <c r="E76" s="48">
        <v>1.5982815277014155</v>
      </c>
      <c r="F76" s="48">
        <v>7.7459115958521396</v>
      </c>
      <c r="G76" s="48">
        <v>3.7092917694894458</v>
      </c>
      <c r="H76" s="48">
        <v>2.5240061885460756</v>
      </c>
      <c r="I76" s="48">
        <v>8.0706824022810686</v>
      </c>
      <c r="J76" s="48">
        <v>17.838100474369959</v>
      </c>
      <c r="K76" s="48">
        <v>14.872968584178292</v>
      </c>
      <c r="L76" s="48">
        <v>3.3551125829508108</v>
      </c>
      <c r="M76" s="48">
        <v>3.7361428991548289</v>
      </c>
      <c r="N76" s="48">
        <v>5.9954736667135498</v>
      </c>
      <c r="O76" s="48">
        <v>7.423698039867535</v>
      </c>
      <c r="P76" s="48">
        <v>8.7777621501361747</v>
      </c>
      <c r="Q76" s="48">
        <v>2.6314107072076105</v>
      </c>
    </row>
    <row r="77" spans="1:17" x14ac:dyDescent="0.25">
      <c r="A77" s="47">
        <v>37895</v>
      </c>
      <c r="B77" s="48">
        <v>5.0875086876856015</v>
      </c>
      <c r="C77" s="48">
        <v>3.0757566184368486</v>
      </c>
      <c r="D77" s="48">
        <v>3.4561192898211921</v>
      </c>
      <c r="E77" s="48">
        <v>1.6136981108232769</v>
      </c>
      <c r="F77" s="48">
        <v>7.7298287736147095</v>
      </c>
      <c r="G77" s="48">
        <v>3.6722057243950217</v>
      </c>
      <c r="H77" s="48">
        <v>2.5475453339230425</v>
      </c>
      <c r="I77" s="48">
        <v>8.0609085739558974</v>
      </c>
      <c r="J77" s="48">
        <v>17.870727238263729</v>
      </c>
      <c r="K77" s="48">
        <v>14.936500916155937</v>
      </c>
      <c r="L77" s="48">
        <v>3.356289884374803</v>
      </c>
      <c r="M77" s="48">
        <v>3.7796171100018956</v>
      </c>
      <c r="N77" s="48">
        <v>6.0390471978264983</v>
      </c>
      <c r="O77" s="48">
        <v>7.4265495671952992</v>
      </c>
      <c r="P77" s="48">
        <v>8.7432867883995709</v>
      </c>
      <c r="Q77" s="48">
        <v>2.6069375118468443</v>
      </c>
    </row>
    <row r="78" spans="1:17" x14ac:dyDescent="0.25">
      <c r="A78" s="47">
        <v>37987</v>
      </c>
      <c r="B78" s="48">
        <v>5.0417453533445986</v>
      </c>
      <c r="C78" s="48">
        <v>3.0886591790080504</v>
      </c>
      <c r="D78" s="48">
        <v>3.460143126925753</v>
      </c>
      <c r="E78" s="48">
        <v>1.6325414968690986</v>
      </c>
      <c r="F78" s="48">
        <v>7.7092237352151871</v>
      </c>
      <c r="G78" s="48">
        <v>3.6850213696451646</v>
      </c>
      <c r="H78" s="48">
        <v>2.7196600735513368</v>
      </c>
      <c r="I78" s="48">
        <v>7.9900109333068281</v>
      </c>
      <c r="J78" s="48">
        <v>17.802653811748335</v>
      </c>
      <c r="K78" s="48">
        <v>14.93390319053772</v>
      </c>
      <c r="L78" s="48">
        <v>3.3321737401848717</v>
      </c>
      <c r="M78" s="48">
        <v>3.815475598847033</v>
      </c>
      <c r="N78" s="48">
        <v>6.0356823377397877</v>
      </c>
      <c r="O78" s="48">
        <v>7.4619819103468839</v>
      </c>
      <c r="P78" s="48">
        <v>8.7205546168372923</v>
      </c>
      <c r="Q78" s="48">
        <v>2.5718119471225527</v>
      </c>
    </row>
    <row r="79" spans="1:17" x14ac:dyDescent="0.25">
      <c r="A79" s="47">
        <v>38078</v>
      </c>
      <c r="B79" s="48">
        <v>4.8986756023615765</v>
      </c>
      <c r="C79" s="48">
        <v>3.0931251611002688</v>
      </c>
      <c r="D79" s="48">
        <v>3.4797658062378023</v>
      </c>
      <c r="E79" s="48">
        <v>1.612843834002283</v>
      </c>
      <c r="F79" s="48">
        <v>7.7058094291220183</v>
      </c>
      <c r="G79" s="48">
        <v>3.6147831743810679</v>
      </c>
      <c r="H79" s="48">
        <v>2.7568091713615885</v>
      </c>
      <c r="I79" s="48">
        <v>8.0531722944360578</v>
      </c>
      <c r="J79" s="48">
        <v>17.802653704999326</v>
      </c>
      <c r="K79" s="48">
        <v>15.048299394876704</v>
      </c>
      <c r="L79" s="48">
        <v>3.3005609357931038</v>
      </c>
      <c r="M79" s="48">
        <v>3.7964429060647351</v>
      </c>
      <c r="N79" s="48">
        <v>6.0524603846767562</v>
      </c>
      <c r="O79" s="48">
        <v>7.4885542094733095</v>
      </c>
      <c r="P79" s="48">
        <v>8.7478980250641332</v>
      </c>
      <c r="Q79" s="48">
        <v>2.5493733966687531</v>
      </c>
    </row>
    <row r="80" spans="1:17" x14ac:dyDescent="0.25">
      <c r="A80" s="47">
        <v>38169</v>
      </c>
      <c r="B80" s="48">
        <v>4.9448891142419091</v>
      </c>
      <c r="C80" s="48">
        <v>3.0929701930390063</v>
      </c>
      <c r="D80" s="48">
        <v>3.4708389168568088</v>
      </c>
      <c r="E80" s="48">
        <v>1.5911532843190519</v>
      </c>
      <c r="F80" s="48">
        <v>7.6720630666521812</v>
      </c>
      <c r="G80" s="48">
        <v>3.5794912655584126</v>
      </c>
      <c r="H80" s="48">
        <v>2.7863291200367004</v>
      </c>
      <c r="I80" s="48">
        <v>8.0088853476271531</v>
      </c>
      <c r="J80" s="48">
        <v>17.817777938744221</v>
      </c>
      <c r="K80" s="48">
        <v>15.120785194306618</v>
      </c>
      <c r="L80" s="48">
        <v>3.2837154274262677</v>
      </c>
      <c r="M80" s="48">
        <v>3.7811017348158344</v>
      </c>
      <c r="N80" s="48">
        <v>6.0676300508251551</v>
      </c>
      <c r="O80" s="48">
        <v>7.529607765021189</v>
      </c>
      <c r="P80" s="48">
        <v>8.7610010503060387</v>
      </c>
      <c r="Q80" s="48">
        <v>2.4917605302234618</v>
      </c>
    </row>
    <row r="81" spans="1:17" x14ac:dyDescent="0.25">
      <c r="A81" s="47">
        <v>38261</v>
      </c>
      <c r="B81" s="48">
        <v>5.004379423809862</v>
      </c>
      <c r="C81" s="48">
        <v>3.0821674596974642</v>
      </c>
      <c r="D81" s="48">
        <v>3.4313377364297035</v>
      </c>
      <c r="E81" s="48">
        <v>1.5848779679473524</v>
      </c>
      <c r="F81" s="48">
        <v>7.6533390147480045</v>
      </c>
      <c r="G81" s="48">
        <v>3.573373103236039</v>
      </c>
      <c r="H81" s="48">
        <v>3.0371895935421254</v>
      </c>
      <c r="I81" s="48">
        <v>7.9575314253249054</v>
      </c>
      <c r="J81" s="48">
        <v>17.842009326989086</v>
      </c>
      <c r="K81" s="48">
        <v>15.091257723173069</v>
      </c>
      <c r="L81" s="48">
        <v>3.2608952962621021</v>
      </c>
      <c r="M81" s="48">
        <v>3.7438155434036404</v>
      </c>
      <c r="N81" s="48">
        <v>6.0530738820633001</v>
      </c>
      <c r="O81" s="48">
        <v>7.6095447766493853</v>
      </c>
      <c r="P81" s="48">
        <v>8.6558719787893832</v>
      </c>
      <c r="Q81" s="48">
        <v>2.4181521198778495</v>
      </c>
    </row>
    <row r="82" spans="1:17" x14ac:dyDescent="0.25">
      <c r="A82" s="47">
        <v>38353</v>
      </c>
      <c r="B82" s="48">
        <v>4.7850135060865089</v>
      </c>
      <c r="C82" s="48">
        <v>3.0929522784943342</v>
      </c>
      <c r="D82" s="48">
        <v>3.4940421202801781</v>
      </c>
      <c r="E82" s="48">
        <v>1.6078674415613268</v>
      </c>
      <c r="F82" s="48">
        <v>7.6616345288071379</v>
      </c>
      <c r="G82" s="48">
        <v>3.5794052644503429</v>
      </c>
      <c r="H82" s="48">
        <v>2.9830326133985055</v>
      </c>
      <c r="I82" s="48">
        <v>7.9013529473671902</v>
      </c>
      <c r="J82" s="48">
        <v>17.939123215267134</v>
      </c>
      <c r="K82" s="48">
        <v>15.106937801840569</v>
      </c>
      <c r="L82" s="48">
        <v>3.2473075528842217</v>
      </c>
      <c r="M82" s="48">
        <v>3.7618251341838458</v>
      </c>
      <c r="N82" s="48">
        <v>6.0841703988680598</v>
      </c>
      <c r="O82" s="48">
        <v>7.6709893939216762</v>
      </c>
      <c r="P82" s="48">
        <v>8.7257504355859066</v>
      </c>
      <c r="Q82" s="48">
        <v>2.3621034414210036</v>
      </c>
    </row>
    <row r="83" spans="1:17" x14ac:dyDescent="0.25">
      <c r="A83" s="47">
        <v>38443</v>
      </c>
      <c r="B83" s="48">
        <v>4.8511107790968966</v>
      </c>
      <c r="C83" s="48">
        <v>3.0996080955281511</v>
      </c>
      <c r="D83" s="48">
        <v>3.5248416866832928</v>
      </c>
      <c r="E83" s="48">
        <v>1.6020962866763973</v>
      </c>
      <c r="F83" s="48">
        <v>7.6346668811989273</v>
      </c>
      <c r="G83" s="48">
        <v>3.5754100056314719</v>
      </c>
      <c r="H83" s="48">
        <v>2.969739458229419</v>
      </c>
      <c r="I83" s="48">
        <v>7.8806127960832546</v>
      </c>
      <c r="J83" s="48">
        <v>18.032202824930181</v>
      </c>
      <c r="K83" s="48">
        <v>15.049821286963716</v>
      </c>
      <c r="L83" s="48">
        <v>3.2409695325878332</v>
      </c>
      <c r="M83" s="48">
        <v>3.7432048821413386</v>
      </c>
      <c r="N83" s="48">
        <v>6.0934824332555655</v>
      </c>
      <c r="O83" s="48">
        <v>7.7013251198124371</v>
      </c>
      <c r="P83" s="48">
        <v>8.6230476606406086</v>
      </c>
      <c r="Q83" s="48">
        <v>2.3801588304926962</v>
      </c>
    </row>
    <row r="84" spans="1:17" x14ac:dyDescent="0.25">
      <c r="A84" s="47">
        <v>38534</v>
      </c>
      <c r="B84" s="48">
        <v>4.8499678623380431</v>
      </c>
      <c r="C84" s="48">
        <v>3.0739391752461072</v>
      </c>
      <c r="D84" s="48">
        <v>3.4787609521769034</v>
      </c>
      <c r="E84" s="48">
        <v>1.5865856271354628</v>
      </c>
      <c r="F84" s="48">
        <v>7.5653183883808248</v>
      </c>
      <c r="G84" s="48">
        <v>3.4753780403919667</v>
      </c>
      <c r="H84" s="48">
        <v>3.5171006190728562</v>
      </c>
      <c r="I84" s="48">
        <v>7.8370789684374333</v>
      </c>
      <c r="J84" s="48">
        <v>18.009494705743055</v>
      </c>
      <c r="K84" s="48">
        <v>15.033659972260125</v>
      </c>
      <c r="L84" s="48">
        <v>3.2272978428299179</v>
      </c>
      <c r="M84" s="48">
        <v>3.7110542280759127</v>
      </c>
      <c r="N84" s="48">
        <v>6.0486462714673932</v>
      </c>
      <c r="O84" s="48">
        <v>7.7389745266742587</v>
      </c>
      <c r="P84" s="48">
        <v>8.4832151193604037</v>
      </c>
      <c r="Q84" s="48">
        <v>2.3646553376709778</v>
      </c>
    </row>
    <row r="85" spans="1:17" x14ac:dyDescent="0.25">
      <c r="A85" s="47">
        <v>38626</v>
      </c>
      <c r="B85" s="48">
        <v>4.2254307505052875</v>
      </c>
      <c r="C85" s="48">
        <v>3.1076569182495284</v>
      </c>
      <c r="D85" s="48">
        <v>3.4795037575513952</v>
      </c>
      <c r="E85" s="48">
        <v>1.6347861043181133</v>
      </c>
      <c r="F85" s="48">
        <v>7.6223018771007123</v>
      </c>
      <c r="G85" s="48">
        <v>3.5364532734805088</v>
      </c>
      <c r="H85" s="48">
        <v>3.4582872712248616</v>
      </c>
      <c r="I85" s="48">
        <v>7.9371992004734633</v>
      </c>
      <c r="J85" s="48">
        <v>18.093196207832236</v>
      </c>
      <c r="K85" s="48">
        <v>15.048072091387224</v>
      </c>
      <c r="L85" s="48">
        <v>3.2349558362087256</v>
      </c>
      <c r="M85" s="48">
        <v>3.753084765446161</v>
      </c>
      <c r="N85" s="48">
        <v>6.1148146907417962</v>
      </c>
      <c r="O85" s="48">
        <v>7.7607673668107156</v>
      </c>
      <c r="P85" s="48">
        <v>8.5111609884649333</v>
      </c>
      <c r="Q85" s="48">
        <v>2.4823289002043487</v>
      </c>
    </row>
    <row r="86" spans="1:17" x14ac:dyDescent="0.25">
      <c r="A86" s="47">
        <v>38718</v>
      </c>
      <c r="B86" s="48">
        <v>4.3108942660600862</v>
      </c>
      <c r="C86" s="48">
        <v>3.1416891936440954</v>
      </c>
      <c r="D86" s="48">
        <v>3.5691523263224978</v>
      </c>
      <c r="E86" s="48">
        <v>1.6615019450121973</v>
      </c>
      <c r="F86" s="48">
        <v>7.5690644161666762</v>
      </c>
      <c r="G86" s="48">
        <v>3.4878354321883029</v>
      </c>
      <c r="H86" s="48">
        <v>3.3449814289795823</v>
      </c>
      <c r="I86" s="48">
        <v>8.0448781345464937</v>
      </c>
      <c r="J86" s="48">
        <v>17.890815586470623</v>
      </c>
      <c r="K86" s="48">
        <v>14.968901782378408</v>
      </c>
      <c r="L86" s="48">
        <v>3.2153139491439746</v>
      </c>
      <c r="M86" s="48">
        <v>3.7636535460759104</v>
      </c>
      <c r="N86" s="48">
        <v>6.1734906925122512</v>
      </c>
      <c r="O86" s="48">
        <v>7.7646645128678484</v>
      </c>
      <c r="P86" s="48">
        <v>8.5448671457770153</v>
      </c>
      <c r="Q86" s="48">
        <v>2.548295641854025</v>
      </c>
    </row>
    <row r="87" spans="1:17" x14ac:dyDescent="0.25">
      <c r="A87" s="47">
        <v>38808</v>
      </c>
      <c r="B87" s="48">
        <v>4.2524600112705357</v>
      </c>
      <c r="C87" s="48">
        <v>3.0582166543846721</v>
      </c>
      <c r="D87" s="48">
        <v>3.4992847544323546</v>
      </c>
      <c r="E87" s="48">
        <v>1.6450648055832504</v>
      </c>
      <c r="F87" s="48">
        <v>7.5382548008149461</v>
      </c>
      <c r="G87" s="48">
        <v>3.4505180111838394</v>
      </c>
      <c r="H87" s="48">
        <v>3.550218908491916</v>
      </c>
      <c r="I87" s="48">
        <v>7.9684858468074031</v>
      </c>
      <c r="J87" s="48">
        <v>17.947245220859159</v>
      </c>
      <c r="K87" s="48">
        <v>14.981143525943907</v>
      </c>
      <c r="L87" s="48">
        <v>3.2099354111578307</v>
      </c>
      <c r="M87" s="48">
        <v>3.7637088733798603</v>
      </c>
      <c r="N87" s="48">
        <v>6.1142658979582993</v>
      </c>
      <c r="O87" s="48">
        <v>7.7820885170575229</v>
      </c>
      <c r="P87" s="48">
        <v>8.6458017252590036</v>
      </c>
      <c r="Q87" s="48">
        <v>2.5965581516320602</v>
      </c>
    </row>
    <row r="88" spans="1:17" x14ac:dyDescent="0.25">
      <c r="A88" s="47">
        <v>38899</v>
      </c>
      <c r="B88" s="48">
        <v>4.2613697107058099</v>
      </c>
      <c r="C88" s="48">
        <v>3.0308537706600527</v>
      </c>
      <c r="D88" s="48">
        <v>3.4734546387564409</v>
      </c>
      <c r="E88" s="48">
        <v>1.6421133656909492</v>
      </c>
      <c r="F88" s="48">
        <v>7.5017639889670518</v>
      </c>
      <c r="G88" s="48">
        <v>3.4274840171908747</v>
      </c>
      <c r="H88" s="48">
        <v>3.7332421048130171</v>
      </c>
      <c r="I88" s="48">
        <v>7.9251213410592491</v>
      </c>
      <c r="J88" s="48">
        <v>18.018345485257331</v>
      </c>
      <c r="K88" s="48">
        <v>14.983215377707456</v>
      </c>
      <c r="L88" s="48">
        <v>3.1869400671384898</v>
      </c>
      <c r="M88" s="48">
        <v>3.7674527999315788</v>
      </c>
      <c r="N88" s="48">
        <v>6.1087472471081279</v>
      </c>
      <c r="O88" s="48">
        <v>7.6835083067844092</v>
      </c>
      <c r="P88" s="48">
        <v>8.6520986123286789</v>
      </c>
      <c r="Q88" s="48">
        <v>2.6042891659004899</v>
      </c>
    </row>
    <row r="89" spans="1:17" x14ac:dyDescent="0.25">
      <c r="A89" s="47">
        <v>38991</v>
      </c>
      <c r="B89" s="48">
        <v>4.2068863101173175</v>
      </c>
      <c r="C89" s="48">
        <v>3.0008273755224133</v>
      </c>
      <c r="D89" s="48">
        <v>3.5290748244478856</v>
      </c>
      <c r="E89" s="48">
        <v>1.6685406368670048</v>
      </c>
      <c r="F89" s="48">
        <v>7.5832148842735005</v>
      </c>
      <c r="G89" s="48">
        <v>3.4336084180155719</v>
      </c>
      <c r="H89" s="48">
        <v>3.1556951015126122</v>
      </c>
      <c r="I89" s="48">
        <v>8.0276640431083859</v>
      </c>
      <c r="J89" s="48">
        <v>17.960413263466069</v>
      </c>
      <c r="K89" s="48">
        <v>15.078388527059422</v>
      </c>
      <c r="L89" s="48">
        <v>3.1960031397840338</v>
      </c>
      <c r="M89" s="48">
        <v>3.8494176549207628</v>
      </c>
      <c r="N89" s="48">
        <v>6.2063771559496796</v>
      </c>
      <c r="O89" s="48">
        <v>7.7943017162738393</v>
      </c>
      <c r="P89" s="48">
        <v>8.7479050427477354</v>
      </c>
      <c r="Q89" s="48">
        <v>2.5638033816322636</v>
      </c>
    </row>
    <row r="90" spans="1:17" x14ac:dyDescent="0.25">
      <c r="A90" s="47">
        <v>39083</v>
      </c>
      <c r="B90" s="48">
        <v>4.1798560399494367</v>
      </c>
      <c r="C90" s="48">
        <v>2.9868054032030584</v>
      </c>
      <c r="D90" s="48">
        <v>3.4799051409826474</v>
      </c>
      <c r="E90" s="48">
        <v>1.6704798320117842</v>
      </c>
      <c r="F90" s="48">
        <v>7.5803637655268954</v>
      </c>
      <c r="G90" s="48">
        <v>3.4046865369145745</v>
      </c>
      <c r="H90" s="48">
        <v>3.2584281401155435</v>
      </c>
      <c r="I90" s="48">
        <v>7.9992896020726896</v>
      </c>
      <c r="J90" s="48">
        <v>18.038883839491856</v>
      </c>
      <c r="K90" s="48">
        <v>15.140878177202493</v>
      </c>
      <c r="L90" s="48">
        <v>3.1842542388817501</v>
      </c>
      <c r="M90" s="48">
        <v>3.843461727311666</v>
      </c>
      <c r="N90" s="48">
        <v>6.1491208825649544</v>
      </c>
      <c r="O90" s="48">
        <v>7.7715443841999132</v>
      </c>
      <c r="P90" s="48">
        <v>8.7441627229134671</v>
      </c>
      <c r="Q90" s="48">
        <v>2.5678795666572647</v>
      </c>
    </row>
    <row r="91" spans="1:17" x14ac:dyDescent="0.25">
      <c r="A91" s="47">
        <v>39173</v>
      </c>
      <c r="B91" s="48">
        <v>4.1410520007852298</v>
      </c>
      <c r="C91" s="48">
        <v>2.9342783638298529</v>
      </c>
      <c r="D91" s="48">
        <v>3.4798061723165299</v>
      </c>
      <c r="E91" s="48">
        <v>1.695475632058024</v>
      </c>
      <c r="F91" s="48">
        <v>7.560932769896783</v>
      </c>
      <c r="G91" s="48">
        <v>3.3361918439459841</v>
      </c>
      <c r="H91" s="48">
        <v>3.5293996094516826</v>
      </c>
      <c r="I91" s="48">
        <v>7.953547480550073</v>
      </c>
      <c r="J91" s="48">
        <v>18.055110707016436</v>
      </c>
      <c r="K91" s="48">
        <v>15.131164309256405</v>
      </c>
      <c r="L91" s="48">
        <v>3.1553824377240738</v>
      </c>
      <c r="M91" s="48">
        <v>3.8527901474371551</v>
      </c>
      <c r="N91" s="48">
        <v>6.1671505470776022</v>
      </c>
      <c r="O91" s="48">
        <v>7.7830700403979867</v>
      </c>
      <c r="P91" s="48">
        <v>8.7191461663239895</v>
      </c>
      <c r="Q91" s="48">
        <v>2.5065349685391629</v>
      </c>
    </row>
    <row r="92" spans="1:17" x14ac:dyDescent="0.25">
      <c r="A92" s="47">
        <v>39264</v>
      </c>
      <c r="B92" s="48">
        <v>4.0751551273677338</v>
      </c>
      <c r="C92" s="48">
        <v>2.890267798824298</v>
      </c>
      <c r="D92" s="48">
        <v>3.49240692357936</v>
      </c>
      <c r="E92" s="48">
        <v>1.7064010450685827</v>
      </c>
      <c r="F92" s="48">
        <v>7.5573563030698896</v>
      </c>
      <c r="G92" s="48">
        <v>3.2903331156107121</v>
      </c>
      <c r="H92" s="48">
        <v>3.5638471587197915</v>
      </c>
      <c r="I92" s="48">
        <v>7.9206809274983678</v>
      </c>
      <c r="J92" s="48">
        <v>18.068256041802744</v>
      </c>
      <c r="K92" s="48">
        <v>15.18615284128021</v>
      </c>
      <c r="L92" s="48">
        <v>3.1474526453298499</v>
      </c>
      <c r="M92" s="48">
        <v>3.8577726975832789</v>
      </c>
      <c r="N92" s="48">
        <v>6.171415741345526</v>
      </c>
      <c r="O92" s="48">
        <v>7.8808785107772703</v>
      </c>
      <c r="P92" s="48">
        <v>8.6534536250816458</v>
      </c>
      <c r="Q92" s="48">
        <v>2.539190071848465</v>
      </c>
    </row>
    <row r="93" spans="1:17" x14ac:dyDescent="0.25">
      <c r="A93" s="47">
        <v>39356</v>
      </c>
      <c r="B93" s="48">
        <v>4.0464521842388628</v>
      </c>
      <c r="C93" s="48">
        <v>2.82577411920983</v>
      </c>
      <c r="D93" s="48">
        <v>3.4678125408821487</v>
      </c>
      <c r="E93" s="48">
        <v>1.6916404182306708</v>
      </c>
      <c r="F93" s="48">
        <v>7.562568556218614</v>
      </c>
      <c r="G93" s="48">
        <v>3.2474263114993303</v>
      </c>
      <c r="H93" s="48">
        <v>3.8190216461543103</v>
      </c>
      <c r="I93" s="48">
        <v>7.8383029254007699</v>
      </c>
      <c r="J93" s="48">
        <v>18.05053788328587</v>
      </c>
      <c r="K93" s="48">
        <v>15.205643497599903</v>
      </c>
      <c r="L93" s="48">
        <v>3.1357237020861217</v>
      </c>
      <c r="M93" s="48">
        <v>3.860281168550181</v>
      </c>
      <c r="N93" s="48">
        <v>6.1969789978967702</v>
      </c>
      <c r="O93" s="48">
        <v>7.863461170764106</v>
      </c>
      <c r="P93" s="48">
        <v>8.5930502863008318</v>
      </c>
      <c r="Q93" s="48">
        <v>2.5963309214962109</v>
      </c>
    </row>
    <row r="94" spans="1:17" x14ac:dyDescent="0.25">
      <c r="A94" s="47">
        <v>39448</v>
      </c>
      <c r="B94" s="48">
        <v>3.7783375314861463</v>
      </c>
      <c r="C94" s="48">
        <v>2.7417936108112433</v>
      </c>
      <c r="D94" s="48">
        <v>3.3515253288553035</v>
      </c>
      <c r="E94" s="48">
        <v>1.6572708008476273</v>
      </c>
      <c r="F94" s="48">
        <v>7.5696693454879851</v>
      </c>
      <c r="G94" s="48">
        <v>3.1945943784734721</v>
      </c>
      <c r="H94" s="48">
        <v>3.9542601255447605</v>
      </c>
      <c r="I94" s="48">
        <v>7.7995681899964016</v>
      </c>
      <c r="J94" s="48">
        <v>18.342929111191076</v>
      </c>
      <c r="K94" s="48">
        <v>15.346247651033545</v>
      </c>
      <c r="L94" s="48">
        <v>3.1286234057014917</v>
      </c>
      <c r="M94" s="48">
        <v>3.8583023469673341</v>
      </c>
      <c r="N94" s="48">
        <v>6.131302227020111</v>
      </c>
      <c r="O94" s="48">
        <v>7.847547079285115</v>
      </c>
      <c r="P94" s="48">
        <v>8.6092119467434323</v>
      </c>
      <c r="Q94" s="48">
        <v>2.6878173603614406</v>
      </c>
    </row>
    <row r="95" spans="1:17" x14ac:dyDescent="0.25">
      <c r="A95" s="47">
        <v>39539</v>
      </c>
      <c r="B95" s="48">
        <v>3.5587715574684848</v>
      </c>
      <c r="C95" s="48">
        <v>2.6841331108895448</v>
      </c>
      <c r="D95" s="48">
        <v>3.349490123298354</v>
      </c>
      <c r="E95" s="48">
        <v>1.6387131166151689</v>
      </c>
      <c r="F95" s="48">
        <v>7.6081698733452452</v>
      </c>
      <c r="G95" s="48">
        <v>3.20733669631487</v>
      </c>
      <c r="H95" s="48">
        <v>4.1579877392669227</v>
      </c>
      <c r="I95" s="48">
        <v>7.7888231868034241</v>
      </c>
      <c r="J95" s="48">
        <v>18.449343033988491</v>
      </c>
      <c r="K95" s="48">
        <v>15.282480577300861</v>
      </c>
      <c r="L95" s="48">
        <v>3.116516451297644</v>
      </c>
      <c r="M95" s="48">
        <v>3.8647962961134859</v>
      </c>
      <c r="N95" s="48">
        <v>6.1333280683915925</v>
      </c>
      <c r="O95" s="48">
        <v>7.7542720066338262</v>
      </c>
      <c r="P95" s="48">
        <v>8.6121284514161047</v>
      </c>
      <c r="Q95" s="48">
        <v>2.7927225342797066</v>
      </c>
    </row>
    <row r="96" spans="1:17" x14ac:dyDescent="0.25">
      <c r="A96" s="47">
        <v>39630</v>
      </c>
      <c r="B96" s="48">
        <v>3.3378941047927477</v>
      </c>
      <c r="C96" s="48">
        <v>2.582905966079672</v>
      </c>
      <c r="D96" s="48">
        <v>3.2493035800415391</v>
      </c>
      <c r="E96" s="48">
        <v>1.6162849071275995</v>
      </c>
      <c r="F96" s="48">
        <v>7.6315815377346414</v>
      </c>
      <c r="G96" s="48">
        <v>3.1410262720122843</v>
      </c>
      <c r="H96" s="48">
        <v>4.3852309751848093</v>
      </c>
      <c r="I96" s="48">
        <v>7.7979348564341331</v>
      </c>
      <c r="J96" s="48">
        <v>18.555777578722523</v>
      </c>
      <c r="K96" s="48">
        <v>15.377346418481952</v>
      </c>
      <c r="L96" s="48">
        <v>3.1016527054561918</v>
      </c>
      <c r="M96" s="48">
        <v>3.856640844169267</v>
      </c>
      <c r="N96" s="48">
        <v>6.1442450610782453</v>
      </c>
      <c r="O96" s="48">
        <v>7.713281688338534</v>
      </c>
      <c r="P96" s="48">
        <v>8.6149363624730544</v>
      </c>
      <c r="Q96" s="48">
        <v>2.892972802708901</v>
      </c>
    </row>
    <row r="97" spans="1:17" x14ac:dyDescent="0.25">
      <c r="A97" s="47">
        <v>39722</v>
      </c>
      <c r="B97" s="48">
        <v>2.9837789823254504</v>
      </c>
      <c r="C97" s="48">
        <v>2.5113809567069421</v>
      </c>
      <c r="D97" s="48">
        <v>3.103897283711353</v>
      </c>
      <c r="E97" s="48">
        <v>1.5746600853950279</v>
      </c>
      <c r="F97" s="48">
        <v>7.80264260263049</v>
      </c>
      <c r="G97" s="48">
        <v>3.0867375263705097</v>
      </c>
      <c r="H97" s="48">
        <v>3.048380421726272</v>
      </c>
      <c r="I97" s="48">
        <v>7.9358830713946853</v>
      </c>
      <c r="J97" s="48">
        <v>19.195712079459774</v>
      </c>
      <c r="K97" s="48">
        <v>15.906085657471056</v>
      </c>
      <c r="L97" s="48">
        <v>3.0978408987675254</v>
      </c>
      <c r="M97" s="48">
        <v>3.9063682887684346</v>
      </c>
      <c r="N97" s="48">
        <v>6.2764335967860783</v>
      </c>
      <c r="O97" s="48">
        <v>7.6280168367501444</v>
      </c>
      <c r="P97" s="48">
        <v>8.8786603276504259</v>
      </c>
      <c r="Q97" s="48">
        <v>3.0625119865952009</v>
      </c>
    </row>
    <row r="98" spans="1:17" x14ac:dyDescent="0.25">
      <c r="A98" s="47">
        <v>39814</v>
      </c>
      <c r="B98" s="48">
        <v>3.077941925624045</v>
      </c>
      <c r="C98" s="48">
        <v>2.4707080998471729</v>
      </c>
      <c r="D98" s="48">
        <v>3.1003565970453386</v>
      </c>
      <c r="E98" s="48">
        <v>1.585328578706062</v>
      </c>
      <c r="F98" s="48">
        <v>7.878757004584819</v>
      </c>
      <c r="G98" s="48">
        <v>3.1023942944472744</v>
      </c>
      <c r="H98" s="48">
        <v>2.492103922567499</v>
      </c>
      <c r="I98" s="48">
        <v>8.0804890473764637</v>
      </c>
      <c r="J98" s="48">
        <v>19.349974528782475</v>
      </c>
      <c r="K98" s="48">
        <v>16.302598064187467</v>
      </c>
      <c r="L98" s="48">
        <v>3.0534895568008151</v>
      </c>
      <c r="M98" s="48">
        <v>3.9470198675496686</v>
      </c>
      <c r="N98" s="48">
        <v>6.2638818135506869</v>
      </c>
      <c r="O98" s="48">
        <v>7.3795211411105441</v>
      </c>
      <c r="P98" s="48">
        <v>8.9353031074885383</v>
      </c>
      <c r="Q98" s="48">
        <v>2.9791136016301576</v>
      </c>
    </row>
    <row r="99" spans="1:17" x14ac:dyDescent="0.25">
      <c r="A99" s="47">
        <v>39904</v>
      </c>
      <c r="B99" s="48">
        <v>3.1217174034980371</v>
      </c>
      <c r="C99" s="48">
        <v>2.4292488909285601</v>
      </c>
      <c r="D99" s="48">
        <v>2.9942379276936415</v>
      </c>
      <c r="E99" s="48">
        <v>1.5991025444903371</v>
      </c>
      <c r="F99" s="48">
        <v>7.8639539034215495</v>
      </c>
      <c r="G99" s="48">
        <v>3.0717454489827136</v>
      </c>
      <c r="H99" s="48">
        <v>2.7035847228596199</v>
      </c>
      <c r="I99" s="48">
        <v>8.1821426750293185</v>
      </c>
      <c r="J99" s="48">
        <v>19.296313293559734</v>
      </c>
      <c r="K99" s="48">
        <v>16.597827749732293</v>
      </c>
      <c r="L99" s="48">
        <v>2.9870990770485948</v>
      </c>
      <c r="M99" s="48">
        <v>3.9151496609045942</v>
      </c>
      <c r="N99" s="48">
        <v>6.2332364489317227</v>
      </c>
      <c r="O99" s="48">
        <v>7.3101830605272546</v>
      </c>
      <c r="P99" s="48">
        <v>8.8001631737290289</v>
      </c>
      <c r="Q99" s="48">
        <v>2.89327418285656</v>
      </c>
    </row>
    <row r="100" spans="1:17" x14ac:dyDescent="0.25">
      <c r="A100" s="47">
        <v>39995</v>
      </c>
      <c r="B100" s="48">
        <v>3.4649978871964104</v>
      </c>
      <c r="C100" s="48">
        <v>2.3814314747369054</v>
      </c>
      <c r="D100" s="48">
        <v>2.9740225768155026</v>
      </c>
      <c r="E100" s="48">
        <v>1.5936575648429485</v>
      </c>
      <c r="F100" s="48">
        <v>7.7600257560818564</v>
      </c>
      <c r="G100" s="48">
        <v>3.0655773990381716</v>
      </c>
      <c r="H100" s="48">
        <v>3.1078334708332491</v>
      </c>
      <c r="I100" s="48">
        <v>8.1342938205525481</v>
      </c>
      <c r="J100" s="48">
        <v>19.064531058212772</v>
      </c>
      <c r="K100" s="48">
        <v>16.578465500935671</v>
      </c>
      <c r="L100" s="48">
        <v>2.9790530615530115</v>
      </c>
      <c r="M100" s="48">
        <v>3.9247841922047613</v>
      </c>
      <c r="N100" s="48">
        <v>6.1452401553413685</v>
      </c>
      <c r="O100" s="48">
        <v>7.1935931746383091</v>
      </c>
      <c r="P100" s="48">
        <v>8.7550556371611972</v>
      </c>
      <c r="Q100" s="48">
        <v>2.877437269855323</v>
      </c>
    </row>
    <row r="101" spans="1:17" x14ac:dyDescent="0.25">
      <c r="A101" s="47">
        <v>40087</v>
      </c>
      <c r="B101" s="48">
        <v>3.2153923038480761</v>
      </c>
      <c r="C101" s="48">
        <v>2.3558220889555224</v>
      </c>
      <c r="D101" s="48">
        <v>2.9645177411294354</v>
      </c>
      <c r="E101" s="48">
        <v>1.60119940029985</v>
      </c>
      <c r="F101" s="48">
        <v>7.7561219390304847</v>
      </c>
      <c r="G101" s="48">
        <v>3.0564717641179411</v>
      </c>
      <c r="H101" s="48">
        <v>3.2933533233383305</v>
      </c>
      <c r="I101" s="48">
        <v>8.1119440279860058</v>
      </c>
      <c r="J101" s="48">
        <v>19.128435782108948</v>
      </c>
      <c r="K101" s="48">
        <v>16.547726136931534</v>
      </c>
      <c r="L101" s="48">
        <v>3.0064967516241881</v>
      </c>
      <c r="M101" s="48">
        <v>3.920039980009995</v>
      </c>
      <c r="N101" s="48">
        <v>6.1359320339830079</v>
      </c>
      <c r="O101" s="48">
        <v>7.2553723138430781</v>
      </c>
      <c r="P101" s="48">
        <v>8.7076461769115454</v>
      </c>
      <c r="Q101" s="48">
        <v>2.944527736131934</v>
      </c>
    </row>
    <row r="102" spans="1:17" x14ac:dyDescent="0.25">
      <c r="A102" s="47">
        <v>40179</v>
      </c>
      <c r="B102" s="48">
        <v>3.1855708883565308</v>
      </c>
      <c r="C102" s="48">
        <v>2.3718545209764597</v>
      </c>
      <c r="D102" s="48">
        <v>2.9430398542833953</v>
      </c>
      <c r="E102" s="48">
        <v>1.6076342829990697</v>
      </c>
      <c r="F102" s="48">
        <v>7.7659427032806043</v>
      </c>
      <c r="G102" s="48">
        <v>3.095487932843652</v>
      </c>
      <c r="H102" s="48">
        <v>3.26476469540082</v>
      </c>
      <c r="I102" s="48">
        <v>8.0985566928666177</v>
      </c>
      <c r="J102" s="48">
        <v>19.08768734284979</v>
      </c>
      <c r="K102" s="48">
        <v>16.465382407095767</v>
      </c>
      <c r="L102" s="48">
        <v>3.000455364390505</v>
      </c>
      <c r="M102" s="48">
        <v>3.9121740679878836</v>
      </c>
      <c r="N102" s="48">
        <v>6.166227800985963</v>
      </c>
      <c r="O102" s="48">
        <v>7.4026411134649281</v>
      </c>
      <c r="P102" s="48">
        <v>8.7033993941673771</v>
      </c>
      <c r="Q102" s="48">
        <v>2.930170860638698</v>
      </c>
    </row>
    <row r="103" spans="1:17" x14ac:dyDescent="0.25">
      <c r="A103" s="47">
        <v>40269</v>
      </c>
      <c r="B103" s="48">
        <v>3.331667989145874</v>
      </c>
      <c r="C103" s="48">
        <v>2.3736052742430029</v>
      </c>
      <c r="D103" s="48">
        <v>2.9261076987882171</v>
      </c>
      <c r="E103" s="48">
        <v>1.5948119630489515</v>
      </c>
      <c r="F103" s="48">
        <v>7.67429786150214</v>
      </c>
      <c r="G103" s="48">
        <v>3.0887236606224469</v>
      </c>
      <c r="H103" s="48">
        <v>3.1621947277162255</v>
      </c>
      <c r="I103" s="48">
        <v>8.0906339083668843</v>
      </c>
      <c r="J103" s="48">
        <v>19.00353640736278</v>
      </c>
      <c r="K103" s="48">
        <v>16.527071639188488</v>
      </c>
      <c r="L103" s="48">
        <v>2.9603941967653138</v>
      </c>
      <c r="M103" s="48">
        <v>3.9517637954173646</v>
      </c>
      <c r="N103" s="48">
        <v>6.2058561338544882</v>
      </c>
      <c r="O103" s="48">
        <v>7.5146207423516618</v>
      </c>
      <c r="P103" s="48">
        <v>8.683300516256697</v>
      </c>
      <c r="Q103" s="48">
        <v>2.9133727138252952</v>
      </c>
    </row>
    <row r="104" spans="1:17" x14ac:dyDescent="0.25">
      <c r="A104" s="47">
        <v>40360</v>
      </c>
      <c r="B104" s="48">
        <v>3.3861447654551102</v>
      </c>
      <c r="C104" s="48">
        <v>2.3308869214041628</v>
      </c>
      <c r="D104" s="48">
        <v>2.895891581236409</v>
      </c>
      <c r="E104" s="48">
        <v>1.6037589313451381</v>
      </c>
      <c r="F104" s="48">
        <v>7.6236797141969559</v>
      </c>
      <c r="G104" s="48">
        <v>3.0648105001553279</v>
      </c>
      <c r="H104" s="48">
        <v>3.2026638707673185</v>
      </c>
      <c r="I104" s="48">
        <v>8.0751009630319981</v>
      </c>
      <c r="J104" s="48">
        <v>18.992699596147876</v>
      </c>
      <c r="K104" s="48">
        <v>16.688024231127681</v>
      </c>
      <c r="L104" s="48">
        <v>2.9551102826964897</v>
      </c>
      <c r="M104" s="48">
        <v>3.9695945945945952</v>
      </c>
      <c r="N104" s="48">
        <v>6.2169928549238893</v>
      </c>
      <c r="O104" s="48">
        <v>7.4732059645852749</v>
      </c>
      <c r="P104" s="48">
        <v>8.6682587760173977</v>
      </c>
      <c r="Q104" s="48">
        <v>2.8522056539297922</v>
      </c>
    </row>
    <row r="105" spans="1:17" x14ac:dyDescent="0.25">
      <c r="A105" s="47">
        <v>40452</v>
      </c>
      <c r="B105" s="48">
        <v>3.5195536082375392</v>
      </c>
      <c r="C105" s="48">
        <v>2.3172871345982378</v>
      </c>
      <c r="D105" s="48">
        <v>2.8791118184520101</v>
      </c>
      <c r="E105" s="48">
        <v>1.624114359126775</v>
      </c>
      <c r="F105" s="48">
        <v>7.6153130782431955</v>
      </c>
      <c r="G105" s="48">
        <v>3.0948294871671957</v>
      </c>
      <c r="H105" s="48">
        <v>3.4946262331860067</v>
      </c>
      <c r="I105" s="48">
        <v>8.0419546897021181</v>
      </c>
      <c r="J105" s="48">
        <v>18.861394207261537</v>
      </c>
      <c r="K105" s="48">
        <v>16.574786918880569</v>
      </c>
      <c r="L105" s="48">
        <v>2.9807388090467195</v>
      </c>
      <c r="M105" s="48">
        <v>3.9078454119248733</v>
      </c>
      <c r="N105" s="48">
        <v>6.1915764647229707</v>
      </c>
      <c r="O105" s="48">
        <v>7.5482009146429148</v>
      </c>
      <c r="P105" s="48">
        <v>8.564470820590012</v>
      </c>
      <c r="Q105" s="48">
        <v>2.7861135346059083</v>
      </c>
    </row>
    <row r="106" spans="1:17" x14ac:dyDescent="0.25">
      <c r="A106" s="47">
        <v>40544</v>
      </c>
      <c r="B106" s="48">
        <v>3.4854425943816181</v>
      </c>
      <c r="C106" s="48">
        <v>2.3081585876380442</v>
      </c>
      <c r="D106" s="48">
        <v>2.8735958780852791</v>
      </c>
      <c r="E106" s="48">
        <v>1.6366426095357163</v>
      </c>
      <c r="F106" s="48">
        <v>7.6414540357257854</v>
      </c>
      <c r="G106" s="48">
        <v>3.0980659582125742</v>
      </c>
      <c r="H106" s="48">
        <v>3.7411680021215732</v>
      </c>
      <c r="I106" s="48">
        <v>8.0705044420450456</v>
      </c>
      <c r="J106" s="48">
        <v>18.627228126006326</v>
      </c>
      <c r="K106" s="48">
        <v>16.494288799227139</v>
      </c>
      <c r="L106" s="48">
        <v>2.9986171885359245</v>
      </c>
      <c r="M106" s="48">
        <v>3.8273569358413368</v>
      </c>
      <c r="N106" s="48">
        <v>6.1999204409842585</v>
      </c>
      <c r="O106" s="48">
        <v>7.5590536265651336</v>
      </c>
      <c r="P106" s="48">
        <v>8.6094220605785079</v>
      </c>
      <c r="Q106" s="48">
        <v>2.8290807145157313</v>
      </c>
    </row>
    <row r="107" spans="1:17" x14ac:dyDescent="0.25">
      <c r="A107" s="47">
        <v>40634</v>
      </c>
      <c r="B107" s="48">
        <v>3.330834816827509</v>
      </c>
      <c r="C107" s="48">
        <v>2.3076923076923079</v>
      </c>
      <c r="D107" s="48">
        <v>2.856741309847278</v>
      </c>
      <c r="E107" s="48">
        <v>1.651831724913333</v>
      </c>
      <c r="F107" s="48">
        <v>7.6595146631687445</v>
      </c>
      <c r="G107" s="48">
        <v>3.1078422186826571</v>
      </c>
      <c r="H107" s="48">
        <v>3.9679565258127982</v>
      </c>
      <c r="I107" s="48">
        <v>8.0464724070083378</v>
      </c>
      <c r="J107" s="48">
        <v>18.510259533402042</v>
      </c>
      <c r="K107" s="48">
        <v>16.42837065492364</v>
      </c>
      <c r="L107" s="48">
        <v>3.067553640026234</v>
      </c>
      <c r="M107" s="48">
        <v>3.838658296636372</v>
      </c>
      <c r="N107" s="48">
        <v>6.2325494237796315</v>
      </c>
      <c r="O107" s="48">
        <v>7.5705050126487397</v>
      </c>
      <c r="P107" s="48">
        <v>8.5299353508854114</v>
      </c>
      <c r="Q107" s="48">
        <v>2.8942190574346478</v>
      </c>
    </row>
    <row r="108" spans="1:17" x14ac:dyDescent="0.25">
      <c r="A108" s="47">
        <v>40725</v>
      </c>
      <c r="B108" s="48">
        <v>3.3407717340771734</v>
      </c>
      <c r="C108" s="48">
        <v>2.3012552301255229</v>
      </c>
      <c r="D108" s="48">
        <v>2.8423988842398886</v>
      </c>
      <c r="E108" s="48">
        <v>1.6578335657833569</v>
      </c>
      <c r="F108" s="48">
        <v>7.6671315667131559</v>
      </c>
      <c r="G108" s="48">
        <v>3.099023709902371</v>
      </c>
      <c r="H108" s="48">
        <v>3.9070199907019987</v>
      </c>
      <c r="I108" s="48">
        <v>7.9860529986053006</v>
      </c>
      <c r="J108" s="48">
        <v>18.551371455137147</v>
      </c>
      <c r="K108" s="48">
        <v>16.321710832171085</v>
      </c>
      <c r="L108" s="48">
        <v>3.099023709902371</v>
      </c>
      <c r="M108" s="48">
        <v>3.8354253835425385</v>
      </c>
      <c r="N108" s="48">
        <v>6.2882380288238018</v>
      </c>
      <c r="O108" s="48">
        <v>7.6410971641097154</v>
      </c>
      <c r="P108" s="48">
        <v>8.443514644351465</v>
      </c>
      <c r="Q108" s="48">
        <v>3.0181311018131103</v>
      </c>
    </row>
    <row r="109" spans="1:17" x14ac:dyDescent="0.25">
      <c r="A109" s="47">
        <v>40817</v>
      </c>
      <c r="B109" s="48">
        <v>3.4960959182918252</v>
      </c>
      <c r="C109" s="48">
        <v>2.3119194760019242</v>
      </c>
      <c r="D109" s="48">
        <v>2.8438737371868403</v>
      </c>
      <c r="E109" s="48">
        <v>1.6384191244495427</v>
      </c>
      <c r="F109" s="48">
        <v>7.6712430152092654</v>
      </c>
      <c r="G109" s="48">
        <v>3.128816193612848</v>
      </c>
      <c r="H109" s="48">
        <v>3.8531991266698733</v>
      </c>
      <c r="I109" s="48">
        <v>8.0024423639122233</v>
      </c>
      <c r="J109" s="48">
        <v>18.462975983421529</v>
      </c>
      <c r="K109" s="48">
        <v>16.450801169374234</v>
      </c>
      <c r="L109" s="48">
        <v>3.1103134367020684</v>
      </c>
      <c r="M109" s="48">
        <v>3.791214891018762</v>
      </c>
      <c r="N109" s="48">
        <v>6.3066646930392629</v>
      </c>
      <c r="O109" s="48">
        <v>7.5537505088258143</v>
      </c>
      <c r="P109" s="48">
        <v>8.4622358731450973</v>
      </c>
      <c r="Q109" s="48">
        <v>2.9160344891388816</v>
      </c>
    </row>
    <row r="110" spans="1:17" x14ac:dyDescent="0.25">
      <c r="A110" s="47">
        <v>40909</v>
      </c>
      <c r="B110" s="48">
        <v>3.5659211810973335</v>
      </c>
      <c r="C110" s="48">
        <v>2.3286158787513802</v>
      </c>
      <c r="D110" s="48">
        <v>2.8377724854689625</v>
      </c>
      <c r="E110" s="48">
        <v>1.6515653372021937</v>
      </c>
      <c r="F110" s="48">
        <v>7.6565109085434289</v>
      </c>
      <c r="G110" s="48">
        <v>3.1489237451297081</v>
      </c>
      <c r="H110" s="48">
        <v>3.8852846440922324</v>
      </c>
      <c r="I110" s="48">
        <v>8.035184728951668</v>
      </c>
      <c r="J110" s="48">
        <v>18.106083417736535</v>
      </c>
      <c r="K110" s="48">
        <v>16.526602976467476</v>
      </c>
      <c r="L110" s="48">
        <v>3.0512897721569807</v>
      </c>
      <c r="M110" s="48">
        <v>3.8341864900130487</v>
      </c>
      <c r="N110" s="48">
        <v>6.3142718969277238</v>
      </c>
      <c r="O110" s="48">
        <v>7.6282244303924527</v>
      </c>
      <c r="P110" s="48">
        <v>8.4603943682534481</v>
      </c>
      <c r="Q110" s="48">
        <v>2.9682552717783075</v>
      </c>
    </row>
    <row r="111" spans="1:17" x14ac:dyDescent="0.25">
      <c r="A111" s="47">
        <v>41000</v>
      </c>
      <c r="B111" s="48">
        <v>3.5528982017428281</v>
      </c>
      <c r="C111" s="48">
        <v>2.2916647736049645</v>
      </c>
      <c r="D111" s="48">
        <v>2.8159671425066555</v>
      </c>
      <c r="E111" s="48">
        <v>1.6392399887324969</v>
      </c>
      <c r="F111" s="48">
        <v>7.6818929405457466</v>
      </c>
      <c r="G111" s="48">
        <v>3.1121934375880271</v>
      </c>
      <c r="H111" s="48">
        <v>3.7891523021144744</v>
      </c>
      <c r="I111" s="48">
        <v>7.9781192356271182</v>
      </c>
      <c r="J111" s="48">
        <v>18.270619985279552</v>
      </c>
      <c r="K111" s="48">
        <v>16.485084188239998</v>
      </c>
      <c r="L111" s="48">
        <v>3.1230974729897953</v>
      </c>
      <c r="M111" s="48">
        <v>3.8927406384312726</v>
      </c>
      <c r="N111" s="48">
        <v>6.3761347011839966</v>
      </c>
      <c r="O111" s="48">
        <v>7.5146977310519674</v>
      </c>
      <c r="P111" s="48">
        <v>8.381568545492545</v>
      </c>
      <c r="Q111" s="48">
        <v>3.0949287148685611</v>
      </c>
    </row>
    <row r="112" spans="1:17" x14ac:dyDescent="0.25">
      <c r="A112" s="47">
        <v>41091</v>
      </c>
      <c r="B112" s="48">
        <v>3.5689097057706567</v>
      </c>
      <c r="C112" s="48">
        <v>2.2876467077779989</v>
      </c>
      <c r="D112" s="48">
        <v>2.8184169123098899</v>
      </c>
      <c r="E112" s="48">
        <v>1.6474673128741162</v>
      </c>
      <c r="F112" s="48">
        <v>7.6622601587789578</v>
      </c>
      <c r="G112" s="48">
        <v>3.1303687360977994</v>
      </c>
      <c r="H112" s="48">
        <v>3.7804944210354998</v>
      </c>
      <c r="I112" s="48">
        <v>7.9434689042805218</v>
      </c>
      <c r="J112" s="48">
        <v>18.3364377814348</v>
      </c>
      <c r="K112" s="48">
        <v>16.487332043329658</v>
      </c>
      <c r="L112" s="48">
        <v>3.0923919923323147</v>
      </c>
      <c r="M112" s="48">
        <v>3.9188382733240505</v>
      </c>
      <c r="N112" s="48">
        <v>6.4081234063330745</v>
      </c>
      <c r="O112" s="48">
        <v>7.4805143136155658</v>
      </c>
      <c r="P112" s="48">
        <v>8.3422247138181103</v>
      </c>
      <c r="Q112" s="48">
        <v>3.0951046168869922</v>
      </c>
    </row>
    <row r="113" spans="1:17" x14ac:dyDescent="0.25">
      <c r="A113" s="47">
        <v>41183</v>
      </c>
      <c r="B113" s="48">
        <v>3.6701684623445017</v>
      </c>
      <c r="C113" s="48">
        <v>2.2873621895626783</v>
      </c>
      <c r="D113" s="48">
        <v>2.8175573407847248</v>
      </c>
      <c r="E113" s="48">
        <v>1.6461126485576363</v>
      </c>
      <c r="F113" s="48">
        <v>7.6385716972514031</v>
      </c>
      <c r="G113" s="48">
        <v>3.108627314006287</v>
      </c>
      <c r="H113" s="48">
        <v>3.8233160482549233</v>
      </c>
      <c r="I113" s="48">
        <v>7.9135208719560799</v>
      </c>
      <c r="J113" s="48">
        <v>18.234414322433881</v>
      </c>
      <c r="K113" s="48">
        <v>16.44769248681229</v>
      </c>
      <c r="L113" s="48">
        <v>3.0817593164781427</v>
      </c>
      <c r="M113" s="48">
        <v>3.9504912365548059</v>
      </c>
      <c r="N113" s="48">
        <v>6.4241382089792838</v>
      </c>
      <c r="O113" s="48">
        <v>7.463929713318465</v>
      </c>
      <c r="P113" s="48">
        <v>8.2869860375972841</v>
      </c>
      <c r="Q113" s="48">
        <v>3.2062477050252105</v>
      </c>
    </row>
    <row r="114" spans="1:17" x14ac:dyDescent="0.25">
      <c r="A114" s="47">
        <v>41275</v>
      </c>
      <c r="B114" s="48">
        <v>3.7157364010793921</v>
      </c>
      <c r="C114" s="48">
        <v>2.3123490981394688</v>
      </c>
      <c r="D114" s="48">
        <v>2.8680230080954412</v>
      </c>
      <c r="E114" s="48">
        <v>1.6554821758272973</v>
      </c>
      <c r="F114" s="48">
        <v>7.6276452208493106</v>
      </c>
      <c r="G114" s="48">
        <v>3.1245561709984373</v>
      </c>
      <c r="H114" s="48">
        <v>3.8329072574918333</v>
      </c>
      <c r="I114" s="48">
        <v>7.9871467121147548</v>
      </c>
      <c r="J114" s="48">
        <v>18.312384604459595</v>
      </c>
      <c r="K114" s="48">
        <v>16.317817071438714</v>
      </c>
      <c r="L114" s="48">
        <v>3.1218931969890638</v>
      </c>
      <c r="M114" s="48">
        <v>3.9412015338730297</v>
      </c>
      <c r="N114" s="48">
        <v>6.4568243147280215</v>
      </c>
      <c r="O114" s="48">
        <v>7.5433177105524774</v>
      </c>
      <c r="P114" s="48">
        <v>8.111418832552193</v>
      </c>
      <c r="Q114" s="48">
        <v>3.0721843488140892</v>
      </c>
    </row>
    <row r="115" spans="1:17" x14ac:dyDescent="0.25">
      <c r="A115" s="47">
        <v>41365</v>
      </c>
      <c r="B115" s="48">
        <v>3.7038349127623773</v>
      </c>
      <c r="C115" s="48">
        <v>2.3222035249313611</v>
      </c>
      <c r="D115" s="48">
        <v>2.8305730227614916</v>
      </c>
      <c r="E115" s="48">
        <v>1.6429014259144452</v>
      </c>
      <c r="F115" s="48">
        <v>7.5980869719245421</v>
      </c>
      <c r="G115" s="48">
        <v>3.0962713665751487</v>
      </c>
      <c r="H115" s="48">
        <v>3.620582765034098</v>
      </c>
      <c r="I115" s="48">
        <v>7.9496944469046147</v>
      </c>
      <c r="J115" s="48">
        <v>18.38986803648924</v>
      </c>
      <c r="K115" s="48">
        <v>16.368789301213358</v>
      </c>
      <c r="L115" s="48">
        <v>3.1671242582587902</v>
      </c>
      <c r="M115" s="48">
        <v>3.9039943317686654</v>
      </c>
      <c r="N115" s="48">
        <v>6.422814631122133</v>
      </c>
      <c r="O115" s="48">
        <v>7.6636258967319097</v>
      </c>
      <c r="P115" s="48">
        <v>8.1941369232131791</v>
      </c>
      <c r="Q115" s="48">
        <v>3.1263838455406963</v>
      </c>
    </row>
    <row r="116" spans="1:17" x14ac:dyDescent="0.25">
      <c r="A116" s="47">
        <v>41456</v>
      </c>
      <c r="B116" s="48">
        <v>3.6575506186726656</v>
      </c>
      <c r="C116" s="48">
        <v>2.3349620359955003</v>
      </c>
      <c r="D116" s="48">
        <v>2.8262092238470191</v>
      </c>
      <c r="E116" s="48">
        <v>1.6292885264341959</v>
      </c>
      <c r="F116" s="48">
        <v>7.6121344206974122</v>
      </c>
      <c r="G116" s="48">
        <v>3.0713934195725532</v>
      </c>
      <c r="H116" s="48">
        <v>3.648762654668166</v>
      </c>
      <c r="I116" s="48">
        <v>8.0014412260967376</v>
      </c>
      <c r="J116" s="48">
        <v>18.311480596175475</v>
      </c>
      <c r="K116" s="48">
        <v>16.337703880764902</v>
      </c>
      <c r="L116" s="48">
        <v>3.2023340832395948</v>
      </c>
      <c r="M116" s="48">
        <v>3.950189820022497</v>
      </c>
      <c r="N116" s="48">
        <v>6.4275168728908882</v>
      </c>
      <c r="O116" s="48">
        <v>7.6420134983127106</v>
      </c>
      <c r="P116" s="48">
        <v>8.2211403262092233</v>
      </c>
      <c r="Q116" s="48">
        <v>3.1258787964004497</v>
      </c>
    </row>
    <row r="117" spans="1:17" x14ac:dyDescent="0.25">
      <c r="A117" s="47">
        <v>41548</v>
      </c>
      <c r="B117" s="48">
        <v>3.6211626614807617</v>
      </c>
      <c r="C117" s="48">
        <v>2.3093485206278652</v>
      </c>
      <c r="D117" s="48">
        <v>2.7946589804139466</v>
      </c>
      <c r="E117" s="48">
        <v>1.6451937769134604</v>
      </c>
      <c r="F117" s="48">
        <v>7.5757049590220866</v>
      </c>
      <c r="G117" s="48">
        <v>3.0481664120016672</v>
      </c>
      <c r="H117" s="48">
        <v>3.6211626614807617</v>
      </c>
      <c r="I117" s="48">
        <v>8.0158702597582998</v>
      </c>
      <c r="J117" s="48">
        <v>18.325461869704128</v>
      </c>
      <c r="K117" s="48">
        <v>16.385956382830948</v>
      </c>
      <c r="L117" s="48">
        <v>3.1775246562022503</v>
      </c>
      <c r="M117" s="48">
        <v>3.9415196555077094</v>
      </c>
      <c r="N117" s="48">
        <v>6.467912210029171</v>
      </c>
      <c r="O117" s="48">
        <v>7.7493401861369646</v>
      </c>
      <c r="P117" s="48">
        <v>8.2329142936518949</v>
      </c>
      <c r="Q117" s="48">
        <v>3.0872343381025145</v>
      </c>
    </row>
    <row r="118" spans="1:17" x14ac:dyDescent="0.25">
      <c r="A118" s="47">
        <v>41640</v>
      </c>
      <c r="B118" s="48">
        <v>3.649477969719662</v>
      </c>
      <c r="C118" s="48">
        <v>2.2921131682460989</v>
      </c>
      <c r="D118" s="48">
        <v>2.7861698556562602</v>
      </c>
      <c r="E118" s="48">
        <v>1.6319363751387921</v>
      </c>
      <c r="F118" s="48">
        <v>7.5950456615109188</v>
      </c>
      <c r="G118" s="48">
        <v>3.0280338437438137</v>
      </c>
      <c r="H118" s="48">
        <v>3.6262383694407867</v>
      </c>
      <c r="I118" s="48">
        <v>8.0090548368493977</v>
      </c>
      <c r="J118" s="48">
        <v>18.444496088000619</v>
      </c>
      <c r="K118" s="48">
        <v>16.189394135013472</v>
      </c>
      <c r="L118" s="48">
        <v>3.2225579053373616</v>
      </c>
      <c r="M118" s="48">
        <v>3.9731109217514051</v>
      </c>
      <c r="N118" s="48">
        <v>6.4717983146986162</v>
      </c>
      <c r="O118" s="48">
        <v>7.721572374140349</v>
      </c>
      <c r="P118" s="48">
        <v>8.2655511658532799</v>
      </c>
      <c r="Q118" s="48">
        <v>3.0934490148991656</v>
      </c>
    </row>
    <row r="119" spans="1:17" x14ac:dyDescent="0.25">
      <c r="A119" s="47">
        <v>41730</v>
      </c>
      <c r="B119" s="48">
        <v>3.7497772535575784</v>
      </c>
      <c r="C119" s="48">
        <v>2.3377769480767436</v>
      </c>
      <c r="D119" s="48">
        <v>2.7917554116778533</v>
      </c>
      <c r="E119" s="48">
        <v>1.6377167004675552</v>
      </c>
      <c r="F119" s="48">
        <v>7.5716819265658</v>
      </c>
      <c r="G119" s="48">
        <v>3.0632939319626291</v>
      </c>
      <c r="H119" s="48">
        <v>3.533394995205648</v>
      </c>
      <c r="I119" s="48">
        <v>8.0935450202381052</v>
      </c>
      <c r="J119" s="48">
        <v>18.194777974831773</v>
      </c>
      <c r="K119" s="48">
        <v>16.303342469473129</v>
      </c>
      <c r="L119" s="48">
        <v>3.2321569492647244</v>
      </c>
      <c r="M119" s="48">
        <v>3.9101546921007744</v>
      </c>
      <c r="N119" s="48">
        <v>6.5279557392211931</v>
      </c>
      <c r="O119" s="48">
        <v>7.7575161013856944</v>
      </c>
      <c r="P119" s="48">
        <v>8.1962205232207861</v>
      </c>
      <c r="Q119" s="48">
        <v>3.0989333627500057</v>
      </c>
    </row>
    <row r="120" spans="1:17" x14ac:dyDescent="0.25">
      <c r="A120" s="47">
        <v>41821</v>
      </c>
      <c r="B120" s="48">
        <v>3.7522100165070431</v>
      </c>
      <c r="C120" s="48">
        <v>2.3428269777029236</v>
      </c>
      <c r="D120" s="48">
        <v>2.7886009233888878</v>
      </c>
      <c r="E120" s="48">
        <v>1.6381354583008638</v>
      </c>
      <c r="F120" s="48">
        <v>7.5588848947990259</v>
      </c>
      <c r="G120" s="48">
        <v>3.0399772085501455</v>
      </c>
      <c r="H120" s="48">
        <v>3.4111761896382702</v>
      </c>
      <c r="I120" s="48">
        <v>8.1295090621150816</v>
      </c>
      <c r="J120" s="48">
        <v>17.991000728991228</v>
      </c>
      <c r="K120" s="48">
        <v>16.432467760991429</v>
      </c>
      <c r="L120" s="48">
        <v>3.2427540785802269</v>
      </c>
      <c r="M120" s="48">
        <v>3.9264975742188484</v>
      </c>
      <c r="N120" s="48">
        <v>6.5701381731647439</v>
      </c>
      <c r="O120" s="48">
        <v>7.8370746503774829</v>
      </c>
      <c r="P120" s="48">
        <v>8.2510075999430228</v>
      </c>
      <c r="Q120" s="48">
        <v>3.0877387027307845</v>
      </c>
    </row>
    <row r="121" spans="1:17" x14ac:dyDescent="0.25">
      <c r="A121" s="47">
        <v>41913</v>
      </c>
      <c r="B121" s="48">
        <v>3.7689359372148208</v>
      </c>
      <c r="C121" s="48">
        <v>2.3511257860591677</v>
      </c>
      <c r="D121" s="48">
        <v>2.7725696460867111</v>
      </c>
      <c r="E121" s="48">
        <v>1.6409762896348041</v>
      </c>
      <c r="F121" s="48">
        <v>7.5544641523834821</v>
      </c>
      <c r="G121" s="48">
        <v>3.0488310740181523</v>
      </c>
      <c r="H121" s="48">
        <v>3.0571272129950722</v>
      </c>
      <c r="I121" s="48">
        <v>8.1733561200617242</v>
      </c>
      <c r="J121" s="48">
        <v>18.013406560586706</v>
      </c>
      <c r="K121" s="48">
        <v>16.583152200965674</v>
      </c>
      <c r="L121" s="48">
        <v>3.2338349732034715</v>
      </c>
      <c r="M121" s="48">
        <v>3.9448140835255274</v>
      </c>
      <c r="N121" s="48">
        <v>6.6568219150807213</v>
      </c>
      <c r="O121" s="48">
        <v>7.8406809470872263</v>
      </c>
      <c r="P121" s="48">
        <v>8.2961389769201421</v>
      </c>
      <c r="Q121" s="48">
        <v>3.0637641241766085</v>
      </c>
    </row>
    <row r="122" spans="1:17" x14ac:dyDescent="0.25">
      <c r="A122" s="47">
        <v>42005</v>
      </c>
      <c r="B122" s="48">
        <v>3.8514055892551244</v>
      </c>
      <c r="C122" s="48">
        <v>2.3659580102450368</v>
      </c>
      <c r="D122" s="48">
        <v>2.7557328345981018</v>
      </c>
      <c r="E122" s="48">
        <v>1.6509570585655293</v>
      </c>
      <c r="F122" s="48">
        <v>7.5919198272081028</v>
      </c>
      <c r="G122" s="48">
        <v>3.0304785706601343</v>
      </c>
      <c r="H122" s="48">
        <v>2.5281573002093696</v>
      </c>
      <c r="I122" s="48">
        <v>8.2340966078832167</v>
      </c>
      <c r="J122" s="48">
        <v>18.163010286414156</v>
      </c>
      <c r="K122" s="48">
        <v>16.70321667673516</v>
      </c>
      <c r="L122" s="48">
        <v>3.246468441479986</v>
      </c>
      <c r="M122" s="48">
        <v>3.9796754359105915</v>
      </c>
      <c r="N122" s="48">
        <v>6.7387184600998022</v>
      </c>
      <c r="O122" s="48">
        <v>7.9510753978434119</v>
      </c>
      <c r="P122" s="48">
        <v>8.2134079229387869</v>
      </c>
      <c r="Q122" s="48">
        <v>2.996549127351269</v>
      </c>
    </row>
    <row r="123" spans="1:17" x14ac:dyDescent="0.25">
      <c r="A123" s="47">
        <v>42095</v>
      </c>
      <c r="B123" s="48">
        <v>3.941201011067756</v>
      </c>
      <c r="C123" s="48">
        <v>2.3935147692785916</v>
      </c>
      <c r="D123" s="48">
        <v>2.7289013227318462</v>
      </c>
      <c r="E123" s="48">
        <v>1.6491202238091731</v>
      </c>
      <c r="F123" s="48">
        <v>7.500388557592415</v>
      </c>
      <c r="G123" s="48">
        <v>3.0127528691910639</v>
      </c>
      <c r="H123" s="48">
        <v>2.6520078202328068</v>
      </c>
      <c r="I123" s="48">
        <v>8.2480551669979629</v>
      </c>
      <c r="J123" s="48">
        <v>17.957086881477661</v>
      </c>
      <c r="K123" s="48">
        <v>16.709612505828364</v>
      </c>
      <c r="L123" s="48">
        <v>3.2565216324326975</v>
      </c>
      <c r="M123" s="48">
        <v>3.9968260979819545</v>
      </c>
      <c r="N123" s="48">
        <v>6.7788984596759017</v>
      </c>
      <c r="O123" s="48">
        <v>7.9936521959639091</v>
      </c>
      <c r="P123" s="48">
        <v>8.2112444477165081</v>
      </c>
      <c r="Q123" s="48">
        <v>2.9702160380213831</v>
      </c>
    </row>
    <row r="124" spans="1:17" x14ac:dyDescent="0.25">
      <c r="A124" s="47">
        <v>42186</v>
      </c>
      <c r="B124" s="48">
        <v>3.9002899301899938</v>
      </c>
      <c r="C124" s="48">
        <v>2.4077163543303262</v>
      </c>
      <c r="D124" s="48">
        <v>2.7300409789598152</v>
      </c>
      <c r="E124" s="48">
        <v>1.6399682534540567</v>
      </c>
      <c r="F124" s="48">
        <v>7.4871637052754352</v>
      </c>
      <c r="G124" s="48">
        <v>2.9997246473055927</v>
      </c>
      <c r="H124" s="48">
        <v>2.6028928230130064</v>
      </c>
      <c r="I124" s="48">
        <v>8.3067429015695105</v>
      </c>
      <c r="J124" s="48">
        <v>17.934368875427204</v>
      </c>
      <c r="K124" s="48">
        <v>16.855634202044094</v>
      </c>
      <c r="L124" s="48">
        <v>3.2386336027470479</v>
      </c>
      <c r="M124" s="48">
        <v>3.9764168515848977</v>
      </c>
      <c r="N124" s="48">
        <v>6.7712466998169729</v>
      </c>
      <c r="O124" s="48">
        <v>7.9236787119972787</v>
      </c>
      <c r="P124" s="48">
        <v>8.1982215455384768</v>
      </c>
      <c r="Q124" s="48">
        <v>3.0272599167463032</v>
      </c>
    </row>
    <row r="125" spans="1:17" x14ac:dyDescent="0.25">
      <c r="A125" s="47">
        <v>42278</v>
      </c>
      <c r="B125" s="48">
        <v>3.8112522686025407</v>
      </c>
      <c r="C125" s="48">
        <v>2.42871546682799</v>
      </c>
      <c r="D125" s="48">
        <v>2.7610405323653961</v>
      </c>
      <c r="E125" s="48">
        <v>1.6342004436378301</v>
      </c>
      <c r="F125" s="48">
        <v>7.4611816898568257</v>
      </c>
      <c r="G125" s="48">
        <v>2.9852792901794718</v>
      </c>
      <c r="H125" s="48">
        <v>2.3117564025005044</v>
      </c>
      <c r="I125" s="48">
        <v>8.3573301068763861</v>
      </c>
      <c r="J125" s="48">
        <v>17.923774954627948</v>
      </c>
      <c r="K125" s="48">
        <v>16.833232506553742</v>
      </c>
      <c r="L125" s="48">
        <v>3.26194797338173</v>
      </c>
      <c r="M125" s="48">
        <v>4.0838878806210932</v>
      </c>
      <c r="N125" s="48">
        <v>6.8747731397459155</v>
      </c>
      <c r="O125" s="48">
        <v>7.9153055051421655</v>
      </c>
      <c r="P125" s="48">
        <v>8.2331115144182299</v>
      </c>
      <c r="Q125" s="48">
        <v>3.1240169388989716</v>
      </c>
    </row>
    <row r="126" spans="1:17" x14ac:dyDescent="0.25">
      <c r="A126" s="47">
        <v>42370</v>
      </c>
      <c r="B126" s="48">
        <v>3.7902857920304762</v>
      </c>
      <c r="C126" s="48">
        <v>2.4457587374250704</v>
      </c>
      <c r="D126" s="48">
        <v>2.7730870501236482</v>
      </c>
      <c r="E126" s="48">
        <v>1.6238365439252187</v>
      </c>
      <c r="F126" s="48">
        <v>7.4509207609382875</v>
      </c>
      <c r="G126" s="48">
        <v>2.9971748925578825</v>
      </c>
      <c r="H126" s="48">
        <v>2.0520043857192016</v>
      </c>
      <c r="I126" s="48">
        <v>8.3536746404590598</v>
      </c>
      <c r="J126" s="48">
        <v>17.945434610367265</v>
      </c>
      <c r="K126" s="48">
        <v>16.997062848636666</v>
      </c>
      <c r="L126" s="48">
        <v>3.3052956759049548</v>
      </c>
      <c r="M126" s="48">
        <v>4.096805947931589</v>
      </c>
      <c r="N126" s="48">
        <v>6.9011052332514335</v>
      </c>
      <c r="O126" s="48">
        <v>7.8406735440292596</v>
      </c>
      <c r="P126" s="48">
        <v>8.3024545621883785</v>
      </c>
      <c r="Q126" s="48">
        <v>3.123624460788629</v>
      </c>
    </row>
    <row r="127" spans="1:17" x14ac:dyDescent="0.25">
      <c r="A127" s="47">
        <v>42461</v>
      </c>
      <c r="B127" s="48">
        <v>3.7618497475746597</v>
      </c>
      <c r="C127" s="48">
        <v>2.4348362796144776</v>
      </c>
      <c r="D127" s="48">
        <v>2.7671831231107666</v>
      </c>
      <c r="E127" s="48">
        <v>1.606343076898729</v>
      </c>
      <c r="F127" s="48">
        <v>7.4453605963251928</v>
      </c>
      <c r="G127" s="48">
        <v>2.968173833225189</v>
      </c>
      <c r="H127" s="48">
        <v>2.2053586972003734</v>
      </c>
      <c r="I127" s="48">
        <v>8.3403231677402001</v>
      </c>
      <c r="J127" s="48">
        <v>17.96413819298273</v>
      </c>
      <c r="K127" s="48">
        <v>17.094497285834112</v>
      </c>
      <c r="L127" s="48">
        <v>3.2918163546299084</v>
      </c>
      <c r="M127" s="48">
        <v>4.0514662826214254</v>
      </c>
      <c r="N127" s="48">
        <v>6.866918828239986</v>
      </c>
      <c r="O127" s="48">
        <v>7.7951160840046221</v>
      </c>
      <c r="P127" s="48">
        <v>8.3062971813822468</v>
      </c>
      <c r="Q127" s="48">
        <v>3.0987386645987312</v>
      </c>
    </row>
    <row r="128" spans="1:17" x14ac:dyDescent="0.25">
      <c r="A128" s="47">
        <v>42552</v>
      </c>
      <c r="B128" s="48">
        <v>3.8443150378945226</v>
      </c>
      <c r="C128" s="48">
        <v>2.4280709454428604</v>
      </c>
      <c r="D128" s="48">
        <v>2.7564640139194769</v>
      </c>
      <c r="E128" s="48">
        <v>1.5886700472603865</v>
      </c>
      <c r="F128" s="48">
        <v>7.3813983744934992</v>
      </c>
      <c r="G128" s="48">
        <v>2.9586726336497087</v>
      </c>
      <c r="H128" s="48">
        <v>2.1576756981291783</v>
      </c>
      <c r="I128" s="48">
        <v>8.3007422153600174</v>
      </c>
      <c r="J128" s="48">
        <v>18.019296031851777</v>
      </c>
      <c r="K128" s="48">
        <v>16.924391218816375</v>
      </c>
      <c r="L128" s="48">
        <v>3.3129295953476343</v>
      </c>
      <c r="M128" s="48">
        <v>4.0841438659466576</v>
      </c>
      <c r="N128" s="48">
        <v>6.8688230361075613</v>
      </c>
      <c r="O128" s="48">
        <v>7.8743798543784438</v>
      </c>
      <c r="P128" s="48">
        <v>8.2983909523398989</v>
      </c>
      <c r="Q128" s="48">
        <v>3.2032039877420821</v>
      </c>
    </row>
    <row r="129" spans="1:17" x14ac:dyDescent="0.25">
      <c r="A129" s="47">
        <v>42644</v>
      </c>
      <c r="B129" s="48">
        <v>3.8636504782014658</v>
      </c>
      <c r="C129" s="48">
        <v>2.4135200596199229</v>
      </c>
      <c r="D129" s="48">
        <v>2.7147248788970311</v>
      </c>
      <c r="E129" s="48">
        <v>1.5774437958017635</v>
      </c>
      <c r="F129" s="48">
        <v>7.3663209539187671</v>
      </c>
      <c r="G129" s="48">
        <v>2.9165631598559183</v>
      </c>
      <c r="H129" s="48">
        <v>2.2699043597068687</v>
      </c>
      <c r="I129" s="48">
        <v>8.2404359706868711</v>
      </c>
      <c r="J129" s="48">
        <v>17.945752080486894</v>
      </c>
      <c r="K129" s="48">
        <v>17.033598310768845</v>
      </c>
      <c r="L129" s="48">
        <v>3.3148056142094151</v>
      </c>
      <c r="M129" s="48">
        <v>4.1112905229164083</v>
      </c>
      <c r="N129" s="48">
        <v>6.8811327785368279</v>
      </c>
      <c r="O129" s="48">
        <v>7.8802322692833187</v>
      </c>
      <c r="P129" s="48">
        <v>8.2474226804123703</v>
      </c>
      <c r="Q129" s="48">
        <v>3.2232020866973041</v>
      </c>
    </row>
    <row r="130" spans="1:17" x14ac:dyDescent="0.25">
      <c r="A130" s="47">
        <v>42736</v>
      </c>
      <c r="B130" s="48">
        <v>3.7703887662496931</v>
      </c>
      <c r="C130" s="48">
        <v>2.4328550404709341</v>
      </c>
      <c r="D130" s="48">
        <v>2.7417525141035073</v>
      </c>
      <c r="E130" s="48">
        <v>1.5613502575423104</v>
      </c>
      <c r="F130" s="48">
        <v>7.3506867794947262</v>
      </c>
      <c r="G130" s="48">
        <v>2.9073154280107922</v>
      </c>
      <c r="H130" s="48">
        <v>2.3592715231788084</v>
      </c>
      <c r="I130" s="48">
        <v>8.2681812607309304</v>
      </c>
      <c r="J130" s="48">
        <v>17.753556536669119</v>
      </c>
      <c r="K130" s="48">
        <v>16.975564140299237</v>
      </c>
      <c r="L130" s="48">
        <v>3.2897964189354916</v>
      </c>
      <c r="M130" s="48">
        <v>4.135240372823155</v>
      </c>
      <c r="N130" s="48">
        <v>6.9536423841059607</v>
      </c>
      <c r="O130" s="48">
        <v>7.9401214128035331</v>
      </c>
      <c r="P130" s="48">
        <v>8.3272013735589905</v>
      </c>
      <c r="Q130" s="48">
        <v>3.2338422859946037</v>
      </c>
    </row>
    <row r="131" spans="1:17" x14ac:dyDescent="0.25">
      <c r="A131" s="47">
        <v>42826</v>
      </c>
      <c r="B131" s="48">
        <v>3.7270624752746415</v>
      </c>
      <c r="C131" s="48">
        <v>2.4238458963512981</v>
      </c>
      <c r="D131" s="48">
        <v>2.7730440339612308</v>
      </c>
      <c r="E131" s="48">
        <v>1.5519917227108124</v>
      </c>
      <c r="F131" s="48">
        <v>7.3605489790328962</v>
      </c>
      <c r="G131" s="48">
        <v>2.8924865341894646</v>
      </c>
      <c r="H131" s="48">
        <v>2.2716898451051399</v>
      </c>
      <c r="I131" s="48">
        <v>8.311524299321384</v>
      </c>
      <c r="J131" s="48">
        <v>17.916375034235113</v>
      </c>
      <c r="K131" s="48">
        <v>16.858890478074315</v>
      </c>
      <c r="L131" s="48">
        <v>3.3139587961413226</v>
      </c>
      <c r="M131" s="48">
        <v>4.1317975715894226</v>
      </c>
      <c r="N131" s="48">
        <v>6.9010377042695001</v>
      </c>
      <c r="O131" s="48">
        <v>8.0536197924591466</v>
      </c>
      <c r="P131" s="48">
        <v>8.3176105413712307</v>
      </c>
      <c r="Q131" s="48">
        <v>3.1945162959130884</v>
      </c>
    </row>
    <row r="132" spans="1:17" x14ac:dyDescent="0.25">
      <c r="A132" s="47">
        <v>42917</v>
      </c>
      <c r="B132" s="48">
        <v>3.7812497644726819</v>
      </c>
      <c r="C132" s="48">
        <v>2.4283808533248918</v>
      </c>
      <c r="D132" s="48">
        <v>2.763018065887354</v>
      </c>
      <c r="E132" s="48">
        <v>1.5616403252914886</v>
      </c>
      <c r="F132" s="48">
        <v>7.3567428644643922</v>
      </c>
      <c r="G132" s="48">
        <v>2.8685343040827251</v>
      </c>
      <c r="H132" s="48">
        <v>2.2881949940081849</v>
      </c>
      <c r="I132" s="48">
        <v>8.3048816333913678</v>
      </c>
      <c r="J132" s="48">
        <v>17.881987624452634</v>
      </c>
      <c r="K132" s="48">
        <v>16.948168916423601</v>
      </c>
      <c r="L132" s="48">
        <v>3.3373278766364436</v>
      </c>
      <c r="M132" s="48">
        <v>4.0962911042274328</v>
      </c>
      <c r="N132" s="48">
        <v>6.8796587303381784</v>
      </c>
      <c r="O132" s="48">
        <v>8.1285187781219612</v>
      </c>
      <c r="P132" s="48">
        <v>8.2528772017093637</v>
      </c>
      <c r="Q132" s="48">
        <v>3.1225269631672958</v>
      </c>
    </row>
    <row r="133" spans="1:17" x14ac:dyDescent="0.25">
      <c r="A133" s="47">
        <v>43009</v>
      </c>
      <c r="B133" s="48">
        <v>3.8673828486756809</v>
      </c>
      <c r="C133" s="48">
        <v>2.4649009075754771</v>
      </c>
      <c r="D133" s="48">
        <v>2.7916280792739396</v>
      </c>
      <c r="E133" s="48">
        <v>1.5536210409335061</v>
      </c>
      <c r="F133" s="48">
        <v>7.3324689757362478</v>
      </c>
      <c r="G133" s="48">
        <v>2.8442304130394516</v>
      </c>
      <c r="H133" s="48">
        <v>2.442674569364697</v>
      </c>
      <c r="I133" s="48">
        <v>8.2874606408594182</v>
      </c>
      <c r="J133" s="48">
        <v>17.847008705315801</v>
      </c>
      <c r="K133" s="48">
        <v>16.860159288757178</v>
      </c>
      <c r="L133" s="48">
        <v>3.3784034080385257</v>
      </c>
      <c r="M133" s="48">
        <v>4.0222263382107801</v>
      </c>
      <c r="N133" s="48">
        <v>6.8679385071309493</v>
      </c>
      <c r="O133" s="48">
        <v>8.1704019262826435</v>
      </c>
      <c r="P133" s="48">
        <v>8.1889238747916266</v>
      </c>
      <c r="Q133" s="48">
        <v>3.0798295980737174</v>
      </c>
    </row>
    <row r="134" spans="1:17" x14ac:dyDescent="0.25">
      <c r="A134" s="47">
        <v>43101</v>
      </c>
      <c r="B134" s="48">
        <v>3.7658954885347624</v>
      </c>
      <c r="C134" s="48">
        <v>2.4796230446171177</v>
      </c>
      <c r="D134" s="48">
        <v>2.8081420021364707</v>
      </c>
      <c r="E134" s="48">
        <v>1.5504046124354303</v>
      </c>
      <c r="F134" s="48">
        <v>7.2640004682675565</v>
      </c>
      <c r="G134" s="48">
        <v>2.8337503841257301</v>
      </c>
      <c r="H134" s="48">
        <v>2.5110847710610651</v>
      </c>
      <c r="I134" s="48">
        <v>8.2371189838594017</v>
      </c>
      <c r="J134" s="48">
        <v>17.792703806137233</v>
      </c>
      <c r="K134" s="48">
        <v>16.829828643341088</v>
      </c>
      <c r="L134" s="48">
        <v>3.4183531615376737</v>
      </c>
      <c r="M134" s="48">
        <v>4.0841710932584112</v>
      </c>
      <c r="N134" s="48">
        <v>6.8813380745423425</v>
      </c>
      <c r="O134" s="48">
        <v>8.2568740213939744</v>
      </c>
      <c r="P134" s="48">
        <v>8.1544404934369368</v>
      </c>
      <c r="Q134" s="48">
        <v>3.1322709513148075</v>
      </c>
    </row>
    <row r="135" spans="1:17" x14ac:dyDescent="0.25">
      <c r="A135" s="47">
        <v>43191</v>
      </c>
      <c r="B135" s="48">
        <v>3.7461773700305812</v>
      </c>
      <c r="C135" s="48">
        <v>2.5027407535629798</v>
      </c>
      <c r="D135" s="48">
        <v>2.8107149039293748</v>
      </c>
      <c r="E135" s="48">
        <v>1.5514107668339969</v>
      </c>
      <c r="F135" s="48">
        <v>7.195920604696787</v>
      </c>
      <c r="G135" s="48">
        <v>2.8424499451849288</v>
      </c>
      <c r="H135" s="48">
        <v>2.5452945588829263</v>
      </c>
      <c r="I135" s="48">
        <v>8.211441924874503</v>
      </c>
      <c r="J135" s="48">
        <v>17.744215567480236</v>
      </c>
      <c r="K135" s="48">
        <v>16.778460561998731</v>
      </c>
      <c r="L135" s="48">
        <v>3.3754543880907049</v>
      </c>
      <c r="M135" s="48">
        <v>4.0426115053949569</v>
      </c>
      <c r="N135" s="48">
        <v>6.8828976977670067</v>
      </c>
      <c r="O135" s="48">
        <v>8.2741907564479842</v>
      </c>
      <c r="P135" s="48">
        <v>8.3297270786452042</v>
      </c>
      <c r="Q135" s="48">
        <v>3.1655703652414746</v>
      </c>
    </row>
    <row r="136" spans="1:17" x14ac:dyDescent="0.25">
      <c r="A136" s="47">
        <v>43282</v>
      </c>
      <c r="B136" s="48">
        <v>3.7335923328524698</v>
      </c>
      <c r="C136" s="48">
        <v>2.4888235042063616</v>
      </c>
      <c r="D136" s="48">
        <v>2.8173339236998842</v>
      </c>
      <c r="E136" s="48">
        <v>1.5175753074429035</v>
      </c>
      <c r="F136" s="48">
        <v>7.1579563795295149</v>
      </c>
      <c r="G136" s="48">
        <v>2.8116206990130403</v>
      </c>
      <c r="H136" s="48">
        <v>2.5295302301001241</v>
      </c>
      <c r="I136" s="48">
        <v>8.1756245268735803</v>
      </c>
      <c r="J136" s="48">
        <v>17.706711610700872</v>
      </c>
      <c r="K136" s="48">
        <v>16.885435561967064</v>
      </c>
      <c r="L136" s="48">
        <v>3.3393798294602437</v>
      </c>
      <c r="M136" s="48">
        <v>4.0599602930884267</v>
      </c>
      <c r="N136" s="48">
        <v>6.955136903146558</v>
      </c>
      <c r="O136" s="48">
        <v>8.293459786039735</v>
      </c>
      <c r="P136" s="48">
        <v>8.3534486452515964</v>
      </c>
      <c r="Q136" s="48">
        <v>3.1751246197134817</v>
      </c>
    </row>
    <row r="137" spans="1:17" x14ac:dyDescent="0.25">
      <c r="A137" s="47">
        <v>43374</v>
      </c>
      <c r="B137" s="48">
        <v>3.6899846309661246</v>
      </c>
      <c r="C137" s="48">
        <v>2.4625866721438032</v>
      </c>
      <c r="D137" s="48">
        <v>2.8075046213339188</v>
      </c>
      <c r="E137" s="48">
        <v>1.5071568703830929</v>
      </c>
      <c r="F137" s="48">
        <v>7.1434136253213696</v>
      </c>
      <c r="G137" s="48">
        <v>2.7820076066093931</v>
      </c>
      <c r="H137" s="48">
        <v>2.4880836868683294</v>
      </c>
      <c r="I137" s="48">
        <v>8.2036644876162406</v>
      </c>
      <c r="J137" s="48">
        <v>17.826662794897764</v>
      </c>
      <c r="K137" s="48">
        <v>16.767120183011908</v>
      </c>
      <c r="L137" s="48">
        <v>3.36206469159236</v>
      </c>
      <c r="M137" s="48">
        <v>4.0476510875185037</v>
      </c>
      <c r="N137" s="48">
        <v>6.9026084862564012</v>
      </c>
      <c r="O137" s="48">
        <v>8.2900710375160251</v>
      </c>
      <c r="P137" s="48">
        <v>8.4125983582755524</v>
      </c>
      <c r="Q137" s="48">
        <v>3.3075294100982346</v>
      </c>
    </row>
    <row r="138" spans="1:17" x14ac:dyDescent="0.25">
      <c r="A138" s="47">
        <v>43466</v>
      </c>
      <c r="B138" s="48">
        <v>3.5328774477945126</v>
      </c>
      <c r="C138" s="48">
        <v>2.4852355251631866</v>
      </c>
      <c r="D138" s="48">
        <v>2.8737743366582835</v>
      </c>
      <c r="E138" s="48">
        <v>1.5160077990335978</v>
      </c>
      <c r="F138" s="48">
        <v>7.159004210347848</v>
      </c>
      <c r="G138" s="48">
        <v>2.7791121534940233</v>
      </c>
      <c r="H138" s="48">
        <v>2.2881403826047637</v>
      </c>
      <c r="I138" s="48">
        <v>8.3281528158467335</v>
      </c>
      <c r="J138" s="48">
        <v>17.90598773630224</v>
      </c>
      <c r="K138" s="48">
        <v>17.015880640877107</v>
      </c>
      <c r="L138" s="48">
        <v>3.388058436237249</v>
      </c>
      <c r="M138" s="48">
        <v>4.0528130209952247</v>
      </c>
      <c r="N138" s="48">
        <v>6.9717991466274833</v>
      </c>
      <c r="O138" s="48">
        <v>8.1684986860323825</v>
      </c>
      <c r="P138" s="48">
        <v>8.4538981039305998</v>
      </c>
      <c r="Q138" s="48">
        <v>3.0807595580547629</v>
      </c>
    </row>
    <row r="139" spans="1:17" x14ac:dyDescent="0.25">
      <c r="A139" s="47">
        <v>43556</v>
      </c>
      <c r="B139" s="48">
        <v>3.5657394074723321</v>
      </c>
      <c r="C139" s="48">
        <v>2.5042258811744817</v>
      </c>
      <c r="D139" s="48">
        <v>2.9181187698685975</v>
      </c>
      <c r="E139" s="48">
        <v>1.5108829483086039</v>
      </c>
      <c r="F139" s="48">
        <v>7.146782417551842</v>
      </c>
      <c r="G139" s="48">
        <v>2.7706476901994339</v>
      </c>
      <c r="H139" s="48">
        <v>2.435359669442184</v>
      </c>
      <c r="I139" s="48">
        <v>8.3084649790966711</v>
      </c>
      <c r="J139" s="48">
        <v>17.766787008632623</v>
      </c>
      <c r="K139" s="48">
        <v>17.040561503092022</v>
      </c>
      <c r="L139" s="48">
        <v>3.4238332742057773</v>
      </c>
      <c r="M139" s="48">
        <v>4.0519765994003771</v>
      </c>
      <c r="N139" s="48">
        <v>7.0034850476846335</v>
      </c>
      <c r="O139" s="48">
        <v>8.1150830916059729</v>
      </c>
      <c r="P139" s="48">
        <v>8.3975041215384287</v>
      </c>
      <c r="Q139" s="48">
        <v>3.0419388273266694</v>
      </c>
    </row>
    <row r="140" spans="1:17" x14ac:dyDescent="0.25">
      <c r="A140" s="47">
        <v>43647</v>
      </c>
      <c r="B140" s="48">
        <v>3.5720430847585942</v>
      </c>
      <c r="C140" s="48">
        <v>2.5086892184865275</v>
      </c>
      <c r="D140" s="48">
        <v>2.9498606283767508</v>
      </c>
      <c r="E140" s="48">
        <v>1.5100313155992979</v>
      </c>
      <c r="F140" s="48">
        <v>7.1667985821948443</v>
      </c>
      <c r="G140" s="48">
        <v>2.7530197185037339</v>
      </c>
      <c r="H140" s="48">
        <v>2.2905124057951065</v>
      </c>
      <c r="I140" s="48">
        <v>8.3079252555146414</v>
      </c>
      <c r="J140" s="48">
        <v>17.793454695619261</v>
      </c>
      <c r="K140" s="48">
        <v>16.999208506830932</v>
      </c>
      <c r="L140" s="48">
        <v>3.4564162565814378</v>
      </c>
      <c r="M140" s="48">
        <v>4.0111497298599401</v>
      </c>
      <c r="N140" s="48">
        <v>7.0160707526067654</v>
      </c>
      <c r="O140" s="48">
        <v>8.1007605216972358</v>
      </c>
      <c r="P140" s="48">
        <v>8.4992601259506522</v>
      </c>
      <c r="Q140" s="48">
        <v>3.064799201624282</v>
      </c>
    </row>
    <row r="141" spans="1:17" x14ac:dyDescent="0.25">
      <c r="A141" s="47">
        <v>43739</v>
      </c>
      <c r="B141" s="48">
        <v>3.5935825957594911</v>
      </c>
      <c r="C141" s="48">
        <v>2.4873924347784548</v>
      </c>
      <c r="D141" s="48">
        <v>2.9261834733415681</v>
      </c>
      <c r="E141" s="48">
        <v>1.4965299340107412</v>
      </c>
      <c r="F141" s="48">
        <v>7.1073229652174508</v>
      </c>
      <c r="G141" s="48">
        <v>2.7364728843516062</v>
      </c>
      <c r="H141" s="48">
        <v>2.3454506991312893</v>
      </c>
      <c r="I141" s="48">
        <v>8.2940377646906285</v>
      </c>
      <c r="J141" s="48">
        <v>17.823241594387842</v>
      </c>
      <c r="K141" s="48">
        <v>17.08964848948062</v>
      </c>
      <c r="L141" s="48">
        <v>3.461877042971496</v>
      </c>
      <c r="M141" s="48">
        <v>4.0535284122315565</v>
      </c>
      <c r="N141" s="48">
        <v>6.9606043442360059</v>
      </c>
      <c r="O141" s="48">
        <v>8.0968206416039408</v>
      </c>
      <c r="P141" s="48">
        <v>8.5192337875923823</v>
      </c>
      <c r="Q141" s="48">
        <v>3.0087553484055438</v>
      </c>
    </row>
    <row r="142" spans="1:17" x14ac:dyDescent="0.25">
      <c r="A142" s="47">
        <v>43831</v>
      </c>
      <c r="B142" s="48">
        <v>3.3381581954553949</v>
      </c>
      <c r="C142" s="48">
        <v>2.5327063321121122</v>
      </c>
      <c r="D142" s="48">
        <v>2.9690216149205972</v>
      </c>
      <c r="E142" s="48">
        <v>1.4439958169137965</v>
      </c>
      <c r="F142" s="48">
        <v>7.7920368998067744</v>
      </c>
      <c r="G142" s="48">
        <v>2.5368617157579076</v>
      </c>
      <c r="H142" s="48">
        <v>2.1137051478277731</v>
      </c>
      <c r="I142" s="48">
        <v>8.653586442368292</v>
      </c>
      <c r="J142" s="48">
        <v>18.16318191577037</v>
      </c>
      <c r="K142" s="48">
        <v>16.669321495107038</v>
      </c>
      <c r="L142" s="48">
        <v>3.2363512961334155</v>
      </c>
      <c r="M142" s="48">
        <v>3.7516188682120082</v>
      </c>
      <c r="N142" s="48">
        <v>6.4657769528571736</v>
      </c>
      <c r="O142" s="48">
        <v>8.2685208911912795</v>
      </c>
      <c r="P142" s="48">
        <v>8.4610536667797867</v>
      </c>
      <c r="Q142" s="48">
        <v>3.6047953127272478</v>
      </c>
    </row>
    <row r="143" spans="1:17" x14ac:dyDescent="0.25">
      <c r="A143" s="47">
        <v>43922</v>
      </c>
      <c r="B143" s="48">
        <v>3.7352671732218603</v>
      </c>
      <c r="C143" s="48">
        <v>2.7806646804776092</v>
      </c>
      <c r="D143" s="48">
        <v>3.5258704973940889</v>
      </c>
      <c r="E143" s="48">
        <v>1.2617689400063126</v>
      </c>
      <c r="F143" s="48">
        <v>8.8693349346020298</v>
      </c>
      <c r="G143" s="48">
        <v>2.2602523537880015</v>
      </c>
      <c r="H143" s="48">
        <v>1.4511497571152527</v>
      </c>
      <c r="I143" s="48">
        <v>9.6029931407191853</v>
      </c>
      <c r="J143" s="48">
        <v>20.537040886240636</v>
      </c>
      <c r="K143" s="48">
        <v>15.39912392126069</v>
      </c>
      <c r="L143" s="48">
        <v>2.24177617650908</v>
      </c>
      <c r="M143" s="48">
        <v>2.3380062665034602</v>
      </c>
      <c r="N143" s="48">
        <v>4.7483775606826946</v>
      </c>
      <c r="O143" s="48">
        <v>8.9971284941145679</v>
      </c>
      <c r="P143" s="48">
        <v>7.8092642632239393</v>
      </c>
      <c r="Q143" s="48">
        <v>4.4419809541405879</v>
      </c>
    </row>
    <row r="144" spans="1:17" x14ac:dyDescent="0.25">
      <c r="A144" s="47">
        <v>44013</v>
      </c>
      <c r="B144" s="48">
        <v>4.1682407757209416</v>
      </c>
      <c r="C144" s="48">
        <v>2.9334396731450001</v>
      </c>
      <c r="D144" s="48">
        <v>3.5644825029033571</v>
      </c>
      <c r="E144" s="48">
        <v>1.6006940071919293</v>
      </c>
      <c r="F144" s="48">
        <v>8.1119086596986101</v>
      </c>
      <c r="G144" s="48">
        <v>2.7578390630902909</v>
      </c>
      <c r="H144" s="48">
        <v>1.7168282751962392</v>
      </c>
      <c r="I144" s="48">
        <v>9.1976941051364935</v>
      </c>
      <c r="J144" s="48">
        <v>18.767577551106072</v>
      </c>
      <c r="K144" s="48">
        <v>16.57501853950664</v>
      </c>
      <c r="L144" s="48">
        <v>2.3961437826190379</v>
      </c>
      <c r="M144" s="48">
        <v>2.8382935258643607</v>
      </c>
      <c r="N144" s="48">
        <v>5.8053141921672333</v>
      </c>
      <c r="O144" s="48">
        <v>8.3987463095887733</v>
      </c>
      <c r="P144" s="48">
        <v>7.7096363458282617</v>
      </c>
      <c r="Q144" s="48">
        <v>3.4602415033091272</v>
      </c>
    </row>
    <row r="145" spans="1:17" x14ac:dyDescent="0.25">
      <c r="A145" s="47">
        <v>44105</v>
      </c>
      <c r="B145" s="48">
        <v>4.161713069202909</v>
      </c>
      <c r="C145" s="48">
        <v>2.8712433299234146</v>
      </c>
      <c r="D145" s="48">
        <v>3.5161325997401085</v>
      </c>
      <c r="E145" s="48">
        <v>1.6111863750725759</v>
      </c>
      <c r="F145" s="48">
        <v>7.948795930216483</v>
      </c>
      <c r="G145" s="48">
        <v>2.7343857999944707</v>
      </c>
      <c r="H145" s="48">
        <v>1.7134839226962315</v>
      </c>
      <c r="I145" s="48">
        <v>9.0865105477065988</v>
      </c>
      <c r="J145" s="48">
        <v>18.660316845917773</v>
      </c>
      <c r="K145" s="48">
        <v>16.984157704111254</v>
      </c>
      <c r="L145" s="48">
        <v>2.4385523514611962</v>
      </c>
      <c r="M145" s="48">
        <v>2.868478531338992</v>
      </c>
      <c r="N145" s="48">
        <v>5.7100002764798585</v>
      </c>
      <c r="O145" s="48">
        <v>8.4464596754126458</v>
      </c>
      <c r="P145" s="48">
        <v>7.8527191794077797</v>
      </c>
      <c r="Q145" s="48">
        <v>3.3965550609638089</v>
      </c>
    </row>
    <row r="146" spans="1:17" x14ac:dyDescent="0.25">
      <c r="A146" s="47">
        <v>44197</v>
      </c>
      <c r="B146" s="48">
        <v>4.4977141562370875</v>
      </c>
      <c r="C146" s="48">
        <v>3.0782251722713156</v>
      </c>
      <c r="D146" s="48">
        <v>3.7279912564810003</v>
      </c>
      <c r="E146" s="48">
        <v>1.7440388126940969</v>
      </c>
      <c r="F146" s="48">
        <v>8.007117437722421</v>
      </c>
      <c r="G146" s="48">
        <v>2.910952057259387</v>
      </c>
      <c r="H146" s="48">
        <v>2.0012795393658283</v>
      </c>
      <c r="I146" s="48">
        <v>8.9867647646847146</v>
      </c>
      <c r="J146" s="48">
        <v>18.174790408786169</v>
      </c>
      <c r="K146" s="48">
        <v>16.422088048302612</v>
      </c>
      <c r="L146" s="48">
        <v>2.3778106548309275</v>
      </c>
      <c r="M146" s="48">
        <v>2.9489383821824147</v>
      </c>
      <c r="N146" s="48">
        <v>5.9198688472150023</v>
      </c>
      <c r="O146" s="48">
        <v>8.2963466485398598</v>
      </c>
      <c r="P146" s="48">
        <v>7.7158889466458742</v>
      </c>
      <c r="Q146" s="48">
        <v>3.190184866781292</v>
      </c>
    </row>
    <row r="147" spans="1:17" x14ac:dyDescent="0.25">
      <c r="A147" s="47">
        <v>44287</v>
      </c>
      <c r="B147" s="48">
        <v>4.8342973019506807</v>
      </c>
      <c r="C147" s="48">
        <v>3.0207184170083599</v>
      </c>
      <c r="D147" s="48">
        <v>3.7036800857049932</v>
      </c>
      <c r="E147" s="48">
        <v>1.7829699586141809</v>
      </c>
      <c r="F147" s="48">
        <v>7.8014500978847963</v>
      </c>
      <c r="G147" s="48">
        <v>3.0417620538589563</v>
      </c>
      <c r="H147" s="48">
        <v>2.2032050096609423</v>
      </c>
      <c r="I147" s="48">
        <v>8.875950949195559</v>
      </c>
      <c r="J147" s="48">
        <v>17.558045364979563</v>
      </c>
      <c r="K147" s="48">
        <v>16.161513101258155</v>
      </c>
      <c r="L147" s="48">
        <v>2.6610635326527099</v>
      </c>
      <c r="M147" s="48">
        <v>3.1278496591568512</v>
      </c>
      <c r="N147" s="48">
        <v>6.5598755236995991</v>
      </c>
      <c r="O147" s="48">
        <v>8.0118864663907612</v>
      </c>
      <c r="P147" s="48">
        <v>7.6777390206418943</v>
      </c>
      <c r="Q147" s="48">
        <v>2.9786311433071666</v>
      </c>
    </row>
    <row r="148" spans="1:17" x14ac:dyDescent="0.25">
      <c r="A148" s="47">
        <v>44378</v>
      </c>
      <c r="B148" s="48">
        <v>4.1835526686668878</v>
      </c>
      <c r="C148" s="48">
        <v>2.9358154451327603</v>
      </c>
      <c r="D148" s="48">
        <v>3.6016511221492151</v>
      </c>
      <c r="E148" s="48">
        <v>1.7763969708548131</v>
      </c>
      <c r="F148" s="48">
        <v>7.8002367694128996</v>
      </c>
      <c r="G148" s="48">
        <v>3.0047165970347449</v>
      </c>
      <c r="H148" s="48">
        <v>2.3564193950478862</v>
      </c>
      <c r="I148" s="48">
        <v>8.7924133568014824</v>
      </c>
      <c r="J148" s="48">
        <v>17.492123345589388</v>
      </c>
      <c r="K148" s="48">
        <v>16.126001415605483</v>
      </c>
      <c r="L148" s="48">
        <v>2.9301780781589613</v>
      </c>
      <c r="M148" s="48">
        <v>3.2941014350230819</v>
      </c>
      <c r="N148" s="48">
        <v>6.7842579659127207</v>
      </c>
      <c r="O148" s="48">
        <v>7.9944127429548564</v>
      </c>
      <c r="P148" s="48">
        <v>7.9179951017544727</v>
      </c>
      <c r="Q148" s="48">
        <v>3.009101215792144</v>
      </c>
    </row>
    <row r="149" spans="1:17" x14ac:dyDescent="0.25">
      <c r="A149" s="47">
        <v>44470</v>
      </c>
      <c r="B149" s="48">
        <v>4.2870628041828587</v>
      </c>
      <c r="C149" s="48">
        <v>2.9078961885964372</v>
      </c>
      <c r="D149" s="48">
        <v>3.6416128280884132</v>
      </c>
      <c r="E149" s="48">
        <v>1.7886258596805236</v>
      </c>
      <c r="F149" s="48">
        <v>7.7772737860268961</v>
      </c>
      <c r="G149" s="48">
        <v>2.9508035944146815</v>
      </c>
      <c r="H149" s="48">
        <v>2.5486999056037072</v>
      </c>
      <c r="I149" s="48">
        <v>8.7347218987140032</v>
      </c>
      <c r="J149" s="48">
        <v>17.367691949344742</v>
      </c>
      <c r="K149" s="48">
        <v>15.987299407877797</v>
      </c>
      <c r="L149" s="48">
        <v>2.9336406320873842</v>
      </c>
      <c r="M149" s="48">
        <v>3.382942467298427</v>
      </c>
      <c r="N149" s="48">
        <v>6.789790489267018</v>
      </c>
      <c r="O149" s="48">
        <v>8.0034571109830708</v>
      </c>
      <c r="P149" s="48">
        <v>7.7993404518762794</v>
      </c>
      <c r="Q149" s="48">
        <v>3.098527663017494</v>
      </c>
    </row>
    <row r="150" spans="1:17" x14ac:dyDescent="0.25">
      <c r="A150" s="47">
        <v>44562</v>
      </c>
      <c r="B150" s="48">
        <v>4.4030929628496533</v>
      </c>
      <c r="C150" s="48">
        <v>2.9309962147797557</v>
      </c>
      <c r="D150" s="48">
        <v>3.6196543512036521</v>
      </c>
      <c r="E150" s="48">
        <v>1.777433848627183</v>
      </c>
      <c r="F150" s="48">
        <v>7.7366062591106246</v>
      </c>
      <c r="G150" s="48">
        <v>2.9303963383542992</v>
      </c>
      <c r="H150" s="48">
        <v>2.7366362529318962</v>
      </c>
      <c r="I150" s="48">
        <v>8.6940090341389684</v>
      </c>
      <c r="J150" s="48">
        <v>17.417412013125297</v>
      </c>
      <c r="K150" s="48">
        <v>15.781549000905814</v>
      </c>
      <c r="L150" s="48">
        <v>2.9255973269506486</v>
      </c>
      <c r="M150" s="48">
        <v>3.3743048931920026</v>
      </c>
      <c r="N150" s="48">
        <v>6.8211948338642232</v>
      </c>
      <c r="O150" s="48">
        <v>7.8499829035218749</v>
      </c>
      <c r="P150" s="48">
        <v>7.8523824092236998</v>
      </c>
      <c r="Q150" s="48">
        <v>3.149951110071326</v>
      </c>
    </row>
    <row r="151" spans="1:17" x14ac:dyDescent="0.25">
      <c r="A151" s="47">
        <v>44652</v>
      </c>
      <c r="B151" s="48">
        <v>4.3187219124255893</v>
      </c>
      <c r="C151" s="48">
        <v>2.8969906590433165</v>
      </c>
      <c r="D151" s="48">
        <v>3.4881532199242367</v>
      </c>
      <c r="E151" s="48">
        <v>1.7405472812404412</v>
      </c>
      <c r="F151" s="48">
        <v>7.6209971530081635</v>
      </c>
      <c r="G151" s="48">
        <v>2.8993435448577678</v>
      </c>
      <c r="H151" s="48">
        <v>3.0128702854050493</v>
      </c>
      <c r="I151" s="48">
        <v>8.6150914096138891</v>
      </c>
      <c r="J151" s="48">
        <v>17.447236535610923</v>
      </c>
      <c r="K151" s="48">
        <v>15.669631302792874</v>
      </c>
      <c r="L151" s="48">
        <v>3.1087503823439446</v>
      </c>
      <c r="M151" s="48">
        <v>3.4040375520575985</v>
      </c>
      <c r="N151" s="48">
        <v>7.0363050281169848</v>
      </c>
      <c r="O151" s="48">
        <v>7.6427613467918389</v>
      </c>
      <c r="P151" s="48">
        <v>7.917460765629043</v>
      </c>
      <c r="Q151" s="48">
        <v>3.1811016211383256</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EV221"/>
  <sheetViews>
    <sheetView workbookViewId="0">
      <selection activeCell="A17" sqref="A17"/>
    </sheetView>
  </sheetViews>
  <sheetFormatPr baseColWidth="10" defaultRowHeight="15" x14ac:dyDescent="0.25"/>
  <sheetData>
    <row r="1" spans="1:152" ht="18" x14ac:dyDescent="0.25">
      <c r="A1" s="159" t="s">
        <v>912</v>
      </c>
      <c r="B1" s="156"/>
      <c r="C1" s="156"/>
      <c r="D1" s="156"/>
      <c r="E1" s="156"/>
      <c r="F1" s="156"/>
      <c r="G1" s="156"/>
      <c r="H1" s="156"/>
      <c r="I1" s="156"/>
      <c r="J1" s="156"/>
      <c r="K1" s="156"/>
      <c r="L1" s="156"/>
      <c r="M1" s="156"/>
      <c r="N1" s="156"/>
      <c r="O1" s="156"/>
      <c r="P1" s="156"/>
      <c r="Q1" s="156"/>
      <c r="R1" s="156"/>
      <c r="S1" s="156"/>
      <c r="T1" s="156"/>
      <c r="U1" s="156"/>
      <c r="V1" s="156"/>
      <c r="W1" s="156"/>
      <c r="X1" s="156"/>
      <c r="Y1" s="156"/>
      <c r="Z1" s="156"/>
      <c r="AA1" s="156"/>
      <c r="AB1" s="156"/>
      <c r="AC1" s="156"/>
      <c r="AD1" s="156"/>
      <c r="AE1" s="156"/>
      <c r="AF1" s="156"/>
      <c r="AG1" s="156"/>
      <c r="AH1" s="156"/>
      <c r="AI1" s="156"/>
      <c r="AJ1" s="156"/>
      <c r="AK1" s="156"/>
      <c r="AL1" s="156"/>
      <c r="AM1" s="156"/>
      <c r="AN1" s="156"/>
      <c r="AO1" s="156"/>
      <c r="AP1" s="156"/>
      <c r="AQ1" s="156"/>
      <c r="AR1" s="156"/>
      <c r="AS1" s="156"/>
      <c r="AT1" s="156"/>
      <c r="AU1" s="156"/>
      <c r="AV1" s="156"/>
      <c r="AW1" s="156"/>
      <c r="AX1" s="156"/>
      <c r="AY1" s="156"/>
      <c r="AZ1" s="156"/>
      <c r="BA1" s="156"/>
      <c r="BB1" s="156"/>
      <c r="BC1" s="156"/>
      <c r="BD1" s="156"/>
      <c r="BE1" s="156"/>
      <c r="BF1" s="156"/>
      <c r="BG1" s="156"/>
      <c r="BH1" s="156"/>
      <c r="BI1" s="156"/>
      <c r="BJ1" s="156"/>
      <c r="BK1" s="156"/>
      <c r="BL1" s="156"/>
      <c r="BM1" s="156"/>
      <c r="BN1" s="156"/>
      <c r="BO1" s="156"/>
      <c r="BP1" s="156"/>
      <c r="BQ1" s="156"/>
      <c r="BR1" s="156"/>
      <c r="BS1" s="156"/>
      <c r="BT1" s="156"/>
      <c r="BU1" s="156"/>
      <c r="BV1" s="156"/>
      <c r="BW1" s="156"/>
      <c r="BX1" s="156"/>
      <c r="BY1" s="156"/>
      <c r="BZ1" s="156"/>
      <c r="CA1" s="156"/>
      <c r="CB1" s="156"/>
      <c r="CC1" s="156"/>
      <c r="CD1" s="156"/>
      <c r="CE1" s="156"/>
      <c r="CF1" s="156"/>
      <c r="CG1" s="156"/>
      <c r="CH1" s="156"/>
      <c r="CI1" s="156"/>
      <c r="CJ1" s="156"/>
      <c r="CK1" s="156"/>
      <c r="CL1" s="156"/>
      <c r="CM1" s="156"/>
      <c r="CN1" s="156"/>
      <c r="CO1" s="156"/>
      <c r="CP1" s="156"/>
      <c r="CQ1" s="156"/>
      <c r="CR1" s="156"/>
      <c r="CS1" s="156"/>
      <c r="CT1" s="156"/>
      <c r="CU1" s="156"/>
      <c r="CV1" s="156"/>
      <c r="CW1" s="156"/>
      <c r="CX1" s="156"/>
      <c r="CY1" s="156"/>
      <c r="CZ1" s="156"/>
      <c r="DA1" s="156"/>
      <c r="DB1" s="156"/>
      <c r="DC1" s="156"/>
      <c r="DD1" s="156"/>
      <c r="DE1" s="156"/>
      <c r="DF1" s="156"/>
      <c r="DG1" s="156"/>
      <c r="DH1" s="156"/>
      <c r="DI1" s="156"/>
      <c r="DJ1" s="156"/>
      <c r="DK1" s="156"/>
      <c r="DL1" s="156"/>
      <c r="DM1" s="156"/>
      <c r="DN1" s="156"/>
      <c r="DO1" s="156"/>
      <c r="DP1" s="156"/>
      <c r="DQ1" s="156"/>
      <c r="DR1" s="156"/>
      <c r="DS1" s="156"/>
      <c r="DT1" s="156"/>
      <c r="DU1" s="156"/>
      <c r="DV1" s="156"/>
      <c r="DW1" s="156"/>
      <c r="DX1" s="156"/>
      <c r="DY1" s="156"/>
      <c r="DZ1" s="156"/>
      <c r="EA1" s="156"/>
      <c r="EB1" s="156"/>
      <c r="EC1" s="156"/>
      <c r="ED1" s="156"/>
      <c r="EE1" s="156"/>
      <c r="EF1" s="156"/>
      <c r="EG1" s="156"/>
      <c r="EH1" s="156"/>
      <c r="EI1" s="156"/>
      <c r="EJ1" s="156"/>
      <c r="EK1" s="156"/>
      <c r="EL1" s="156"/>
      <c r="EM1" s="156"/>
      <c r="EN1" s="156"/>
      <c r="EO1" s="156"/>
      <c r="EP1" s="156"/>
      <c r="EQ1" s="156"/>
      <c r="ER1" s="156"/>
      <c r="ES1" s="156"/>
      <c r="ET1" s="156"/>
      <c r="EU1" s="156"/>
      <c r="EV1" s="156"/>
    </row>
    <row r="2" spans="1:152" ht="16.5" x14ac:dyDescent="0.25">
      <c r="A2" s="160" t="s">
        <v>913</v>
      </c>
      <c r="B2" s="156"/>
      <c r="C2" s="156"/>
      <c r="D2" s="156"/>
      <c r="E2" s="156"/>
      <c r="F2" s="156"/>
      <c r="G2" s="156"/>
      <c r="H2" s="156"/>
      <c r="I2" s="156"/>
      <c r="J2" s="156"/>
      <c r="K2" s="156"/>
      <c r="L2" s="156"/>
      <c r="M2" s="156"/>
      <c r="N2" s="156"/>
      <c r="O2" s="156"/>
      <c r="P2" s="156"/>
      <c r="Q2" s="156"/>
      <c r="R2" s="156"/>
      <c r="S2" s="156"/>
      <c r="T2" s="156"/>
      <c r="U2" s="156"/>
      <c r="V2" s="156"/>
      <c r="W2" s="156"/>
      <c r="X2" s="156"/>
      <c r="Y2" s="156"/>
      <c r="Z2" s="156"/>
      <c r="AA2" s="156"/>
      <c r="AB2" s="156"/>
      <c r="AC2" s="156"/>
      <c r="AD2" s="156"/>
      <c r="AE2" s="156"/>
      <c r="AF2" s="156"/>
      <c r="AG2" s="156"/>
      <c r="AH2" s="156"/>
      <c r="AI2" s="156"/>
      <c r="AJ2" s="156"/>
      <c r="AK2" s="156"/>
      <c r="AL2" s="156"/>
      <c r="AM2" s="156"/>
      <c r="AN2" s="156"/>
      <c r="AO2" s="156"/>
      <c r="AP2" s="156"/>
      <c r="AQ2" s="156"/>
      <c r="AR2" s="156"/>
      <c r="AS2" s="156"/>
      <c r="AT2" s="156"/>
      <c r="AU2" s="156"/>
      <c r="AV2" s="156"/>
      <c r="AW2" s="156"/>
      <c r="AX2" s="156"/>
      <c r="AY2" s="156"/>
      <c r="AZ2" s="156"/>
      <c r="BA2" s="156"/>
      <c r="BB2" s="156"/>
      <c r="BC2" s="156"/>
      <c r="BD2" s="156"/>
      <c r="BE2" s="156"/>
      <c r="BF2" s="156"/>
      <c r="BG2" s="156"/>
      <c r="BH2" s="156"/>
      <c r="BI2" s="156"/>
      <c r="BJ2" s="156"/>
      <c r="BK2" s="156"/>
      <c r="BL2" s="156"/>
      <c r="BM2" s="156"/>
      <c r="BN2" s="156"/>
      <c r="BO2" s="156"/>
      <c r="BP2" s="156"/>
      <c r="BQ2" s="156"/>
      <c r="BR2" s="156"/>
      <c r="BS2" s="156"/>
      <c r="BT2" s="156"/>
      <c r="BU2" s="156"/>
      <c r="BV2" s="156"/>
      <c r="BW2" s="156"/>
      <c r="BX2" s="156"/>
      <c r="BY2" s="156"/>
      <c r="BZ2" s="156"/>
      <c r="CA2" s="156"/>
      <c r="CB2" s="156"/>
      <c r="CC2" s="156"/>
      <c r="CD2" s="156"/>
      <c r="CE2" s="156"/>
      <c r="CF2" s="156"/>
      <c r="CG2" s="156"/>
      <c r="CH2" s="156"/>
      <c r="CI2" s="156"/>
      <c r="CJ2" s="156"/>
      <c r="CK2" s="156"/>
      <c r="CL2" s="156"/>
      <c r="CM2" s="156"/>
      <c r="CN2" s="156"/>
      <c r="CO2" s="156"/>
      <c r="CP2" s="156"/>
      <c r="CQ2" s="156"/>
      <c r="CR2" s="156"/>
      <c r="CS2" s="156"/>
      <c r="CT2" s="156"/>
      <c r="CU2" s="156"/>
      <c r="CV2" s="156"/>
      <c r="CW2" s="156"/>
      <c r="CX2" s="156"/>
      <c r="CY2" s="156"/>
      <c r="CZ2" s="156"/>
      <c r="DA2" s="156"/>
      <c r="DB2" s="156"/>
      <c r="DC2" s="156"/>
      <c r="DD2" s="156"/>
      <c r="DE2" s="156"/>
      <c r="DF2" s="156"/>
      <c r="DG2" s="156"/>
      <c r="DH2" s="156"/>
      <c r="DI2" s="156"/>
      <c r="DJ2" s="156"/>
      <c r="DK2" s="156"/>
      <c r="DL2" s="156"/>
      <c r="DM2" s="156"/>
      <c r="DN2" s="156"/>
      <c r="DO2" s="156"/>
      <c r="DP2" s="156"/>
      <c r="DQ2" s="156"/>
      <c r="DR2" s="156"/>
      <c r="DS2" s="156"/>
      <c r="DT2" s="156"/>
      <c r="DU2" s="156"/>
      <c r="DV2" s="156"/>
      <c r="DW2" s="156"/>
      <c r="DX2" s="156"/>
      <c r="DY2" s="156"/>
      <c r="DZ2" s="156"/>
      <c r="EA2" s="156"/>
      <c r="EB2" s="156"/>
      <c r="EC2" s="156"/>
      <c r="ED2" s="156"/>
      <c r="EE2" s="156"/>
      <c r="EF2" s="156"/>
      <c r="EG2" s="156"/>
      <c r="EH2" s="156"/>
      <c r="EI2" s="156"/>
      <c r="EJ2" s="156"/>
      <c r="EK2" s="156"/>
      <c r="EL2" s="156"/>
      <c r="EM2" s="156"/>
      <c r="EN2" s="156"/>
      <c r="EO2" s="156"/>
      <c r="EP2" s="156"/>
      <c r="EQ2" s="156"/>
      <c r="ER2" s="156"/>
      <c r="ES2" s="156"/>
      <c r="ET2" s="156"/>
      <c r="EU2" s="156"/>
      <c r="EV2" s="156"/>
    </row>
    <row r="3" spans="1:152" x14ac:dyDescent="0.25">
      <c r="A3" s="156" t="s">
        <v>786</v>
      </c>
      <c r="B3" s="156"/>
      <c r="C3" s="156"/>
      <c r="D3" s="156"/>
      <c r="E3" s="156"/>
      <c r="F3" s="156"/>
      <c r="G3" s="156"/>
      <c r="H3" s="156"/>
      <c r="I3" s="156"/>
      <c r="J3" s="156"/>
      <c r="K3" s="156"/>
      <c r="L3" s="156"/>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6"/>
      <c r="AL3" s="156"/>
      <c r="AM3" s="156"/>
      <c r="AN3" s="156"/>
      <c r="AO3" s="156"/>
      <c r="AP3" s="156"/>
      <c r="AQ3" s="156"/>
      <c r="AR3" s="156"/>
      <c r="AS3" s="156"/>
      <c r="AT3" s="156"/>
      <c r="AU3" s="156"/>
      <c r="AV3" s="156"/>
      <c r="AW3" s="156"/>
      <c r="AX3" s="156"/>
      <c r="AY3" s="156"/>
      <c r="AZ3" s="156"/>
      <c r="BA3" s="156"/>
      <c r="BB3" s="156"/>
      <c r="BC3" s="156"/>
      <c r="BD3" s="156"/>
      <c r="BE3" s="156"/>
      <c r="BF3" s="156"/>
      <c r="BG3" s="156"/>
      <c r="BH3" s="156"/>
      <c r="BI3" s="156"/>
      <c r="BJ3" s="156"/>
      <c r="BK3" s="156"/>
      <c r="BL3" s="156"/>
      <c r="BM3" s="156"/>
      <c r="BN3" s="156"/>
      <c r="BO3" s="156"/>
      <c r="BP3" s="156"/>
      <c r="BQ3" s="156"/>
      <c r="BR3" s="156"/>
      <c r="BS3" s="156"/>
      <c r="BT3" s="156"/>
      <c r="BU3" s="156"/>
      <c r="BV3" s="156"/>
      <c r="BW3" s="156"/>
      <c r="BX3" s="156"/>
      <c r="BY3" s="156"/>
      <c r="BZ3" s="156"/>
      <c r="CA3" s="156"/>
      <c r="CB3" s="156"/>
      <c r="CC3" s="156"/>
      <c r="CD3" s="156"/>
      <c r="CE3" s="156"/>
      <c r="CF3" s="156"/>
      <c r="CG3" s="156"/>
      <c r="CH3" s="156"/>
      <c r="CI3" s="156"/>
      <c r="CJ3" s="156"/>
      <c r="CK3" s="156"/>
      <c r="CL3" s="156"/>
      <c r="CM3" s="156"/>
      <c r="CN3" s="156"/>
      <c r="CO3" s="156"/>
      <c r="CP3" s="156"/>
      <c r="CQ3" s="156"/>
      <c r="CR3" s="156"/>
      <c r="CS3" s="156"/>
      <c r="CT3" s="156"/>
      <c r="CU3" s="156"/>
      <c r="CV3" s="156"/>
      <c r="CW3" s="156"/>
      <c r="CX3" s="156"/>
      <c r="CY3" s="156"/>
      <c r="CZ3" s="156"/>
      <c r="DA3" s="156"/>
      <c r="DB3" s="156"/>
      <c r="DC3" s="156"/>
      <c r="DD3" s="156"/>
      <c r="DE3" s="156"/>
      <c r="DF3" s="156"/>
      <c r="DG3" s="156"/>
      <c r="DH3" s="156"/>
      <c r="DI3" s="156"/>
      <c r="DJ3" s="156"/>
      <c r="DK3" s="156"/>
      <c r="DL3" s="156"/>
      <c r="DM3" s="156"/>
      <c r="DN3" s="156"/>
      <c r="DO3" s="156"/>
      <c r="DP3" s="156"/>
      <c r="DQ3" s="156"/>
      <c r="DR3" s="156"/>
      <c r="DS3" s="156"/>
      <c r="DT3" s="156"/>
      <c r="DU3" s="156"/>
      <c r="DV3" s="156"/>
      <c r="DW3" s="156"/>
      <c r="DX3" s="156"/>
      <c r="DY3" s="156"/>
      <c r="DZ3" s="156"/>
      <c r="EA3" s="156"/>
      <c r="EB3" s="156"/>
      <c r="EC3" s="156"/>
      <c r="ED3" s="156"/>
      <c r="EE3" s="156"/>
      <c r="EF3" s="156"/>
      <c r="EG3" s="156"/>
      <c r="EH3" s="156"/>
      <c r="EI3" s="156"/>
      <c r="EJ3" s="156"/>
      <c r="EK3" s="156"/>
      <c r="EL3" s="156"/>
      <c r="EM3" s="156"/>
      <c r="EN3" s="156"/>
      <c r="EO3" s="156"/>
      <c r="EP3" s="156"/>
      <c r="EQ3" s="156"/>
      <c r="ER3" s="156"/>
      <c r="ES3" s="156"/>
      <c r="ET3" s="156"/>
      <c r="EU3" s="156"/>
      <c r="EV3" s="156"/>
    </row>
    <row r="4" spans="1:152" x14ac:dyDescent="0.25">
      <c r="A4" s="156" t="s">
        <v>787</v>
      </c>
      <c r="B4" s="156"/>
      <c r="C4" s="156"/>
      <c r="D4" s="156"/>
      <c r="E4" s="156"/>
      <c r="F4" s="156"/>
      <c r="G4" s="156"/>
      <c r="H4" s="156"/>
      <c r="I4" s="156"/>
      <c r="J4" s="156"/>
      <c r="K4" s="156"/>
      <c r="L4" s="156"/>
      <c r="M4" s="156"/>
      <c r="N4" s="156"/>
      <c r="O4" s="156"/>
      <c r="P4" s="156"/>
      <c r="Q4" s="156"/>
      <c r="R4" s="156"/>
      <c r="S4" s="156"/>
      <c r="T4" s="156"/>
      <c r="U4" s="156"/>
      <c r="V4" s="156"/>
      <c r="W4" s="156"/>
      <c r="X4" s="156"/>
      <c r="Y4" s="156"/>
      <c r="Z4" s="156"/>
      <c r="AA4" s="156"/>
      <c r="AB4" s="156"/>
      <c r="AC4" s="156"/>
      <c r="AD4" s="156"/>
      <c r="AE4" s="156"/>
      <c r="AF4" s="156"/>
      <c r="AG4" s="156"/>
      <c r="AH4" s="156"/>
      <c r="AI4" s="156"/>
      <c r="AJ4" s="156"/>
      <c r="AK4" s="156"/>
      <c r="AL4" s="156"/>
      <c r="AM4" s="156"/>
      <c r="AN4" s="156"/>
      <c r="AO4" s="156"/>
      <c r="AP4" s="156"/>
      <c r="AQ4" s="156"/>
      <c r="AR4" s="156"/>
      <c r="AS4" s="156"/>
      <c r="AT4" s="156"/>
      <c r="AU4" s="156"/>
      <c r="AV4" s="156"/>
      <c r="AW4" s="156"/>
      <c r="AX4" s="156"/>
      <c r="AY4" s="156"/>
      <c r="AZ4" s="156"/>
      <c r="BA4" s="156"/>
      <c r="BB4" s="156"/>
      <c r="BC4" s="156"/>
      <c r="BD4" s="156"/>
      <c r="BE4" s="156"/>
      <c r="BF4" s="156"/>
      <c r="BG4" s="156"/>
      <c r="BH4" s="156"/>
      <c r="BI4" s="156"/>
      <c r="BJ4" s="156"/>
      <c r="BK4" s="156"/>
      <c r="BL4" s="156"/>
      <c r="BM4" s="156"/>
      <c r="BN4" s="156"/>
      <c r="BO4" s="156"/>
      <c r="BP4" s="156"/>
      <c r="BQ4" s="156"/>
      <c r="BR4" s="156"/>
      <c r="BS4" s="156"/>
      <c r="BT4" s="156"/>
      <c r="BU4" s="156"/>
      <c r="BV4" s="156"/>
      <c r="BW4" s="156"/>
      <c r="BX4" s="156"/>
      <c r="BY4" s="156"/>
      <c r="BZ4" s="156"/>
      <c r="CA4" s="156"/>
      <c r="CB4" s="156"/>
      <c r="CC4" s="156"/>
      <c r="CD4" s="156"/>
      <c r="CE4" s="156"/>
      <c r="CF4" s="156"/>
      <c r="CG4" s="156"/>
      <c r="CH4" s="156"/>
      <c r="CI4" s="156"/>
      <c r="CJ4" s="156"/>
      <c r="CK4" s="156"/>
      <c r="CL4" s="156"/>
      <c r="CM4" s="156"/>
      <c r="CN4" s="156"/>
      <c r="CO4" s="156"/>
      <c r="CP4" s="156"/>
      <c r="CQ4" s="156"/>
      <c r="CR4" s="156"/>
      <c r="CS4" s="156"/>
      <c r="CT4" s="156"/>
      <c r="CU4" s="156"/>
      <c r="CV4" s="156"/>
      <c r="CW4" s="156"/>
      <c r="CX4" s="156"/>
      <c r="CY4" s="156"/>
      <c r="CZ4" s="156"/>
      <c r="DA4" s="156"/>
      <c r="DB4" s="156"/>
      <c r="DC4" s="156"/>
      <c r="DD4" s="156"/>
      <c r="DE4" s="156"/>
      <c r="DF4" s="156"/>
      <c r="DG4" s="156"/>
      <c r="DH4" s="156"/>
      <c r="DI4" s="156"/>
      <c r="DJ4" s="156"/>
      <c r="DK4" s="156"/>
      <c r="DL4" s="156"/>
      <c r="DM4" s="156"/>
      <c r="DN4" s="156"/>
      <c r="DO4" s="156"/>
      <c r="DP4" s="156"/>
      <c r="DQ4" s="156"/>
      <c r="DR4" s="156"/>
      <c r="DS4" s="156"/>
      <c r="DT4" s="156"/>
      <c r="DU4" s="156"/>
      <c r="DV4" s="156"/>
      <c r="DW4" s="156"/>
      <c r="DX4" s="156"/>
      <c r="DY4" s="156"/>
      <c r="DZ4" s="156"/>
      <c r="EA4" s="156"/>
      <c r="EB4" s="156"/>
      <c r="EC4" s="156"/>
      <c r="ED4" s="156"/>
      <c r="EE4" s="156"/>
      <c r="EF4" s="156"/>
      <c r="EG4" s="156"/>
      <c r="EH4" s="156"/>
      <c r="EI4" s="156"/>
      <c r="EJ4" s="156"/>
      <c r="EK4" s="156"/>
      <c r="EL4" s="156"/>
      <c r="EM4" s="156"/>
      <c r="EN4" s="156"/>
      <c r="EO4" s="156"/>
      <c r="EP4" s="156"/>
      <c r="EQ4" s="156"/>
      <c r="ER4" s="156"/>
      <c r="ES4" s="156"/>
      <c r="ET4" s="156"/>
      <c r="EU4" s="156"/>
      <c r="EV4" s="156"/>
    </row>
    <row r="6" spans="1:152" x14ac:dyDescent="0.25">
      <c r="A6" s="158" t="s">
        <v>788</v>
      </c>
      <c r="B6" s="158" t="s">
        <v>789</v>
      </c>
      <c r="C6" s="158" t="s">
        <v>886</v>
      </c>
      <c r="D6" s="158"/>
      <c r="E6" s="158"/>
      <c r="F6" s="158"/>
      <c r="G6" s="158" t="s">
        <v>887</v>
      </c>
      <c r="H6" s="158"/>
      <c r="I6" s="158"/>
      <c r="J6" s="158"/>
      <c r="K6" s="158" t="s">
        <v>888</v>
      </c>
      <c r="L6" s="158"/>
      <c r="M6" s="158"/>
      <c r="N6" s="158"/>
      <c r="O6" s="158" t="s">
        <v>889</v>
      </c>
      <c r="P6" s="158"/>
      <c r="Q6" s="158"/>
      <c r="R6" s="158"/>
      <c r="S6" s="158" t="s">
        <v>890</v>
      </c>
      <c r="T6" s="158"/>
      <c r="U6" s="158"/>
      <c r="V6" s="158"/>
      <c r="W6" s="158" t="s">
        <v>891</v>
      </c>
      <c r="X6" s="158"/>
      <c r="Y6" s="158"/>
      <c r="Z6" s="158"/>
      <c r="AA6" s="158" t="s">
        <v>892</v>
      </c>
      <c r="AB6" s="158"/>
      <c r="AC6" s="158"/>
      <c r="AD6" s="158"/>
      <c r="AE6" s="158" t="s">
        <v>893</v>
      </c>
      <c r="AF6" s="158"/>
      <c r="AG6" s="158"/>
      <c r="AH6" s="158"/>
      <c r="AI6" s="158" t="s">
        <v>894</v>
      </c>
      <c r="AJ6" s="158"/>
      <c r="AK6" s="158"/>
      <c r="AL6" s="158"/>
      <c r="AM6" s="158" t="s">
        <v>895</v>
      </c>
      <c r="AN6" s="158"/>
      <c r="AO6" s="158"/>
      <c r="AP6" s="158"/>
      <c r="AQ6" s="158" t="s">
        <v>790</v>
      </c>
      <c r="AR6" s="158"/>
      <c r="AS6" s="158"/>
      <c r="AT6" s="158"/>
      <c r="AU6" s="158" t="s">
        <v>791</v>
      </c>
      <c r="AV6" s="158"/>
      <c r="AW6" s="158"/>
      <c r="AX6" s="158"/>
      <c r="AY6" s="158" t="s">
        <v>792</v>
      </c>
      <c r="AZ6" s="158"/>
      <c r="BA6" s="158"/>
      <c r="BB6" s="158"/>
      <c r="BC6" s="158" t="s">
        <v>793</v>
      </c>
      <c r="BD6" s="158"/>
      <c r="BE6" s="158"/>
      <c r="BF6" s="158"/>
      <c r="BG6" s="158" t="s">
        <v>794</v>
      </c>
      <c r="BH6" s="158"/>
      <c r="BI6" s="158"/>
      <c r="BJ6" s="158"/>
      <c r="BK6" s="158" t="s">
        <v>795</v>
      </c>
      <c r="BL6" s="158"/>
      <c r="BM6" s="158"/>
      <c r="BN6" s="158"/>
      <c r="BO6" s="158" t="s">
        <v>796</v>
      </c>
      <c r="BP6" s="158"/>
      <c r="BQ6" s="158"/>
      <c r="BR6" s="158"/>
      <c r="BS6" s="158" t="s">
        <v>797</v>
      </c>
      <c r="BT6" s="158"/>
      <c r="BU6" s="158"/>
      <c r="BV6" s="158"/>
      <c r="BW6" s="158" t="s">
        <v>798</v>
      </c>
      <c r="BX6" s="158"/>
      <c r="BY6" s="158"/>
      <c r="BZ6" s="158"/>
      <c r="CA6" s="158" t="s">
        <v>799</v>
      </c>
      <c r="CB6" s="158"/>
      <c r="CC6" s="158"/>
      <c r="CD6" s="158"/>
      <c r="CE6" s="158" t="s">
        <v>800</v>
      </c>
      <c r="CF6" s="158"/>
      <c r="CG6" s="158"/>
      <c r="CH6" s="158"/>
      <c r="CI6" s="158" t="s">
        <v>801</v>
      </c>
      <c r="CJ6" s="158"/>
      <c r="CK6" s="158"/>
      <c r="CL6" s="158"/>
      <c r="CM6" s="158" t="s">
        <v>802</v>
      </c>
      <c r="CN6" s="158"/>
      <c r="CO6" s="158"/>
      <c r="CP6" s="158"/>
      <c r="CQ6" s="158" t="s">
        <v>803</v>
      </c>
      <c r="CR6" s="158"/>
      <c r="CS6" s="158"/>
      <c r="CT6" s="158"/>
      <c r="CU6" s="158" t="s">
        <v>804</v>
      </c>
      <c r="CV6" s="158"/>
      <c r="CW6" s="158"/>
      <c r="CX6" s="158"/>
      <c r="CY6" s="158" t="s">
        <v>805</v>
      </c>
      <c r="CZ6" s="158"/>
      <c r="DA6" s="158"/>
      <c r="DB6" s="158"/>
      <c r="DC6" s="158" t="s">
        <v>806</v>
      </c>
      <c r="DD6" s="158"/>
      <c r="DE6" s="158"/>
      <c r="DF6" s="158"/>
      <c r="DG6" s="158" t="s">
        <v>807</v>
      </c>
      <c r="DH6" s="158"/>
      <c r="DI6" s="158"/>
      <c r="DJ6" s="158"/>
      <c r="DK6" s="158" t="s">
        <v>808</v>
      </c>
      <c r="DL6" s="158"/>
      <c r="DM6" s="158"/>
      <c r="DN6" s="158"/>
      <c r="DO6" s="158" t="s">
        <v>809</v>
      </c>
      <c r="DP6" s="158"/>
      <c r="DQ6" s="158"/>
      <c r="DR6" s="158"/>
      <c r="DS6" s="158" t="s">
        <v>810</v>
      </c>
      <c r="DT6" s="158"/>
      <c r="DU6" s="158"/>
      <c r="DV6" s="158"/>
      <c r="DW6" s="158" t="s">
        <v>811</v>
      </c>
      <c r="DX6" s="158"/>
      <c r="DY6" s="158"/>
      <c r="DZ6" s="158"/>
      <c r="EA6" s="158" t="s">
        <v>812</v>
      </c>
      <c r="EB6" s="158"/>
      <c r="EC6" s="158"/>
      <c r="ED6" s="158"/>
      <c r="EE6" s="158" t="s">
        <v>813</v>
      </c>
      <c r="EF6" s="158"/>
      <c r="EG6" s="158"/>
      <c r="EH6" s="158"/>
      <c r="EI6" s="158" t="s">
        <v>814</v>
      </c>
      <c r="EJ6" s="158"/>
      <c r="EK6" s="158"/>
      <c r="EL6" s="158"/>
      <c r="EM6" s="158" t="s">
        <v>815</v>
      </c>
      <c r="EN6" s="158"/>
      <c r="EO6" s="158"/>
      <c r="EP6" s="158"/>
      <c r="EQ6" s="158" t="s">
        <v>816</v>
      </c>
      <c r="ER6" s="158"/>
      <c r="ES6" s="158"/>
      <c r="ET6" s="158"/>
      <c r="EU6" s="158" t="s">
        <v>817</v>
      </c>
      <c r="EV6" s="158"/>
    </row>
    <row r="7" spans="1:152" x14ac:dyDescent="0.25">
      <c r="A7" s="158"/>
      <c r="B7" s="158"/>
      <c r="C7" s="94" t="s">
        <v>818</v>
      </c>
      <c r="D7" s="94" t="s">
        <v>819</v>
      </c>
      <c r="E7" s="94" t="s">
        <v>820</v>
      </c>
      <c r="F7" s="94" t="s">
        <v>821</v>
      </c>
      <c r="G7" s="94" t="s">
        <v>818</v>
      </c>
      <c r="H7" s="94" t="s">
        <v>819</v>
      </c>
      <c r="I7" s="94" t="s">
        <v>820</v>
      </c>
      <c r="J7" s="94" t="s">
        <v>821</v>
      </c>
      <c r="K7" s="94" t="s">
        <v>818</v>
      </c>
      <c r="L7" s="94" t="s">
        <v>819</v>
      </c>
      <c r="M7" s="94" t="s">
        <v>820</v>
      </c>
      <c r="N7" s="94" t="s">
        <v>821</v>
      </c>
      <c r="O7" s="94" t="s">
        <v>818</v>
      </c>
      <c r="P7" s="94" t="s">
        <v>819</v>
      </c>
      <c r="Q7" s="94" t="s">
        <v>820</v>
      </c>
      <c r="R7" s="94" t="s">
        <v>821</v>
      </c>
      <c r="S7" s="94" t="s">
        <v>818</v>
      </c>
      <c r="T7" s="94" t="s">
        <v>819</v>
      </c>
      <c r="U7" s="94" t="s">
        <v>820</v>
      </c>
      <c r="V7" s="94" t="s">
        <v>821</v>
      </c>
      <c r="W7" s="94" t="s">
        <v>818</v>
      </c>
      <c r="X7" s="94" t="s">
        <v>819</v>
      </c>
      <c r="Y7" s="94" t="s">
        <v>820</v>
      </c>
      <c r="Z7" s="94" t="s">
        <v>821</v>
      </c>
      <c r="AA7" s="94" t="s">
        <v>818</v>
      </c>
      <c r="AB7" s="94" t="s">
        <v>819</v>
      </c>
      <c r="AC7" s="94" t="s">
        <v>820</v>
      </c>
      <c r="AD7" s="94" t="s">
        <v>821</v>
      </c>
      <c r="AE7" s="94" t="s">
        <v>818</v>
      </c>
      <c r="AF7" s="94" t="s">
        <v>819</v>
      </c>
      <c r="AG7" s="94" t="s">
        <v>820</v>
      </c>
      <c r="AH7" s="94" t="s">
        <v>821</v>
      </c>
      <c r="AI7" s="94" t="s">
        <v>818</v>
      </c>
      <c r="AJ7" s="94" t="s">
        <v>819</v>
      </c>
      <c r="AK7" s="94" t="s">
        <v>820</v>
      </c>
      <c r="AL7" s="94" t="s">
        <v>821</v>
      </c>
      <c r="AM7" s="94" t="s">
        <v>818</v>
      </c>
      <c r="AN7" s="94" t="s">
        <v>819</v>
      </c>
      <c r="AO7" s="94" t="s">
        <v>820</v>
      </c>
      <c r="AP7" s="94" t="s">
        <v>821</v>
      </c>
      <c r="AQ7" s="94" t="s">
        <v>818</v>
      </c>
      <c r="AR7" s="94" t="s">
        <v>819</v>
      </c>
      <c r="AS7" s="94" t="s">
        <v>820</v>
      </c>
      <c r="AT7" s="94" t="s">
        <v>821</v>
      </c>
      <c r="AU7" s="94" t="s">
        <v>818</v>
      </c>
      <c r="AV7" s="94" t="s">
        <v>819</v>
      </c>
      <c r="AW7" s="94" t="s">
        <v>820</v>
      </c>
      <c r="AX7" s="94" t="s">
        <v>821</v>
      </c>
      <c r="AY7" s="94" t="s">
        <v>818</v>
      </c>
      <c r="AZ7" s="94" t="s">
        <v>819</v>
      </c>
      <c r="BA7" s="94" t="s">
        <v>820</v>
      </c>
      <c r="BB7" s="94" t="s">
        <v>821</v>
      </c>
      <c r="BC7" s="94" t="s">
        <v>818</v>
      </c>
      <c r="BD7" s="94" t="s">
        <v>819</v>
      </c>
      <c r="BE7" s="94" t="s">
        <v>820</v>
      </c>
      <c r="BF7" s="94" t="s">
        <v>821</v>
      </c>
      <c r="BG7" s="94" t="s">
        <v>818</v>
      </c>
      <c r="BH7" s="94" t="s">
        <v>819</v>
      </c>
      <c r="BI7" s="94" t="s">
        <v>820</v>
      </c>
      <c r="BJ7" s="94" t="s">
        <v>821</v>
      </c>
      <c r="BK7" s="94" t="s">
        <v>818</v>
      </c>
      <c r="BL7" s="94" t="s">
        <v>819</v>
      </c>
      <c r="BM7" s="94" t="s">
        <v>820</v>
      </c>
      <c r="BN7" s="94" t="s">
        <v>821</v>
      </c>
      <c r="BO7" s="94" t="s">
        <v>818</v>
      </c>
      <c r="BP7" s="94" t="s">
        <v>819</v>
      </c>
      <c r="BQ7" s="94" t="s">
        <v>820</v>
      </c>
      <c r="BR7" s="94" t="s">
        <v>821</v>
      </c>
      <c r="BS7" s="94" t="s">
        <v>818</v>
      </c>
      <c r="BT7" s="94" t="s">
        <v>819</v>
      </c>
      <c r="BU7" s="94" t="s">
        <v>820</v>
      </c>
      <c r="BV7" s="94" t="s">
        <v>821</v>
      </c>
      <c r="BW7" s="94" t="s">
        <v>818</v>
      </c>
      <c r="BX7" s="94" t="s">
        <v>819</v>
      </c>
      <c r="BY7" s="94" t="s">
        <v>820</v>
      </c>
      <c r="BZ7" s="94" t="s">
        <v>821</v>
      </c>
      <c r="CA7" s="94" t="s">
        <v>818</v>
      </c>
      <c r="CB7" s="94" t="s">
        <v>819</v>
      </c>
      <c r="CC7" s="94" t="s">
        <v>820</v>
      </c>
      <c r="CD7" s="94" t="s">
        <v>821</v>
      </c>
      <c r="CE7" s="94" t="s">
        <v>818</v>
      </c>
      <c r="CF7" s="94" t="s">
        <v>819</v>
      </c>
      <c r="CG7" s="94" t="s">
        <v>820</v>
      </c>
      <c r="CH7" s="94" t="s">
        <v>821</v>
      </c>
      <c r="CI7" s="94" t="s">
        <v>818</v>
      </c>
      <c r="CJ7" s="94" t="s">
        <v>819</v>
      </c>
      <c r="CK7" s="94" t="s">
        <v>820</v>
      </c>
      <c r="CL7" s="94" t="s">
        <v>821</v>
      </c>
      <c r="CM7" s="94" t="s">
        <v>818</v>
      </c>
      <c r="CN7" s="94" t="s">
        <v>819</v>
      </c>
      <c r="CO7" s="94" t="s">
        <v>820</v>
      </c>
      <c r="CP7" s="94" t="s">
        <v>821</v>
      </c>
      <c r="CQ7" s="94" t="s">
        <v>818</v>
      </c>
      <c r="CR7" s="94" t="s">
        <v>819</v>
      </c>
      <c r="CS7" s="94" t="s">
        <v>820</v>
      </c>
      <c r="CT7" s="94" t="s">
        <v>821</v>
      </c>
      <c r="CU7" s="94" t="s">
        <v>818</v>
      </c>
      <c r="CV7" s="94" t="s">
        <v>819</v>
      </c>
      <c r="CW7" s="94" t="s">
        <v>820</v>
      </c>
      <c r="CX7" s="94" t="s">
        <v>821</v>
      </c>
      <c r="CY7" s="94" t="s">
        <v>818</v>
      </c>
      <c r="CZ7" s="94" t="s">
        <v>819</v>
      </c>
      <c r="DA7" s="94" t="s">
        <v>820</v>
      </c>
      <c r="DB7" s="94" t="s">
        <v>821</v>
      </c>
      <c r="DC7" s="94" t="s">
        <v>818</v>
      </c>
      <c r="DD7" s="94" t="s">
        <v>819</v>
      </c>
      <c r="DE7" s="94" t="s">
        <v>820</v>
      </c>
      <c r="DF7" s="94" t="s">
        <v>821</v>
      </c>
      <c r="DG7" s="94" t="s">
        <v>818</v>
      </c>
      <c r="DH7" s="94" t="s">
        <v>819</v>
      </c>
      <c r="DI7" s="94" t="s">
        <v>820</v>
      </c>
      <c r="DJ7" s="94" t="s">
        <v>821</v>
      </c>
      <c r="DK7" s="94" t="s">
        <v>818</v>
      </c>
      <c r="DL7" s="94" t="s">
        <v>819</v>
      </c>
      <c r="DM7" s="94" t="s">
        <v>820</v>
      </c>
      <c r="DN7" s="94" t="s">
        <v>821</v>
      </c>
      <c r="DO7" s="94" t="s">
        <v>818</v>
      </c>
      <c r="DP7" s="94" t="s">
        <v>819</v>
      </c>
      <c r="DQ7" s="94" t="s">
        <v>820</v>
      </c>
      <c r="DR7" s="94" t="s">
        <v>821</v>
      </c>
      <c r="DS7" s="94" t="s">
        <v>818</v>
      </c>
      <c r="DT7" s="94" t="s">
        <v>819</v>
      </c>
      <c r="DU7" s="94" t="s">
        <v>820</v>
      </c>
      <c r="DV7" s="94" t="s">
        <v>821</v>
      </c>
      <c r="DW7" s="94" t="s">
        <v>818</v>
      </c>
      <c r="DX7" s="94" t="s">
        <v>819</v>
      </c>
      <c r="DY7" s="94" t="s">
        <v>820</v>
      </c>
      <c r="DZ7" s="94" t="s">
        <v>821</v>
      </c>
      <c r="EA7" s="94" t="s">
        <v>818</v>
      </c>
      <c r="EB7" s="94" t="s">
        <v>819</v>
      </c>
      <c r="EC7" s="94" t="s">
        <v>820</v>
      </c>
      <c r="ED7" s="94" t="s">
        <v>821</v>
      </c>
      <c r="EE7" s="94" t="s">
        <v>818</v>
      </c>
      <c r="EF7" s="94" t="s">
        <v>819</v>
      </c>
      <c r="EG7" s="94" t="s">
        <v>820</v>
      </c>
      <c r="EH7" s="94" t="s">
        <v>821</v>
      </c>
      <c r="EI7" s="94" t="s">
        <v>818</v>
      </c>
      <c r="EJ7" s="94" t="s">
        <v>819</v>
      </c>
      <c r="EK7" s="94" t="s">
        <v>820</v>
      </c>
      <c r="EL7" s="94" t="s">
        <v>821</v>
      </c>
      <c r="EM7" s="94" t="s">
        <v>818</v>
      </c>
      <c r="EN7" s="94" t="s">
        <v>819</v>
      </c>
      <c r="EO7" s="94" t="s">
        <v>820</v>
      </c>
      <c r="EP7" s="94" t="s">
        <v>821</v>
      </c>
      <c r="EQ7" s="94" t="s">
        <v>818</v>
      </c>
      <c r="ER7" s="94" t="s">
        <v>819</v>
      </c>
      <c r="ES7" s="94" t="s">
        <v>820</v>
      </c>
      <c r="ET7" s="94" t="s">
        <v>821</v>
      </c>
      <c r="EU7" s="94" t="s">
        <v>818</v>
      </c>
      <c r="EV7" s="94" t="s">
        <v>819</v>
      </c>
    </row>
    <row r="8" spans="1:152" x14ac:dyDescent="0.25">
      <c r="A8" s="93" t="s">
        <v>822</v>
      </c>
      <c r="B8" s="95" t="s">
        <v>823</v>
      </c>
      <c r="C8" s="93">
        <v>2636</v>
      </c>
      <c r="D8" s="93">
        <v>2681.8</v>
      </c>
      <c r="E8" s="93">
        <v>2754.1</v>
      </c>
      <c r="F8" s="93">
        <v>2779.4</v>
      </c>
      <c r="G8" s="93">
        <v>2823.6</v>
      </c>
      <c r="H8" s="93">
        <v>2851.5</v>
      </c>
      <c r="I8" s="93">
        <v>2917.2</v>
      </c>
      <c r="J8" s="93">
        <v>2952.8</v>
      </c>
      <c r="K8" s="93">
        <v>2983.5</v>
      </c>
      <c r="L8" s="93">
        <v>3053.3</v>
      </c>
      <c r="M8" s="93">
        <v>3117.4</v>
      </c>
      <c r="N8" s="93">
        <v>3150.9</v>
      </c>
      <c r="O8" s="93">
        <v>3231.9</v>
      </c>
      <c r="P8" s="93">
        <v>3291.7</v>
      </c>
      <c r="Q8" s="93">
        <v>3361.9</v>
      </c>
      <c r="R8" s="93">
        <v>3434.5</v>
      </c>
      <c r="S8" s="93">
        <v>3490.2</v>
      </c>
      <c r="T8" s="93">
        <v>3553.8</v>
      </c>
      <c r="U8" s="93">
        <v>3609.4</v>
      </c>
      <c r="V8" s="93">
        <v>3653.7</v>
      </c>
      <c r="W8" s="93">
        <v>3737.9</v>
      </c>
      <c r="X8" s="93">
        <v>3783.4</v>
      </c>
      <c r="Y8" s="93">
        <v>3846.7</v>
      </c>
      <c r="Z8" s="93">
        <v>3867.9</v>
      </c>
      <c r="AA8" s="93">
        <v>3873.6</v>
      </c>
      <c r="AB8" s="93">
        <v>3926.9</v>
      </c>
      <c r="AC8" s="93">
        <v>3973.3</v>
      </c>
      <c r="AD8" s="93">
        <v>4000</v>
      </c>
      <c r="AE8" s="93">
        <v>4100.3999999999996</v>
      </c>
      <c r="AF8" s="93">
        <v>4155.7</v>
      </c>
      <c r="AG8" s="93">
        <v>4227</v>
      </c>
      <c r="AH8" s="93">
        <v>4307.2</v>
      </c>
      <c r="AI8" s="93">
        <v>4349.5</v>
      </c>
      <c r="AJ8" s="93">
        <v>4418.6000000000004</v>
      </c>
      <c r="AK8" s="93">
        <v>4487.2</v>
      </c>
      <c r="AL8" s="93">
        <v>4552.7</v>
      </c>
      <c r="AM8" s="93">
        <v>4621.2</v>
      </c>
      <c r="AN8" s="93">
        <v>4683.2</v>
      </c>
      <c r="AO8" s="93">
        <v>4752.8</v>
      </c>
      <c r="AP8" s="93">
        <v>4826.7</v>
      </c>
      <c r="AQ8" s="93">
        <v>4862.3999999999996</v>
      </c>
      <c r="AR8" s="93">
        <v>4933.6000000000004</v>
      </c>
      <c r="AS8" s="93">
        <v>4998.7</v>
      </c>
      <c r="AT8" s="93">
        <v>5055.7</v>
      </c>
      <c r="AU8" s="93">
        <v>5130.6000000000004</v>
      </c>
      <c r="AV8" s="93">
        <v>5220.5</v>
      </c>
      <c r="AW8" s="93">
        <v>5274.5</v>
      </c>
      <c r="AX8" s="93">
        <v>5352.8</v>
      </c>
      <c r="AY8" s="93">
        <v>5433.1</v>
      </c>
      <c r="AZ8" s="93">
        <v>5471.3</v>
      </c>
      <c r="BA8" s="93">
        <v>5579.2</v>
      </c>
      <c r="BB8" s="93">
        <v>5663.6</v>
      </c>
      <c r="BC8" s="93">
        <v>5721.3</v>
      </c>
      <c r="BD8" s="93">
        <v>5832.6</v>
      </c>
      <c r="BE8" s="93">
        <v>5926.8</v>
      </c>
      <c r="BF8" s="93">
        <v>6028.2</v>
      </c>
      <c r="BG8" s="93">
        <v>6102</v>
      </c>
      <c r="BH8" s="93">
        <v>6230.6</v>
      </c>
      <c r="BI8" s="93">
        <v>6335.3</v>
      </c>
      <c r="BJ8" s="93">
        <v>6467</v>
      </c>
      <c r="BK8" s="93">
        <v>6618.2</v>
      </c>
      <c r="BL8" s="93">
        <v>6711.9</v>
      </c>
      <c r="BM8" s="93">
        <v>6820</v>
      </c>
      <c r="BN8" s="93">
        <v>6918.6</v>
      </c>
      <c r="BO8" s="93">
        <v>6995.3</v>
      </c>
      <c r="BP8" s="93">
        <v>7042.3</v>
      </c>
      <c r="BQ8" s="93">
        <v>7070.3</v>
      </c>
      <c r="BR8" s="93">
        <v>7187.3</v>
      </c>
      <c r="BS8" s="93">
        <v>7217.7</v>
      </c>
      <c r="BT8" s="93">
        <v>7308</v>
      </c>
      <c r="BU8" s="93">
        <v>7397.1</v>
      </c>
      <c r="BV8" s="93">
        <v>7473</v>
      </c>
      <c r="BW8" s="93">
        <v>7567.2</v>
      </c>
      <c r="BX8" s="93">
        <v>7661.5</v>
      </c>
      <c r="BY8" s="93">
        <v>7820.9</v>
      </c>
      <c r="BZ8" s="93">
        <v>7913.5</v>
      </c>
      <c r="CA8" s="93">
        <v>8048.8</v>
      </c>
      <c r="CB8" s="93">
        <v>8147.1</v>
      </c>
      <c r="CC8" s="93">
        <v>8283.2999999999993</v>
      </c>
      <c r="CD8" s="93">
        <v>8448.6</v>
      </c>
      <c r="CE8" s="93">
        <v>8551.7000000000007</v>
      </c>
      <c r="CF8" s="93">
        <v>8701.1</v>
      </c>
      <c r="CG8" s="93">
        <v>8868.1</v>
      </c>
      <c r="CH8" s="93">
        <v>8955.2999999999993</v>
      </c>
      <c r="CI8" s="93">
        <v>9100.2000000000007</v>
      </c>
      <c r="CJ8" s="93">
        <v>9227.6</v>
      </c>
      <c r="CK8" s="93">
        <v>9353.7999999999993</v>
      </c>
      <c r="CL8" s="93">
        <v>9427.4</v>
      </c>
      <c r="CM8" s="93">
        <v>9572.1</v>
      </c>
      <c r="CN8" s="93">
        <v>9678.7000000000007</v>
      </c>
      <c r="CO8" s="93">
        <v>9798.4</v>
      </c>
      <c r="CP8" s="93">
        <v>9937.1</v>
      </c>
      <c r="CQ8" s="93">
        <v>10004.4</v>
      </c>
      <c r="CR8" s="93">
        <v>10129.9</v>
      </c>
      <c r="CS8" s="93">
        <v>10159.1</v>
      </c>
      <c r="CT8" s="93">
        <v>9906.9</v>
      </c>
      <c r="CU8" s="93">
        <v>9815</v>
      </c>
      <c r="CV8" s="93">
        <v>9805.5</v>
      </c>
      <c r="CW8" s="93">
        <v>9939.4</v>
      </c>
      <c r="CX8" s="93">
        <v>10005</v>
      </c>
      <c r="CY8" s="93">
        <v>10101.799999999999</v>
      </c>
      <c r="CZ8" s="93">
        <v>10208.1</v>
      </c>
      <c r="DA8" s="93">
        <v>10300.799999999999</v>
      </c>
      <c r="DB8" s="93">
        <v>10430.299999999999</v>
      </c>
      <c r="DC8" s="93">
        <v>10558.2</v>
      </c>
      <c r="DD8" s="93">
        <v>10673</v>
      </c>
      <c r="DE8" s="93">
        <v>10755</v>
      </c>
      <c r="DF8" s="93">
        <v>10809.2</v>
      </c>
      <c r="DG8" s="93">
        <v>10959.3</v>
      </c>
      <c r="DH8" s="93">
        <v>11005.1</v>
      </c>
      <c r="DI8" s="93">
        <v>11059.4</v>
      </c>
      <c r="DJ8" s="93">
        <v>11165.7</v>
      </c>
      <c r="DK8" s="93">
        <v>11265.6</v>
      </c>
      <c r="DL8" s="93">
        <v>11291</v>
      </c>
      <c r="DM8" s="93">
        <v>11379.2</v>
      </c>
      <c r="DN8" s="93">
        <v>11518.4</v>
      </c>
      <c r="DO8" s="93">
        <v>11618.1</v>
      </c>
      <c r="DP8" s="93">
        <v>11784.7</v>
      </c>
      <c r="DQ8" s="93">
        <v>11934.3</v>
      </c>
      <c r="DR8" s="93">
        <v>12053.8</v>
      </c>
      <c r="DS8" s="93">
        <v>12083.9</v>
      </c>
      <c r="DT8" s="93">
        <v>12224.7</v>
      </c>
      <c r="DU8" s="93">
        <v>12347.8</v>
      </c>
      <c r="DV8" s="93">
        <v>12397.5</v>
      </c>
      <c r="DW8" s="93">
        <v>12495.1</v>
      </c>
      <c r="DX8" s="93">
        <v>12637.4</v>
      </c>
      <c r="DY8" s="93">
        <v>12759.1</v>
      </c>
      <c r="DZ8" s="93">
        <v>12881.6</v>
      </c>
      <c r="EA8" s="93">
        <v>13046.4</v>
      </c>
      <c r="EB8" s="93">
        <v>13144.4</v>
      </c>
      <c r="EC8" s="93">
        <v>13268.1</v>
      </c>
      <c r="ED8" s="93">
        <v>13497.5</v>
      </c>
      <c r="EE8" s="93">
        <v>13667.4</v>
      </c>
      <c r="EF8" s="93">
        <v>13864.8</v>
      </c>
      <c r="EG8" s="93">
        <v>14002.6</v>
      </c>
      <c r="EH8" s="93">
        <v>14119.3</v>
      </c>
      <c r="EI8" s="93">
        <v>14155.6</v>
      </c>
      <c r="EJ8" s="93">
        <v>14375.7</v>
      </c>
      <c r="EK8" s="93">
        <v>14529.5</v>
      </c>
      <c r="EL8" s="93">
        <v>14653.9</v>
      </c>
      <c r="EM8" s="93">
        <v>14439.1</v>
      </c>
      <c r="EN8" s="93">
        <v>12989.7</v>
      </c>
      <c r="EO8" s="93">
        <v>14293.8</v>
      </c>
      <c r="EP8" s="93">
        <v>14467.6</v>
      </c>
      <c r="EQ8" s="93">
        <v>15005.4</v>
      </c>
      <c r="ER8" s="93">
        <v>15681.7</v>
      </c>
      <c r="ES8" s="93">
        <v>15964.9</v>
      </c>
      <c r="ET8" s="93">
        <v>16314.2</v>
      </c>
      <c r="EU8" s="93">
        <v>16670.099999999999</v>
      </c>
      <c r="EV8" s="93">
        <v>17000.400000000001</v>
      </c>
    </row>
    <row r="9" spans="1:152" x14ac:dyDescent="0.25">
      <c r="A9" s="93" t="s">
        <v>824</v>
      </c>
      <c r="B9" s="95" t="s">
        <v>825</v>
      </c>
      <c r="C9" s="93">
        <v>1110.4000000000001</v>
      </c>
      <c r="D9" s="93">
        <v>1126</v>
      </c>
      <c r="E9" s="93">
        <v>1156.9000000000001</v>
      </c>
      <c r="F9" s="93">
        <v>1157.0999999999999</v>
      </c>
      <c r="G9" s="93">
        <v>1170.9000000000001</v>
      </c>
      <c r="H9" s="93">
        <v>1174.7</v>
      </c>
      <c r="I9" s="93">
        <v>1216.7</v>
      </c>
      <c r="J9" s="93">
        <v>1220.0999999999999</v>
      </c>
      <c r="K9" s="93">
        <v>1215.9000000000001</v>
      </c>
      <c r="L9" s="93">
        <v>1251.4000000000001</v>
      </c>
      <c r="M9" s="93">
        <v>1281.2</v>
      </c>
      <c r="N9" s="93">
        <v>1276.7</v>
      </c>
      <c r="O9" s="93">
        <v>1308.8</v>
      </c>
      <c r="P9" s="93">
        <v>1326.8</v>
      </c>
      <c r="Q9" s="93">
        <v>1341.2</v>
      </c>
      <c r="R9" s="93">
        <v>1372.5</v>
      </c>
      <c r="S9" s="93">
        <v>1389</v>
      </c>
      <c r="T9" s="93">
        <v>1421.1</v>
      </c>
      <c r="U9" s="93">
        <v>1441.9</v>
      </c>
      <c r="V9" s="93">
        <v>1443.2</v>
      </c>
      <c r="W9" s="93">
        <v>1489.6</v>
      </c>
      <c r="X9" s="93">
        <v>1479.3</v>
      </c>
      <c r="Y9" s="93">
        <v>1496.7</v>
      </c>
      <c r="Z9" s="93">
        <v>1499.7</v>
      </c>
      <c r="AA9" s="93">
        <v>1485.8</v>
      </c>
      <c r="AB9" s="93">
        <v>1497</v>
      </c>
      <c r="AC9" s="93">
        <v>1508.7</v>
      </c>
      <c r="AD9" s="93">
        <v>1498.2</v>
      </c>
      <c r="AE9" s="93">
        <v>1533.8</v>
      </c>
      <c r="AF9" s="93">
        <v>1548.2</v>
      </c>
      <c r="AG9" s="93">
        <v>1573.1</v>
      </c>
      <c r="AH9" s="93">
        <v>1597.9</v>
      </c>
      <c r="AI9" s="93">
        <v>1607</v>
      </c>
      <c r="AJ9" s="93">
        <v>1634.2</v>
      </c>
      <c r="AK9" s="93">
        <v>1649.2</v>
      </c>
      <c r="AL9" s="93">
        <v>1679.1</v>
      </c>
      <c r="AM9" s="93">
        <v>1705.7</v>
      </c>
      <c r="AN9" s="93">
        <v>1726.8</v>
      </c>
      <c r="AO9" s="93">
        <v>1758.9</v>
      </c>
      <c r="AP9" s="93">
        <v>1794.8</v>
      </c>
      <c r="AQ9" s="93">
        <v>1788.1</v>
      </c>
      <c r="AR9" s="93">
        <v>1803.9</v>
      </c>
      <c r="AS9" s="93">
        <v>1826.2</v>
      </c>
      <c r="AT9" s="93">
        <v>1843.9</v>
      </c>
      <c r="AU9" s="93">
        <v>1871</v>
      </c>
      <c r="AV9" s="93">
        <v>1915.9</v>
      </c>
      <c r="AW9" s="93">
        <v>1925.9</v>
      </c>
      <c r="AX9" s="93">
        <v>1957.9</v>
      </c>
      <c r="AY9" s="93">
        <v>1986.6</v>
      </c>
      <c r="AZ9" s="93">
        <v>1974.3</v>
      </c>
      <c r="BA9" s="93">
        <v>2020.1</v>
      </c>
      <c r="BB9" s="93">
        <v>2045</v>
      </c>
      <c r="BC9" s="93">
        <v>2044.4</v>
      </c>
      <c r="BD9" s="93">
        <v>2089.1999999999998</v>
      </c>
      <c r="BE9" s="93">
        <v>2119.9</v>
      </c>
      <c r="BF9" s="93">
        <v>2180.3000000000002</v>
      </c>
      <c r="BG9" s="93">
        <v>2204.9</v>
      </c>
      <c r="BH9" s="93">
        <v>2273.1</v>
      </c>
      <c r="BI9" s="93">
        <v>2311.3000000000002</v>
      </c>
      <c r="BJ9" s="93">
        <v>2359</v>
      </c>
      <c r="BK9" s="93">
        <v>2413.1</v>
      </c>
      <c r="BL9" s="93">
        <v>2437.1</v>
      </c>
      <c r="BM9" s="93">
        <v>2469.1999999999998</v>
      </c>
      <c r="BN9" s="93">
        <v>2493.4</v>
      </c>
      <c r="BO9" s="93">
        <v>2499.1999999999998</v>
      </c>
      <c r="BP9" s="93">
        <v>2510.1</v>
      </c>
      <c r="BQ9" s="93">
        <v>2515.1999999999998</v>
      </c>
      <c r="BR9" s="93">
        <v>2577.8000000000002</v>
      </c>
      <c r="BS9" s="93">
        <v>2561.9</v>
      </c>
      <c r="BT9" s="93">
        <v>2586.9</v>
      </c>
      <c r="BU9" s="93">
        <v>2618.4</v>
      </c>
      <c r="BV9" s="93">
        <v>2628</v>
      </c>
      <c r="BW9" s="93">
        <v>2657.3</v>
      </c>
      <c r="BX9" s="93">
        <v>2677.9</v>
      </c>
      <c r="BY9" s="93">
        <v>2766.2</v>
      </c>
      <c r="BZ9" s="93">
        <v>2788.9</v>
      </c>
      <c r="CA9" s="93">
        <v>2843.2</v>
      </c>
      <c r="CB9" s="93">
        <v>2869</v>
      </c>
      <c r="CC9" s="93">
        <v>2911.3</v>
      </c>
      <c r="CD9" s="93">
        <v>2984.5</v>
      </c>
      <c r="CE9" s="93">
        <v>3001.9</v>
      </c>
      <c r="CF9" s="93">
        <v>3057.4</v>
      </c>
      <c r="CG9" s="93">
        <v>3137.8</v>
      </c>
      <c r="CH9" s="93">
        <v>3134.5</v>
      </c>
      <c r="CI9" s="93">
        <v>3196.8</v>
      </c>
      <c r="CJ9" s="93">
        <v>3226.1</v>
      </c>
      <c r="CK9" s="93">
        <v>3273.4</v>
      </c>
      <c r="CL9" s="93">
        <v>3262.2</v>
      </c>
      <c r="CM9" s="93">
        <v>3308.1</v>
      </c>
      <c r="CN9" s="93">
        <v>3351.8</v>
      </c>
      <c r="CO9" s="93">
        <v>3380</v>
      </c>
      <c r="CP9" s="93">
        <v>3428.2</v>
      </c>
      <c r="CQ9" s="93">
        <v>3406.4</v>
      </c>
      <c r="CR9" s="93">
        <v>3443.5</v>
      </c>
      <c r="CS9" s="93">
        <v>3427.9</v>
      </c>
      <c r="CT9" s="93">
        <v>3175.1</v>
      </c>
      <c r="CU9" s="93">
        <v>3120</v>
      </c>
      <c r="CV9" s="93">
        <v>3134.5</v>
      </c>
      <c r="CW9" s="93">
        <v>3228.5</v>
      </c>
      <c r="CX9" s="93">
        <v>3237.1</v>
      </c>
      <c r="CY9" s="93">
        <v>3266.2</v>
      </c>
      <c r="CZ9" s="93">
        <v>3291.2</v>
      </c>
      <c r="DA9" s="93">
        <v>3315.1</v>
      </c>
      <c r="DB9" s="93">
        <v>3398.8</v>
      </c>
      <c r="DC9" s="93">
        <v>3469</v>
      </c>
      <c r="DD9" s="93">
        <v>3514.5</v>
      </c>
      <c r="DE9" s="93">
        <v>3527.8</v>
      </c>
      <c r="DF9" s="93">
        <v>3561.2</v>
      </c>
      <c r="DG9" s="93">
        <v>3628.7</v>
      </c>
      <c r="DH9" s="93">
        <v>3616.4</v>
      </c>
      <c r="DI9" s="93">
        <v>3631.8</v>
      </c>
      <c r="DJ9" s="93">
        <v>3674.1</v>
      </c>
      <c r="DK9" s="93">
        <v>3731.6</v>
      </c>
      <c r="DL9" s="93">
        <v>3699.3</v>
      </c>
      <c r="DM9" s="93">
        <v>3730.4</v>
      </c>
      <c r="DN9" s="93">
        <v>3758.6</v>
      </c>
      <c r="DO9" s="93">
        <v>3789.5</v>
      </c>
      <c r="DP9" s="93">
        <v>3862.9</v>
      </c>
      <c r="DQ9" s="93">
        <v>3897.9</v>
      </c>
      <c r="DR9" s="93">
        <v>3901.5</v>
      </c>
      <c r="DS9" s="93">
        <v>3867.9</v>
      </c>
      <c r="DT9" s="93">
        <v>3927.4</v>
      </c>
      <c r="DU9" s="93">
        <v>3960.4</v>
      </c>
      <c r="DV9" s="93">
        <v>3936.3</v>
      </c>
      <c r="DW9" s="93">
        <v>3934.4</v>
      </c>
      <c r="DX9" s="93">
        <v>3984.7</v>
      </c>
      <c r="DY9" s="93">
        <v>4008.4</v>
      </c>
      <c r="DZ9" s="93">
        <v>4039.9</v>
      </c>
      <c r="EA9" s="93">
        <v>4095.4</v>
      </c>
      <c r="EB9" s="93">
        <v>4115.8</v>
      </c>
      <c r="EC9" s="93">
        <v>4159.8999999999996</v>
      </c>
      <c r="ED9" s="93">
        <v>4263.1000000000004</v>
      </c>
      <c r="EE9" s="93">
        <v>4298.3999999999996</v>
      </c>
      <c r="EF9" s="93">
        <v>4354.3999999999996</v>
      </c>
      <c r="EG9" s="93">
        <v>4373.2</v>
      </c>
      <c r="EH9" s="93">
        <v>4388.8</v>
      </c>
      <c r="EI9" s="93">
        <v>4382.8</v>
      </c>
      <c r="EJ9" s="93">
        <v>4479.3999999999996</v>
      </c>
      <c r="EK9" s="93">
        <v>4512.7</v>
      </c>
      <c r="EL9" s="93">
        <v>4540.8</v>
      </c>
      <c r="EM9" s="93">
        <v>4530.8999999999996</v>
      </c>
      <c r="EN9" s="93">
        <v>4349.8999999999996</v>
      </c>
      <c r="EO9" s="93">
        <v>4867.2</v>
      </c>
      <c r="EP9" s="93">
        <v>4867.3</v>
      </c>
      <c r="EQ9" s="93">
        <v>5245</v>
      </c>
      <c r="ER9" s="93">
        <v>5529.8</v>
      </c>
      <c r="ES9" s="93">
        <v>5500.1</v>
      </c>
      <c r="ET9" s="93">
        <v>5650.8</v>
      </c>
      <c r="EU9" s="93">
        <v>5805.9</v>
      </c>
      <c r="EV9" s="93">
        <v>5880.9</v>
      </c>
    </row>
    <row r="10" spans="1:152" x14ac:dyDescent="0.25">
      <c r="A10" s="93" t="s">
        <v>826</v>
      </c>
      <c r="B10" s="93" t="s">
        <v>827</v>
      </c>
      <c r="C10" s="93">
        <v>368</v>
      </c>
      <c r="D10" s="93">
        <v>373.3</v>
      </c>
      <c r="E10" s="93">
        <v>396.5</v>
      </c>
      <c r="F10" s="93">
        <v>383.8</v>
      </c>
      <c r="G10" s="93">
        <v>391.6</v>
      </c>
      <c r="H10" s="93">
        <v>407.3</v>
      </c>
      <c r="I10" s="93">
        <v>445.7</v>
      </c>
      <c r="J10" s="93">
        <v>441.1</v>
      </c>
      <c r="K10" s="93">
        <v>418.5</v>
      </c>
      <c r="L10" s="93">
        <v>439.1</v>
      </c>
      <c r="M10" s="93">
        <v>460.5</v>
      </c>
      <c r="N10" s="93">
        <v>449.9</v>
      </c>
      <c r="O10" s="93">
        <v>470.4</v>
      </c>
      <c r="P10" s="93">
        <v>473.2</v>
      </c>
      <c r="Q10" s="93">
        <v>470.4</v>
      </c>
      <c r="R10" s="93">
        <v>486.2</v>
      </c>
      <c r="S10" s="93">
        <v>486.5</v>
      </c>
      <c r="T10" s="93">
        <v>493.3</v>
      </c>
      <c r="U10" s="93">
        <v>505.6</v>
      </c>
      <c r="V10" s="93">
        <v>491.9</v>
      </c>
      <c r="W10" s="93">
        <v>515.4</v>
      </c>
      <c r="X10" s="93">
        <v>498.4</v>
      </c>
      <c r="Y10" s="93">
        <v>493.6</v>
      </c>
      <c r="Z10" s="93">
        <v>480.9</v>
      </c>
      <c r="AA10" s="93">
        <v>471.7</v>
      </c>
      <c r="AB10" s="93">
        <v>475.2</v>
      </c>
      <c r="AC10" s="93">
        <v>484.3</v>
      </c>
      <c r="AD10" s="93">
        <v>477.5</v>
      </c>
      <c r="AE10" s="93">
        <v>496.2</v>
      </c>
      <c r="AF10" s="93">
        <v>501</v>
      </c>
      <c r="AG10" s="93">
        <v>512.1</v>
      </c>
      <c r="AH10" s="93">
        <v>523.1</v>
      </c>
      <c r="AI10" s="93">
        <v>527.9</v>
      </c>
      <c r="AJ10" s="93">
        <v>547.79999999999995</v>
      </c>
      <c r="AK10" s="93">
        <v>556.6</v>
      </c>
      <c r="AL10" s="93">
        <v>573.79999999999995</v>
      </c>
      <c r="AM10" s="93">
        <v>588.79999999999995</v>
      </c>
      <c r="AN10" s="93">
        <v>598.70000000000005</v>
      </c>
      <c r="AO10" s="93">
        <v>609.29999999999995</v>
      </c>
      <c r="AP10" s="93">
        <v>631.79999999999995</v>
      </c>
      <c r="AQ10" s="93">
        <v>621.29999999999995</v>
      </c>
      <c r="AR10" s="93">
        <v>626.9</v>
      </c>
      <c r="AS10" s="93">
        <v>642.5</v>
      </c>
      <c r="AT10" s="93">
        <v>652.20000000000005</v>
      </c>
      <c r="AU10" s="93">
        <v>659.8</v>
      </c>
      <c r="AV10" s="93">
        <v>676.3</v>
      </c>
      <c r="AW10" s="93">
        <v>679.4</v>
      </c>
      <c r="AX10" s="93">
        <v>689.6</v>
      </c>
      <c r="AY10" s="93">
        <v>705.6</v>
      </c>
      <c r="AZ10" s="93">
        <v>696.6</v>
      </c>
      <c r="BA10" s="93">
        <v>722.8</v>
      </c>
      <c r="BB10" s="93">
        <v>737.2</v>
      </c>
      <c r="BC10" s="93">
        <v>737.7</v>
      </c>
      <c r="BD10" s="93">
        <v>769.2</v>
      </c>
      <c r="BE10" s="93">
        <v>785</v>
      </c>
      <c r="BF10" s="93">
        <v>825.2</v>
      </c>
      <c r="BG10" s="93">
        <v>819.9</v>
      </c>
      <c r="BH10" s="93">
        <v>854.8</v>
      </c>
      <c r="BI10" s="93">
        <v>871.2</v>
      </c>
      <c r="BJ10" s="93">
        <v>876.3</v>
      </c>
      <c r="BK10" s="93">
        <v>920.9</v>
      </c>
      <c r="BL10" s="93">
        <v>901.9</v>
      </c>
      <c r="BM10" s="93">
        <v>911.7</v>
      </c>
      <c r="BN10" s="93">
        <v>915.8</v>
      </c>
      <c r="BO10" s="93">
        <v>926.8</v>
      </c>
      <c r="BP10" s="93">
        <v>919.5</v>
      </c>
      <c r="BQ10" s="93">
        <v>923.9</v>
      </c>
      <c r="BR10" s="93">
        <v>995.9</v>
      </c>
      <c r="BS10" s="93">
        <v>976.2</v>
      </c>
      <c r="BT10" s="93">
        <v>977.4</v>
      </c>
      <c r="BU10" s="93">
        <v>1001.7</v>
      </c>
      <c r="BV10" s="93">
        <v>986.1</v>
      </c>
      <c r="BW10" s="93">
        <v>974.5</v>
      </c>
      <c r="BX10" s="93">
        <v>1007.8</v>
      </c>
      <c r="BY10" s="93">
        <v>1041.8</v>
      </c>
      <c r="BZ10" s="93">
        <v>1047.0999999999999</v>
      </c>
      <c r="CA10" s="93">
        <v>1064.2</v>
      </c>
      <c r="CB10" s="93">
        <v>1066</v>
      </c>
      <c r="CC10" s="93">
        <v>1085</v>
      </c>
      <c r="CD10" s="93">
        <v>1107.0999999999999</v>
      </c>
      <c r="CE10" s="93">
        <v>1110</v>
      </c>
      <c r="CF10" s="93">
        <v>1137.9000000000001</v>
      </c>
      <c r="CG10" s="93">
        <v>1151.8</v>
      </c>
      <c r="CH10" s="93">
        <v>1114.7</v>
      </c>
      <c r="CI10" s="93">
        <v>1154.0999999999999</v>
      </c>
      <c r="CJ10" s="93">
        <v>1149.2</v>
      </c>
      <c r="CK10" s="93">
        <v>1160.5</v>
      </c>
      <c r="CL10" s="93">
        <v>1169.4000000000001</v>
      </c>
      <c r="CM10" s="93">
        <v>1179</v>
      </c>
      <c r="CN10" s="93">
        <v>1185.7</v>
      </c>
      <c r="CO10" s="93">
        <v>1191.9000000000001</v>
      </c>
      <c r="CP10" s="93">
        <v>1195.5999999999999</v>
      </c>
      <c r="CQ10" s="93">
        <v>1153.5</v>
      </c>
      <c r="CR10" s="93">
        <v>1137.7</v>
      </c>
      <c r="CS10" s="93">
        <v>1095.8</v>
      </c>
      <c r="CT10" s="93">
        <v>1008</v>
      </c>
      <c r="CU10" s="93">
        <v>1004.5</v>
      </c>
      <c r="CV10" s="93">
        <v>994.7</v>
      </c>
      <c r="CW10" s="93">
        <v>1035.0999999999999</v>
      </c>
      <c r="CX10" s="93">
        <v>1014.2</v>
      </c>
      <c r="CY10" s="93">
        <v>1021.1</v>
      </c>
      <c r="CZ10" s="93">
        <v>1043.9000000000001</v>
      </c>
      <c r="DA10" s="93">
        <v>1052.4000000000001</v>
      </c>
      <c r="DB10" s="93">
        <v>1078.4000000000001</v>
      </c>
      <c r="DC10" s="93">
        <v>1087.9000000000001</v>
      </c>
      <c r="DD10" s="93">
        <v>1082.9000000000001</v>
      </c>
      <c r="DE10" s="93">
        <v>1090.8</v>
      </c>
      <c r="DF10" s="93">
        <v>1112.4000000000001</v>
      </c>
      <c r="DG10" s="93">
        <v>1138.0999999999999</v>
      </c>
      <c r="DH10" s="93">
        <v>1133.5999999999999</v>
      </c>
      <c r="DI10" s="93">
        <v>1141.7</v>
      </c>
      <c r="DJ10" s="93">
        <v>1163.5999999999999</v>
      </c>
      <c r="DK10" s="93">
        <v>1188.8</v>
      </c>
      <c r="DL10" s="93">
        <v>1185.5</v>
      </c>
      <c r="DM10" s="93">
        <v>1188.9000000000001</v>
      </c>
      <c r="DN10" s="93">
        <v>1194.5</v>
      </c>
      <c r="DO10" s="93">
        <v>1203.5</v>
      </c>
      <c r="DP10" s="93">
        <v>1239.4000000000001</v>
      </c>
      <c r="DQ10" s="93">
        <v>1255.5999999999999</v>
      </c>
      <c r="DR10" s="93">
        <v>1269.7</v>
      </c>
      <c r="DS10" s="93">
        <v>1283.8</v>
      </c>
      <c r="DT10" s="93">
        <v>1309.5999999999999</v>
      </c>
      <c r="DU10" s="93">
        <v>1318.5</v>
      </c>
      <c r="DV10" s="93">
        <v>1318.5</v>
      </c>
      <c r="DW10" s="93">
        <v>1328.7</v>
      </c>
      <c r="DX10" s="93">
        <v>1335.9</v>
      </c>
      <c r="DY10" s="93">
        <v>1354.7</v>
      </c>
      <c r="DZ10" s="93">
        <v>1361.5</v>
      </c>
      <c r="EA10" s="93">
        <v>1370.7</v>
      </c>
      <c r="EB10" s="93">
        <v>1377</v>
      </c>
      <c r="EC10" s="93">
        <v>1397.7</v>
      </c>
      <c r="ED10" s="93">
        <v>1441.1</v>
      </c>
      <c r="EE10" s="93">
        <v>1449.4</v>
      </c>
      <c r="EF10" s="93">
        <v>1471.3</v>
      </c>
      <c r="EG10" s="93">
        <v>1478.2</v>
      </c>
      <c r="EH10" s="93">
        <v>1477.8</v>
      </c>
      <c r="EI10" s="93">
        <v>1473.3</v>
      </c>
      <c r="EJ10" s="93">
        <v>1509.2</v>
      </c>
      <c r="EK10" s="93">
        <v>1531.4</v>
      </c>
      <c r="EL10" s="93">
        <v>1539.2</v>
      </c>
      <c r="EM10" s="93">
        <v>1484.9</v>
      </c>
      <c r="EN10" s="93">
        <v>1468.3</v>
      </c>
      <c r="EO10" s="93">
        <v>1753.3</v>
      </c>
      <c r="EP10" s="93">
        <v>1759.2</v>
      </c>
      <c r="EQ10" s="93">
        <v>1957.8</v>
      </c>
      <c r="ER10" s="93">
        <v>2092.1999999999998</v>
      </c>
      <c r="ES10" s="93">
        <v>1995.2</v>
      </c>
      <c r="ET10" s="93">
        <v>2059.6999999999998</v>
      </c>
      <c r="EU10" s="93">
        <v>2122.3000000000002</v>
      </c>
      <c r="EV10" s="93">
        <v>2115.6999999999998</v>
      </c>
    </row>
    <row r="11" spans="1:152" x14ac:dyDescent="0.25">
      <c r="A11" s="93" t="s">
        <v>828</v>
      </c>
      <c r="B11" s="93" t="s">
        <v>829</v>
      </c>
      <c r="C11" s="93">
        <v>162.80000000000001</v>
      </c>
      <c r="D11" s="93">
        <v>165.7</v>
      </c>
      <c r="E11" s="93">
        <v>185.4</v>
      </c>
      <c r="F11" s="93">
        <v>166.3</v>
      </c>
      <c r="G11" s="93">
        <v>169.5</v>
      </c>
      <c r="H11" s="93">
        <v>180.3</v>
      </c>
      <c r="I11" s="93">
        <v>208.1</v>
      </c>
      <c r="J11" s="93">
        <v>192.2</v>
      </c>
      <c r="K11" s="93">
        <v>169.5</v>
      </c>
      <c r="L11" s="93">
        <v>186.3</v>
      </c>
      <c r="M11" s="93">
        <v>204.3</v>
      </c>
      <c r="N11" s="93">
        <v>192.6</v>
      </c>
      <c r="O11" s="93">
        <v>205.9</v>
      </c>
      <c r="P11" s="93">
        <v>202.3</v>
      </c>
      <c r="Q11" s="93">
        <v>196.8</v>
      </c>
      <c r="R11" s="93">
        <v>203.8</v>
      </c>
      <c r="S11" s="93">
        <v>206.1</v>
      </c>
      <c r="T11" s="93">
        <v>207.7</v>
      </c>
      <c r="U11" s="93">
        <v>216.8</v>
      </c>
      <c r="V11" s="93">
        <v>200.5</v>
      </c>
      <c r="W11" s="93">
        <v>218.4</v>
      </c>
      <c r="X11" s="93">
        <v>206.2</v>
      </c>
      <c r="Y11" s="93">
        <v>202.9</v>
      </c>
      <c r="Z11" s="93">
        <v>192.9</v>
      </c>
      <c r="AA11" s="93">
        <v>181.7</v>
      </c>
      <c r="AB11" s="93">
        <v>181.4</v>
      </c>
      <c r="AC11" s="93">
        <v>191.7</v>
      </c>
      <c r="AD11" s="93">
        <v>188.2</v>
      </c>
      <c r="AE11" s="93">
        <v>198.4</v>
      </c>
      <c r="AF11" s="93">
        <v>202.3</v>
      </c>
      <c r="AG11" s="93">
        <v>206.5</v>
      </c>
      <c r="AH11" s="93">
        <v>212</v>
      </c>
      <c r="AI11" s="93">
        <v>210.9</v>
      </c>
      <c r="AJ11" s="93">
        <v>223.6</v>
      </c>
      <c r="AK11" s="93">
        <v>226</v>
      </c>
      <c r="AL11" s="93">
        <v>238.4</v>
      </c>
      <c r="AM11" s="93">
        <v>247.1</v>
      </c>
      <c r="AN11" s="93">
        <v>245.7</v>
      </c>
      <c r="AO11" s="93">
        <v>247.7</v>
      </c>
      <c r="AP11" s="93">
        <v>258.89999999999998</v>
      </c>
      <c r="AQ11" s="93">
        <v>250.1</v>
      </c>
      <c r="AR11" s="93">
        <v>251.6</v>
      </c>
      <c r="AS11" s="93">
        <v>257.60000000000002</v>
      </c>
      <c r="AT11" s="93">
        <v>263.5</v>
      </c>
      <c r="AU11" s="93">
        <v>269.10000000000002</v>
      </c>
      <c r="AV11" s="93">
        <v>273.39999999999998</v>
      </c>
      <c r="AW11" s="93">
        <v>273.8</v>
      </c>
      <c r="AX11" s="93">
        <v>277.7</v>
      </c>
      <c r="AY11" s="93">
        <v>291</v>
      </c>
      <c r="AZ11" s="93">
        <v>279.5</v>
      </c>
      <c r="BA11" s="93">
        <v>296.89999999999998</v>
      </c>
      <c r="BB11" s="93">
        <v>305</v>
      </c>
      <c r="BC11" s="93">
        <v>294.2</v>
      </c>
      <c r="BD11" s="93">
        <v>315</v>
      </c>
      <c r="BE11" s="93">
        <v>320.7</v>
      </c>
      <c r="BF11" s="93">
        <v>350.9</v>
      </c>
      <c r="BG11" s="93">
        <v>333.6</v>
      </c>
      <c r="BH11" s="93">
        <v>357.3</v>
      </c>
      <c r="BI11" s="93">
        <v>361</v>
      </c>
      <c r="BJ11" s="93">
        <v>350.9</v>
      </c>
      <c r="BK11" s="93">
        <v>379.3</v>
      </c>
      <c r="BL11" s="93">
        <v>353.6</v>
      </c>
      <c r="BM11" s="93">
        <v>358.8</v>
      </c>
      <c r="BN11" s="93">
        <v>361.3</v>
      </c>
      <c r="BO11" s="93">
        <v>372.5</v>
      </c>
      <c r="BP11" s="93">
        <v>365.7</v>
      </c>
      <c r="BQ11" s="93">
        <v>369</v>
      </c>
      <c r="BR11" s="93">
        <v>426</v>
      </c>
      <c r="BS11" s="93">
        <v>395</v>
      </c>
      <c r="BT11" s="93">
        <v>393</v>
      </c>
      <c r="BU11" s="93">
        <v>419.6</v>
      </c>
      <c r="BV11" s="93">
        <v>397.8</v>
      </c>
      <c r="BW11" s="93">
        <v>388.9</v>
      </c>
      <c r="BX11" s="93">
        <v>402.5</v>
      </c>
      <c r="BY11" s="93">
        <v>412</v>
      </c>
      <c r="BZ11" s="93">
        <v>402.6</v>
      </c>
      <c r="CA11" s="93">
        <v>405.8</v>
      </c>
      <c r="CB11" s="93">
        <v>399.1</v>
      </c>
      <c r="CC11" s="93">
        <v>409.6</v>
      </c>
      <c r="CD11" s="93">
        <v>422.8</v>
      </c>
      <c r="CE11" s="93">
        <v>409.2</v>
      </c>
      <c r="CF11" s="93">
        <v>422.1</v>
      </c>
      <c r="CG11" s="93">
        <v>430.1</v>
      </c>
      <c r="CH11" s="93">
        <v>378.4</v>
      </c>
      <c r="CI11" s="93">
        <v>392.3</v>
      </c>
      <c r="CJ11" s="93">
        <v>392.4</v>
      </c>
      <c r="CK11" s="93">
        <v>398.6</v>
      </c>
      <c r="CL11" s="93">
        <v>396.6</v>
      </c>
      <c r="CM11" s="93">
        <v>400.1</v>
      </c>
      <c r="CN11" s="93">
        <v>400.8</v>
      </c>
      <c r="CO11" s="93">
        <v>399.3</v>
      </c>
      <c r="CP11" s="93">
        <v>402.1</v>
      </c>
      <c r="CQ11" s="93">
        <v>378</v>
      </c>
      <c r="CR11" s="93">
        <v>360.5</v>
      </c>
      <c r="CS11" s="93">
        <v>339.1</v>
      </c>
      <c r="CT11" s="93">
        <v>295.60000000000002</v>
      </c>
      <c r="CU11" s="93">
        <v>302.10000000000002</v>
      </c>
      <c r="CV11" s="93">
        <v>306.10000000000002</v>
      </c>
      <c r="CW11" s="93">
        <v>344.4</v>
      </c>
      <c r="CX11" s="93">
        <v>321.7</v>
      </c>
      <c r="CY11" s="93">
        <v>321.8</v>
      </c>
      <c r="CZ11" s="93">
        <v>340.1</v>
      </c>
      <c r="DA11" s="93">
        <v>348.8</v>
      </c>
      <c r="DB11" s="93">
        <v>367.1</v>
      </c>
      <c r="DC11" s="93">
        <v>368</v>
      </c>
      <c r="DD11" s="93">
        <v>355.5</v>
      </c>
      <c r="DE11" s="93">
        <v>359.3</v>
      </c>
      <c r="DF11" s="93">
        <v>377.9</v>
      </c>
      <c r="DG11" s="93">
        <v>390.8</v>
      </c>
      <c r="DH11" s="93">
        <v>391</v>
      </c>
      <c r="DI11" s="93">
        <v>394.7</v>
      </c>
      <c r="DJ11" s="93">
        <v>409.8</v>
      </c>
      <c r="DK11" s="93">
        <v>418.6</v>
      </c>
      <c r="DL11" s="93">
        <v>418.2</v>
      </c>
      <c r="DM11" s="93">
        <v>416.2</v>
      </c>
      <c r="DN11" s="93">
        <v>417.1</v>
      </c>
      <c r="DO11" s="93">
        <v>424</v>
      </c>
      <c r="DP11" s="93">
        <v>441.9</v>
      </c>
      <c r="DQ11" s="93">
        <v>447.8</v>
      </c>
      <c r="DR11" s="93">
        <v>454.3</v>
      </c>
      <c r="DS11" s="93">
        <v>465.4</v>
      </c>
      <c r="DT11" s="93">
        <v>481.8</v>
      </c>
      <c r="DU11" s="93">
        <v>481.6</v>
      </c>
      <c r="DV11" s="93">
        <v>472.5</v>
      </c>
      <c r="DW11" s="93">
        <v>473.6</v>
      </c>
      <c r="DX11" s="93">
        <v>475.4</v>
      </c>
      <c r="DY11" s="93">
        <v>490.5</v>
      </c>
      <c r="DZ11" s="93">
        <v>497.7</v>
      </c>
      <c r="EA11" s="93">
        <v>491.9</v>
      </c>
      <c r="EB11" s="93">
        <v>489.9</v>
      </c>
      <c r="EC11" s="93">
        <v>501.7</v>
      </c>
      <c r="ED11" s="93">
        <v>522</v>
      </c>
      <c r="EE11" s="93">
        <v>514.70000000000005</v>
      </c>
      <c r="EF11" s="93">
        <v>519.4</v>
      </c>
      <c r="EG11" s="93">
        <v>522.79999999999995</v>
      </c>
      <c r="EH11" s="93">
        <v>521</v>
      </c>
      <c r="EI11" s="93">
        <v>500.1</v>
      </c>
      <c r="EJ11" s="93">
        <v>512.6</v>
      </c>
      <c r="EK11" s="93">
        <v>519</v>
      </c>
      <c r="EL11" s="93">
        <v>526.6</v>
      </c>
      <c r="EM11" s="93">
        <v>482</v>
      </c>
      <c r="EN11" s="93">
        <v>485.2</v>
      </c>
      <c r="EO11" s="93">
        <v>595.79999999999995</v>
      </c>
      <c r="EP11" s="93">
        <v>602.1</v>
      </c>
      <c r="EQ11" s="93">
        <v>674.9</v>
      </c>
      <c r="ER11" s="93">
        <v>758.1</v>
      </c>
      <c r="ES11" s="93">
        <v>667.9</v>
      </c>
      <c r="ET11" s="93">
        <v>699.4</v>
      </c>
      <c r="EU11" s="93">
        <v>734</v>
      </c>
      <c r="EV11" s="93">
        <v>734.2</v>
      </c>
    </row>
    <row r="12" spans="1:152" x14ac:dyDescent="0.25">
      <c r="A12" s="93" t="s">
        <v>830</v>
      </c>
      <c r="B12" s="93" t="s">
        <v>831</v>
      </c>
      <c r="C12" s="93">
        <v>92</v>
      </c>
      <c r="D12" s="93">
        <v>93.4</v>
      </c>
      <c r="E12" s="93">
        <v>95.1</v>
      </c>
      <c r="F12" s="93">
        <v>97.9</v>
      </c>
      <c r="G12" s="93">
        <v>100.1</v>
      </c>
      <c r="H12" s="93">
        <v>101.9</v>
      </c>
      <c r="I12" s="93">
        <v>105.2</v>
      </c>
      <c r="J12" s="93">
        <v>106.5</v>
      </c>
      <c r="K12" s="93">
        <v>107.9</v>
      </c>
      <c r="L12" s="93">
        <v>108.9</v>
      </c>
      <c r="M12" s="93">
        <v>110.7</v>
      </c>
      <c r="N12" s="93">
        <v>110.7</v>
      </c>
      <c r="O12" s="93">
        <v>112.3</v>
      </c>
      <c r="P12" s="93">
        <v>114.5</v>
      </c>
      <c r="Q12" s="93">
        <v>115.2</v>
      </c>
      <c r="R12" s="93">
        <v>118.6</v>
      </c>
      <c r="S12" s="93">
        <v>120.1</v>
      </c>
      <c r="T12" s="93">
        <v>121.3</v>
      </c>
      <c r="U12" s="93">
        <v>121.8</v>
      </c>
      <c r="V12" s="93">
        <v>122.4</v>
      </c>
      <c r="W12" s="93">
        <v>124.6</v>
      </c>
      <c r="X12" s="93">
        <v>121.2</v>
      </c>
      <c r="Y12" s="93">
        <v>119.8</v>
      </c>
      <c r="Z12" s="93">
        <v>118.1</v>
      </c>
      <c r="AA12" s="93">
        <v>118.4</v>
      </c>
      <c r="AB12" s="93">
        <v>119.9</v>
      </c>
      <c r="AC12" s="93">
        <v>118.9</v>
      </c>
      <c r="AD12" s="93">
        <v>117.9</v>
      </c>
      <c r="AE12" s="93">
        <v>122</v>
      </c>
      <c r="AF12" s="93">
        <v>123</v>
      </c>
      <c r="AG12" s="93">
        <v>125.1</v>
      </c>
      <c r="AH12" s="93">
        <v>127.1</v>
      </c>
      <c r="AI12" s="93">
        <v>128.30000000000001</v>
      </c>
      <c r="AJ12" s="93">
        <v>130.80000000000001</v>
      </c>
      <c r="AK12" s="93">
        <v>132.6</v>
      </c>
      <c r="AL12" s="93">
        <v>133.69999999999999</v>
      </c>
      <c r="AM12" s="93">
        <v>135.19999999999999</v>
      </c>
      <c r="AN12" s="93">
        <v>139.30000000000001</v>
      </c>
      <c r="AO12" s="93">
        <v>142.5</v>
      </c>
      <c r="AP12" s="93">
        <v>145.1</v>
      </c>
      <c r="AQ12" s="93">
        <v>144.19999999999999</v>
      </c>
      <c r="AR12" s="93">
        <v>145</v>
      </c>
      <c r="AS12" s="93">
        <v>148.1</v>
      </c>
      <c r="AT12" s="93">
        <v>149.69999999999999</v>
      </c>
      <c r="AU12" s="93">
        <v>148.80000000000001</v>
      </c>
      <c r="AV12" s="93">
        <v>153.9</v>
      </c>
      <c r="AW12" s="93">
        <v>154.4</v>
      </c>
      <c r="AX12" s="93">
        <v>157.1</v>
      </c>
      <c r="AY12" s="93">
        <v>157.9</v>
      </c>
      <c r="AZ12" s="93">
        <v>158.9</v>
      </c>
      <c r="BA12" s="93">
        <v>161.69999999999999</v>
      </c>
      <c r="BB12" s="93">
        <v>163.5</v>
      </c>
      <c r="BC12" s="93">
        <v>168.1</v>
      </c>
      <c r="BD12" s="93">
        <v>171.6</v>
      </c>
      <c r="BE12" s="93">
        <v>174.9</v>
      </c>
      <c r="BF12" s="93">
        <v>179.6</v>
      </c>
      <c r="BG12" s="93">
        <v>184.6</v>
      </c>
      <c r="BH12" s="93">
        <v>188.1</v>
      </c>
      <c r="BI12" s="93">
        <v>193.6</v>
      </c>
      <c r="BJ12" s="93">
        <v>198.4</v>
      </c>
      <c r="BK12" s="93">
        <v>204.2</v>
      </c>
      <c r="BL12" s="93">
        <v>207.7</v>
      </c>
      <c r="BM12" s="93">
        <v>210.1</v>
      </c>
      <c r="BN12" s="93">
        <v>210.4</v>
      </c>
      <c r="BO12" s="93">
        <v>212.7</v>
      </c>
      <c r="BP12" s="93">
        <v>213.2</v>
      </c>
      <c r="BQ12" s="93">
        <v>214.4</v>
      </c>
      <c r="BR12" s="93">
        <v>219.5</v>
      </c>
      <c r="BS12" s="93">
        <v>224.8</v>
      </c>
      <c r="BT12" s="93">
        <v>226.5</v>
      </c>
      <c r="BU12" s="93">
        <v>224.8</v>
      </c>
      <c r="BV12" s="93">
        <v>227.3</v>
      </c>
      <c r="BW12" s="93">
        <v>225.2</v>
      </c>
      <c r="BX12" s="93">
        <v>232.6</v>
      </c>
      <c r="BY12" s="93">
        <v>239.5</v>
      </c>
      <c r="BZ12" s="93">
        <v>243.4</v>
      </c>
      <c r="CA12" s="93">
        <v>248.6</v>
      </c>
      <c r="CB12" s="93">
        <v>252</v>
      </c>
      <c r="CC12" s="93">
        <v>256.2</v>
      </c>
      <c r="CD12" s="93">
        <v>260.39999999999998</v>
      </c>
      <c r="CE12" s="93">
        <v>264.5</v>
      </c>
      <c r="CF12" s="93">
        <v>269.7</v>
      </c>
      <c r="CG12" s="93">
        <v>272.60000000000002</v>
      </c>
      <c r="CH12" s="93">
        <v>278.3</v>
      </c>
      <c r="CI12" s="93">
        <v>285.89999999999998</v>
      </c>
      <c r="CJ12" s="93">
        <v>282.2</v>
      </c>
      <c r="CK12" s="93">
        <v>283.5</v>
      </c>
      <c r="CL12" s="93">
        <v>282.89999999999998</v>
      </c>
      <c r="CM12" s="93">
        <v>285.89999999999998</v>
      </c>
      <c r="CN12" s="93">
        <v>284</v>
      </c>
      <c r="CO12" s="93">
        <v>283.2</v>
      </c>
      <c r="CP12" s="93">
        <v>280.8</v>
      </c>
      <c r="CQ12" s="93">
        <v>274.3</v>
      </c>
      <c r="CR12" s="93">
        <v>271.89999999999998</v>
      </c>
      <c r="CS12" s="93">
        <v>262.39999999999998</v>
      </c>
      <c r="CT12" s="93">
        <v>248.8</v>
      </c>
      <c r="CU12" s="93">
        <v>242.5</v>
      </c>
      <c r="CV12" s="93">
        <v>238.2</v>
      </c>
      <c r="CW12" s="93">
        <v>236.7</v>
      </c>
      <c r="CX12" s="93">
        <v>235.7</v>
      </c>
      <c r="CY12" s="93">
        <v>239.6</v>
      </c>
      <c r="CZ12" s="93">
        <v>242.3</v>
      </c>
      <c r="DA12" s="93">
        <v>240.1</v>
      </c>
      <c r="DB12" s="93">
        <v>241.7</v>
      </c>
      <c r="DC12" s="93">
        <v>243.7</v>
      </c>
      <c r="DD12" s="93">
        <v>246.3</v>
      </c>
      <c r="DE12" s="93">
        <v>247.5</v>
      </c>
      <c r="DF12" s="93">
        <v>249.9</v>
      </c>
      <c r="DG12" s="93">
        <v>255.2</v>
      </c>
      <c r="DH12" s="93">
        <v>252.2</v>
      </c>
      <c r="DI12" s="93">
        <v>253</v>
      </c>
      <c r="DJ12" s="93">
        <v>255.4</v>
      </c>
      <c r="DK12" s="93">
        <v>260.5</v>
      </c>
      <c r="DL12" s="93">
        <v>262.2</v>
      </c>
      <c r="DM12" s="93">
        <v>265.7</v>
      </c>
      <c r="DN12" s="93">
        <v>266</v>
      </c>
      <c r="DO12" s="93">
        <v>266.3</v>
      </c>
      <c r="DP12" s="93">
        <v>275.5</v>
      </c>
      <c r="DQ12" s="93">
        <v>279.60000000000002</v>
      </c>
      <c r="DR12" s="93">
        <v>283.39999999999998</v>
      </c>
      <c r="DS12" s="93">
        <v>285.89999999999998</v>
      </c>
      <c r="DT12" s="93">
        <v>292.60000000000002</v>
      </c>
      <c r="DU12" s="93">
        <v>297.3</v>
      </c>
      <c r="DV12" s="93">
        <v>301.10000000000002</v>
      </c>
      <c r="DW12" s="93">
        <v>305.60000000000002</v>
      </c>
      <c r="DX12" s="93">
        <v>307.7</v>
      </c>
      <c r="DY12" s="93">
        <v>309.8</v>
      </c>
      <c r="DZ12" s="93">
        <v>310.89999999999998</v>
      </c>
      <c r="EA12" s="93">
        <v>317.39999999999998</v>
      </c>
      <c r="EB12" s="93">
        <v>318.60000000000002</v>
      </c>
      <c r="EC12" s="93">
        <v>322.2</v>
      </c>
      <c r="ED12" s="93">
        <v>332.7</v>
      </c>
      <c r="EE12" s="93">
        <v>338.9</v>
      </c>
      <c r="EF12" s="93">
        <v>347</v>
      </c>
      <c r="EG12" s="93">
        <v>348.5</v>
      </c>
      <c r="EH12" s="93">
        <v>347.7</v>
      </c>
      <c r="EI12" s="93">
        <v>351.8</v>
      </c>
      <c r="EJ12" s="93">
        <v>360</v>
      </c>
      <c r="EK12" s="93">
        <v>364.5</v>
      </c>
      <c r="EL12" s="93">
        <v>364.5</v>
      </c>
      <c r="EM12" s="93">
        <v>365.7</v>
      </c>
      <c r="EN12" s="93">
        <v>361.2</v>
      </c>
      <c r="EO12" s="93">
        <v>419.3</v>
      </c>
      <c r="EP12" s="93">
        <v>415.4</v>
      </c>
      <c r="EQ12" s="93">
        <v>461.9</v>
      </c>
      <c r="ER12" s="93">
        <v>473.7</v>
      </c>
      <c r="ES12" s="93">
        <v>468.7</v>
      </c>
      <c r="ET12" s="93">
        <v>474.4</v>
      </c>
      <c r="EU12" s="93">
        <v>488.6</v>
      </c>
      <c r="EV12" s="93">
        <v>492.5</v>
      </c>
    </row>
    <row r="13" spans="1:152" x14ac:dyDescent="0.25">
      <c r="A13" s="93" t="s">
        <v>832</v>
      </c>
      <c r="B13" s="93" t="s">
        <v>833</v>
      </c>
      <c r="C13" s="93">
        <v>73</v>
      </c>
      <c r="D13" s="93">
        <v>73.3</v>
      </c>
      <c r="E13" s="93">
        <v>73.7</v>
      </c>
      <c r="F13" s="93">
        <v>76.2</v>
      </c>
      <c r="G13" s="93">
        <v>77.7</v>
      </c>
      <c r="H13" s="93">
        <v>79.599999999999994</v>
      </c>
      <c r="I13" s="93">
        <v>84.9</v>
      </c>
      <c r="J13" s="93">
        <v>89.8</v>
      </c>
      <c r="K13" s="93">
        <v>89.8</v>
      </c>
      <c r="L13" s="93">
        <v>91.7</v>
      </c>
      <c r="M13" s="93">
        <v>93</v>
      </c>
      <c r="N13" s="93">
        <v>92.7</v>
      </c>
      <c r="O13" s="93">
        <v>96.3</v>
      </c>
      <c r="P13" s="93">
        <v>99.3</v>
      </c>
      <c r="Q13" s="93">
        <v>100.2</v>
      </c>
      <c r="R13" s="93">
        <v>103.8</v>
      </c>
      <c r="S13" s="93">
        <v>100.8</v>
      </c>
      <c r="T13" s="93">
        <v>103.6</v>
      </c>
      <c r="U13" s="93">
        <v>105.2</v>
      </c>
      <c r="V13" s="93">
        <v>106</v>
      </c>
      <c r="W13" s="93">
        <v>106.7</v>
      </c>
      <c r="X13" s="93">
        <v>105.7</v>
      </c>
      <c r="Y13" s="93">
        <v>105.2</v>
      </c>
      <c r="Z13" s="93">
        <v>104.6</v>
      </c>
      <c r="AA13" s="93">
        <v>106.2</v>
      </c>
      <c r="AB13" s="93">
        <v>108.1</v>
      </c>
      <c r="AC13" s="93">
        <v>109.2</v>
      </c>
      <c r="AD13" s="93">
        <v>107.5</v>
      </c>
      <c r="AE13" s="93">
        <v>109.5</v>
      </c>
      <c r="AF13" s="93">
        <v>108.9</v>
      </c>
      <c r="AG13" s="93">
        <v>111.3</v>
      </c>
      <c r="AH13" s="93">
        <v>114.3</v>
      </c>
      <c r="AI13" s="93">
        <v>118.6</v>
      </c>
      <c r="AJ13" s="93">
        <v>122.2</v>
      </c>
      <c r="AK13" s="93">
        <v>124.8</v>
      </c>
      <c r="AL13" s="93">
        <v>128.30000000000001</v>
      </c>
      <c r="AM13" s="93">
        <v>131.80000000000001</v>
      </c>
      <c r="AN13" s="93">
        <v>138.4</v>
      </c>
      <c r="AO13" s="93">
        <v>142</v>
      </c>
      <c r="AP13" s="93">
        <v>149.1</v>
      </c>
      <c r="AQ13" s="93">
        <v>148.80000000000001</v>
      </c>
      <c r="AR13" s="93">
        <v>151.30000000000001</v>
      </c>
      <c r="AS13" s="93">
        <v>156.80000000000001</v>
      </c>
      <c r="AT13" s="93">
        <v>157.9</v>
      </c>
      <c r="AU13" s="93">
        <v>159.69999999999999</v>
      </c>
      <c r="AV13" s="93">
        <v>164.7</v>
      </c>
      <c r="AW13" s="93">
        <v>166.3</v>
      </c>
      <c r="AX13" s="93">
        <v>169</v>
      </c>
      <c r="AY13" s="93">
        <v>170.6</v>
      </c>
      <c r="AZ13" s="93">
        <v>172.4</v>
      </c>
      <c r="BA13" s="93">
        <v>176.3</v>
      </c>
      <c r="BB13" s="93">
        <v>179.2</v>
      </c>
      <c r="BC13" s="93">
        <v>183.9</v>
      </c>
      <c r="BD13" s="93">
        <v>188.7</v>
      </c>
      <c r="BE13" s="93">
        <v>194.7</v>
      </c>
      <c r="BF13" s="93">
        <v>198.2</v>
      </c>
      <c r="BG13" s="93">
        <v>202.7</v>
      </c>
      <c r="BH13" s="93">
        <v>208.6</v>
      </c>
      <c r="BI13" s="93">
        <v>213.5</v>
      </c>
      <c r="BJ13" s="93">
        <v>218.9</v>
      </c>
      <c r="BK13" s="93">
        <v>228.7</v>
      </c>
      <c r="BL13" s="93">
        <v>229.7</v>
      </c>
      <c r="BM13" s="93">
        <v>231.9</v>
      </c>
      <c r="BN13" s="93">
        <v>233.1</v>
      </c>
      <c r="BO13" s="93">
        <v>231.4</v>
      </c>
      <c r="BP13" s="93">
        <v>233.2</v>
      </c>
      <c r="BQ13" s="93">
        <v>234</v>
      </c>
      <c r="BR13" s="93">
        <v>241.1</v>
      </c>
      <c r="BS13" s="93">
        <v>244.7</v>
      </c>
      <c r="BT13" s="93">
        <v>244.6</v>
      </c>
      <c r="BU13" s="93">
        <v>244</v>
      </c>
      <c r="BV13" s="93">
        <v>245.8</v>
      </c>
      <c r="BW13" s="93">
        <v>246</v>
      </c>
      <c r="BX13" s="93">
        <v>253.2</v>
      </c>
      <c r="BY13" s="93">
        <v>265.2</v>
      </c>
      <c r="BZ13" s="93">
        <v>273.5</v>
      </c>
      <c r="CA13" s="93">
        <v>278.5</v>
      </c>
      <c r="CB13" s="93">
        <v>283.5</v>
      </c>
      <c r="CC13" s="93">
        <v>287.5</v>
      </c>
      <c r="CD13" s="93">
        <v>289.89999999999998</v>
      </c>
      <c r="CE13" s="93">
        <v>298.8</v>
      </c>
      <c r="CF13" s="93">
        <v>306.7</v>
      </c>
      <c r="CG13" s="93">
        <v>308.5</v>
      </c>
      <c r="CH13" s="93">
        <v>311.60000000000002</v>
      </c>
      <c r="CI13" s="93">
        <v>324.8</v>
      </c>
      <c r="CJ13" s="93">
        <v>322.89999999999998</v>
      </c>
      <c r="CK13" s="93">
        <v>324.89999999999998</v>
      </c>
      <c r="CL13" s="93">
        <v>332.7</v>
      </c>
      <c r="CM13" s="93">
        <v>333.1</v>
      </c>
      <c r="CN13" s="93">
        <v>336.8</v>
      </c>
      <c r="CO13" s="93">
        <v>342.2</v>
      </c>
      <c r="CP13" s="93">
        <v>344.6</v>
      </c>
      <c r="CQ13" s="93">
        <v>335.3</v>
      </c>
      <c r="CR13" s="93">
        <v>339.3</v>
      </c>
      <c r="CS13" s="93">
        <v>330.1</v>
      </c>
      <c r="CT13" s="93">
        <v>307.5</v>
      </c>
      <c r="CU13" s="93">
        <v>304.3</v>
      </c>
      <c r="CV13" s="93">
        <v>293.60000000000002</v>
      </c>
      <c r="CW13" s="93">
        <v>295.60000000000002</v>
      </c>
      <c r="CX13" s="93">
        <v>296.60000000000002</v>
      </c>
      <c r="CY13" s="93">
        <v>297.3</v>
      </c>
      <c r="CZ13" s="93">
        <v>298.7</v>
      </c>
      <c r="DA13" s="93">
        <v>298.3</v>
      </c>
      <c r="DB13" s="93">
        <v>300.3</v>
      </c>
      <c r="DC13" s="93">
        <v>303.39999999999998</v>
      </c>
      <c r="DD13" s="93">
        <v>304.89999999999998</v>
      </c>
      <c r="DE13" s="93">
        <v>305.7</v>
      </c>
      <c r="DF13" s="93">
        <v>307.39999999999998</v>
      </c>
      <c r="DG13" s="93">
        <v>311</v>
      </c>
      <c r="DH13" s="93">
        <v>309.89999999999998</v>
      </c>
      <c r="DI13" s="93">
        <v>311.7</v>
      </c>
      <c r="DJ13" s="93">
        <v>314.60000000000002</v>
      </c>
      <c r="DK13" s="93">
        <v>323.10000000000002</v>
      </c>
      <c r="DL13" s="93">
        <v>319.60000000000002</v>
      </c>
      <c r="DM13" s="93">
        <v>321.60000000000002</v>
      </c>
      <c r="DN13" s="93">
        <v>321.89999999999998</v>
      </c>
      <c r="DO13" s="93">
        <v>323.7</v>
      </c>
      <c r="DP13" s="93">
        <v>329</v>
      </c>
      <c r="DQ13" s="93">
        <v>332.8</v>
      </c>
      <c r="DR13" s="93">
        <v>334.2</v>
      </c>
      <c r="DS13" s="93">
        <v>333</v>
      </c>
      <c r="DT13" s="93">
        <v>333.6</v>
      </c>
      <c r="DU13" s="93">
        <v>337.1</v>
      </c>
      <c r="DV13" s="93">
        <v>342.3</v>
      </c>
      <c r="DW13" s="93">
        <v>346.5</v>
      </c>
      <c r="DX13" s="93">
        <v>349.7</v>
      </c>
      <c r="DY13" s="93">
        <v>351.7</v>
      </c>
      <c r="DZ13" s="93">
        <v>349.7</v>
      </c>
      <c r="EA13" s="93">
        <v>357.7</v>
      </c>
      <c r="EB13" s="93">
        <v>364.5</v>
      </c>
      <c r="EC13" s="93">
        <v>366.6</v>
      </c>
      <c r="ED13" s="93">
        <v>376.8</v>
      </c>
      <c r="EE13" s="93">
        <v>383.8</v>
      </c>
      <c r="EF13" s="93">
        <v>389.7</v>
      </c>
      <c r="EG13" s="93">
        <v>394.5</v>
      </c>
      <c r="EH13" s="93">
        <v>396.4</v>
      </c>
      <c r="EI13" s="93">
        <v>406.8</v>
      </c>
      <c r="EJ13" s="93">
        <v>419.5</v>
      </c>
      <c r="EK13" s="93">
        <v>428.6</v>
      </c>
      <c r="EL13" s="93">
        <v>428.8</v>
      </c>
      <c r="EM13" s="93">
        <v>428.7</v>
      </c>
      <c r="EN13" s="93">
        <v>458</v>
      </c>
      <c r="EO13" s="93">
        <v>509.5</v>
      </c>
      <c r="EP13" s="93">
        <v>508.7</v>
      </c>
      <c r="EQ13" s="93">
        <v>559.4</v>
      </c>
      <c r="ER13" s="93">
        <v>580.79999999999995</v>
      </c>
      <c r="ES13" s="93">
        <v>575</v>
      </c>
      <c r="ET13" s="93">
        <v>594.1</v>
      </c>
      <c r="EU13" s="93">
        <v>603.4</v>
      </c>
      <c r="EV13" s="93">
        <v>593</v>
      </c>
    </row>
    <row r="14" spans="1:152" x14ac:dyDescent="0.25">
      <c r="A14" s="93" t="s">
        <v>834</v>
      </c>
      <c r="B14" s="93" t="s">
        <v>835</v>
      </c>
      <c r="C14" s="93">
        <v>40.200000000000003</v>
      </c>
      <c r="D14" s="93">
        <v>40.799999999999997</v>
      </c>
      <c r="E14" s="93">
        <v>42.2</v>
      </c>
      <c r="F14" s="93">
        <v>43.2</v>
      </c>
      <c r="G14" s="93">
        <v>44.2</v>
      </c>
      <c r="H14" s="93">
        <v>45.4</v>
      </c>
      <c r="I14" s="93">
        <v>47.5</v>
      </c>
      <c r="J14" s="93">
        <v>52.7</v>
      </c>
      <c r="K14" s="93">
        <v>51.3</v>
      </c>
      <c r="L14" s="93">
        <v>52.2</v>
      </c>
      <c r="M14" s="93">
        <v>52.6</v>
      </c>
      <c r="N14" s="93">
        <v>53.9</v>
      </c>
      <c r="O14" s="93">
        <v>56</v>
      </c>
      <c r="P14" s="93">
        <v>57.1</v>
      </c>
      <c r="Q14" s="93">
        <v>58.1</v>
      </c>
      <c r="R14" s="93">
        <v>60</v>
      </c>
      <c r="S14" s="93">
        <v>59.5</v>
      </c>
      <c r="T14" s="93">
        <v>60.8</v>
      </c>
      <c r="U14" s="93">
        <v>61.8</v>
      </c>
      <c r="V14" s="93">
        <v>63</v>
      </c>
      <c r="W14" s="93">
        <v>65.7</v>
      </c>
      <c r="X14" s="93">
        <v>65.2</v>
      </c>
      <c r="Y14" s="93">
        <v>65.599999999999994</v>
      </c>
      <c r="Z14" s="93">
        <v>65.3</v>
      </c>
      <c r="AA14" s="93">
        <v>65.400000000000006</v>
      </c>
      <c r="AB14" s="93">
        <v>65.900000000000006</v>
      </c>
      <c r="AC14" s="93">
        <v>64.5</v>
      </c>
      <c r="AD14" s="93">
        <v>63.9</v>
      </c>
      <c r="AE14" s="93">
        <v>66.3</v>
      </c>
      <c r="AF14" s="93">
        <v>66.8</v>
      </c>
      <c r="AG14" s="93">
        <v>69.099999999999994</v>
      </c>
      <c r="AH14" s="93">
        <v>69.8</v>
      </c>
      <c r="AI14" s="93">
        <v>70.099999999999994</v>
      </c>
      <c r="AJ14" s="93">
        <v>71.2</v>
      </c>
      <c r="AK14" s="93">
        <v>73.400000000000006</v>
      </c>
      <c r="AL14" s="93">
        <v>73.3</v>
      </c>
      <c r="AM14" s="93">
        <v>74.7</v>
      </c>
      <c r="AN14" s="93">
        <v>75.3</v>
      </c>
      <c r="AO14" s="93">
        <v>77.099999999999994</v>
      </c>
      <c r="AP14" s="93">
        <v>78.7</v>
      </c>
      <c r="AQ14" s="93">
        <v>78.099999999999994</v>
      </c>
      <c r="AR14" s="93">
        <v>79</v>
      </c>
      <c r="AS14" s="93">
        <v>80</v>
      </c>
      <c r="AT14" s="93">
        <v>81.099999999999994</v>
      </c>
      <c r="AU14" s="93">
        <v>82.3</v>
      </c>
      <c r="AV14" s="93">
        <v>84.4</v>
      </c>
      <c r="AW14" s="93">
        <v>84.9</v>
      </c>
      <c r="AX14" s="93">
        <v>85.8</v>
      </c>
      <c r="AY14" s="93">
        <v>86.1</v>
      </c>
      <c r="AZ14" s="93">
        <v>85.8</v>
      </c>
      <c r="BA14" s="93">
        <v>87.9</v>
      </c>
      <c r="BB14" s="93">
        <v>89.5</v>
      </c>
      <c r="BC14" s="93">
        <v>91.5</v>
      </c>
      <c r="BD14" s="93">
        <v>93.9</v>
      </c>
      <c r="BE14" s="93">
        <v>94.8</v>
      </c>
      <c r="BF14" s="93">
        <v>96.4</v>
      </c>
      <c r="BG14" s="93">
        <v>99</v>
      </c>
      <c r="BH14" s="93">
        <v>100.8</v>
      </c>
      <c r="BI14" s="93">
        <v>103</v>
      </c>
      <c r="BJ14" s="93">
        <v>108.1</v>
      </c>
      <c r="BK14" s="93">
        <v>108.7</v>
      </c>
      <c r="BL14" s="93">
        <v>110.9</v>
      </c>
      <c r="BM14" s="93">
        <v>110.8</v>
      </c>
      <c r="BN14" s="93">
        <v>111</v>
      </c>
      <c r="BO14" s="93">
        <v>110.2</v>
      </c>
      <c r="BP14" s="93">
        <v>107.4</v>
      </c>
      <c r="BQ14" s="93">
        <v>106.5</v>
      </c>
      <c r="BR14" s="93">
        <v>109.3</v>
      </c>
      <c r="BS14" s="93">
        <v>111.8</v>
      </c>
      <c r="BT14" s="93">
        <v>113.3</v>
      </c>
      <c r="BU14" s="93">
        <v>113.3</v>
      </c>
      <c r="BV14" s="93">
        <v>115.1</v>
      </c>
      <c r="BW14" s="93">
        <v>114.5</v>
      </c>
      <c r="BX14" s="93">
        <v>119.5</v>
      </c>
      <c r="BY14" s="93">
        <v>125</v>
      </c>
      <c r="BZ14" s="93">
        <v>127.7</v>
      </c>
      <c r="CA14" s="93">
        <v>131.4</v>
      </c>
      <c r="CB14" s="93">
        <v>131.4</v>
      </c>
      <c r="CC14" s="93">
        <v>131.80000000000001</v>
      </c>
      <c r="CD14" s="93">
        <v>133.9</v>
      </c>
      <c r="CE14" s="93">
        <v>137.5</v>
      </c>
      <c r="CF14" s="93">
        <v>139.4</v>
      </c>
      <c r="CG14" s="93">
        <v>140.69999999999999</v>
      </c>
      <c r="CH14" s="93">
        <v>146.4</v>
      </c>
      <c r="CI14" s="93">
        <v>151.19999999999999</v>
      </c>
      <c r="CJ14" s="93">
        <v>151.80000000000001</v>
      </c>
      <c r="CK14" s="93">
        <v>153.6</v>
      </c>
      <c r="CL14" s="93">
        <v>157.30000000000001</v>
      </c>
      <c r="CM14" s="93">
        <v>159.9</v>
      </c>
      <c r="CN14" s="93">
        <v>164.1</v>
      </c>
      <c r="CO14" s="93">
        <v>167.2</v>
      </c>
      <c r="CP14" s="93">
        <v>168.1</v>
      </c>
      <c r="CQ14" s="93">
        <v>165.8</v>
      </c>
      <c r="CR14" s="93">
        <v>166</v>
      </c>
      <c r="CS14" s="93">
        <v>164.2</v>
      </c>
      <c r="CT14" s="93">
        <v>156</v>
      </c>
      <c r="CU14" s="93">
        <v>155.6</v>
      </c>
      <c r="CV14" s="93">
        <v>156.80000000000001</v>
      </c>
      <c r="CW14" s="93">
        <v>158.4</v>
      </c>
      <c r="CX14" s="93">
        <v>160.19999999999999</v>
      </c>
      <c r="CY14" s="93">
        <v>162.4</v>
      </c>
      <c r="CZ14" s="93">
        <v>162.80000000000001</v>
      </c>
      <c r="DA14" s="93">
        <v>165.2</v>
      </c>
      <c r="DB14" s="93">
        <v>169.4</v>
      </c>
      <c r="DC14" s="93">
        <v>172.8</v>
      </c>
      <c r="DD14" s="93">
        <v>176.3</v>
      </c>
      <c r="DE14" s="93">
        <v>178.3</v>
      </c>
      <c r="DF14" s="93">
        <v>177.1</v>
      </c>
      <c r="DG14" s="93">
        <v>181</v>
      </c>
      <c r="DH14" s="93">
        <v>180.4</v>
      </c>
      <c r="DI14" s="93">
        <v>182.2</v>
      </c>
      <c r="DJ14" s="93">
        <v>183.8</v>
      </c>
      <c r="DK14" s="93">
        <v>186.5</v>
      </c>
      <c r="DL14" s="93">
        <v>185.5</v>
      </c>
      <c r="DM14" s="93">
        <v>185.4</v>
      </c>
      <c r="DN14" s="93">
        <v>189.5</v>
      </c>
      <c r="DO14" s="93">
        <v>189.6</v>
      </c>
      <c r="DP14" s="93">
        <v>193</v>
      </c>
      <c r="DQ14" s="93">
        <v>195.5</v>
      </c>
      <c r="DR14" s="93">
        <v>197.8</v>
      </c>
      <c r="DS14" s="93">
        <v>199.5</v>
      </c>
      <c r="DT14" s="93">
        <v>201.6</v>
      </c>
      <c r="DU14" s="93">
        <v>202.5</v>
      </c>
      <c r="DV14" s="93">
        <v>202.6</v>
      </c>
      <c r="DW14" s="93">
        <v>202.9</v>
      </c>
      <c r="DX14" s="93">
        <v>203</v>
      </c>
      <c r="DY14" s="93">
        <v>202.7</v>
      </c>
      <c r="DZ14" s="93">
        <v>203.2</v>
      </c>
      <c r="EA14" s="93">
        <v>203.7</v>
      </c>
      <c r="EB14" s="93">
        <v>204</v>
      </c>
      <c r="EC14" s="93">
        <v>207.2</v>
      </c>
      <c r="ED14" s="93">
        <v>209.7</v>
      </c>
      <c r="EE14" s="93">
        <v>211.9</v>
      </c>
      <c r="EF14" s="93">
        <v>215.1</v>
      </c>
      <c r="EG14" s="93">
        <v>212.5</v>
      </c>
      <c r="EH14" s="93">
        <v>212.8</v>
      </c>
      <c r="EI14" s="93">
        <v>214.6</v>
      </c>
      <c r="EJ14" s="93">
        <v>217.2</v>
      </c>
      <c r="EK14" s="93">
        <v>219.4</v>
      </c>
      <c r="EL14" s="93">
        <v>219.3</v>
      </c>
      <c r="EM14" s="93">
        <v>208.5</v>
      </c>
      <c r="EN14" s="93">
        <v>163.9</v>
      </c>
      <c r="EO14" s="93">
        <v>228.8</v>
      </c>
      <c r="EP14" s="93">
        <v>233.1</v>
      </c>
      <c r="EQ14" s="93">
        <v>261.7</v>
      </c>
      <c r="ER14" s="93">
        <v>279.60000000000002</v>
      </c>
      <c r="ES14" s="93">
        <v>283.60000000000002</v>
      </c>
      <c r="ET14" s="93">
        <v>291.8</v>
      </c>
      <c r="EU14" s="93">
        <v>296.3</v>
      </c>
      <c r="EV14" s="93">
        <v>295.89999999999998</v>
      </c>
    </row>
    <row r="15" spans="1:152" x14ac:dyDescent="0.25">
      <c r="A15" s="93" t="s">
        <v>836</v>
      </c>
      <c r="B15" s="93" t="s">
        <v>837</v>
      </c>
      <c r="C15" s="93">
        <v>742.4</v>
      </c>
      <c r="D15" s="93">
        <v>752.8</v>
      </c>
      <c r="E15" s="93">
        <v>760.5</v>
      </c>
      <c r="F15" s="93">
        <v>773.3</v>
      </c>
      <c r="G15" s="93">
        <v>779.3</v>
      </c>
      <c r="H15" s="93">
        <v>767.5</v>
      </c>
      <c r="I15" s="93">
        <v>771</v>
      </c>
      <c r="J15" s="93">
        <v>779</v>
      </c>
      <c r="K15" s="93">
        <v>797.4</v>
      </c>
      <c r="L15" s="93">
        <v>812.3</v>
      </c>
      <c r="M15" s="93">
        <v>820.7</v>
      </c>
      <c r="N15" s="93">
        <v>826.8</v>
      </c>
      <c r="O15" s="93">
        <v>838.4</v>
      </c>
      <c r="P15" s="93">
        <v>853.5</v>
      </c>
      <c r="Q15" s="93">
        <v>870.8</v>
      </c>
      <c r="R15" s="93">
        <v>886.3</v>
      </c>
      <c r="S15" s="93">
        <v>902.5</v>
      </c>
      <c r="T15" s="93">
        <v>927.7</v>
      </c>
      <c r="U15" s="93">
        <v>936.3</v>
      </c>
      <c r="V15" s="93">
        <v>951.3</v>
      </c>
      <c r="W15" s="93">
        <v>974.2</v>
      </c>
      <c r="X15" s="93">
        <v>980.9</v>
      </c>
      <c r="Y15" s="93">
        <v>1003.1</v>
      </c>
      <c r="Z15" s="93">
        <v>1018.8</v>
      </c>
      <c r="AA15" s="93">
        <v>1014.2</v>
      </c>
      <c r="AB15" s="93">
        <v>1021.8</v>
      </c>
      <c r="AC15" s="93">
        <v>1024.4000000000001</v>
      </c>
      <c r="AD15" s="93">
        <v>1020.7</v>
      </c>
      <c r="AE15" s="93">
        <v>1037.7</v>
      </c>
      <c r="AF15" s="93">
        <v>1047.2</v>
      </c>
      <c r="AG15" s="93">
        <v>1061</v>
      </c>
      <c r="AH15" s="93">
        <v>1074.8</v>
      </c>
      <c r="AI15" s="93">
        <v>1079.0999999999999</v>
      </c>
      <c r="AJ15" s="93">
        <v>1086.3</v>
      </c>
      <c r="AK15" s="93">
        <v>1092.5</v>
      </c>
      <c r="AL15" s="93">
        <v>1105.3</v>
      </c>
      <c r="AM15" s="93">
        <v>1116.8</v>
      </c>
      <c r="AN15" s="93">
        <v>1128.0999999999999</v>
      </c>
      <c r="AO15" s="93">
        <v>1149.5999999999999</v>
      </c>
      <c r="AP15" s="93">
        <v>1163</v>
      </c>
      <c r="AQ15" s="93">
        <v>1166.9000000000001</v>
      </c>
      <c r="AR15" s="93">
        <v>1177</v>
      </c>
      <c r="AS15" s="93">
        <v>1183.7</v>
      </c>
      <c r="AT15" s="93">
        <v>1191.7</v>
      </c>
      <c r="AU15" s="93">
        <v>1211.2</v>
      </c>
      <c r="AV15" s="93">
        <v>1239.5</v>
      </c>
      <c r="AW15" s="93">
        <v>1246.5</v>
      </c>
      <c r="AX15" s="93">
        <v>1268.3</v>
      </c>
      <c r="AY15" s="93">
        <v>1281</v>
      </c>
      <c r="AZ15" s="93">
        <v>1277.7</v>
      </c>
      <c r="BA15" s="93">
        <v>1297.3</v>
      </c>
      <c r="BB15" s="93">
        <v>1307.8</v>
      </c>
      <c r="BC15" s="93">
        <v>1306.7</v>
      </c>
      <c r="BD15" s="93">
        <v>1319.9</v>
      </c>
      <c r="BE15" s="93">
        <v>1334.8</v>
      </c>
      <c r="BF15" s="93">
        <v>1355.2</v>
      </c>
      <c r="BG15" s="93">
        <v>1384.9</v>
      </c>
      <c r="BH15" s="93">
        <v>1418.3</v>
      </c>
      <c r="BI15" s="93">
        <v>1440.1</v>
      </c>
      <c r="BJ15" s="93">
        <v>1482.7</v>
      </c>
      <c r="BK15" s="93">
        <v>1492.2</v>
      </c>
      <c r="BL15" s="93">
        <v>1535.1</v>
      </c>
      <c r="BM15" s="93">
        <v>1557.5</v>
      </c>
      <c r="BN15" s="93">
        <v>1577.6</v>
      </c>
      <c r="BO15" s="93">
        <v>1572.4</v>
      </c>
      <c r="BP15" s="93">
        <v>1590.6</v>
      </c>
      <c r="BQ15" s="93">
        <v>1591.4</v>
      </c>
      <c r="BR15" s="93">
        <v>1581.9</v>
      </c>
      <c r="BS15" s="93">
        <v>1585.6</v>
      </c>
      <c r="BT15" s="93">
        <v>1609.5</v>
      </c>
      <c r="BU15" s="93">
        <v>1616.7</v>
      </c>
      <c r="BV15" s="93">
        <v>1641.9</v>
      </c>
      <c r="BW15" s="93">
        <v>1682.8</v>
      </c>
      <c r="BX15" s="93">
        <v>1670.1</v>
      </c>
      <c r="BY15" s="93">
        <v>1724.5</v>
      </c>
      <c r="BZ15" s="93">
        <v>1741.8</v>
      </c>
      <c r="CA15" s="93">
        <v>1779</v>
      </c>
      <c r="CB15" s="93">
        <v>1803</v>
      </c>
      <c r="CC15" s="93">
        <v>1826.3</v>
      </c>
      <c r="CD15" s="93">
        <v>1877.5</v>
      </c>
      <c r="CE15" s="93">
        <v>1892</v>
      </c>
      <c r="CF15" s="93">
        <v>1919.5</v>
      </c>
      <c r="CG15" s="93">
        <v>1986</v>
      </c>
      <c r="CH15" s="93">
        <v>2019.7</v>
      </c>
      <c r="CI15" s="93">
        <v>2042.7</v>
      </c>
      <c r="CJ15" s="93">
        <v>2076.8000000000002</v>
      </c>
      <c r="CK15" s="93">
        <v>2112.9</v>
      </c>
      <c r="CL15" s="93">
        <v>2092.8000000000002</v>
      </c>
      <c r="CM15" s="93">
        <v>2129.1</v>
      </c>
      <c r="CN15" s="93">
        <v>2166.1</v>
      </c>
      <c r="CO15" s="93">
        <v>2188.1999999999998</v>
      </c>
      <c r="CP15" s="93">
        <v>2232.6</v>
      </c>
      <c r="CQ15" s="93">
        <v>2252.9</v>
      </c>
      <c r="CR15" s="93">
        <v>2305.8000000000002</v>
      </c>
      <c r="CS15" s="93">
        <v>2332.1</v>
      </c>
      <c r="CT15" s="93">
        <v>2167.1</v>
      </c>
      <c r="CU15" s="93">
        <v>2115.5</v>
      </c>
      <c r="CV15" s="93">
        <v>2139.8000000000002</v>
      </c>
      <c r="CW15" s="93">
        <v>2193.4</v>
      </c>
      <c r="CX15" s="93">
        <v>2222.9</v>
      </c>
      <c r="CY15" s="93">
        <v>2245.1</v>
      </c>
      <c r="CZ15" s="93">
        <v>2247.3000000000002</v>
      </c>
      <c r="DA15" s="93">
        <v>2262.6999999999998</v>
      </c>
      <c r="DB15" s="93">
        <v>2320.4</v>
      </c>
      <c r="DC15" s="93">
        <v>2381.1</v>
      </c>
      <c r="DD15" s="93">
        <v>2431.6</v>
      </c>
      <c r="DE15" s="93">
        <v>2437</v>
      </c>
      <c r="DF15" s="93">
        <v>2448.8000000000002</v>
      </c>
      <c r="DG15" s="93">
        <v>2490.6</v>
      </c>
      <c r="DH15" s="93">
        <v>2482.8000000000002</v>
      </c>
      <c r="DI15" s="93">
        <v>2490.1</v>
      </c>
      <c r="DJ15" s="93">
        <v>2510.5</v>
      </c>
      <c r="DK15" s="93">
        <v>2542.8000000000002</v>
      </c>
      <c r="DL15" s="93">
        <v>2513.9</v>
      </c>
      <c r="DM15" s="93">
        <v>2541.4</v>
      </c>
      <c r="DN15" s="93">
        <v>2564.1</v>
      </c>
      <c r="DO15" s="93">
        <v>2586</v>
      </c>
      <c r="DP15" s="93">
        <v>2623.5</v>
      </c>
      <c r="DQ15" s="93">
        <v>2642.3</v>
      </c>
      <c r="DR15" s="93">
        <v>2631.7</v>
      </c>
      <c r="DS15" s="93">
        <v>2584.1</v>
      </c>
      <c r="DT15" s="93">
        <v>2617.6999999999998</v>
      </c>
      <c r="DU15" s="93">
        <v>2641.9</v>
      </c>
      <c r="DV15" s="93">
        <v>2617.8000000000002</v>
      </c>
      <c r="DW15" s="93">
        <v>2605.6999999999998</v>
      </c>
      <c r="DX15" s="93">
        <v>2648.8</v>
      </c>
      <c r="DY15" s="93">
        <v>2653.7</v>
      </c>
      <c r="DZ15" s="93">
        <v>2678.5</v>
      </c>
      <c r="EA15" s="93">
        <v>2724.7</v>
      </c>
      <c r="EB15" s="93">
        <v>2738.8</v>
      </c>
      <c r="EC15" s="93">
        <v>2762.1</v>
      </c>
      <c r="ED15" s="93">
        <v>2822</v>
      </c>
      <c r="EE15" s="93">
        <v>2849.1</v>
      </c>
      <c r="EF15" s="93">
        <v>2883.2</v>
      </c>
      <c r="EG15" s="93">
        <v>2895</v>
      </c>
      <c r="EH15" s="93">
        <v>2911</v>
      </c>
      <c r="EI15" s="93">
        <v>2909.5</v>
      </c>
      <c r="EJ15" s="93">
        <v>2970.1</v>
      </c>
      <c r="EK15" s="93">
        <v>2981.3</v>
      </c>
      <c r="EL15" s="93">
        <v>3001.6</v>
      </c>
      <c r="EM15" s="93">
        <v>3046</v>
      </c>
      <c r="EN15" s="93">
        <v>2881.7</v>
      </c>
      <c r="EO15" s="93">
        <v>3113.9</v>
      </c>
      <c r="EP15" s="93">
        <v>3108.1</v>
      </c>
      <c r="EQ15" s="93">
        <v>3287.2</v>
      </c>
      <c r="ER15" s="93">
        <v>3437.6</v>
      </c>
      <c r="ES15" s="93">
        <v>3505</v>
      </c>
      <c r="ET15" s="93">
        <v>3591.1</v>
      </c>
      <c r="EU15" s="93">
        <v>3683.6</v>
      </c>
      <c r="EV15" s="93">
        <v>3765.3</v>
      </c>
    </row>
    <row r="16" spans="1:152" x14ac:dyDescent="0.25">
      <c r="A16" s="93" t="s">
        <v>838</v>
      </c>
      <c r="B16" s="93" t="s">
        <v>839</v>
      </c>
      <c r="C16" s="93">
        <v>297.8</v>
      </c>
      <c r="D16" s="93">
        <v>300.5</v>
      </c>
      <c r="E16" s="93">
        <v>303.8</v>
      </c>
      <c r="F16" s="93">
        <v>309.7</v>
      </c>
      <c r="G16" s="93">
        <v>314.5</v>
      </c>
      <c r="H16" s="93">
        <v>314.10000000000002</v>
      </c>
      <c r="I16" s="93">
        <v>316.3</v>
      </c>
      <c r="J16" s="93">
        <v>320.7</v>
      </c>
      <c r="K16" s="93">
        <v>321.89999999999998</v>
      </c>
      <c r="L16" s="93">
        <v>324</v>
      </c>
      <c r="M16" s="93">
        <v>325.2</v>
      </c>
      <c r="N16" s="93">
        <v>326.10000000000002</v>
      </c>
      <c r="O16" s="93">
        <v>333</v>
      </c>
      <c r="P16" s="93">
        <v>339.9</v>
      </c>
      <c r="Q16" s="93">
        <v>347.1</v>
      </c>
      <c r="R16" s="93">
        <v>351.3</v>
      </c>
      <c r="S16" s="93">
        <v>357.8</v>
      </c>
      <c r="T16" s="93">
        <v>362</v>
      </c>
      <c r="U16" s="93">
        <v>367.8</v>
      </c>
      <c r="V16" s="93">
        <v>374</v>
      </c>
      <c r="W16" s="93">
        <v>383</v>
      </c>
      <c r="X16" s="93">
        <v>390</v>
      </c>
      <c r="Y16" s="93">
        <v>395.8</v>
      </c>
      <c r="Z16" s="93">
        <v>396</v>
      </c>
      <c r="AA16" s="93">
        <v>400.6</v>
      </c>
      <c r="AB16" s="93">
        <v>406.3</v>
      </c>
      <c r="AC16" s="93">
        <v>405.1</v>
      </c>
      <c r="AD16" s="93">
        <v>399.9</v>
      </c>
      <c r="AE16" s="93">
        <v>402.7</v>
      </c>
      <c r="AF16" s="93">
        <v>402.2</v>
      </c>
      <c r="AG16" s="93">
        <v>404.9</v>
      </c>
      <c r="AH16" s="93">
        <v>408</v>
      </c>
      <c r="AI16" s="93">
        <v>408.3</v>
      </c>
      <c r="AJ16" s="93">
        <v>411.4</v>
      </c>
      <c r="AK16" s="93">
        <v>414.4</v>
      </c>
      <c r="AL16" s="93">
        <v>419.7</v>
      </c>
      <c r="AM16" s="93">
        <v>423.9</v>
      </c>
      <c r="AN16" s="93">
        <v>430.2</v>
      </c>
      <c r="AO16" s="93">
        <v>435.2</v>
      </c>
      <c r="AP16" s="93">
        <v>439.1</v>
      </c>
      <c r="AQ16" s="93">
        <v>440.8</v>
      </c>
      <c r="AR16" s="93">
        <v>442.5</v>
      </c>
      <c r="AS16" s="93">
        <v>443.8</v>
      </c>
      <c r="AT16" s="93">
        <v>447.9</v>
      </c>
      <c r="AU16" s="93">
        <v>453.4</v>
      </c>
      <c r="AV16" s="93">
        <v>460.1</v>
      </c>
      <c r="AW16" s="93">
        <v>464.3</v>
      </c>
      <c r="AX16" s="93">
        <v>469.8</v>
      </c>
      <c r="AY16" s="93">
        <v>473.5</v>
      </c>
      <c r="AZ16" s="93">
        <v>471.8</v>
      </c>
      <c r="BA16" s="93">
        <v>476.4</v>
      </c>
      <c r="BB16" s="93">
        <v>477.4</v>
      </c>
      <c r="BC16" s="93">
        <v>478.9</v>
      </c>
      <c r="BD16" s="93">
        <v>484.4</v>
      </c>
      <c r="BE16" s="93">
        <v>489.9</v>
      </c>
      <c r="BF16" s="93">
        <v>496.4</v>
      </c>
      <c r="BG16" s="93">
        <v>504.5</v>
      </c>
      <c r="BH16" s="93">
        <v>511.1</v>
      </c>
      <c r="BI16" s="93">
        <v>517.70000000000005</v>
      </c>
      <c r="BJ16" s="93">
        <v>528.79999999999995</v>
      </c>
      <c r="BK16" s="93">
        <v>526.79999999999995</v>
      </c>
      <c r="BL16" s="93">
        <v>538.5</v>
      </c>
      <c r="BM16" s="93">
        <v>544.6</v>
      </c>
      <c r="BN16" s="93">
        <v>552.4</v>
      </c>
      <c r="BO16" s="93">
        <v>555.9</v>
      </c>
      <c r="BP16" s="93">
        <v>563.5</v>
      </c>
      <c r="BQ16" s="93">
        <v>566.5</v>
      </c>
      <c r="BR16" s="93">
        <v>570.20000000000005</v>
      </c>
      <c r="BS16" s="93">
        <v>571.29999999999995</v>
      </c>
      <c r="BT16" s="93">
        <v>572.9</v>
      </c>
      <c r="BU16" s="93">
        <v>574.79999999999995</v>
      </c>
      <c r="BV16" s="93">
        <v>581.20000000000005</v>
      </c>
      <c r="BW16" s="93">
        <v>588.9</v>
      </c>
      <c r="BX16" s="93">
        <v>591.9</v>
      </c>
      <c r="BY16" s="93">
        <v>605.79999999999995</v>
      </c>
      <c r="BZ16" s="93">
        <v>611.70000000000005</v>
      </c>
      <c r="CA16" s="93">
        <v>620.5</v>
      </c>
      <c r="CB16" s="93">
        <v>627.79999999999995</v>
      </c>
      <c r="CC16" s="93">
        <v>635.5</v>
      </c>
      <c r="CD16" s="93">
        <v>646.6</v>
      </c>
      <c r="CE16" s="93">
        <v>655.20000000000005</v>
      </c>
      <c r="CF16" s="93">
        <v>664.3</v>
      </c>
      <c r="CG16" s="93">
        <v>670.9</v>
      </c>
      <c r="CH16" s="93">
        <v>682.6</v>
      </c>
      <c r="CI16" s="93">
        <v>688.8</v>
      </c>
      <c r="CJ16" s="93">
        <v>695.6</v>
      </c>
      <c r="CK16" s="93">
        <v>701.7</v>
      </c>
      <c r="CL16" s="93">
        <v>714.9</v>
      </c>
      <c r="CM16" s="93">
        <v>725.6</v>
      </c>
      <c r="CN16" s="93">
        <v>731.8</v>
      </c>
      <c r="CO16" s="93">
        <v>740.5</v>
      </c>
      <c r="CP16" s="93">
        <v>751.5</v>
      </c>
      <c r="CQ16" s="93">
        <v>757.3</v>
      </c>
      <c r="CR16" s="93">
        <v>770.7</v>
      </c>
      <c r="CS16" s="93">
        <v>775.3</v>
      </c>
      <c r="CT16" s="93">
        <v>773</v>
      </c>
      <c r="CU16" s="93">
        <v>773.3</v>
      </c>
      <c r="CV16" s="93">
        <v>771.1</v>
      </c>
      <c r="CW16" s="93">
        <v>771.3</v>
      </c>
      <c r="CX16" s="93">
        <v>776</v>
      </c>
      <c r="CY16" s="93">
        <v>784.5</v>
      </c>
      <c r="CZ16" s="93">
        <v>783.4</v>
      </c>
      <c r="DA16" s="93">
        <v>785.3</v>
      </c>
      <c r="DB16" s="93">
        <v>794.3</v>
      </c>
      <c r="DC16" s="93">
        <v>806.8</v>
      </c>
      <c r="DD16" s="93">
        <v>817.5</v>
      </c>
      <c r="DE16" s="93">
        <v>824.6</v>
      </c>
      <c r="DF16" s="93">
        <v>829.2</v>
      </c>
      <c r="DG16" s="93">
        <v>839.1</v>
      </c>
      <c r="DH16" s="93">
        <v>845.4</v>
      </c>
      <c r="DI16" s="93">
        <v>847.4</v>
      </c>
      <c r="DJ16" s="93">
        <v>852.9</v>
      </c>
      <c r="DK16" s="93">
        <v>859.3</v>
      </c>
      <c r="DL16" s="93">
        <v>857.9</v>
      </c>
      <c r="DM16" s="93">
        <v>866.2</v>
      </c>
      <c r="DN16" s="93">
        <v>872.6</v>
      </c>
      <c r="DO16" s="93">
        <v>882.4</v>
      </c>
      <c r="DP16" s="93">
        <v>892.3</v>
      </c>
      <c r="DQ16" s="93">
        <v>902.1</v>
      </c>
      <c r="DR16" s="93">
        <v>910.6</v>
      </c>
      <c r="DS16" s="93">
        <v>917.4</v>
      </c>
      <c r="DT16" s="93">
        <v>916.9</v>
      </c>
      <c r="DU16" s="93">
        <v>924.5</v>
      </c>
      <c r="DV16" s="93">
        <v>925</v>
      </c>
      <c r="DW16" s="93">
        <v>931</v>
      </c>
      <c r="DX16" s="93">
        <v>940.9</v>
      </c>
      <c r="DY16" s="93">
        <v>941.8</v>
      </c>
      <c r="DZ16" s="93">
        <v>948.9</v>
      </c>
      <c r="EA16" s="93">
        <v>959</v>
      </c>
      <c r="EB16" s="93">
        <v>967.5</v>
      </c>
      <c r="EC16" s="93">
        <v>976.1</v>
      </c>
      <c r="ED16" s="93">
        <v>989.7</v>
      </c>
      <c r="EE16" s="93">
        <v>992.8</v>
      </c>
      <c r="EF16" s="93">
        <v>997.7</v>
      </c>
      <c r="EG16" s="93">
        <v>1002.3</v>
      </c>
      <c r="EH16" s="93">
        <v>1008.6</v>
      </c>
      <c r="EI16" s="93">
        <v>1013.4</v>
      </c>
      <c r="EJ16" s="93">
        <v>1027.4000000000001</v>
      </c>
      <c r="EK16" s="93">
        <v>1041.3</v>
      </c>
      <c r="EL16" s="93">
        <v>1041.5</v>
      </c>
      <c r="EM16" s="93">
        <v>1125.0999999999999</v>
      </c>
      <c r="EN16" s="93">
        <v>1152.0999999999999</v>
      </c>
      <c r="EO16" s="93">
        <v>1159.5</v>
      </c>
      <c r="EP16" s="93">
        <v>1150</v>
      </c>
      <c r="EQ16" s="93">
        <v>1201.5</v>
      </c>
      <c r="ER16" s="93">
        <v>1223.4000000000001</v>
      </c>
      <c r="ES16" s="93">
        <v>1245.3</v>
      </c>
      <c r="ET16" s="93">
        <v>1268.8</v>
      </c>
      <c r="EU16" s="93">
        <v>1289.7</v>
      </c>
      <c r="EV16" s="93">
        <v>1295.5999999999999</v>
      </c>
    </row>
    <row r="17" spans="1:152" x14ac:dyDescent="0.25">
      <c r="A17" s="93" t="s">
        <v>840</v>
      </c>
      <c r="B17" s="93" t="s">
        <v>841</v>
      </c>
      <c r="C17" s="93">
        <v>143.1</v>
      </c>
      <c r="D17" s="93">
        <v>145.69999999999999</v>
      </c>
      <c r="E17" s="93">
        <v>148</v>
      </c>
      <c r="F17" s="93">
        <v>150.6</v>
      </c>
      <c r="G17" s="93">
        <v>153.4</v>
      </c>
      <c r="H17" s="93">
        <v>157</v>
      </c>
      <c r="I17" s="93">
        <v>158.9</v>
      </c>
      <c r="J17" s="93">
        <v>159.5</v>
      </c>
      <c r="K17" s="93">
        <v>164.2</v>
      </c>
      <c r="L17" s="93">
        <v>166.7</v>
      </c>
      <c r="M17" s="93">
        <v>169.5</v>
      </c>
      <c r="N17" s="93">
        <v>170.6</v>
      </c>
      <c r="O17" s="93">
        <v>172.7</v>
      </c>
      <c r="P17" s="93">
        <v>175</v>
      </c>
      <c r="Q17" s="93">
        <v>179.3</v>
      </c>
      <c r="R17" s="93">
        <v>185.8</v>
      </c>
      <c r="S17" s="93">
        <v>186.2</v>
      </c>
      <c r="T17" s="93">
        <v>189.6</v>
      </c>
      <c r="U17" s="93">
        <v>191.5</v>
      </c>
      <c r="V17" s="93">
        <v>194.3</v>
      </c>
      <c r="W17" s="93">
        <v>195.7</v>
      </c>
      <c r="X17" s="93">
        <v>195.7</v>
      </c>
      <c r="Y17" s="93">
        <v>195.9</v>
      </c>
      <c r="Z17" s="93">
        <v>193.7</v>
      </c>
      <c r="AA17" s="93">
        <v>196.2</v>
      </c>
      <c r="AB17" s="93">
        <v>200.3</v>
      </c>
      <c r="AC17" s="93">
        <v>201.3</v>
      </c>
      <c r="AD17" s="93">
        <v>198.5</v>
      </c>
      <c r="AE17" s="93">
        <v>205.8</v>
      </c>
      <c r="AF17" s="93">
        <v>208.9</v>
      </c>
      <c r="AG17" s="93">
        <v>213.5</v>
      </c>
      <c r="AH17" s="93">
        <v>216.9</v>
      </c>
      <c r="AI17" s="93">
        <v>215.4</v>
      </c>
      <c r="AJ17" s="93">
        <v>217.9</v>
      </c>
      <c r="AK17" s="93">
        <v>220.2</v>
      </c>
      <c r="AL17" s="93">
        <v>222.7</v>
      </c>
      <c r="AM17" s="93">
        <v>224.9</v>
      </c>
      <c r="AN17" s="93">
        <v>225.5</v>
      </c>
      <c r="AO17" s="93">
        <v>227.7</v>
      </c>
      <c r="AP17" s="93">
        <v>231.7</v>
      </c>
      <c r="AQ17" s="93">
        <v>228.5</v>
      </c>
      <c r="AR17" s="93">
        <v>229.7</v>
      </c>
      <c r="AS17" s="93">
        <v>233.4</v>
      </c>
      <c r="AT17" s="93">
        <v>233.4</v>
      </c>
      <c r="AU17" s="93">
        <v>235</v>
      </c>
      <c r="AV17" s="93">
        <v>239.8</v>
      </c>
      <c r="AW17" s="93">
        <v>240.4</v>
      </c>
      <c r="AX17" s="93">
        <v>243</v>
      </c>
      <c r="AY17" s="93">
        <v>243.7</v>
      </c>
      <c r="AZ17" s="93">
        <v>244.4</v>
      </c>
      <c r="BA17" s="93">
        <v>249.9</v>
      </c>
      <c r="BB17" s="93">
        <v>252</v>
      </c>
      <c r="BC17" s="93">
        <v>254.6</v>
      </c>
      <c r="BD17" s="93">
        <v>257.7</v>
      </c>
      <c r="BE17" s="93">
        <v>257.39999999999998</v>
      </c>
      <c r="BF17" s="93">
        <v>261.5</v>
      </c>
      <c r="BG17" s="93">
        <v>267.5</v>
      </c>
      <c r="BH17" s="93">
        <v>271.5</v>
      </c>
      <c r="BI17" s="93">
        <v>272.2</v>
      </c>
      <c r="BJ17" s="93">
        <v>273.3</v>
      </c>
      <c r="BK17" s="93">
        <v>275.89999999999998</v>
      </c>
      <c r="BL17" s="93">
        <v>280.10000000000002</v>
      </c>
      <c r="BM17" s="93">
        <v>282.5</v>
      </c>
      <c r="BN17" s="93">
        <v>284.8</v>
      </c>
      <c r="BO17" s="93">
        <v>280.60000000000002</v>
      </c>
      <c r="BP17" s="93">
        <v>278.39999999999998</v>
      </c>
      <c r="BQ17" s="93">
        <v>275.3</v>
      </c>
      <c r="BR17" s="93">
        <v>277.10000000000002</v>
      </c>
      <c r="BS17" s="93">
        <v>279.2</v>
      </c>
      <c r="BT17" s="93">
        <v>278.7</v>
      </c>
      <c r="BU17" s="93">
        <v>275.5</v>
      </c>
      <c r="BV17" s="93">
        <v>282</v>
      </c>
      <c r="BW17" s="93">
        <v>278</v>
      </c>
      <c r="BX17" s="93">
        <v>282.5</v>
      </c>
      <c r="BY17" s="93">
        <v>290.10000000000002</v>
      </c>
      <c r="BZ17" s="93">
        <v>290.60000000000002</v>
      </c>
      <c r="CA17" s="93">
        <v>296.60000000000002</v>
      </c>
      <c r="CB17" s="93">
        <v>294.5</v>
      </c>
      <c r="CC17" s="93">
        <v>296.5</v>
      </c>
      <c r="CD17" s="93">
        <v>301.89999999999998</v>
      </c>
      <c r="CE17" s="93">
        <v>306.10000000000002</v>
      </c>
      <c r="CF17" s="93">
        <v>311.10000000000002</v>
      </c>
      <c r="CG17" s="93">
        <v>308.2</v>
      </c>
      <c r="CH17" s="93">
        <v>316.7</v>
      </c>
      <c r="CI17" s="93">
        <v>317.39999999999998</v>
      </c>
      <c r="CJ17" s="93">
        <v>318.39999999999998</v>
      </c>
      <c r="CK17" s="93">
        <v>320.60000000000002</v>
      </c>
      <c r="CL17" s="93">
        <v>323.7</v>
      </c>
      <c r="CM17" s="93">
        <v>325.89999999999998</v>
      </c>
      <c r="CN17" s="93">
        <v>322.89999999999998</v>
      </c>
      <c r="CO17" s="93">
        <v>322.39999999999998</v>
      </c>
      <c r="CP17" s="93">
        <v>322.7</v>
      </c>
      <c r="CQ17" s="93">
        <v>319.60000000000002</v>
      </c>
      <c r="CR17" s="93">
        <v>324.89999999999998</v>
      </c>
      <c r="CS17" s="93">
        <v>319.10000000000002</v>
      </c>
      <c r="CT17" s="93">
        <v>305.8</v>
      </c>
      <c r="CU17" s="93">
        <v>304.5</v>
      </c>
      <c r="CV17" s="93">
        <v>301.2</v>
      </c>
      <c r="CW17" s="93">
        <v>304.7</v>
      </c>
      <c r="CX17" s="93">
        <v>305.8</v>
      </c>
      <c r="CY17" s="93">
        <v>312.7</v>
      </c>
      <c r="CZ17" s="93">
        <v>315.3</v>
      </c>
      <c r="DA17" s="93">
        <v>315.7</v>
      </c>
      <c r="DB17" s="93">
        <v>322.8</v>
      </c>
      <c r="DC17" s="93">
        <v>327.10000000000002</v>
      </c>
      <c r="DD17" s="93">
        <v>331.7</v>
      </c>
      <c r="DE17" s="93">
        <v>333.3</v>
      </c>
      <c r="DF17" s="93">
        <v>338.2</v>
      </c>
      <c r="DG17" s="93">
        <v>345.1</v>
      </c>
      <c r="DH17" s="93">
        <v>342.5</v>
      </c>
      <c r="DI17" s="93">
        <v>346.2</v>
      </c>
      <c r="DJ17" s="93">
        <v>347.1</v>
      </c>
      <c r="DK17" s="93">
        <v>352</v>
      </c>
      <c r="DL17" s="93">
        <v>349.6</v>
      </c>
      <c r="DM17" s="93">
        <v>349.5</v>
      </c>
      <c r="DN17" s="93">
        <v>351.1</v>
      </c>
      <c r="DO17" s="93">
        <v>351.8</v>
      </c>
      <c r="DP17" s="93">
        <v>361</v>
      </c>
      <c r="DQ17" s="93">
        <v>362.8</v>
      </c>
      <c r="DR17" s="93">
        <v>367.5</v>
      </c>
      <c r="DS17" s="93">
        <v>366.2</v>
      </c>
      <c r="DT17" s="93">
        <v>368.3</v>
      </c>
      <c r="DU17" s="93">
        <v>370.4</v>
      </c>
      <c r="DV17" s="93">
        <v>370.1</v>
      </c>
      <c r="DW17" s="93">
        <v>374.5</v>
      </c>
      <c r="DX17" s="93">
        <v>375.1</v>
      </c>
      <c r="DY17" s="93">
        <v>377.5</v>
      </c>
      <c r="DZ17" s="93">
        <v>375.7</v>
      </c>
      <c r="EA17" s="93">
        <v>379.3</v>
      </c>
      <c r="EB17" s="93">
        <v>380.2</v>
      </c>
      <c r="EC17" s="93">
        <v>380.6</v>
      </c>
      <c r="ED17" s="93">
        <v>383.9</v>
      </c>
      <c r="EE17" s="93">
        <v>387.3</v>
      </c>
      <c r="EF17" s="93">
        <v>394.1</v>
      </c>
      <c r="EG17" s="93">
        <v>393.7</v>
      </c>
      <c r="EH17" s="93">
        <v>392.8</v>
      </c>
      <c r="EI17" s="93">
        <v>393.4</v>
      </c>
      <c r="EJ17" s="93">
        <v>398.3</v>
      </c>
      <c r="EK17" s="93">
        <v>400</v>
      </c>
      <c r="EL17" s="93">
        <v>401</v>
      </c>
      <c r="EM17" s="93">
        <v>366.3</v>
      </c>
      <c r="EN17" s="93">
        <v>293.60000000000002</v>
      </c>
      <c r="EO17" s="93">
        <v>394.2</v>
      </c>
      <c r="EP17" s="93">
        <v>395.6</v>
      </c>
      <c r="EQ17" s="93">
        <v>436.8</v>
      </c>
      <c r="ER17" s="93">
        <v>477</v>
      </c>
      <c r="ES17" s="93">
        <v>479.7</v>
      </c>
      <c r="ET17" s="93">
        <v>481.4</v>
      </c>
      <c r="EU17" s="93">
        <v>488.5</v>
      </c>
      <c r="EV17" s="93">
        <v>492.9</v>
      </c>
    </row>
    <row r="18" spans="1:152" x14ac:dyDescent="0.25">
      <c r="A18" s="93" t="s">
        <v>842</v>
      </c>
      <c r="B18" s="93" t="s">
        <v>843</v>
      </c>
      <c r="C18" s="93">
        <v>108.1</v>
      </c>
      <c r="D18" s="93">
        <v>111.5</v>
      </c>
      <c r="E18" s="93">
        <v>111</v>
      </c>
      <c r="F18" s="93">
        <v>111.4</v>
      </c>
      <c r="G18" s="93">
        <v>106.6</v>
      </c>
      <c r="H18" s="93">
        <v>89.5</v>
      </c>
      <c r="I18" s="93">
        <v>84.8</v>
      </c>
      <c r="J18" s="93">
        <v>83.8</v>
      </c>
      <c r="K18" s="93">
        <v>91.7</v>
      </c>
      <c r="L18" s="93">
        <v>96.2</v>
      </c>
      <c r="M18" s="93">
        <v>97.9</v>
      </c>
      <c r="N18" s="93">
        <v>99.7</v>
      </c>
      <c r="O18" s="93">
        <v>98.4</v>
      </c>
      <c r="P18" s="93">
        <v>99.6</v>
      </c>
      <c r="Q18" s="93">
        <v>100.9</v>
      </c>
      <c r="R18" s="93">
        <v>100.5</v>
      </c>
      <c r="S18" s="93">
        <v>103.5</v>
      </c>
      <c r="T18" s="93">
        <v>116.2</v>
      </c>
      <c r="U18" s="93">
        <v>110.7</v>
      </c>
      <c r="V18" s="93">
        <v>111.4</v>
      </c>
      <c r="W18" s="93">
        <v>116.4</v>
      </c>
      <c r="X18" s="93">
        <v>113.8</v>
      </c>
      <c r="Y18" s="93">
        <v>125.5</v>
      </c>
      <c r="Z18" s="93">
        <v>141.1</v>
      </c>
      <c r="AA18" s="93">
        <v>124.7</v>
      </c>
      <c r="AB18" s="93">
        <v>119.6</v>
      </c>
      <c r="AC18" s="93">
        <v>119.8</v>
      </c>
      <c r="AD18" s="93">
        <v>120.4</v>
      </c>
      <c r="AE18" s="93">
        <v>120.1</v>
      </c>
      <c r="AF18" s="93">
        <v>124.1</v>
      </c>
      <c r="AG18" s="93">
        <v>126.8</v>
      </c>
      <c r="AH18" s="93">
        <v>129</v>
      </c>
      <c r="AI18" s="93">
        <v>128.6</v>
      </c>
      <c r="AJ18" s="93">
        <v>126.4</v>
      </c>
      <c r="AK18" s="93">
        <v>125.1</v>
      </c>
      <c r="AL18" s="93">
        <v>127.4</v>
      </c>
      <c r="AM18" s="93">
        <v>127.4</v>
      </c>
      <c r="AN18" s="93">
        <v>124.8</v>
      </c>
      <c r="AO18" s="93">
        <v>132.19999999999999</v>
      </c>
      <c r="AP18" s="93">
        <v>132.5</v>
      </c>
      <c r="AQ18" s="93">
        <v>134.5</v>
      </c>
      <c r="AR18" s="93">
        <v>135.80000000000001</v>
      </c>
      <c r="AS18" s="93">
        <v>132.6</v>
      </c>
      <c r="AT18" s="93">
        <v>130.69999999999999</v>
      </c>
      <c r="AU18" s="93">
        <v>139.1</v>
      </c>
      <c r="AV18" s="93">
        <v>147.80000000000001</v>
      </c>
      <c r="AW18" s="93">
        <v>143.5</v>
      </c>
      <c r="AX18" s="93">
        <v>148.6</v>
      </c>
      <c r="AY18" s="93">
        <v>152.19999999999999</v>
      </c>
      <c r="AZ18" s="93">
        <v>144.30000000000001</v>
      </c>
      <c r="BA18" s="93">
        <v>146.5</v>
      </c>
      <c r="BB18" s="93">
        <v>147.69999999999999</v>
      </c>
      <c r="BC18" s="93">
        <v>136.19999999999999</v>
      </c>
      <c r="BD18" s="93">
        <v>131.80000000000001</v>
      </c>
      <c r="BE18" s="93">
        <v>132.1</v>
      </c>
      <c r="BF18" s="93">
        <v>129.4</v>
      </c>
      <c r="BG18" s="93">
        <v>126.3</v>
      </c>
      <c r="BH18" s="93">
        <v>144.19999999999999</v>
      </c>
      <c r="BI18" s="93">
        <v>153.4</v>
      </c>
      <c r="BJ18" s="93">
        <v>162.30000000000001</v>
      </c>
      <c r="BK18" s="93">
        <v>174.9</v>
      </c>
      <c r="BL18" s="93">
        <v>183.6</v>
      </c>
      <c r="BM18" s="93">
        <v>189.4</v>
      </c>
      <c r="BN18" s="93">
        <v>190.2</v>
      </c>
      <c r="BO18" s="93">
        <v>185.9</v>
      </c>
      <c r="BP18" s="93">
        <v>190.3</v>
      </c>
      <c r="BQ18" s="93">
        <v>179.8</v>
      </c>
      <c r="BR18" s="93">
        <v>155.9</v>
      </c>
      <c r="BS18" s="93">
        <v>148.9</v>
      </c>
      <c r="BT18" s="93">
        <v>168.8</v>
      </c>
      <c r="BU18" s="93">
        <v>173.4</v>
      </c>
      <c r="BV18" s="93">
        <v>180.5</v>
      </c>
      <c r="BW18" s="93">
        <v>206.7</v>
      </c>
      <c r="BX18" s="93">
        <v>180</v>
      </c>
      <c r="BY18" s="93">
        <v>197.4</v>
      </c>
      <c r="BZ18" s="93">
        <v>201.6</v>
      </c>
      <c r="CA18" s="93">
        <v>218.9</v>
      </c>
      <c r="CB18" s="93">
        <v>224.6</v>
      </c>
      <c r="CC18" s="93">
        <v>230.8</v>
      </c>
      <c r="CD18" s="93">
        <v>256.60000000000002</v>
      </c>
      <c r="CE18" s="93">
        <v>255.1</v>
      </c>
      <c r="CF18" s="93">
        <v>258.39999999999998</v>
      </c>
      <c r="CG18" s="93">
        <v>311.89999999999998</v>
      </c>
      <c r="CH18" s="93">
        <v>309.7</v>
      </c>
      <c r="CI18" s="93">
        <v>304.39999999999998</v>
      </c>
      <c r="CJ18" s="93">
        <v>327.60000000000002</v>
      </c>
      <c r="CK18" s="93">
        <v>349.2</v>
      </c>
      <c r="CL18" s="93">
        <v>297.5</v>
      </c>
      <c r="CM18" s="93">
        <v>311.89999999999998</v>
      </c>
      <c r="CN18" s="93">
        <v>341.6</v>
      </c>
      <c r="CO18" s="93">
        <v>349.2</v>
      </c>
      <c r="CP18" s="93">
        <v>379.5</v>
      </c>
      <c r="CQ18" s="93">
        <v>395.6</v>
      </c>
      <c r="CR18" s="93">
        <v>421.2</v>
      </c>
      <c r="CS18" s="93">
        <v>445.5</v>
      </c>
      <c r="CT18" s="93">
        <v>302</v>
      </c>
      <c r="CU18" s="93">
        <v>244.6</v>
      </c>
      <c r="CV18" s="93">
        <v>265.10000000000002</v>
      </c>
      <c r="CW18" s="93">
        <v>308.89999999999998</v>
      </c>
      <c r="CX18" s="93">
        <v>329.5</v>
      </c>
      <c r="CY18" s="93">
        <v>329.8</v>
      </c>
      <c r="CZ18" s="93">
        <v>322.8</v>
      </c>
      <c r="DA18" s="93">
        <v>329.9</v>
      </c>
      <c r="DB18" s="93">
        <v>364.5</v>
      </c>
      <c r="DC18" s="93">
        <v>395</v>
      </c>
      <c r="DD18" s="93">
        <v>423.5</v>
      </c>
      <c r="DE18" s="93">
        <v>420.2</v>
      </c>
      <c r="DF18" s="93">
        <v>416.5</v>
      </c>
      <c r="DG18" s="93">
        <v>425.8</v>
      </c>
      <c r="DH18" s="93">
        <v>417</v>
      </c>
      <c r="DI18" s="93">
        <v>418.1</v>
      </c>
      <c r="DJ18" s="93">
        <v>426.9</v>
      </c>
      <c r="DK18" s="93">
        <v>431.8</v>
      </c>
      <c r="DL18" s="93">
        <v>408.8</v>
      </c>
      <c r="DM18" s="93">
        <v>415.2</v>
      </c>
      <c r="DN18" s="93">
        <v>417.1</v>
      </c>
      <c r="DO18" s="93">
        <v>421.3</v>
      </c>
      <c r="DP18" s="93">
        <v>416.4</v>
      </c>
      <c r="DQ18" s="93">
        <v>407.1</v>
      </c>
      <c r="DR18" s="93">
        <v>368.5</v>
      </c>
      <c r="DS18" s="93">
        <v>305.5</v>
      </c>
      <c r="DT18" s="93">
        <v>324.2</v>
      </c>
      <c r="DU18" s="93">
        <v>321.39999999999998</v>
      </c>
      <c r="DV18" s="93">
        <v>286.60000000000002</v>
      </c>
      <c r="DW18" s="93">
        <v>256.39999999999998</v>
      </c>
      <c r="DX18" s="93">
        <v>278.7</v>
      </c>
      <c r="DY18" s="93">
        <v>275.3</v>
      </c>
      <c r="DZ18" s="93">
        <v>292.39999999999998</v>
      </c>
      <c r="EA18" s="93">
        <v>307.8</v>
      </c>
      <c r="EB18" s="93">
        <v>298.60000000000002</v>
      </c>
      <c r="EC18" s="93">
        <v>303.60000000000002</v>
      </c>
      <c r="ED18" s="93">
        <v>329.7</v>
      </c>
      <c r="EE18" s="93">
        <v>343.2</v>
      </c>
      <c r="EF18" s="93">
        <v>352.9</v>
      </c>
      <c r="EG18" s="93">
        <v>354.2</v>
      </c>
      <c r="EH18" s="93">
        <v>351.3</v>
      </c>
      <c r="EI18" s="93">
        <v>323.89999999999998</v>
      </c>
      <c r="EJ18" s="93">
        <v>350.1</v>
      </c>
      <c r="EK18" s="93">
        <v>332.8</v>
      </c>
      <c r="EL18" s="93">
        <v>343.7</v>
      </c>
      <c r="EM18" s="93">
        <v>305.2</v>
      </c>
      <c r="EN18" s="93">
        <v>188.5</v>
      </c>
      <c r="EO18" s="93">
        <v>245.4</v>
      </c>
      <c r="EP18" s="93">
        <v>247.9</v>
      </c>
      <c r="EQ18" s="93">
        <v>300.3</v>
      </c>
      <c r="ER18" s="93">
        <v>345.5</v>
      </c>
      <c r="ES18" s="93">
        <v>376.2</v>
      </c>
      <c r="ET18" s="93">
        <v>415.8</v>
      </c>
      <c r="EU18" s="93">
        <v>456.2</v>
      </c>
      <c r="EV18" s="93">
        <v>512.20000000000005</v>
      </c>
    </row>
    <row r="19" spans="1:152" x14ac:dyDescent="0.25">
      <c r="A19" s="93" t="s">
        <v>844</v>
      </c>
      <c r="B19" s="93" t="s">
        <v>845</v>
      </c>
      <c r="C19" s="93">
        <v>193.4</v>
      </c>
      <c r="D19" s="93">
        <v>195.1</v>
      </c>
      <c r="E19" s="93">
        <v>197.7</v>
      </c>
      <c r="F19" s="93">
        <v>201.6</v>
      </c>
      <c r="G19" s="93">
        <v>204.7</v>
      </c>
      <c r="H19" s="93">
        <v>206.8</v>
      </c>
      <c r="I19" s="93">
        <v>211.1</v>
      </c>
      <c r="J19" s="93">
        <v>214.9</v>
      </c>
      <c r="K19" s="93">
        <v>219.7</v>
      </c>
      <c r="L19" s="93">
        <v>225.4</v>
      </c>
      <c r="M19" s="93">
        <v>228</v>
      </c>
      <c r="N19" s="93">
        <v>230.4</v>
      </c>
      <c r="O19" s="93">
        <v>234.2</v>
      </c>
      <c r="P19" s="93">
        <v>239</v>
      </c>
      <c r="Q19" s="93">
        <v>243.5</v>
      </c>
      <c r="R19" s="93">
        <v>248.8</v>
      </c>
      <c r="S19" s="93">
        <v>255</v>
      </c>
      <c r="T19" s="93">
        <v>260</v>
      </c>
      <c r="U19" s="93">
        <v>266.3</v>
      </c>
      <c r="V19" s="93">
        <v>271.7</v>
      </c>
      <c r="W19" s="93">
        <v>279.10000000000002</v>
      </c>
      <c r="X19" s="93">
        <v>281.39999999999998</v>
      </c>
      <c r="Y19" s="93">
        <v>286</v>
      </c>
      <c r="Z19" s="93">
        <v>288</v>
      </c>
      <c r="AA19" s="93">
        <v>292.60000000000002</v>
      </c>
      <c r="AB19" s="93">
        <v>295.60000000000002</v>
      </c>
      <c r="AC19" s="93">
        <v>298.2</v>
      </c>
      <c r="AD19" s="93">
        <v>301.8</v>
      </c>
      <c r="AE19" s="93">
        <v>309.10000000000002</v>
      </c>
      <c r="AF19" s="93">
        <v>312</v>
      </c>
      <c r="AG19" s="93">
        <v>315.89999999999998</v>
      </c>
      <c r="AH19" s="93">
        <v>320.89999999999998</v>
      </c>
      <c r="AI19" s="93">
        <v>326.8</v>
      </c>
      <c r="AJ19" s="93">
        <v>330.5</v>
      </c>
      <c r="AK19" s="93">
        <v>332.9</v>
      </c>
      <c r="AL19" s="93">
        <v>335.5</v>
      </c>
      <c r="AM19" s="93">
        <v>340.7</v>
      </c>
      <c r="AN19" s="93">
        <v>347.7</v>
      </c>
      <c r="AO19" s="93">
        <v>354.4</v>
      </c>
      <c r="AP19" s="93">
        <v>359.7</v>
      </c>
      <c r="AQ19" s="93">
        <v>363</v>
      </c>
      <c r="AR19" s="93">
        <v>369.1</v>
      </c>
      <c r="AS19" s="93">
        <v>373.8</v>
      </c>
      <c r="AT19" s="93">
        <v>379.7</v>
      </c>
      <c r="AU19" s="93">
        <v>383.7</v>
      </c>
      <c r="AV19" s="93">
        <v>391.8</v>
      </c>
      <c r="AW19" s="93">
        <v>398.3</v>
      </c>
      <c r="AX19" s="93">
        <v>407</v>
      </c>
      <c r="AY19" s="93">
        <v>411.7</v>
      </c>
      <c r="AZ19" s="93">
        <v>417.2</v>
      </c>
      <c r="BA19" s="93">
        <v>424.6</v>
      </c>
      <c r="BB19" s="93">
        <v>430.7</v>
      </c>
      <c r="BC19" s="93">
        <v>437</v>
      </c>
      <c r="BD19" s="93">
        <v>446</v>
      </c>
      <c r="BE19" s="93">
        <v>455.4</v>
      </c>
      <c r="BF19" s="93">
        <v>467.8</v>
      </c>
      <c r="BG19" s="93">
        <v>486.6</v>
      </c>
      <c r="BH19" s="93">
        <v>491.5</v>
      </c>
      <c r="BI19" s="93">
        <v>496.9</v>
      </c>
      <c r="BJ19" s="93">
        <v>518.29999999999995</v>
      </c>
      <c r="BK19" s="93">
        <v>514.6</v>
      </c>
      <c r="BL19" s="93">
        <v>532.9</v>
      </c>
      <c r="BM19" s="93">
        <v>541</v>
      </c>
      <c r="BN19" s="93">
        <v>550.20000000000005</v>
      </c>
      <c r="BO19" s="93">
        <v>550.1</v>
      </c>
      <c r="BP19" s="93">
        <v>558.4</v>
      </c>
      <c r="BQ19" s="93">
        <v>569.79999999999995</v>
      </c>
      <c r="BR19" s="93">
        <v>578.6</v>
      </c>
      <c r="BS19" s="93">
        <v>586.20000000000005</v>
      </c>
      <c r="BT19" s="93">
        <v>589.20000000000005</v>
      </c>
      <c r="BU19" s="93">
        <v>593</v>
      </c>
      <c r="BV19" s="93">
        <v>598.20000000000005</v>
      </c>
      <c r="BW19" s="93">
        <v>609.20000000000005</v>
      </c>
      <c r="BX19" s="93">
        <v>615.70000000000005</v>
      </c>
      <c r="BY19" s="93">
        <v>631.20000000000005</v>
      </c>
      <c r="BZ19" s="93">
        <v>637.9</v>
      </c>
      <c r="CA19" s="93">
        <v>643.1</v>
      </c>
      <c r="CB19" s="93">
        <v>656.1</v>
      </c>
      <c r="CC19" s="93">
        <v>663.4</v>
      </c>
      <c r="CD19" s="93">
        <v>672.3</v>
      </c>
      <c r="CE19" s="93">
        <v>675.7</v>
      </c>
      <c r="CF19" s="93">
        <v>685.7</v>
      </c>
      <c r="CG19" s="93">
        <v>695</v>
      </c>
      <c r="CH19" s="93">
        <v>710.8</v>
      </c>
      <c r="CI19" s="93">
        <v>732.1</v>
      </c>
      <c r="CJ19" s="93">
        <v>735.3</v>
      </c>
      <c r="CK19" s="93">
        <v>741.3</v>
      </c>
      <c r="CL19" s="93">
        <v>756.8</v>
      </c>
      <c r="CM19" s="93">
        <v>765.7</v>
      </c>
      <c r="CN19" s="93">
        <v>769.8</v>
      </c>
      <c r="CO19" s="93">
        <v>776.1</v>
      </c>
      <c r="CP19" s="93">
        <v>778.9</v>
      </c>
      <c r="CQ19" s="93">
        <v>780.3</v>
      </c>
      <c r="CR19" s="93">
        <v>789</v>
      </c>
      <c r="CS19" s="93">
        <v>792.2</v>
      </c>
      <c r="CT19" s="93">
        <v>786.2</v>
      </c>
      <c r="CU19" s="93">
        <v>793.1</v>
      </c>
      <c r="CV19" s="93">
        <v>802.3</v>
      </c>
      <c r="CW19" s="93">
        <v>808.5</v>
      </c>
      <c r="CX19" s="93">
        <v>811.6</v>
      </c>
      <c r="CY19" s="93">
        <v>818.1</v>
      </c>
      <c r="CZ19" s="93">
        <v>825.9</v>
      </c>
      <c r="DA19" s="93">
        <v>831.8</v>
      </c>
      <c r="DB19" s="93">
        <v>838.8</v>
      </c>
      <c r="DC19" s="93">
        <v>852.1</v>
      </c>
      <c r="DD19" s="93">
        <v>858.8</v>
      </c>
      <c r="DE19" s="93">
        <v>858.9</v>
      </c>
      <c r="DF19" s="93">
        <v>865</v>
      </c>
      <c r="DG19" s="93">
        <v>880.6</v>
      </c>
      <c r="DH19" s="93">
        <v>878</v>
      </c>
      <c r="DI19" s="93">
        <v>878.5</v>
      </c>
      <c r="DJ19" s="93">
        <v>883.6</v>
      </c>
      <c r="DK19" s="93">
        <v>899.8</v>
      </c>
      <c r="DL19" s="93">
        <v>897.6</v>
      </c>
      <c r="DM19" s="93">
        <v>910.5</v>
      </c>
      <c r="DN19" s="93">
        <v>923.3</v>
      </c>
      <c r="DO19" s="93">
        <v>930.5</v>
      </c>
      <c r="DP19" s="93">
        <v>953.8</v>
      </c>
      <c r="DQ19" s="93">
        <v>970.2</v>
      </c>
      <c r="DR19" s="93">
        <v>985.2</v>
      </c>
      <c r="DS19" s="93">
        <v>995</v>
      </c>
      <c r="DT19" s="93">
        <v>1008.3</v>
      </c>
      <c r="DU19" s="93">
        <v>1025.7</v>
      </c>
      <c r="DV19" s="93">
        <v>1036.0999999999999</v>
      </c>
      <c r="DW19" s="93">
        <v>1043.8</v>
      </c>
      <c r="DX19" s="93">
        <v>1054</v>
      </c>
      <c r="DY19" s="93">
        <v>1059.0999999999999</v>
      </c>
      <c r="DZ19" s="93">
        <v>1061.5</v>
      </c>
      <c r="EA19" s="93">
        <v>1078.7</v>
      </c>
      <c r="EB19" s="93">
        <v>1092.5</v>
      </c>
      <c r="EC19" s="93">
        <v>1101.9000000000001</v>
      </c>
      <c r="ED19" s="93">
        <v>1118.5999999999999</v>
      </c>
      <c r="EE19" s="93">
        <v>1125.8</v>
      </c>
      <c r="EF19" s="93">
        <v>1138.5</v>
      </c>
      <c r="EG19" s="93">
        <v>1144.8</v>
      </c>
      <c r="EH19" s="93">
        <v>1158.3</v>
      </c>
      <c r="EI19" s="93">
        <v>1178.9000000000001</v>
      </c>
      <c r="EJ19" s="93">
        <v>1194.4000000000001</v>
      </c>
      <c r="EK19" s="93">
        <v>1207.0999999999999</v>
      </c>
      <c r="EL19" s="93">
        <v>1215.4000000000001</v>
      </c>
      <c r="EM19" s="93">
        <v>1249.5</v>
      </c>
      <c r="EN19" s="93">
        <v>1247.4000000000001</v>
      </c>
      <c r="EO19" s="93">
        <v>1314.7</v>
      </c>
      <c r="EP19" s="93">
        <v>1314.6</v>
      </c>
      <c r="EQ19" s="93">
        <v>1348.5</v>
      </c>
      <c r="ER19" s="93">
        <v>1391.9</v>
      </c>
      <c r="ES19" s="93">
        <v>1403.7</v>
      </c>
      <c r="ET19" s="93">
        <v>1425</v>
      </c>
      <c r="EU19" s="93">
        <v>1449.3</v>
      </c>
      <c r="EV19" s="93">
        <v>1464.6</v>
      </c>
    </row>
    <row r="20" spans="1:152" x14ac:dyDescent="0.25">
      <c r="A20" s="93" t="s">
        <v>846</v>
      </c>
      <c r="B20" s="95" t="s">
        <v>847</v>
      </c>
      <c r="C20" s="93">
        <v>1525.6</v>
      </c>
      <c r="D20" s="93">
        <v>1555.8</v>
      </c>
      <c r="E20" s="93">
        <v>1597.2</v>
      </c>
      <c r="F20" s="93">
        <v>1622.3</v>
      </c>
      <c r="G20" s="93">
        <v>1652.8</v>
      </c>
      <c r="H20" s="93">
        <v>1676.7</v>
      </c>
      <c r="I20" s="93">
        <v>1700.5</v>
      </c>
      <c r="J20" s="93">
        <v>1732.7</v>
      </c>
      <c r="K20" s="93">
        <v>1767.6</v>
      </c>
      <c r="L20" s="93">
        <v>1801.9</v>
      </c>
      <c r="M20" s="93">
        <v>1836.2</v>
      </c>
      <c r="N20" s="93">
        <v>1874.2</v>
      </c>
      <c r="O20" s="93">
        <v>1923.1</v>
      </c>
      <c r="P20" s="93">
        <v>1965</v>
      </c>
      <c r="Q20" s="93">
        <v>2020.7</v>
      </c>
      <c r="R20" s="93">
        <v>2062.1</v>
      </c>
      <c r="S20" s="93">
        <v>2101.1999999999998</v>
      </c>
      <c r="T20" s="93">
        <v>2132.6999999999998</v>
      </c>
      <c r="U20" s="93">
        <v>2167.5</v>
      </c>
      <c r="V20" s="93">
        <v>2210.5</v>
      </c>
      <c r="W20" s="93">
        <v>2248.4</v>
      </c>
      <c r="X20" s="93">
        <v>2304.1999999999998</v>
      </c>
      <c r="Y20" s="93">
        <v>2350</v>
      </c>
      <c r="Z20" s="93">
        <v>2368.1999999999998</v>
      </c>
      <c r="AA20" s="93">
        <v>2387.6999999999998</v>
      </c>
      <c r="AB20" s="93">
        <v>2429.9</v>
      </c>
      <c r="AC20" s="93">
        <v>2464.5</v>
      </c>
      <c r="AD20" s="93">
        <v>2501.9</v>
      </c>
      <c r="AE20" s="93">
        <v>2566.6</v>
      </c>
      <c r="AF20" s="93">
        <v>2607.5</v>
      </c>
      <c r="AG20" s="93">
        <v>2653.8</v>
      </c>
      <c r="AH20" s="93">
        <v>2709.3</v>
      </c>
      <c r="AI20" s="93">
        <v>2742.5</v>
      </c>
      <c r="AJ20" s="93">
        <v>2784.4</v>
      </c>
      <c r="AK20" s="93">
        <v>2838</v>
      </c>
      <c r="AL20" s="93">
        <v>2873.6</v>
      </c>
      <c r="AM20" s="93">
        <v>2915.6</v>
      </c>
      <c r="AN20" s="93">
        <v>2956.3</v>
      </c>
      <c r="AO20" s="93">
        <v>2993.9</v>
      </c>
      <c r="AP20" s="93">
        <v>3031.9</v>
      </c>
      <c r="AQ20" s="93">
        <v>3074.3</v>
      </c>
      <c r="AR20" s="93">
        <v>3129.7</v>
      </c>
      <c r="AS20" s="93">
        <v>3172.4</v>
      </c>
      <c r="AT20" s="93">
        <v>3211.8</v>
      </c>
      <c r="AU20" s="93">
        <v>3259.6</v>
      </c>
      <c r="AV20" s="93">
        <v>3304.6</v>
      </c>
      <c r="AW20" s="93">
        <v>3348.6</v>
      </c>
      <c r="AX20" s="93">
        <v>3394.8</v>
      </c>
      <c r="AY20" s="93">
        <v>3446.5</v>
      </c>
      <c r="AZ20" s="93">
        <v>3497</v>
      </c>
      <c r="BA20" s="93">
        <v>3559.1</v>
      </c>
      <c r="BB20" s="93">
        <v>3618.6</v>
      </c>
      <c r="BC20" s="93">
        <v>3677</v>
      </c>
      <c r="BD20" s="93">
        <v>3743.4</v>
      </c>
      <c r="BE20" s="93">
        <v>3807</v>
      </c>
      <c r="BF20" s="93">
        <v>3847.9</v>
      </c>
      <c r="BG20" s="93">
        <v>3897.1</v>
      </c>
      <c r="BH20" s="93">
        <v>3957.6</v>
      </c>
      <c r="BI20" s="93">
        <v>4024</v>
      </c>
      <c r="BJ20" s="93">
        <v>4108</v>
      </c>
      <c r="BK20" s="93">
        <v>4205.1000000000004</v>
      </c>
      <c r="BL20" s="93">
        <v>4274.8999999999996</v>
      </c>
      <c r="BM20" s="93">
        <v>4350.8</v>
      </c>
      <c r="BN20" s="93">
        <v>4425.2</v>
      </c>
      <c r="BO20" s="93">
        <v>4496.1000000000004</v>
      </c>
      <c r="BP20" s="93">
        <v>4532.1000000000004</v>
      </c>
      <c r="BQ20" s="93">
        <v>4555.1000000000004</v>
      </c>
      <c r="BR20" s="93">
        <v>4609.5</v>
      </c>
      <c r="BS20" s="93">
        <v>4655.8</v>
      </c>
      <c r="BT20" s="93">
        <v>4721</v>
      </c>
      <c r="BU20" s="93">
        <v>4778.7</v>
      </c>
      <c r="BV20" s="93">
        <v>4845</v>
      </c>
      <c r="BW20" s="93">
        <v>4909.8</v>
      </c>
      <c r="BX20" s="93">
        <v>4983.6000000000004</v>
      </c>
      <c r="BY20" s="93">
        <v>5054.7</v>
      </c>
      <c r="BZ20" s="93">
        <v>5124.5</v>
      </c>
      <c r="CA20" s="93">
        <v>5205.5</v>
      </c>
      <c r="CB20" s="93">
        <v>5278.1</v>
      </c>
      <c r="CC20" s="93">
        <v>5372</v>
      </c>
      <c r="CD20" s="93">
        <v>5464.1</v>
      </c>
      <c r="CE20" s="93">
        <v>5549.8</v>
      </c>
      <c r="CF20" s="93">
        <v>5643.7</v>
      </c>
      <c r="CG20" s="93">
        <v>5730.2</v>
      </c>
      <c r="CH20" s="93">
        <v>5820.8</v>
      </c>
      <c r="CI20" s="93">
        <v>5903.3</v>
      </c>
      <c r="CJ20" s="93">
        <v>6001.6</v>
      </c>
      <c r="CK20" s="93">
        <v>6080.3</v>
      </c>
      <c r="CL20" s="93">
        <v>6165.1</v>
      </c>
      <c r="CM20" s="93">
        <v>6264</v>
      </c>
      <c r="CN20" s="93">
        <v>6326.9</v>
      </c>
      <c r="CO20" s="93">
        <v>6418.4</v>
      </c>
      <c r="CP20" s="93">
        <v>6509</v>
      </c>
      <c r="CQ20" s="93">
        <v>6598.1</v>
      </c>
      <c r="CR20" s="93">
        <v>6686.3</v>
      </c>
      <c r="CS20" s="93">
        <v>6731.2</v>
      </c>
      <c r="CT20" s="93">
        <v>6731.9</v>
      </c>
      <c r="CU20" s="93">
        <v>6694.9</v>
      </c>
      <c r="CV20" s="93">
        <v>6671</v>
      </c>
      <c r="CW20" s="93">
        <v>6710.9</v>
      </c>
      <c r="CX20" s="93">
        <v>6767.9</v>
      </c>
      <c r="CY20" s="93">
        <v>6835.7</v>
      </c>
      <c r="CZ20" s="93">
        <v>6916.9</v>
      </c>
      <c r="DA20" s="93">
        <v>6985.6</v>
      </c>
      <c r="DB20" s="93">
        <v>7031.5</v>
      </c>
      <c r="DC20" s="93">
        <v>7089.2</v>
      </c>
      <c r="DD20" s="93">
        <v>7158.6</v>
      </c>
      <c r="DE20" s="93">
        <v>7227.3</v>
      </c>
      <c r="DF20" s="93">
        <v>7248</v>
      </c>
      <c r="DG20" s="93">
        <v>7330.6</v>
      </c>
      <c r="DH20" s="93">
        <v>7388.7</v>
      </c>
      <c r="DI20" s="93">
        <v>7427.6</v>
      </c>
      <c r="DJ20" s="93">
        <v>7491.6</v>
      </c>
      <c r="DK20" s="93">
        <v>7534</v>
      </c>
      <c r="DL20" s="93">
        <v>7591.6</v>
      </c>
      <c r="DM20" s="93">
        <v>7648.8</v>
      </c>
      <c r="DN20" s="93">
        <v>7759.8</v>
      </c>
      <c r="DO20" s="93">
        <v>7828.6</v>
      </c>
      <c r="DP20" s="93">
        <v>7921.7</v>
      </c>
      <c r="DQ20" s="93">
        <v>8036.4</v>
      </c>
      <c r="DR20" s="93">
        <v>8152.4</v>
      </c>
      <c r="DS20" s="93">
        <v>8216</v>
      </c>
      <c r="DT20" s="93">
        <v>8297.4</v>
      </c>
      <c r="DU20" s="93">
        <v>8387.2999999999993</v>
      </c>
      <c r="DV20" s="93">
        <v>8461.2999999999993</v>
      </c>
      <c r="DW20" s="93">
        <v>8560.6</v>
      </c>
      <c r="DX20" s="93">
        <v>8652.7000000000007</v>
      </c>
      <c r="DY20" s="93">
        <v>8750.7000000000007</v>
      </c>
      <c r="DZ20" s="93">
        <v>8841.6</v>
      </c>
      <c r="EA20" s="93">
        <v>8951</v>
      </c>
      <c r="EB20" s="93">
        <v>9028.6</v>
      </c>
      <c r="EC20" s="93">
        <v>9108.2999999999993</v>
      </c>
      <c r="ED20" s="93">
        <v>9234.2999999999993</v>
      </c>
      <c r="EE20" s="93">
        <v>9369</v>
      </c>
      <c r="EF20" s="93">
        <v>9510.2999999999993</v>
      </c>
      <c r="EG20" s="93">
        <v>9629.4</v>
      </c>
      <c r="EH20" s="93">
        <v>9730.5</v>
      </c>
      <c r="EI20" s="93">
        <v>9772.7000000000007</v>
      </c>
      <c r="EJ20" s="93">
        <v>9896.2999999999993</v>
      </c>
      <c r="EK20" s="93">
        <v>10016.799999999999</v>
      </c>
      <c r="EL20" s="93">
        <v>10113.200000000001</v>
      </c>
      <c r="EM20" s="93">
        <v>9908.2000000000007</v>
      </c>
      <c r="EN20" s="93">
        <v>8639.7999999999993</v>
      </c>
      <c r="EO20" s="93">
        <v>9426.6</v>
      </c>
      <c r="EP20" s="93">
        <v>9600.4</v>
      </c>
      <c r="EQ20" s="93">
        <v>9760.4</v>
      </c>
      <c r="ER20" s="93">
        <v>10151.9</v>
      </c>
      <c r="ES20" s="93">
        <v>10464.799999999999</v>
      </c>
      <c r="ET20" s="93">
        <v>10663.4</v>
      </c>
      <c r="EU20" s="93">
        <v>10864.2</v>
      </c>
      <c r="EV20" s="93">
        <v>11119.5</v>
      </c>
    </row>
    <row r="21" spans="1:152" x14ac:dyDescent="0.25">
      <c r="A21" s="93" t="s">
        <v>848</v>
      </c>
      <c r="B21" s="93" t="s">
        <v>849</v>
      </c>
      <c r="C21" s="93">
        <v>1478.8</v>
      </c>
      <c r="D21" s="93">
        <v>1508.3</v>
      </c>
      <c r="E21" s="93">
        <v>1548.9</v>
      </c>
      <c r="F21" s="93">
        <v>1573.2</v>
      </c>
      <c r="G21" s="93">
        <v>1602</v>
      </c>
      <c r="H21" s="93">
        <v>1624</v>
      </c>
      <c r="I21" s="93">
        <v>1647.2</v>
      </c>
      <c r="J21" s="93">
        <v>1679</v>
      </c>
      <c r="K21" s="93">
        <v>1713.3</v>
      </c>
      <c r="L21" s="93">
        <v>1747.2</v>
      </c>
      <c r="M21" s="93">
        <v>1779.7</v>
      </c>
      <c r="N21" s="93">
        <v>1816.9</v>
      </c>
      <c r="O21" s="93">
        <v>1862.7</v>
      </c>
      <c r="P21" s="93">
        <v>1902.6</v>
      </c>
      <c r="Q21" s="93">
        <v>1956.2</v>
      </c>
      <c r="R21" s="93">
        <v>1996.1</v>
      </c>
      <c r="S21" s="93">
        <v>2035.5</v>
      </c>
      <c r="T21" s="93">
        <v>2065.1999999999998</v>
      </c>
      <c r="U21" s="93">
        <v>2098.5</v>
      </c>
      <c r="V21" s="93">
        <v>2140.5</v>
      </c>
      <c r="W21" s="93">
        <v>2177</v>
      </c>
      <c r="X21" s="93">
        <v>2229.5</v>
      </c>
      <c r="Y21" s="93">
        <v>2271.9</v>
      </c>
      <c r="Z21" s="93">
        <v>2289</v>
      </c>
      <c r="AA21" s="93">
        <v>2309.1</v>
      </c>
      <c r="AB21" s="93">
        <v>2350.4</v>
      </c>
      <c r="AC21" s="93">
        <v>2383.9</v>
      </c>
      <c r="AD21" s="93">
        <v>2420.1</v>
      </c>
      <c r="AE21" s="93">
        <v>2482</v>
      </c>
      <c r="AF21" s="93">
        <v>2520.4</v>
      </c>
      <c r="AG21" s="93">
        <v>2564.3000000000002</v>
      </c>
      <c r="AH21" s="93">
        <v>2618.6999999999998</v>
      </c>
      <c r="AI21" s="93">
        <v>2653.7</v>
      </c>
      <c r="AJ21" s="93">
        <v>2695.2</v>
      </c>
      <c r="AK21" s="93">
        <v>2747.5</v>
      </c>
      <c r="AL21" s="93">
        <v>2781.8</v>
      </c>
      <c r="AM21" s="93">
        <v>2821.8</v>
      </c>
      <c r="AN21" s="93">
        <v>2860</v>
      </c>
      <c r="AO21" s="93">
        <v>2894.4</v>
      </c>
      <c r="AP21" s="93">
        <v>2930.4</v>
      </c>
      <c r="AQ21" s="93">
        <v>2973.9</v>
      </c>
      <c r="AR21" s="93">
        <v>3028</v>
      </c>
      <c r="AS21" s="93">
        <v>3069.7</v>
      </c>
      <c r="AT21" s="93">
        <v>3107.4</v>
      </c>
      <c r="AU21" s="93">
        <v>3151.6</v>
      </c>
      <c r="AV21" s="93">
        <v>3194</v>
      </c>
      <c r="AW21" s="93">
        <v>3236.8</v>
      </c>
      <c r="AX21" s="93">
        <v>3285.2</v>
      </c>
      <c r="AY21" s="93">
        <v>3342</v>
      </c>
      <c r="AZ21" s="93">
        <v>3393.4</v>
      </c>
      <c r="BA21" s="93">
        <v>3453.9</v>
      </c>
      <c r="BB21" s="93">
        <v>3509.4</v>
      </c>
      <c r="BC21" s="93">
        <v>3562</v>
      </c>
      <c r="BD21" s="93">
        <v>3622.2</v>
      </c>
      <c r="BE21" s="93">
        <v>3679.9</v>
      </c>
      <c r="BF21" s="93">
        <v>3716</v>
      </c>
      <c r="BG21" s="93">
        <v>3763.9</v>
      </c>
      <c r="BH21" s="93">
        <v>3821.4</v>
      </c>
      <c r="BI21" s="93">
        <v>3884.5</v>
      </c>
      <c r="BJ21" s="93">
        <v>3964.1</v>
      </c>
      <c r="BK21" s="93">
        <v>4055.8</v>
      </c>
      <c r="BL21" s="93">
        <v>4120.6000000000004</v>
      </c>
      <c r="BM21" s="93">
        <v>4190.3</v>
      </c>
      <c r="BN21" s="93">
        <v>4257.2</v>
      </c>
      <c r="BO21" s="93">
        <v>4323.5</v>
      </c>
      <c r="BP21" s="93">
        <v>4354.3999999999996</v>
      </c>
      <c r="BQ21" s="93">
        <v>4373.3</v>
      </c>
      <c r="BR21" s="93">
        <v>4425.3</v>
      </c>
      <c r="BS21" s="93">
        <v>4466.3999999999996</v>
      </c>
      <c r="BT21" s="93">
        <v>4525</v>
      </c>
      <c r="BU21" s="93">
        <v>4576.3999999999996</v>
      </c>
      <c r="BV21" s="93">
        <v>4639.3999999999996</v>
      </c>
      <c r="BW21" s="93">
        <v>4704.8999999999996</v>
      </c>
      <c r="BX21" s="93">
        <v>4778.6000000000004</v>
      </c>
      <c r="BY21" s="93">
        <v>4848.8999999999996</v>
      </c>
      <c r="BZ21" s="93">
        <v>4918.3</v>
      </c>
      <c r="CA21" s="93">
        <v>4998.6000000000004</v>
      </c>
      <c r="CB21" s="93">
        <v>5070.3999999999996</v>
      </c>
      <c r="CC21" s="93">
        <v>5165.6000000000004</v>
      </c>
      <c r="CD21" s="93">
        <v>5259.7</v>
      </c>
      <c r="CE21" s="93">
        <v>5347.8</v>
      </c>
      <c r="CF21" s="93">
        <v>5436.6</v>
      </c>
      <c r="CG21" s="93">
        <v>5520.6</v>
      </c>
      <c r="CH21" s="93">
        <v>5598.5</v>
      </c>
      <c r="CI21" s="93">
        <v>5671.4</v>
      </c>
      <c r="CJ21" s="93">
        <v>5762</v>
      </c>
      <c r="CK21" s="93">
        <v>5836.8</v>
      </c>
      <c r="CL21" s="93">
        <v>5923.4</v>
      </c>
      <c r="CM21" s="93">
        <v>6018.2</v>
      </c>
      <c r="CN21" s="93">
        <v>6084.3</v>
      </c>
      <c r="CO21" s="93">
        <v>6169.6</v>
      </c>
      <c r="CP21" s="93">
        <v>6251</v>
      </c>
      <c r="CQ21" s="93">
        <v>6329.2</v>
      </c>
      <c r="CR21" s="93">
        <v>6403.4</v>
      </c>
      <c r="CS21" s="93">
        <v>6437.3</v>
      </c>
      <c r="CT21" s="93">
        <v>6428.5</v>
      </c>
      <c r="CU21" s="93">
        <v>6402.5</v>
      </c>
      <c r="CV21" s="93">
        <v>6387.3</v>
      </c>
      <c r="CW21" s="93">
        <v>6424.9</v>
      </c>
      <c r="CX21" s="93">
        <v>6473.3</v>
      </c>
      <c r="CY21" s="93">
        <v>6539.7</v>
      </c>
      <c r="CZ21" s="93">
        <v>6619.5</v>
      </c>
      <c r="DA21" s="93">
        <v>6691.8</v>
      </c>
      <c r="DB21" s="93">
        <v>6740.9</v>
      </c>
      <c r="DC21" s="93">
        <v>6790.5</v>
      </c>
      <c r="DD21" s="93">
        <v>6849.7</v>
      </c>
      <c r="DE21" s="93">
        <v>6902.6</v>
      </c>
      <c r="DF21" s="93">
        <v>6932.8</v>
      </c>
      <c r="DG21" s="93">
        <v>7005.3</v>
      </c>
      <c r="DH21" s="93">
        <v>7048</v>
      </c>
      <c r="DI21" s="93">
        <v>7085.3</v>
      </c>
      <c r="DJ21" s="93">
        <v>7133.7</v>
      </c>
      <c r="DK21" s="93">
        <v>7187.9</v>
      </c>
      <c r="DL21" s="93">
        <v>7238.6</v>
      </c>
      <c r="DM21" s="93">
        <v>7293.2</v>
      </c>
      <c r="DN21" s="93">
        <v>7404.1</v>
      </c>
      <c r="DO21" s="93">
        <v>7469.2</v>
      </c>
      <c r="DP21" s="93">
        <v>7556.5</v>
      </c>
      <c r="DQ21" s="93">
        <v>7667.9</v>
      </c>
      <c r="DR21" s="93">
        <v>7783.1</v>
      </c>
      <c r="DS21" s="93">
        <v>7853.9</v>
      </c>
      <c r="DT21" s="93">
        <v>7934.2</v>
      </c>
      <c r="DU21" s="93">
        <v>8013.5</v>
      </c>
      <c r="DV21" s="93">
        <v>8074</v>
      </c>
      <c r="DW21" s="93">
        <v>8170.3</v>
      </c>
      <c r="DX21" s="93">
        <v>8261.1</v>
      </c>
      <c r="DY21" s="93">
        <v>8342</v>
      </c>
      <c r="DZ21" s="93">
        <v>8426.5</v>
      </c>
      <c r="EA21" s="93">
        <v>8529.1</v>
      </c>
      <c r="EB21" s="93">
        <v>8608.7000000000007</v>
      </c>
      <c r="EC21" s="93">
        <v>8693.9</v>
      </c>
      <c r="ED21" s="93">
        <v>8818.6</v>
      </c>
      <c r="EE21" s="93">
        <v>8940.9</v>
      </c>
      <c r="EF21" s="93">
        <v>9071.4</v>
      </c>
      <c r="EG21" s="93">
        <v>9184.7999999999993</v>
      </c>
      <c r="EH21" s="93">
        <v>9263.5</v>
      </c>
      <c r="EI21" s="93">
        <v>9336.7000000000007</v>
      </c>
      <c r="EJ21" s="93">
        <v>9459.1</v>
      </c>
      <c r="EK21" s="93">
        <v>9571.5</v>
      </c>
      <c r="EL21" s="93">
        <v>9672.2999999999993</v>
      </c>
      <c r="EM21" s="93">
        <v>9387.7000000000007</v>
      </c>
      <c r="EN21" s="93">
        <v>8062.8</v>
      </c>
      <c r="EO21" s="93">
        <v>8932.1</v>
      </c>
      <c r="EP21" s="93">
        <v>9109</v>
      </c>
      <c r="EQ21" s="93">
        <v>9281.7000000000007</v>
      </c>
      <c r="ER21" s="93">
        <v>9684.7999999999993</v>
      </c>
      <c r="ES21" s="93">
        <v>9984.4</v>
      </c>
      <c r="ET21" s="93">
        <v>10157.9</v>
      </c>
      <c r="EU21" s="93">
        <v>10339.1</v>
      </c>
      <c r="EV21" s="93">
        <v>10578.7</v>
      </c>
    </row>
    <row r="22" spans="1:152" x14ac:dyDescent="0.25">
      <c r="A22" s="93" t="s">
        <v>850</v>
      </c>
      <c r="B22" s="93" t="s">
        <v>851</v>
      </c>
      <c r="C22" s="93">
        <v>487</v>
      </c>
      <c r="D22" s="93">
        <v>491.7</v>
      </c>
      <c r="E22" s="93">
        <v>505.3</v>
      </c>
      <c r="F22" s="93">
        <v>518.4</v>
      </c>
      <c r="G22" s="93">
        <v>522.9</v>
      </c>
      <c r="H22" s="93">
        <v>533.20000000000005</v>
      </c>
      <c r="I22" s="93">
        <v>542</v>
      </c>
      <c r="J22" s="93">
        <v>549.79999999999995</v>
      </c>
      <c r="K22" s="93">
        <v>555.6</v>
      </c>
      <c r="L22" s="93">
        <v>566.79999999999995</v>
      </c>
      <c r="M22" s="93">
        <v>576.5</v>
      </c>
      <c r="N22" s="93">
        <v>587.29999999999995</v>
      </c>
      <c r="O22" s="93">
        <v>599.79999999999995</v>
      </c>
      <c r="P22" s="93">
        <v>607.1</v>
      </c>
      <c r="Q22" s="93">
        <v>620.1</v>
      </c>
      <c r="R22" s="93">
        <v>630.70000000000005</v>
      </c>
      <c r="S22" s="93">
        <v>639.79999999999995</v>
      </c>
      <c r="T22" s="93">
        <v>646.70000000000005</v>
      </c>
      <c r="U22" s="93">
        <v>657.8</v>
      </c>
      <c r="V22" s="93">
        <v>676.4</v>
      </c>
      <c r="W22" s="93">
        <v>675.2</v>
      </c>
      <c r="X22" s="93">
        <v>692.4</v>
      </c>
      <c r="Y22" s="93">
        <v>706.4</v>
      </c>
      <c r="Z22" s="93">
        <v>712.2</v>
      </c>
      <c r="AA22" s="93">
        <v>719.7</v>
      </c>
      <c r="AB22" s="93">
        <v>733.6</v>
      </c>
      <c r="AC22" s="93">
        <v>740</v>
      </c>
      <c r="AD22" s="93">
        <v>747.7</v>
      </c>
      <c r="AE22" s="93">
        <v>754.7</v>
      </c>
      <c r="AF22" s="93">
        <v>766.6</v>
      </c>
      <c r="AG22" s="93">
        <v>774.5</v>
      </c>
      <c r="AH22" s="93">
        <v>788.7</v>
      </c>
      <c r="AI22" s="93">
        <v>798</v>
      </c>
      <c r="AJ22" s="93">
        <v>806.8</v>
      </c>
      <c r="AK22" s="93">
        <v>822.4</v>
      </c>
      <c r="AL22" s="93">
        <v>832.6</v>
      </c>
      <c r="AM22" s="93">
        <v>847.2</v>
      </c>
      <c r="AN22" s="93">
        <v>860.5</v>
      </c>
      <c r="AO22" s="93">
        <v>868.1</v>
      </c>
      <c r="AP22" s="93">
        <v>877.6</v>
      </c>
      <c r="AQ22" s="93">
        <v>889.7</v>
      </c>
      <c r="AR22" s="93">
        <v>907.8</v>
      </c>
      <c r="AS22" s="93">
        <v>924.1</v>
      </c>
      <c r="AT22" s="93">
        <v>933.1</v>
      </c>
      <c r="AU22" s="93">
        <v>950.2</v>
      </c>
      <c r="AV22" s="93">
        <v>959.1</v>
      </c>
      <c r="AW22" s="93">
        <v>963.2</v>
      </c>
      <c r="AX22" s="93">
        <v>977.3</v>
      </c>
      <c r="AY22" s="93">
        <v>988.1</v>
      </c>
      <c r="AZ22" s="93">
        <v>1001.1</v>
      </c>
      <c r="BA22" s="93">
        <v>1014.4</v>
      </c>
      <c r="BB22" s="93">
        <v>1035.5999999999999</v>
      </c>
      <c r="BC22" s="93">
        <v>1041.3</v>
      </c>
      <c r="BD22" s="93">
        <v>1061.8</v>
      </c>
      <c r="BE22" s="93">
        <v>1076.5999999999999</v>
      </c>
      <c r="BF22" s="93">
        <v>1082.2</v>
      </c>
      <c r="BG22" s="93">
        <v>1099.5</v>
      </c>
      <c r="BH22" s="93">
        <v>1116</v>
      </c>
      <c r="BI22" s="93">
        <v>1134.7</v>
      </c>
      <c r="BJ22" s="93">
        <v>1142.3</v>
      </c>
      <c r="BK22" s="93">
        <v>1158.8</v>
      </c>
      <c r="BL22" s="93">
        <v>1184.3</v>
      </c>
      <c r="BM22" s="93">
        <v>1208.5</v>
      </c>
      <c r="BN22" s="93">
        <v>1242.5999999999999</v>
      </c>
      <c r="BO22" s="93">
        <v>1271.4000000000001</v>
      </c>
      <c r="BP22" s="93">
        <v>1281.3</v>
      </c>
      <c r="BQ22" s="93">
        <v>1295.3</v>
      </c>
      <c r="BR22" s="93">
        <v>1301.9000000000001</v>
      </c>
      <c r="BS22" s="93">
        <v>1305.5999999999999</v>
      </c>
      <c r="BT22" s="93">
        <v>1323.1</v>
      </c>
      <c r="BU22" s="93">
        <v>1335.7</v>
      </c>
      <c r="BV22" s="93">
        <v>1353.8</v>
      </c>
      <c r="BW22" s="93">
        <v>1370</v>
      </c>
      <c r="BX22" s="93">
        <v>1385</v>
      </c>
      <c r="BY22" s="93">
        <v>1395.1</v>
      </c>
      <c r="BZ22" s="93">
        <v>1414.2</v>
      </c>
      <c r="CA22" s="93">
        <v>1432.9</v>
      </c>
      <c r="CB22" s="93">
        <v>1450.4</v>
      </c>
      <c r="CC22" s="93">
        <v>1475.9</v>
      </c>
      <c r="CD22" s="93">
        <v>1507.4</v>
      </c>
      <c r="CE22" s="93">
        <v>1534.1</v>
      </c>
      <c r="CF22" s="93">
        <v>1569</v>
      </c>
      <c r="CG22" s="93">
        <v>1597.1</v>
      </c>
      <c r="CH22" s="93">
        <v>1620.3</v>
      </c>
      <c r="CI22" s="93">
        <v>1628.1</v>
      </c>
      <c r="CJ22" s="93">
        <v>1656.1</v>
      </c>
      <c r="CK22" s="93">
        <v>1685.4</v>
      </c>
      <c r="CL22" s="93">
        <v>1693.2</v>
      </c>
      <c r="CM22" s="93">
        <v>1726.7</v>
      </c>
      <c r="CN22" s="93">
        <v>1747.5</v>
      </c>
      <c r="CO22" s="93">
        <v>1770.4</v>
      </c>
      <c r="CP22" s="93">
        <v>1793.7</v>
      </c>
      <c r="CQ22" s="93">
        <v>1835.1</v>
      </c>
      <c r="CR22" s="93">
        <v>1868.9</v>
      </c>
      <c r="CS22" s="93">
        <v>1885.1</v>
      </c>
      <c r="CT22" s="93">
        <v>1901.7</v>
      </c>
      <c r="CU22" s="93">
        <v>1899.2</v>
      </c>
      <c r="CV22" s="93">
        <v>1892.1</v>
      </c>
      <c r="CW22" s="93">
        <v>1894.9</v>
      </c>
      <c r="CX22" s="93">
        <v>1913.8</v>
      </c>
      <c r="CY22" s="93">
        <v>1928.2</v>
      </c>
      <c r="CZ22" s="93">
        <v>1939.9</v>
      </c>
      <c r="DA22" s="93">
        <v>1956.4</v>
      </c>
      <c r="DB22" s="93">
        <v>1967.3</v>
      </c>
      <c r="DC22" s="93">
        <v>1966.7</v>
      </c>
      <c r="DD22" s="93">
        <v>1975.6</v>
      </c>
      <c r="DE22" s="93">
        <v>1995.2</v>
      </c>
      <c r="DF22" s="93">
        <v>1995.7</v>
      </c>
      <c r="DG22" s="93">
        <v>1984.3</v>
      </c>
      <c r="DH22" s="93">
        <v>2010.7</v>
      </c>
      <c r="DI22" s="93">
        <v>2027.9</v>
      </c>
      <c r="DJ22" s="93">
        <v>2036</v>
      </c>
      <c r="DK22" s="93">
        <v>2063</v>
      </c>
      <c r="DL22" s="93">
        <v>2076.4</v>
      </c>
      <c r="DM22" s="93">
        <v>2083.6999999999998</v>
      </c>
      <c r="DN22" s="93">
        <v>2110.8000000000002</v>
      </c>
      <c r="DO22" s="93">
        <v>2142.9</v>
      </c>
      <c r="DP22" s="93">
        <v>2144.1999999999998</v>
      </c>
      <c r="DQ22" s="93">
        <v>2147.1</v>
      </c>
      <c r="DR22" s="93">
        <v>2171.3000000000002</v>
      </c>
      <c r="DS22" s="93">
        <v>2194.8000000000002</v>
      </c>
      <c r="DT22" s="93">
        <v>2195.1999999999998</v>
      </c>
      <c r="DU22" s="93">
        <v>2214.5</v>
      </c>
      <c r="DV22" s="93">
        <v>2222.1</v>
      </c>
      <c r="DW22" s="93">
        <v>2242.3000000000002</v>
      </c>
      <c r="DX22" s="93">
        <v>2270.1999999999998</v>
      </c>
      <c r="DY22" s="93">
        <v>2299.1</v>
      </c>
      <c r="DZ22" s="93">
        <v>2311.6999999999998</v>
      </c>
      <c r="EA22" s="93">
        <v>2316.1999999999998</v>
      </c>
      <c r="EB22" s="93">
        <v>2355</v>
      </c>
      <c r="EC22" s="93">
        <v>2372.6</v>
      </c>
      <c r="ED22" s="93">
        <v>2408.9</v>
      </c>
      <c r="EE22" s="93">
        <v>2431.8000000000002</v>
      </c>
      <c r="EF22" s="93">
        <v>2460.1999999999998</v>
      </c>
      <c r="EG22" s="93">
        <v>2479.4</v>
      </c>
      <c r="EH22" s="93">
        <v>2517</v>
      </c>
      <c r="EI22" s="93">
        <v>2534.6999999999998</v>
      </c>
      <c r="EJ22" s="93">
        <v>2554.1</v>
      </c>
      <c r="EK22" s="93">
        <v>2585.3000000000002</v>
      </c>
      <c r="EL22" s="93">
        <v>2611.8000000000002</v>
      </c>
      <c r="EM22" s="93">
        <v>2622.6</v>
      </c>
      <c r="EN22" s="93">
        <v>2667.7</v>
      </c>
      <c r="EO22" s="93">
        <v>2682.6</v>
      </c>
      <c r="EP22" s="93">
        <v>2699.7</v>
      </c>
      <c r="EQ22" s="93">
        <v>2727.2</v>
      </c>
      <c r="ER22" s="93">
        <v>2753.4</v>
      </c>
      <c r="ES22" s="93">
        <v>2792.6</v>
      </c>
      <c r="ET22" s="93">
        <v>2833.4</v>
      </c>
      <c r="EU22" s="93">
        <v>2903.5</v>
      </c>
      <c r="EV22" s="93">
        <v>2966.1</v>
      </c>
    </row>
    <row r="23" spans="1:152" x14ac:dyDescent="0.25">
      <c r="A23" s="93" t="s">
        <v>852</v>
      </c>
      <c r="B23" s="93" t="s">
        <v>853</v>
      </c>
      <c r="C23" s="93">
        <v>291</v>
      </c>
      <c r="D23" s="93">
        <v>297.7</v>
      </c>
      <c r="E23" s="93">
        <v>306.10000000000002</v>
      </c>
      <c r="F23" s="93">
        <v>314</v>
      </c>
      <c r="G23" s="93">
        <v>320.60000000000002</v>
      </c>
      <c r="H23" s="93">
        <v>325.8</v>
      </c>
      <c r="I23" s="93">
        <v>332.6</v>
      </c>
      <c r="J23" s="93">
        <v>341.6</v>
      </c>
      <c r="K23" s="93">
        <v>350.6</v>
      </c>
      <c r="L23" s="93">
        <v>361</v>
      </c>
      <c r="M23" s="93">
        <v>371.9</v>
      </c>
      <c r="N23" s="93">
        <v>380.5</v>
      </c>
      <c r="O23" s="93">
        <v>392.7</v>
      </c>
      <c r="P23" s="93">
        <v>404.4</v>
      </c>
      <c r="Q23" s="93">
        <v>416.7</v>
      </c>
      <c r="R23" s="93">
        <v>426.4</v>
      </c>
      <c r="S23" s="93">
        <v>437.1</v>
      </c>
      <c r="T23" s="93">
        <v>444.8</v>
      </c>
      <c r="U23" s="93">
        <v>454.5</v>
      </c>
      <c r="V23" s="93">
        <v>468.4</v>
      </c>
      <c r="W23" s="93">
        <v>483.1</v>
      </c>
      <c r="X23" s="93">
        <v>499.4</v>
      </c>
      <c r="Y23" s="93">
        <v>515.20000000000005</v>
      </c>
      <c r="Z23" s="93">
        <v>527.1</v>
      </c>
      <c r="AA23" s="93">
        <v>536.29999999999995</v>
      </c>
      <c r="AB23" s="93">
        <v>548.1</v>
      </c>
      <c r="AC23" s="93">
        <v>561.29999999999995</v>
      </c>
      <c r="AD23" s="93">
        <v>577.29999999999995</v>
      </c>
      <c r="AE23" s="93">
        <v>593.1</v>
      </c>
      <c r="AF23" s="93">
        <v>607.79999999999995</v>
      </c>
      <c r="AG23" s="93">
        <v>620.5</v>
      </c>
      <c r="AH23" s="93">
        <v>629.79999999999995</v>
      </c>
      <c r="AI23" s="93">
        <v>638.79999999999995</v>
      </c>
      <c r="AJ23" s="93">
        <v>645</v>
      </c>
      <c r="AK23" s="93">
        <v>652.79999999999995</v>
      </c>
      <c r="AL23" s="93">
        <v>658.7</v>
      </c>
      <c r="AM23" s="93">
        <v>667.1</v>
      </c>
      <c r="AN23" s="93">
        <v>675.5</v>
      </c>
      <c r="AO23" s="93">
        <v>684.7</v>
      </c>
      <c r="AP23" s="93">
        <v>694.6</v>
      </c>
      <c r="AQ23" s="93">
        <v>707.8</v>
      </c>
      <c r="AR23" s="93">
        <v>715.6</v>
      </c>
      <c r="AS23" s="93">
        <v>723.6</v>
      </c>
      <c r="AT23" s="93">
        <v>732.6</v>
      </c>
      <c r="AU23" s="93">
        <v>736.3</v>
      </c>
      <c r="AV23" s="93">
        <v>748</v>
      </c>
      <c r="AW23" s="93">
        <v>754.8</v>
      </c>
      <c r="AX23" s="93">
        <v>769.1</v>
      </c>
      <c r="AY23" s="93">
        <v>776.3</v>
      </c>
      <c r="AZ23" s="93">
        <v>785.4</v>
      </c>
      <c r="BA23" s="93">
        <v>796.5</v>
      </c>
      <c r="BB23" s="93">
        <v>805.6</v>
      </c>
      <c r="BC23" s="93">
        <v>820.2</v>
      </c>
      <c r="BD23" s="93">
        <v>829.3</v>
      </c>
      <c r="BE23" s="93">
        <v>836.7</v>
      </c>
      <c r="BF23" s="93">
        <v>842</v>
      </c>
      <c r="BG23" s="93">
        <v>848.9</v>
      </c>
      <c r="BH23" s="93">
        <v>856.1</v>
      </c>
      <c r="BI23" s="93">
        <v>867.8</v>
      </c>
      <c r="BJ23" s="93">
        <v>881.5</v>
      </c>
      <c r="BK23" s="93">
        <v>893.8</v>
      </c>
      <c r="BL23" s="93">
        <v>910</v>
      </c>
      <c r="BM23" s="93">
        <v>926.7</v>
      </c>
      <c r="BN23" s="93">
        <v>943.2</v>
      </c>
      <c r="BO23" s="93">
        <v>966.2</v>
      </c>
      <c r="BP23" s="93">
        <v>985</v>
      </c>
      <c r="BQ23" s="93">
        <v>1006.1</v>
      </c>
      <c r="BR23" s="93">
        <v>1028.9000000000001</v>
      </c>
      <c r="BS23" s="93">
        <v>1052.0999999999999</v>
      </c>
      <c r="BT23" s="93">
        <v>1074.5999999999999</v>
      </c>
      <c r="BU23" s="93">
        <v>1094.3</v>
      </c>
      <c r="BV23" s="93">
        <v>1110.4000000000001</v>
      </c>
      <c r="BW23" s="93">
        <v>1126.4000000000001</v>
      </c>
      <c r="BX23" s="93">
        <v>1144.7</v>
      </c>
      <c r="BY23" s="93">
        <v>1163.2</v>
      </c>
      <c r="BZ23" s="93">
        <v>1182</v>
      </c>
      <c r="CA23" s="93">
        <v>1202</v>
      </c>
      <c r="CB23" s="93">
        <v>1226</v>
      </c>
      <c r="CC23" s="93">
        <v>1252.5</v>
      </c>
      <c r="CD23" s="93">
        <v>1275</v>
      </c>
      <c r="CE23" s="93">
        <v>1291.9000000000001</v>
      </c>
      <c r="CF23" s="93">
        <v>1309.5</v>
      </c>
      <c r="CG23" s="93">
        <v>1333.2</v>
      </c>
      <c r="CH23" s="93">
        <v>1347.6</v>
      </c>
      <c r="CI23" s="93">
        <v>1362.2</v>
      </c>
      <c r="CJ23" s="93">
        <v>1382.4</v>
      </c>
      <c r="CK23" s="93">
        <v>1401.5</v>
      </c>
      <c r="CL23" s="93">
        <v>1421.5</v>
      </c>
      <c r="CM23" s="93">
        <v>1449.3</v>
      </c>
      <c r="CN23" s="93">
        <v>1464.5</v>
      </c>
      <c r="CO23" s="93">
        <v>1488</v>
      </c>
      <c r="CP23" s="93">
        <v>1511</v>
      </c>
      <c r="CQ23" s="93">
        <v>1535.3</v>
      </c>
      <c r="CR23" s="93">
        <v>1548.1</v>
      </c>
      <c r="CS23" s="93">
        <v>1562.2</v>
      </c>
      <c r="CT23" s="93">
        <v>1575.8</v>
      </c>
      <c r="CU23" s="93">
        <v>1600.1</v>
      </c>
      <c r="CV23" s="93">
        <v>1627.5</v>
      </c>
      <c r="CW23" s="93">
        <v>1647.8</v>
      </c>
      <c r="CX23" s="93">
        <v>1655.6</v>
      </c>
      <c r="CY23" s="93">
        <v>1663.3</v>
      </c>
      <c r="CZ23" s="93">
        <v>1687.1</v>
      </c>
      <c r="DA23" s="93">
        <v>1719</v>
      </c>
      <c r="DB23" s="93">
        <v>1728.8</v>
      </c>
      <c r="DC23" s="93">
        <v>1741.5</v>
      </c>
      <c r="DD23" s="93">
        <v>1753.4</v>
      </c>
      <c r="DE23" s="93">
        <v>1755.4</v>
      </c>
      <c r="DF23" s="93">
        <v>1778.2</v>
      </c>
      <c r="DG23" s="93">
        <v>1811.2</v>
      </c>
      <c r="DH23" s="93">
        <v>1814.2</v>
      </c>
      <c r="DI23" s="93">
        <v>1823.4</v>
      </c>
      <c r="DJ23" s="93">
        <v>1836.5</v>
      </c>
      <c r="DK23" s="93">
        <v>1838.3</v>
      </c>
      <c r="DL23" s="93">
        <v>1848.2</v>
      </c>
      <c r="DM23" s="93">
        <v>1859.1</v>
      </c>
      <c r="DN23" s="93">
        <v>1887.4</v>
      </c>
      <c r="DO23" s="93">
        <v>1880.9</v>
      </c>
      <c r="DP23" s="93">
        <v>1921.3</v>
      </c>
      <c r="DQ23" s="93">
        <v>1961.1</v>
      </c>
      <c r="DR23" s="93">
        <v>1998.9</v>
      </c>
      <c r="DS23" s="93">
        <v>2018.4</v>
      </c>
      <c r="DT23" s="93">
        <v>2042.7</v>
      </c>
      <c r="DU23" s="93">
        <v>2081.3000000000002</v>
      </c>
      <c r="DV23" s="93">
        <v>2086.9</v>
      </c>
      <c r="DW23" s="93">
        <v>2123.8000000000002</v>
      </c>
      <c r="DX23" s="93">
        <v>2160.3000000000002</v>
      </c>
      <c r="DY23" s="93">
        <v>2159.4</v>
      </c>
      <c r="DZ23" s="93">
        <v>2194.1999999999998</v>
      </c>
      <c r="EA23" s="93">
        <v>2214.6999999999998</v>
      </c>
      <c r="EB23" s="93">
        <v>2216</v>
      </c>
      <c r="EC23" s="93">
        <v>2248.6999999999998</v>
      </c>
      <c r="ED23" s="93">
        <v>2275.6999999999998</v>
      </c>
      <c r="EE23" s="93">
        <v>2300.1999999999998</v>
      </c>
      <c r="EF23" s="93">
        <v>2326.3000000000002</v>
      </c>
      <c r="EG23" s="93">
        <v>2364.4</v>
      </c>
      <c r="EH23" s="93">
        <v>2367.4</v>
      </c>
      <c r="EI23" s="93">
        <v>2408.6999999999998</v>
      </c>
      <c r="EJ23" s="93">
        <v>2449.6999999999998</v>
      </c>
      <c r="EK23" s="93">
        <v>2469.9</v>
      </c>
      <c r="EL23" s="93">
        <v>2504.3000000000002</v>
      </c>
      <c r="EM23" s="93">
        <v>2406.9</v>
      </c>
      <c r="EN23" s="93">
        <v>2000.3</v>
      </c>
      <c r="EO23" s="93">
        <v>2369.1999999999998</v>
      </c>
      <c r="EP23" s="93">
        <v>2457.1999999999998</v>
      </c>
      <c r="EQ23" s="93">
        <v>2464.1999999999998</v>
      </c>
      <c r="ER23" s="93">
        <v>2534.4</v>
      </c>
      <c r="ES23" s="93">
        <v>2574.5</v>
      </c>
      <c r="ET23" s="93">
        <v>2608.1999999999998</v>
      </c>
      <c r="EU23" s="93">
        <v>2630.8</v>
      </c>
      <c r="EV23" s="93">
        <v>2663.9</v>
      </c>
    </row>
    <row r="24" spans="1:152" x14ac:dyDescent="0.25">
      <c r="A24" s="93" t="s">
        <v>854</v>
      </c>
      <c r="B24" s="93" t="s">
        <v>855</v>
      </c>
      <c r="C24" s="93">
        <v>87.4</v>
      </c>
      <c r="D24" s="93">
        <v>89.6</v>
      </c>
      <c r="E24" s="93">
        <v>91</v>
      </c>
      <c r="F24" s="93">
        <v>92.6</v>
      </c>
      <c r="G24" s="93">
        <v>93.4</v>
      </c>
      <c r="H24" s="93">
        <v>94</v>
      </c>
      <c r="I24" s="93">
        <v>95.4</v>
      </c>
      <c r="J24" s="93">
        <v>97.2</v>
      </c>
      <c r="K24" s="93">
        <v>99.5</v>
      </c>
      <c r="L24" s="93">
        <v>101.8</v>
      </c>
      <c r="M24" s="93">
        <v>104.4</v>
      </c>
      <c r="N24" s="93">
        <v>106.6</v>
      </c>
      <c r="O24" s="93">
        <v>109.4</v>
      </c>
      <c r="P24" s="93">
        <v>112.6</v>
      </c>
      <c r="Q24" s="93">
        <v>115.9</v>
      </c>
      <c r="R24" s="93">
        <v>118.7</v>
      </c>
      <c r="S24" s="93">
        <v>121.1</v>
      </c>
      <c r="T24" s="93">
        <v>121.8</v>
      </c>
      <c r="U24" s="93">
        <v>122</v>
      </c>
      <c r="V24" s="93">
        <v>122.5</v>
      </c>
      <c r="W24" s="93">
        <v>124.7</v>
      </c>
      <c r="X24" s="93">
        <v>126.7</v>
      </c>
      <c r="Y24" s="93">
        <v>126.9</v>
      </c>
      <c r="Z24" s="93">
        <v>127.2</v>
      </c>
      <c r="AA24" s="93">
        <v>122.9</v>
      </c>
      <c r="AB24" s="93">
        <v>122.8</v>
      </c>
      <c r="AC24" s="93">
        <v>123.9</v>
      </c>
      <c r="AD24" s="93">
        <v>125.2</v>
      </c>
      <c r="AE24" s="93">
        <v>129.5</v>
      </c>
      <c r="AF24" s="93">
        <v>131</v>
      </c>
      <c r="AG24" s="93">
        <v>135.4</v>
      </c>
      <c r="AH24" s="93">
        <v>138.6</v>
      </c>
      <c r="AI24" s="93">
        <v>141.30000000000001</v>
      </c>
      <c r="AJ24" s="93">
        <v>143.80000000000001</v>
      </c>
      <c r="AK24" s="93">
        <v>147</v>
      </c>
      <c r="AL24" s="93">
        <v>150.9</v>
      </c>
      <c r="AM24" s="93">
        <v>154.9</v>
      </c>
      <c r="AN24" s="93">
        <v>159.30000000000001</v>
      </c>
      <c r="AO24" s="93">
        <v>163.19999999999999</v>
      </c>
      <c r="AP24" s="93">
        <v>166.5</v>
      </c>
      <c r="AQ24" s="93">
        <v>169.1</v>
      </c>
      <c r="AR24" s="93">
        <v>174</v>
      </c>
      <c r="AS24" s="93">
        <v>179.2</v>
      </c>
      <c r="AT24" s="93">
        <v>183.2</v>
      </c>
      <c r="AU24" s="93">
        <v>185.3</v>
      </c>
      <c r="AV24" s="93">
        <v>189.9</v>
      </c>
      <c r="AW24" s="93">
        <v>194.6</v>
      </c>
      <c r="AX24" s="93">
        <v>201</v>
      </c>
      <c r="AY24" s="93">
        <v>206</v>
      </c>
      <c r="AZ24" s="93">
        <v>210.2</v>
      </c>
      <c r="BA24" s="93">
        <v>214</v>
      </c>
      <c r="BB24" s="93">
        <v>217</v>
      </c>
      <c r="BC24" s="93">
        <v>220.1</v>
      </c>
      <c r="BD24" s="93">
        <v>223</v>
      </c>
      <c r="BE24" s="93">
        <v>227.3</v>
      </c>
      <c r="BF24" s="93">
        <v>230.3</v>
      </c>
      <c r="BG24" s="93">
        <v>234</v>
      </c>
      <c r="BH24" s="93">
        <v>238.5</v>
      </c>
      <c r="BI24" s="93">
        <v>244.3</v>
      </c>
      <c r="BJ24" s="93">
        <v>248.7</v>
      </c>
      <c r="BK24" s="93">
        <v>254.1</v>
      </c>
      <c r="BL24" s="93">
        <v>259.8</v>
      </c>
      <c r="BM24" s="93">
        <v>263.89999999999998</v>
      </c>
      <c r="BN24" s="93">
        <v>267.39999999999998</v>
      </c>
      <c r="BO24" s="93">
        <v>266.89999999999998</v>
      </c>
      <c r="BP24" s="93">
        <v>264.3</v>
      </c>
      <c r="BQ24" s="93">
        <v>256.89999999999998</v>
      </c>
      <c r="BR24" s="93">
        <v>251.1</v>
      </c>
      <c r="BS24" s="93">
        <v>251.9</v>
      </c>
      <c r="BT24" s="93">
        <v>252.1</v>
      </c>
      <c r="BU24" s="93">
        <v>251.1</v>
      </c>
      <c r="BV24" s="93">
        <v>252.5</v>
      </c>
      <c r="BW24" s="93">
        <v>255.3</v>
      </c>
      <c r="BX24" s="93">
        <v>255.2</v>
      </c>
      <c r="BY24" s="93">
        <v>262.39999999999998</v>
      </c>
      <c r="BZ24" s="93">
        <v>265.60000000000002</v>
      </c>
      <c r="CA24" s="93">
        <v>268.2</v>
      </c>
      <c r="CB24" s="93">
        <v>268.89999999999998</v>
      </c>
      <c r="CC24" s="93">
        <v>272</v>
      </c>
      <c r="CD24" s="93">
        <v>275.5</v>
      </c>
      <c r="CE24" s="93">
        <v>277.7</v>
      </c>
      <c r="CF24" s="93">
        <v>282</v>
      </c>
      <c r="CG24" s="93">
        <v>286.2</v>
      </c>
      <c r="CH24" s="93">
        <v>289.7</v>
      </c>
      <c r="CI24" s="93">
        <v>292.60000000000002</v>
      </c>
      <c r="CJ24" s="93">
        <v>296.2</v>
      </c>
      <c r="CK24" s="93">
        <v>298.10000000000002</v>
      </c>
      <c r="CL24" s="93">
        <v>301.3</v>
      </c>
      <c r="CM24" s="93">
        <v>304.8</v>
      </c>
      <c r="CN24" s="93">
        <v>305.39999999999998</v>
      </c>
      <c r="CO24" s="93">
        <v>308.39999999999998</v>
      </c>
      <c r="CP24" s="93">
        <v>311.60000000000002</v>
      </c>
      <c r="CQ24" s="93">
        <v>313</v>
      </c>
      <c r="CR24" s="93">
        <v>315.7</v>
      </c>
      <c r="CS24" s="93">
        <v>315.10000000000002</v>
      </c>
      <c r="CT24" s="93">
        <v>306.89999999999998</v>
      </c>
      <c r="CU24" s="93">
        <v>299.7</v>
      </c>
      <c r="CV24" s="93">
        <v>292.89999999999998</v>
      </c>
      <c r="CW24" s="93">
        <v>296.10000000000002</v>
      </c>
      <c r="CX24" s="93">
        <v>300.8</v>
      </c>
      <c r="CY24" s="93">
        <v>303.10000000000002</v>
      </c>
      <c r="CZ24" s="93">
        <v>302.2</v>
      </c>
      <c r="DA24" s="93">
        <v>304.39999999999998</v>
      </c>
      <c r="DB24" s="93">
        <v>310.89999999999998</v>
      </c>
      <c r="DC24" s="93">
        <v>316.60000000000002</v>
      </c>
      <c r="DD24" s="93">
        <v>327.39999999999998</v>
      </c>
      <c r="DE24" s="93">
        <v>333.3</v>
      </c>
      <c r="DF24" s="93">
        <v>336.2</v>
      </c>
      <c r="DG24" s="93">
        <v>334.4</v>
      </c>
      <c r="DH24" s="93">
        <v>343.7</v>
      </c>
      <c r="DI24" s="93">
        <v>342</v>
      </c>
      <c r="DJ24" s="93">
        <v>344.1</v>
      </c>
      <c r="DK24" s="93">
        <v>351.7</v>
      </c>
      <c r="DL24" s="93">
        <v>357.6</v>
      </c>
      <c r="DM24" s="93">
        <v>364.4</v>
      </c>
      <c r="DN24" s="93">
        <v>366</v>
      </c>
      <c r="DO24" s="93">
        <v>374.4</v>
      </c>
      <c r="DP24" s="93">
        <v>380.9</v>
      </c>
      <c r="DQ24" s="93">
        <v>387</v>
      </c>
      <c r="DR24" s="93">
        <v>389.8</v>
      </c>
      <c r="DS24" s="93">
        <v>392.3</v>
      </c>
      <c r="DT24" s="93">
        <v>398.1</v>
      </c>
      <c r="DU24" s="93">
        <v>399.9</v>
      </c>
      <c r="DV24" s="93">
        <v>404.4</v>
      </c>
      <c r="DW24" s="93">
        <v>413</v>
      </c>
      <c r="DX24" s="93">
        <v>416</v>
      </c>
      <c r="DY24" s="93">
        <v>422.7</v>
      </c>
      <c r="DZ24" s="93">
        <v>427</v>
      </c>
      <c r="EA24" s="93">
        <v>429.2</v>
      </c>
      <c r="EB24" s="93">
        <v>435.6</v>
      </c>
      <c r="EC24" s="93">
        <v>442.8</v>
      </c>
      <c r="ED24" s="93">
        <v>456</v>
      </c>
      <c r="EE24" s="93">
        <v>467.2</v>
      </c>
      <c r="EF24" s="93">
        <v>468</v>
      </c>
      <c r="EG24" s="93">
        <v>467.6</v>
      </c>
      <c r="EH24" s="93">
        <v>474.7</v>
      </c>
      <c r="EI24" s="93">
        <v>479.6</v>
      </c>
      <c r="EJ24" s="93">
        <v>492.2</v>
      </c>
      <c r="EK24" s="93">
        <v>502.2</v>
      </c>
      <c r="EL24" s="93">
        <v>507.3</v>
      </c>
      <c r="EM24" s="93">
        <v>467.3</v>
      </c>
      <c r="EN24" s="93">
        <v>291.2</v>
      </c>
      <c r="EO24" s="93">
        <v>342.5</v>
      </c>
      <c r="EP24" s="93">
        <v>352.8</v>
      </c>
      <c r="EQ24" s="93">
        <v>356.8</v>
      </c>
      <c r="ER24" s="93">
        <v>417.3</v>
      </c>
      <c r="ES24" s="93">
        <v>467.8</v>
      </c>
      <c r="ET24" s="93">
        <v>478.6</v>
      </c>
      <c r="EU24" s="93">
        <v>487.7</v>
      </c>
      <c r="EV24" s="93">
        <v>528.5</v>
      </c>
    </row>
    <row r="25" spans="1:152" x14ac:dyDescent="0.25">
      <c r="A25" s="93" t="s">
        <v>856</v>
      </c>
      <c r="B25" s="93" t="s">
        <v>857</v>
      </c>
      <c r="C25" s="93">
        <v>71</v>
      </c>
      <c r="D25" s="93">
        <v>73.099999999999994</v>
      </c>
      <c r="E25" s="93">
        <v>74.8</v>
      </c>
      <c r="F25" s="93">
        <v>76.900000000000006</v>
      </c>
      <c r="G25" s="93">
        <v>78.400000000000006</v>
      </c>
      <c r="H25" s="93">
        <v>79.3</v>
      </c>
      <c r="I25" s="93">
        <v>80.599999999999994</v>
      </c>
      <c r="J25" s="93">
        <v>83.1</v>
      </c>
      <c r="K25" s="93">
        <v>84.6</v>
      </c>
      <c r="L25" s="93">
        <v>86.1</v>
      </c>
      <c r="M25" s="93">
        <v>88</v>
      </c>
      <c r="N25" s="93">
        <v>90.4</v>
      </c>
      <c r="O25" s="93">
        <v>93.8</v>
      </c>
      <c r="P25" s="93">
        <v>97.6</v>
      </c>
      <c r="Q25" s="93">
        <v>100.9</v>
      </c>
      <c r="R25" s="93">
        <v>104.6</v>
      </c>
      <c r="S25" s="93">
        <v>107.8</v>
      </c>
      <c r="T25" s="93">
        <v>109.7</v>
      </c>
      <c r="U25" s="93">
        <v>112</v>
      </c>
      <c r="V25" s="93">
        <v>113.1</v>
      </c>
      <c r="W25" s="93">
        <v>117.2</v>
      </c>
      <c r="X25" s="93">
        <v>120.9</v>
      </c>
      <c r="Y25" s="93">
        <v>123.5</v>
      </c>
      <c r="Z25" s="93">
        <v>125.5</v>
      </c>
      <c r="AA25" s="93">
        <v>124.9</v>
      </c>
      <c r="AB25" s="93">
        <v>126</v>
      </c>
      <c r="AC25" s="93">
        <v>127.7</v>
      </c>
      <c r="AD25" s="93">
        <v>130.19999999999999</v>
      </c>
      <c r="AE25" s="93">
        <v>135.1</v>
      </c>
      <c r="AF25" s="93">
        <v>138.30000000000001</v>
      </c>
      <c r="AG25" s="93">
        <v>141.1</v>
      </c>
      <c r="AH25" s="93">
        <v>144.69999999999999</v>
      </c>
      <c r="AI25" s="93">
        <v>147.9</v>
      </c>
      <c r="AJ25" s="93">
        <v>151.5</v>
      </c>
      <c r="AK25" s="93">
        <v>156.1</v>
      </c>
      <c r="AL25" s="93">
        <v>158</v>
      </c>
      <c r="AM25" s="93">
        <v>160.6</v>
      </c>
      <c r="AN25" s="93">
        <v>163.1</v>
      </c>
      <c r="AO25" s="93">
        <v>166.4</v>
      </c>
      <c r="AP25" s="93">
        <v>168.5</v>
      </c>
      <c r="AQ25" s="93">
        <v>173.7</v>
      </c>
      <c r="AR25" s="93">
        <v>179.6</v>
      </c>
      <c r="AS25" s="93">
        <v>183.3</v>
      </c>
      <c r="AT25" s="93">
        <v>187.8</v>
      </c>
      <c r="AU25" s="93">
        <v>189.8</v>
      </c>
      <c r="AV25" s="93">
        <v>193.6</v>
      </c>
      <c r="AW25" s="93">
        <v>198.4</v>
      </c>
      <c r="AX25" s="93">
        <v>200.6</v>
      </c>
      <c r="AY25" s="93">
        <v>204.2</v>
      </c>
      <c r="AZ25" s="93">
        <v>207.3</v>
      </c>
      <c r="BA25" s="93">
        <v>209.5</v>
      </c>
      <c r="BB25" s="93">
        <v>212.3</v>
      </c>
      <c r="BC25" s="93">
        <v>216.3</v>
      </c>
      <c r="BD25" s="93">
        <v>217.7</v>
      </c>
      <c r="BE25" s="93">
        <v>221.6</v>
      </c>
      <c r="BF25" s="93">
        <v>225.2</v>
      </c>
      <c r="BG25" s="93">
        <v>229</v>
      </c>
      <c r="BH25" s="93">
        <v>234.8</v>
      </c>
      <c r="BI25" s="93">
        <v>241.7</v>
      </c>
      <c r="BJ25" s="93">
        <v>246.8</v>
      </c>
      <c r="BK25" s="93">
        <v>249.2</v>
      </c>
      <c r="BL25" s="93">
        <v>253.2</v>
      </c>
      <c r="BM25" s="93">
        <v>257</v>
      </c>
      <c r="BN25" s="93">
        <v>258.2</v>
      </c>
      <c r="BO25" s="93">
        <v>262.2</v>
      </c>
      <c r="BP25" s="93">
        <v>262</v>
      </c>
      <c r="BQ25" s="93">
        <v>261.7</v>
      </c>
      <c r="BR25" s="93">
        <v>263.3</v>
      </c>
      <c r="BS25" s="93">
        <v>266.60000000000002</v>
      </c>
      <c r="BT25" s="93">
        <v>269.7</v>
      </c>
      <c r="BU25" s="93">
        <v>272.10000000000002</v>
      </c>
      <c r="BV25" s="93">
        <v>277.2</v>
      </c>
      <c r="BW25" s="93">
        <v>279.3</v>
      </c>
      <c r="BX25" s="93">
        <v>284.8</v>
      </c>
      <c r="BY25" s="93">
        <v>292.2</v>
      </c>
      <c r="BZ25" s="93">
        <v>299.10000000000002</v>
      </c>
      <c r="CA25" s="93">
        <v>307.10000000000002</v>
      </c>
      <c r="CB25" s="93">
        <v>309.3</v>
      </c>
      <c r="CC25" s="93">
        <v>313.2</v>
      </c>
      <c r="CD25" s="93">
        <v>316.3</v>
      </c>
      <c r="CE25" s="93">
        <v>321.7</v>
      </c>
      <c r="CF25" s="93">
        <v>325.7</v>
      </c>
      <c r="CG25" s="93">
        <v>329.1</v>
      </c>
      <c r="CH25" s="93">
        <v>336.1</v>
      </c>
      <c r="CI25" s="93">
        <v>342.5</v>
      </c>
      <c r="CJ25" s="93">
        <v>347.3</v>
      </c>
      <c r="CK25" s="93">
        <v>352.4</v>
      </c>
      <c r="CL25" s="93">
        <v>362.9</v>
      </c>
      <c r="CM25" s="93">
        <v>367.9</v>
      </c>
      <c r="CN25" s="93">
        <v>372.9</v>
      </c>
      <c r="CO25" s="93">
        <v>378</v>
      </c>
      <c r="CP25" s="93">
        <v>383.6</v>
      </c>
      <c r="CQ25" s="93">
        <v>386</v>
      </c>
      <c r="CR25" s="93">
        <v>391.5</v>
      </c>
      <c r="CS25" s="93">
        <v>391.8</v>
      </c>
      <c r="CT25" s="93">
        <v>387</v>
      </c>
      <c r="CU25" s="93">
        <v>387.4</v>
      </c>
      <c r="CV25" s="93">
        <v>383.9</v>
      </c>
      <c r="CW25" s="93">
        <v>390.1</v>
      </c>
      <c r="CX25" s="93">
        <v>392.2</v>
      </c>
      <c r="CY25" s="93">
        <v>395.2</v>
      </c>
      <c r="CZ25" s="93">
        <v>403.4</v>
      </c>
      <c r="DA25" s="93">
        <v>408.9</v>
      </c>
      <c r="DB25" s="93">
        <v>407.6</v>
      </c>
      <c r="DC25" s="93">
        <v>404.1</v>
      </c>
      <c r="DD25" s="93">
        <v>409.7</v>
      </c>
      <c r="DE25" s="93">
        <v>412.5</v>
      </c>
      <c r="DF25" s="93">
        <v>409.8</v>
      </c>
      <c r="DG25" s="93">
        <v>420.2</v>
      </c>
      <c r="DH25" s="93">
        <v>428.4</v>
      </c>
      <c r="DI25" s="93">
        <v>433.4</v>
      </c>
      <c r="DJ25" s="93">
        <v>441.1</v>
      </c>
      <c r="DK25" s="93">
        <v>444</v>
      </c>
      <c r="DL25" s="93">
        <v>440.8</v>
      </c>
      <c r="DM25" s="93">
        <v>449.5</v>
      </c>
      <c r="DN25" s="93">
        <v>454</v>
      </c>
      <c r="DO25" s="93">
        <v>461.6</v>
      </c>
      <c r="DP25" s="93">
        <v>460.8</v>
      </c>
      <c r="DQ25" s="93">
        <v>468.6</v>
      </c>
      <c r="DR25" s="93">
        <v>475.5</v>
      </c>
      <c r="DS25" s="93">
        <v>480.9</v>
      </c>
      <c r="DT25" s="93">
        <v>488.6</v>
      </c>
      <c r="DU25" s="93">
        <v>491</v>
      </c>
      <c r="DV25" s="93">
        <v>506.3</v>
      </c>
      <c r="DW25" s="93">
        <v>511.9</v>
      </c>
      <c r="DX25" s="93">
        <v>512</v>
      </c>
      <c r="DY25" s="93">
        <v>521.1</v>
      </c>
      <c r="DZ25" s="93">
        <v>529.6</v>
      </c>
      <c r="EA25" s="93">
        <v>539.5</v>
      </c>
      <c r="EB25" s="93">
        <v>543.1</v>
      </c>
      <c r="EC25" s="93">
        <v>543.5</v>
      </c>
      <c r="ED25" s="93">
        <v>542.9</v>
      </c>
      <c r="EE25" s="93">
        <v>558.20000000000005</v>
      </c>
      <c r="EF25" s="93">
        <v>560.5</v>
      </c>
      <c r="EG25" s="93">
        <v>568.5</v>
      </c>
      <c r="EH25" s="93">
        <v>571.5</v>
      </c>
      <c r="EI25" s="93">
        <v>573.70000000000005</v>
      </c>
      <c r="EJ25" s="93">
        <v>582.5</v>
      </c>
      <c r="EK25" s="93">
        <v>582.79999999999995</v>
      </c>
      <c r="EL25" s="93">
        <v>594</v>
      </c>
      <c r="EM25" s="93">
        <v>541.70000000000005</v>
      </c>
      <c r="EN25" s="93">
        <v>303.7</v>
      </c>
      <c r="EO25" s="93">
        <v>405.7</v>
      </c>
      <c r="EP25" s="93">
        <v>415</v>
      </c>
      <c r="EQ25" s="93">
        <v>442.5</v>
      </c>
      <c r="ER25" s="93">
        <v>490.5</v>
      </c>
      <c r="ES25" s="93">
        <v>525.9</v>
      </c>
      <c r="ET25" s="93">
        <v>551.9</v>
      </c>
      <c r="EU25" s="93">
        <v>562.5</v>
      </c>
      <c r="EV25" s="93">
        <v>578.70000000000005</v>
      </c>
    </row>
    <row r="26" spans="1:152" x14ac:dyDescent="0.25">
      <c r="A26" s="93" t="s">
        <v>858</v>
      </c>
      <c r="B26" s="93" t="s">
        <v>859</v>
      </c>
      <c r="C26" s="93">
        <v>170.5</v>
      </c>
      <c r="D26" s="93">
        <v>174.6</v>
      </c>
      <c r="E26" s="93">
        <v>175.4</v>
      </c>
      <c r="F26" s="93">
        <v>176.7</v>
      </c>
      <c r="G26" s="93">
        <v>181.4</v>
      </c>
      <c r="H26" s="93">
        <v>185.3</v>
      </c>
      <c r="I26" s="93">
        <v>187.8</v>
      </c>
      <c r="J26" s="93">
        <v>192.3</v>
      </c>
      <c r="K26" s="93">
        <v>198.1</v>
      </c>
      <c r="L26" s="93">
        <v>202.2</v>
      </c>
      <c r="M26" s="93">
        <v>205.1</v>
      </c>
      <c r="N26" s="93">
        <v>212.1</v>
      </c>
      <c r="O26" s="93">
        <v>214.9</v>
      </c>
      <c r="P26" s="93">
        <v>222.4</v>
      </c>
      <c r="Q26" s="93">
        <v>230.3</v>
      </c>
      <c r="R26" s="93">
        <v>235.7</v>
      </c>
      <c r="S26" s="93">
        <v>237.5</v>
      </c>
      <c r="T26" s="93">
        <v>239.8</v>
      </c>
      <c r="U26" s="93">
        <v>244.8</v>
      </c>
      <c r="V26" s="93">
        <v>248.3</v>
      </c>
      <c r="W26" s="93">
        <v>257</v>
      </c>
      <c r="X26" s="93">
        <v>262.10000000000002</v>
      </c>
      <c r="Y26" s="93">
        <v>266.7</v>
      </c>
      <c r="Z26" s="93">
        <v>265.2</v>
      </c>
      <c r="AA26" s="93">
        <v>266.39999999999998</v>
      </c>
      <c r="AB26" s="93">
        <v>274.10000000000002</v>
      </c>
      <c r="AC26" s="93">
        <v>275.8</v>
      </c>
      <c r="AD26" s="93">
        <v>277.2</v>
      </c>
      <c r="AE26" s="93">
        <v>285.10000000000002</v>
      </c>
      <c r="AF26" s="93">
        <v>280.60000000000002</v>
      </c>
      <c r="AG26" s="93">
        <v>284.3</v>
      </c>
      <c r="AH26" s="93">
        <v>295.3</v>
      </c>
      <c r="AI26" s="93">
        <v>293.39999999999998</v>
      </c>
      <c r="AJ26" s="93">
        <v>297.60000000000002</v>
      </c>
      <c r="AK26" s="93">
        <v>301.5</v>
      </c>
      <c r="AL26" s="93">
        <v>301.10000000000002</v>
      </c>
      <c r="AM26" s="93">
        <v>301.8</v>
      </c>
      <c r="AN26" s="93">
        <v>307.60000000000002</v>
      </c>
      <c r="AO26" s="93">
        <v>310.8</v>
      </c>
      <c r="AP26" s="93">
        <v>313</v>
      </c>
      <c r="AQ26" s="93">
        <v>312.2</v>
      </c>
      <c r="AR26" s="93">
        <v>315.60000000000002</v>
      </c>
      <c r="AS26" s="93">
        <v>317.89999999999998</v>
      </c>
      <c r="AT26" s="93">
        <v>318.8</v>
      </c>
      <c r="AU26" s="93">
        <v>320.3</v>
      </c>
      <c r="AV26" s="93">
        <v>324.8</v>
      </c>
      <c r="AW26" s="93">
        <v>327.60000000000002</v>
      </c>
      <c r="AX26" s="93">
        <v>333.5</v>
      </c>
      <c r="AY26" s="93">
        <v>339</v>
      </c>
      <c r="AZ26" s="93">
        <v>341</v>
      </c>
      <c r="BA26" s="93">
        <v>346.6</v>
      </c>
      <c r="BB26" s="93">
        <v>347.2</v>
      </c>
      <c r="BC26" s="93">
        <v>353</v>
      </c>
      <c r="BD26" s="93">
        <v>359.7</v>
      </c>
      <c r="BE26" s="93">
        <v>363.1</v>
      </c>
      <c r="BF26" s="93">
        <v>371.6</v>
      </c>
      <c r="BG26" s="93">
        <v>371.9</v>
      </c>
      <c r="BH26" s="93">
        <v>376.6</v>
      </c>
      <c r="BI26" s="93">
        <v>380.7</v>
      </c>
      <c r="BJ26" s="93">
        <v>392</v>
      </c>
      <c r="BK26" s="93">
        <v>401.6</v>
      </c>
      <c r="BL26" s="93">
        <v>407.7</v>
      </c>
      <c r="BM26" s="93">
        <v>412.4</v>
      </c>
      <c r="BN26" s="93">
        <v>413.5</v>
      </c>
      <c r="BO26" s="93">
        <v>419.7</v>
      </c>
      <c r="BP26" s="93">
        <v>418.8</v>
      </c>
      <c r="BQ26" s="93">
        <v>419.5</v>
      </c>
      <c r="BR26" s="93">
        <v>420.7</v>
      </c>
      <c r="BS26" s="93">
        <v>430.4</v>
      </c>
      <c r="BT26" s="93">
        <v>435.4</v>
      </c>
      <c r="BU26" s="93">
        <v>438.6</v>
      </c>
      <c r="BV26" s="93">
        <v>440.8</v>
      </c>
      <c r="BW26" s="93">
        <v>446.4</v>
      </c>
      <c r="BX26" s="93">
        <v>457.6</v>
      </c>
      <c r="BY26" s="93">
        <v>468.9</v>
      </c>
      <c r="BZ26" s="93">
        <v>477.9</v>
      </c>
      <c r="CA26" s="93">
        <v>485.8</v>
      </c>
      <c r="CB26" s="93">
        <v>493.1</v>
      </c>
      <c r="CC26" s="93">
        <v>502.6</v>
      </c>
      <c r="CD26" s="93">
        <v>511.4</v>
      </c>
      <c r="CE26" s="93">
        <v>520.29999999999995</v>
      </c>
      <c r="CF26" s="93">
        <v>530.20000000000005</v>
      </c>
      <c r="CG26" s="93">
        <v>536.4</v>
      </c>
      <c r="CH26" s="93">
        <v>547.6</v>
      </c>
      <c r="CI26" s="93">
        <v>561.79999999999995</v>
      </c>
      <c r="CJ26" s="93">
        <v>564.20000000000005</v>
      </c>
      <c r="CK26" s="93">
        <v>571.4</v>
      </c>
      <c r="CL26" s="93">
        <v>585.1</v>
      </c>
      <c r="CM26" s="93">
        <v>588.6</v>
      </c>
      <c r="CN26" s="93">
        <v>596.9</v>
      </c>
      <c r="CO26" s="93">
        <v>604.70000000000005</v>
      </c>
      <c r="CP26" s="93">
        <v>615.79999999999995</v>
      </c>
      <c r="CQ26" s="93">
        <v>613.4</v>
      </c>
      <c r="CR26" s="93">
        <v>621.29999999999995</v>
      </c>
      <c r="CS26" s="93">
        <v>624.20000000000005</v>
      </c>
      <c r="CT26" s="93">
        <v>621.79999999999995</v>
      </c>
      <c r="CU26" s="93">
        <v>614.79999999999995</v>
      </c>
      <c r="CV26" s="93">
        <v>611.20000000000005</v>
      </c>
      <c r="CW26" s="93">
        <v>610.79999999999995</v>
      </c>
      <c r="CX26" s="93">
        <v>613.9</v>
      </c>
      <c r="CY26" s="93">
        <v>622.9</v>
      </c>
      <c r="CZ26" s="93">
        <v>633.5</v>
      </c>
      <c r="DA26" s="93">
        <v>640.4</v>
      </c>
      <c r="DB26" s="93">
        <v>645.79999999999995</v>
      </c>
      <c r="DC26" s="93">
        <v>654.6</v>
      </c>
      <c r="DD26" s="93">
        <v>665.2</v>
      </c>
      <c r="DE26" s="93">
        <v>676.3</v>
      </c>
      <c r="DF26" s="93">
        <v>681.7</v>
      </c>
      <c r="DG26" s="93">
        <v>692</v>
      </c>
      <c r="DH26" s="93">
        <v>701.7</v>
      </c>
      <c r="DI26" s="93">
        <v>708.7</v>
      </c>
      <c r="DJ26" s="93">
        <v>717.3</v>
      </c>
      <c r="DK26" s="93">
        <v>727.4</v>
      </c>
      <c r="DL26" s="93">
        <v>725.2</v>
      </c>
      <c r="DM26" s="93">
        <v>731.4</v>
      </c>
      <c r="DN26" s="93">
        <v>745</v>
      </c>
      <c r="DO26" s="93">
        <v>751.9</v>
      </c>
      <c r="DP26" s="93">
        <v>769.3</v>
      </c>
      <c r="DQ26" s="93">
        <v>784.1</v>
      </c>
      <c r="DR26" s="93">
        <v>802.4</v>
      </c>
      <c r="DS26" s="93">
        <v>814.3</v>
      </c>
      <c r="DT26" s="93">
        <v>828.7</v>
      </c>
      <c r="DU26" s="93">
        <v>836.1</v>
      </c>
      <c r="DV26" s="93">
        <v>852.3</v>
      </c>
      <c r="DW26" s="93">
        <v>862.3</v>
      </c>
      <c r="DX26" s="93">
        <v>867.8</v>
      </c>
      <c r="DY26" s="93">
        <v>876.4</v>
      </c>
      <c r="DZ26" s="93">
        <v>886.4</v>
      </c>
      <c r="EA26" s="93">
        <v>907.2</v>
      </c>
      <c r="EB26" s="93">
        <v>907.1</v>
      </c>
      <c r="EC26" s="93">
        <v>912.8</v>
      </c>
      <c r="ED26" s="93">
        <v>927</v>
      </c>
      <c r="EE26" s="93">
        <v>940.5</v>
      </c>
      <c r="EF26" s="93">
        <v>954.3</v>
      </c>
      <c r="EG26" s="93">
        <v>973.9</v>
      </c>
      <c r="EH26" s="93">
        <v>974.6</v>
      </c>
      <c r="EI26" s="93">
        <v>986.9</v>
      </c>
      <c r="EJ26" s="93">
        <v>1006.8</v>
      </c>
      <c r="EK26" s="93">
        <v>1019.4</v>
      </c>
      <c r="EL26" s="93">
        <v>1020</v>
      </c>
      <c r="EM26" s="93">
        <v>933.6</v>
      </c>
      <c r="EN26" s="93">
        <v>616.79999999999995</v>
      </c>
      <c r="EO26" s="93">
        <v>829.8</v>
      </c>
      <c r="EP26" s="93">
        <v>826.1</v>
      </c>
      <c r="EQ26" s="93">
        <v>888.3</v>
      </c>
      <c r="ER26" s="93">
        <v>1028.7</v>
      </c>
      <c r="ES26" s="93">
        <v>1083.0999999999999</v>
      </c>
      <c r="ET26" s="93">
        <v>1107.7</v>
      </c>
      <c r="EU26" s="93">
        <v>1137.0999999999999</v>
      </c>
      <c r="EV26" s="93">
        <v>1196.2</v>
      </c>
    </row>
    <row r="27" spans="1:152" x14ac:dyDescent="0.25">
      <c r="A27" s="93" t="s">
        <v>860</v>
      </c>
      <c r="B27" s="93" t="s">
        <v>861</v>
      </c>
      <c r="C27" s="93">
        <v>173.4</v>
      </c>
      <c r="D27" s="93">
        <v>175.7</v>
      </c>
      <c r="E27" s="93">
        <v>183.8</v>
      </c>
      <c r="F27" s="93">
        <v>180</v>
      </c>
      <c r="G27" s="93">
        <v>189</v>
      </c>
      <c r="H27" s="93">
        <v>188.1</v>
      </c>
      <c r="I27" s="93">
        <v>185.6</v>
      </c>
      <c r="J27" s="93">
        <v>188</v>
      </c>
      <c r="K27" s="93">
        <v>189.3</v>
      </c>
      <c r="L27" s="93">
        <v>189</v>
      </c>
      <c r="M27" s="93">
        <v>189.2</v>
      </c>
      <c r="N27" s="93">
        <v>190.6</v>
      </c>
      <c r="O27" s="93">
        <v>195.6</v>
      </c>
      <c r="P27" s="93">
        <v>199.1</v>
      </c>
      <c r="Q27" s="93">
        <v>207.2</v>
      </c>
      <c r="R27" s="93">
        <v>209.8</v>
      </c>
      <c r="S27" s="93">
        <v>218.1</v>
      </c>
      <c r="T27" s="93">
        <v>222.8</v>
      </c>
      <c r="U27" s="93">
        <v>223.4</v>
      </c>
      <c r="V27" s="93">
        <v>224.9</v>
      </c>
      <c r="W27" s="93">
        <v>227.3</v>
      </c>
      <c r="X27" s="93">
        <v>229.1</v>
      </c>
      <c r="Y27" s="93">
        <v>231.8</v>
      </c>
      <c r="Z27" s="93">
        <v>234.8</v>
      </c>
      <c r="AA27" s="93">
        <v>241.9</v>
      </c>
      <c r="AB27" s="93">
        <v>247.2</v>
      </c>
      <c r="AC27" s="93">
        <v>253.8</v>
      </c>
      <c r="AD27" s="93">
        <v>257.39999999999998</v>
      </c>
      <c r="AE27" s="93">
        <v>269.89999999999998</v>
      </c>
      <c r="AF27" s="93">
        <v>273.5</v>
      </c>
      <c r="AG27" s="93">
        <v>277.60000000000002</v>
      </c>
      <c r="AH27" s="93">
        <v>287</v>
      </c>
      <c r="AI27" s="93">
        <v>299.5</v>
      </c>
      <c r="AJ27" s="93">
        <v>310.5</v>
      </c>
      <c r="AK27" s="93">
        <v>319.89999999999998</v>
      </c>
      <c r="AL27" s="93">
        <v>326.10000000000002</v>
      </c>
      <c r="AM27" s="93">
        <v>327.8</v>
      </c>
      <c r="AN27" s="93">
        <v>327.7</v>
      </c>
      <c r="AO27" s="93">
        <v>325.89999999999998</v>
      </c>
      <c r="AP27" s="93">
        <v>330.3</v>
      </c>
      <c r="AQ27" s="93">
        <v>336.4</v>
      </c>
      <c r="AR27" s="93">
        <v>344.6</v>
      </c>
      <c r="AS27" s="93">
        <v>350.7</v>
      </c>
      <c r="AT27" s="93">
        <v>356.3</v>
      </c>
      <c r="AU27" s="93">
        <v>364.4</v>
      </c>
      <c r="AV27" s="93">
        <v>369.2</v>
      </c>
      <c r="AW27" s="93">
        <v>373.5</v>
      </c>
      <c r="AX27" s="93">
        <v>381.3</v>
      </c>
      <c r="AY27" s="93">
        <v>392.4</v>
      </c>
      <c r="AZ27" s="93">
        <v>402.3</v>
      </c>
      <c r="BA27" s="93">
        <v>416.3</v>
      </c>
      <c r="BB27" s="93">
        <v>424.5</v>
      </c>
      <c r="BC27" s="93">
        <v>432.1</v>
      </c>
      <c r="BD27" s="93">
        <v>442.3</v>
      </c>
      <c r="BE27" s="93">
        <v>452.3</v>
      </c>
      <c r="BF27" s="93">
        <v>457.6</v>
      </c>
      <c r="BG27" s="93">
        <v>464.8</v>
      </c>
      <c r="BH27" s="93">
        <v>475.5</v>
      </c>
      <c r="BI27" s="93">
        <v>488</v>
      </c>
      <c r="BJ27" s="93">
        <v>510</v>
      </c>
      <c r="BK27" s="93">
        <v>542.20000000000005</v>
      </c>
      <c r="BL27" s="93">
        <v>537.4</v>
      </c>
      <c r="BM27" s="93">
        <v>542.1</v>
      </c>
      <c r="BN27" s="93">
        <v>545.9</v>
      </c>
      <c r="BO27" s="93">
        <v>541.20000000000005</v>
      </c>
      <c r="BP27" s="93">
        <v>533.70000000000005</v>
      </c>
      <c r="BQ27" s="93">
        <v>515</v>
      </c>
      <c r="BR27" s="93">
        <v>527.29999999999995</v>
      </c>
      <c r="BS27" s="93">
        <v>527.29999999999995</v>
      </c>
      <c r="BT27" s="93">
        <v>533.29999999999995</v>
      </c>
      <c r="BU27" s="93">
        <v>543.29999999999995</v>
      </c>
      <c r="BV27" s="93">
        <v>552.20000000000005</v>
      </c>
      <c r="BW27" s="93">
        <v>556.79999999999995</v>
      </c>
      <c r="BX27" s="93">
        <v>571.6</v>
      </c>
      <c r="BY27" s="93">
        <v>580.6</v>
      </c>
      <c r="BZ27" s="93">
        <v>587.70000000000005</v>
      </c>
      <c r="CA27" s="93">
        <v>600.6</v>
      </c>
      <c r="CB27" s="93">
        <v>610.1</v>
      </c>
      <c r="CC27" s="93">
        <v>623.70000000000005</v>
      </c>
      <c r="CD27" s="93">
        <v>642.9</v>
      </c>
      <c r="CE27" s="93">
        <v>656</v>
      </c>
      <c r="CF27" s="93">
        <v>670.1</v>
      </c>
      <c r="CG27" s="93">
        <v>686.3</v>
      </c>
      <c r="CH27" s="93">
        <v>695</v>
      </c>
      <c r="CI27" s="93">
        <v>706.6</v>
      </c>
      <c r="CJ27" s="93">
        <v>718.1</v>
      </c>
      <c r="CK27" s="93">
        <v>718.7</v>
      </c>
      <c r="CL27" s="93">
        <v>734.8</v>
      </c>
      <c r="CM27" s="93">
        <v>743.9</v>
      </c>
      <c r="CN27" s="93">
        <v>753.3</v>
      </c>
      <c r="CO27" s="93">
        <v>772.2</v>
      </c>
      <c r="CP27" s="93">
        <v>781.4</v>
      </c>
      <c r="CQ27" s="93">
        <v>785.1</v>
      </c>
      <c r="CR27" s="93">
        <v>785.5</v>
      </c>
      <c r="CS27" s="93">
        <v>783.6</v>
      </c>
      <c r="CT27" s="93">
        <v>755.7</v>
      </c>
      <c r="CU27" s="93">
        <v>724.3</v>
      </c>
      <c r="CV27" s="93">
        <v>716.8</v>
      </c>
      <c r="CW27" s="93">
        <v>715</v>
      </c>
      <c r="CX27" s="93">
        <v>725.9</v>
      </c>
      <c r="CY27" s="93">
        <v>747.8</v>
      </c>
      <c r="CZ27" s="93">
        <v>767.1</v>
      </c>
      <c r="DA27" s="93">
        <v>769.8</v>
      </c>
      <c r="DB27" s="93">
        <v>787.3</v>
      </c>
      <c r="DC27" s="93">
        <v>798.1</v>
      </c>
      <c r="DD27" s="93">
        <v>808</v>
      </c>
      <c r="DE27" s="93">
        <v>821.8</v>
      </c>
      <c r="DF27" s="93">
        <v>816.5</v>
      </c>
      <c r="DG27" s="93">
        <v>836</v>
      </c>
      <c r="DH27" s="93">
        <v>827</v>
      </c>
      <c r="DI27" s="93">
        <v>827.3</v>
      </c>
      <c r="DJ27" s="93">
        <v>833.4</v>
      </c>
      <c r="DK27" s="93">
        <v>849.8</v>
      </c>
      <c r="DL27" s="93">
        <v>865.3</v>
      </c>
      <c r="DM27" s="93">
        <v>869.6</v>
      </c>
      <c r="DN27" s="93">
        <v>892.6</v>
      </c>
      <c r="DO27" s="93">
        <v>897.1</v>
      </c>
      <c r="DP27" s="93">
        <v>914.2</v>
      </c>
      <c r="DQ27" s="93">
        <v>935.3</v>
      </c>
      <c r="DR27" s="93">
        <v>945.1</v>
      </c>
      <c r="DS27" s="93">
        <v>960.8</v>
      </c>
      <c r="DT27" s="93">
        <v>977.2</v>
      </c>
      <c r="DU27" s="93">
        <v>978.4</v>
      </c>
      <c r="DV27" s="93">
        <v>981.3</v>
      </c>
      <c r="DW27" s="93">
        <v>979.7</v>
      </c>
      <c r="DX27" s="93">
        <v>985.1</v>
      </c>
      <c r="DY27" s="93">
        <v>1004.7</v>
      </c>
      <c r="DZ27" s="93">
        <v>1015.1</v>
      </c>
      <c r="EA27" s="93">
        <v>1035.9000000000001</v>
      </c>
      <c r="EB27" s="93">
        <v>1058.5999999999999</v>
      </c>
      <c r="EC27" s="93">
        <v>1078.5</v>
      </c>
      <c r="ED27" s="93">
        <v>1102.8</v>
      </c>
      <c r="EE27" s="93">
        <v>1128.5</v>
      </c>
      <c r="EF27" s="93">
        <v>1147.2</v>
      </c>
      <c r="EG27" s="93">
        <v>1161.3</v>
      </c>
      <c r="EH27" s="93">
        <v>1170.5</v>
      </c>
      <c r="EI27" s="93">
        <v>1156.3</v>
      </c>
      <c r="EJ27" s="93">
        <v>1166.5999999999999</v>
      </c>
      <c r="EK27" s="93">
        <v>1177</v>
      </c>
      <c r="EL27" s="93">
        <v>1186.5</v>
      </c>
      <c r="EM27" s="93">
        <v>1193.9000000000001</v>
      </c>
      <c r="EN27" s="93">
        <v>1168.7</v>
      </c>
      <c r="EO27" s="93">
        <v>1200.5</v>
      </c>
      <c r="EP27" s="93">
        <v>1222</v>
      </c>
      <c r="EQ27" s="93">
        <v>1244.9000000000001</v>
      </c>
      <c r="ER27" s="93">
        <v>1256.4000000000001</v>
      </c>
      <c r="ES27" s="93">
        <v>1276.3</v>
      </c>
      <c r="ET27" s="93">
        <v>1305.7</v>
      </c>
      <c r="EU27" s="93">
        <v>1308.5999999999999</v>
      </c>
      <c r="EV27" s="93">
        <v>1299.3</v>
      </c>
    </row>
    <row r="28" spans="1:152" x14ac:dyDescent="0.25">
      <c r="A28" s="93" t="s">
        <v>862</v>
      </c>
      <c r="B28" s="93" t="s">
        <v>863</v>
      </c>
      <c r="C28" s="93">
        <v>198.4</v>
      </c>
      <c r="D28" s="93">
        <v>205.8</v>
      </c>
      <c r="E28" s="93">
        <v>212.6</v>
      </c>
      <c r="F28" s="93">
        <v>214.7</v>
      </c>
      <c r="G28" s="93">
        <v>216.3</v>
      </c>
      <c r="H28" s="93">
        <v>218.3</v>
      </c>
      <c r="I28" s="93">
        <v>223</v>
      </c>
      <c r="J28" s="93">
        <v>227</v>
      </c>
      <c r="K28" s="93">
        <v>235.6</v>
      </c>
      <c r="L28" s="93">
        <v>240.3</v>
      </c>
      <c r="M28" s="93">
        <v>244.5</v>
      </c>
      <c r="N28" s="93">
        <v>249.3</v>
      </c>
      <c r="O28" s="93">
        <v>256.5</v>
      </c>
      <c r="P28" s="93">
        <v>259.3</v>
      </c>
      <c r="Q28" s="93">
        <v>265</v>
      </c>
      <c r="R28" s="93">
        <v>270.3</v>
      </c>
      <c r="S28" s="93">
        <v>274.2</v>
      </c>
      <c r="T28" s="93">
        <v>279.5</v>
      </c>
      <c r="U28" s="93">
        <v>283.89999999999998</v>
      </c>
      <c r="V28" s="93">
        <v>286.89999999999998</v>
      </c>
      <c r="W28" s="93">
        <v>292.5</v>
      </c>
      <c r="X28" s="93">
        <v>298.89999999999998</v>
      </c>
      <c r="Y28" s="93">
        <v>301.5</v>
      </c>
      <c r="Z28" s="93">
        <v>297</v>
      </c>
      <c r="AA28" s="93">
        <v>297.10000000000002</v>
      </c>
      <c r="AB28" s="93">
        <v>298.7</v>
      </c>
      <c r="AC28" s="93">
        <v>301.39999999999998</v>
      </c>
      <c r="AD28" s="93">
        <v>305</v>
      </c>
      <c r="AE28" s="93">
        <v>314.7</v>
      </c>
      <c r="AF28" s="93">
        <v>322.5</v>
      </c>
      <c r="AG28" s="93">
        <v>331.1</v>
      </c>
      <c r="AH28" s="93">
        <v>334.6</v>
      </c>
      <c r="AI28" s="93">
        <v>334.9</v>
      </c>
      <c r="AJ28" s="93">
        <v>340</v>
      </c>
      <c r="AK28" s="93">
        <v>347.9</v>
      </c>
      <c r="AL28" s="93">
        <v>354.5</v>
      </c>
      <c r="AM28" s="93">
        <v>362.4</v>
      </c>
      <c r="AN28" s="93">
        <v>366.4</v>
      </c>
      <c r="AO28" s="93">
        <v>375.4</v>
      </c>
      <c r="AP28" s="93">
        <v>379.8</v>
      </c>
      <c r="AQ28" s="93">
        <v>385</v>
      </c>
      <c r="AR28" s="93">
        <v>390.8</v>
      </c>
      <c r="AS28" s="93">
        <v>391</v>
      </c>
      <c r="AT28" s="93">
        <v>395.5</v>
      </c>
      <c r="AU28" s="93">
        <v>405.2</v>
      </c>
      <c r="AV28" s="93">
        <v>409.4</v>
      </c>
      <c r="AW28" s="93">
        <v>424.7</v>
      </c>
      <c r="AX28" s="93">
        <v>422.5</v>
      </c>
      <c r="AY28" s="93">
        <v>436</v>
      </c>
      <c r="AZ28" s="93">
        <v>446.2</v>
      </c>
      <c r="BA28" s="93">
        <v>456.5</v>
      </c>
      <c r="BB28" s="93">
        <v>467.3</v>
      </c>
      <c r="BC28" s="93">
        <v>478.9</v>
      </c>
      <c r="BD28" s="93">
        <v>488.5</v>
      </c>
      <c r="BE28" s="93">
        <v>502.3</v>
      </c>
      <c r="BF28" s="93">
        <v>507.2</v>
      </c>
      <c r="BG28" s="93">
        <v>515.79999999999995</v>
      </c>
      <c r="BH28" s="93">
        <v>523.9</v>
      </c>
      <c r="BI28" s="93">
        <v>527.29999999999995</v>
      </c>
      <c r="BJ28" s="93">
        <v>542.70000000000005</v>
      </c>
      <c r="BK28" s="93">
        <v>555.9</v>
      </c>
      <c r="BL28" s="93">
        <v>568.20000000000005</v>
      </c>
      <c r="BM28" s="93">
        <v>579.79999999999995</v>
      </c>
      <c r="BN28" s="93">
        <v>586.5</v>
      </c>
      <c r="BO28" s="93">
        <v>595.9</v>
      </c>
      <c r="BP28" s="93">
        <v>609.29999999999995</v>
      </c>
      <c r="BQ28" s="93">
        <v>618.70000000000005</v>
      </c>
      <c r="BR28" s="93">
        <v>632.1</v>
      </c>
      <c r="BS28" s="93">
        <v>632.5</v>
      </c>
      <c r="BT28" s="93">
        <v>636.70000000000005</v>
      </c>
      <c r="BU28" s="93">
        <v>641.29999999999995</v>
      </c>
      <c r="BV28" s="93">
        <v>652.5</v>
      </c>
      <c r="BW28" s="93">
        <v>670.6</v>
      </c>
      <c r="BX28" s="93">
        <v>679.5</v>
      </c>
      <c r="BY28" s="93">
        <v>686.5</v>
      </c>
      <c r="BZ28" s="93">
        <v>691.9</v>
      </c>
      <c r="CA28" s="93">
        <v>701.9</v>
      </c>
      <c r="CB28" s="93">
        <v>712.7</v>
      </c>
      <c r="CC28" s="93">
        <v>725.7</v>
      </c>
      <c r="CD28" s="93">
        <v>731.3</v>
      </c>
      <c r="CE28" s="93">
        <v>746.2</v>
      </c>
      <c r="CF28" s="93">
        <v>750.3</v>
      </c>
      <c r="CG28" s="93">
        <v>752.3</v>
      </c>
      <c r="CH28" s="93">
        <v>762.2</v>
      </c>
      <c r="CI28" s="93">
        <v>777.6</v>
      </c>
      <c r="CJ28" s="93">
        <v>797.8</v>
      </c>
      <c r="CK28" s="93">
        <v>809.3</v>
      </c>
      <c r="CL28" s="93">
        <v>824.7</v>
      </c>
      <c r="CM28" s="93">
        <v>837</v>
      </c>
      <c r="CN28" s="93">
        <v>843.9</v>
      </c>
      <c r="CO28" s="93">
        <v>847.9</v>
      </c>
      <c r="CP28" s="93">
        <v>853.9</v>
      </c>
      <c r="CQ28" s="93">
        <v>861.3</v>
      </c>
      <c r="CR28" s="93">
        <v>872.4</v>
      </c>
      <c r="CS28" s="93">
        <v>875.2</v>
      </c>
      <c r="CT28" s="93">
        <v>879.6</v>
      </c>
      <c r="CU28" s="93">
        <v>877</v>
      </c>
      <c r="CV28" s="93">
        <v>862.9</v>
      </c>
      <c r="CW28" s="93">
        <v>870.2</v>
      </c>
      <c r="CX28" s="93">
        <v>871.2</v>
      </c>
      <c r="CY28" s="93">
        <v>879.2</v>
      </c>
      <c r="CZ28" s="93">
        <v>886.4</v>
      </c>
      <c r="DA28" s="93">
        <v>892.9</v>
      </c>
      <c r="DB28" s="93">
        <v>893.3</v>
      </c>
      <c r="DC28" s="93">
        <v>909</v>
      </c>
      <c r="DD28" s="93">
        <v>910.4</v>
      </c>
      <c r="DE28" s="93">
        <v>908.1</v>
      </c>
      <c r="DF28" s="93">
        <v>914.7</v>
      </c>
      <c r="DG28" s="93">
        <v>927.2</v>
      </c>
      <c r="DH28" s="93">
        <v>922.4</v>
      </c>
      <c r="DI28" s="93">
        <v>922.6</v>
      </c>
      <c r="DJ28" s="93">
        <v>925.3</v>
      </c>
      <c r="DK28" s="93">
        <v>913.8</v>
      </c>
      <c r="DL28" s="93">
        <v>925.2</v>
      </c>
      <c r="DM28" s="93">
        <v>935.5</v>
      </c>
      <c r="DN28" s="93">
        <v>948.3</v>
      </c>
      <c r="DO28" s="93">
        <v>960.3</v>
      </c>
      <c r="DP28" s="93">
        <v>965.9</v>
      </c>
      <c r="DQ28" s="93">
        <v>984.7</v>
      </c>
      <c r="DR28" s="93">
        <v>1000</v>
      </c>
      <c r="DS28" s="93">
        <v>992.5</v>
      </c>
      <c r="DT28" s="93">
        <v>1003.8</v>
      </c>
      <c r="DU28" s="93">
        <v>1012.3</v>
      </c>
      <c r="DV28" s="93">
        <v>1020.7</v>
      </c>
      <c r="DW28" s="93">
        <v>1037.4000000000001</v>
      </c>
      <c r="DX28" s="93">
        <v>1049.7</v>
      </c>
      <c r="DY28" s="93">
        <v>1058.8</v>
      </c>
      <c r="DZ28" s="93">
        <v>1062.4000000000001</v>
      </c>
      <c r="EA28" s="93">
        <v>1086.4000000000001</v>
      </c>
      <c r="EB28" s="93">
        <v>1093.3</v>
      </c>
      <c r="EC28" s="93">
        <v>1095</v>
      </c>
      <c r="ED28" s="93">
        <v>1105.3</v>
      </c>
      <c r="EE28" s="93">
        <v>1114.5</v>
      </c>
      <c r="EF28" s="93">
        <v>1154.9000000000001</v>
      </c>
      <c r="EG28" s="93">
        <v>1169.7</v>
      </c>
      <c r="EH28" s="93">
        <v>1187.8</v>
      </c>
      <c r="EI28" s="93">
        <v>1196.7</v>
      </c>
      <c r="EJ28" s="93">
        <v>1207.2</v>
      </c>
      <c r="EK28" s="93">
        <v>1234.9000000000001</v>
      </c>
      <c r="EL28" s="93">
        <v>1248.4000000000001</v>
      </c>
      <c r="EM28" s="93">
        <v>1221.7</v>
      </c>
      <c r="EN28" s="93">
        <v>1014.4</v>
      </c>
      <c r="EO28" s="93">
        <v>1102</v>
      </c>
      <c r="EP28" s="93">
        <v>1136.0999999999999</v>
      </c>
      <c r="EQ28" s="93">
        <v>1157.8</v>
      </c>
      <c r="ER28" s="93">
        <v>1204</v>
      </c>
      <c r="ES28" s="93">
        <v>1264.0999999999999</v>
      </c>
      <c r="ET28" s="93">
        <v>1272.4000000000001</v>
      </c>
      <c r="EU28" s="93">
        <v>1309</v>
      </c>
      <c r="EV28" s="93">
        <v>1346</v>
      </c>
    </row>
    <row r="29" spans="1:152" x14ac:dyDescent="0.25">
      <c r="A29" s="93" t="s">
        <v>864</v>
      </c>
      <c r="B29" s="93" t="s">
        <v>865</v>
      </c>
      <c r="C29" s="93">
        <v>46.8</v>
      </c>
      <c r="D29" s="93">
        <v>47.5</v>
      </c>
      <c r="E29" s="93">
        <v>48.3</v>
      </c>
      <c r="F29" s="93">
        <v>49.1</v>
      </c>
      <c r="G29" s="93">
        <v>50.8</v>
      </c>
      <c r="H29" s="93">
        <v>52.7</v>
      </c>
      <c r="I29" s="93">
        <v>53.3</v>
      </c>
      <c r="J29" s="93">
        <v>53.7</v>
      </c>
      <c r="K29" s="93">
        <v>54.3</v>
      </c>
      <c r="L29" s="93">
        <v>54.7</v>
      </c>
      <c r="M29" s="93">
        <v>56.4</v>
      </c>
      <c r="N29" s="93">
        <v>57.3</v>
      </c>
      <c r="O29" s="93">
        <v>60.3</v>
      </c>
      <c r="P29" s="93">
        <v>62.4</v>
      </c>
      <c r="Q29" s="93">
        <v>64.5</v>
      </c>
      <c r="R29" s="93">
        <v>66</v>
      </c>
      <c r="S29" s="93">
        <v>65.7</v>
      </c>
      <c r="T29" s="93">
        <v>67.5</v>
      </c>
      <c r="U29" s="93">
        <v>69</v>
      </c>
      <c r="V29" s="93">
        <v>70</v>
      </c>
      <c r="W29" s="93">
        <v>71.400000000000006</v>
      </c>
      <c r="X29" s="93">
        <v>74.7</v>
      </c>
      <c r="Y29" s="93">
        <v>78.099999999999994</v>
      </c>
      <c r="Z29" s="93">
        <v>79.2</v>
      </c>
      <c r="AA29" s="93">
        <v>78.599999999999994</v>
      </c>
      <c r="AB29" s="93">
        <v>79.5</v>
      </c>
      <c r="AC29" s="93">
        <v>80.599999999999994</v>
      </c>
      <c r="AD29" s="93">
        <v>81.8</v>
      </c>
      <c r="AE29" s="93">
        <v>84.5</v>
      </c>
      <c r="AF29" s="93">
        <v>87.1</v>
      </c>
      <c r="AG29" s="93">
        <v>89.5</v>
      </c>
      <c r="AH29" s="93">
        <v>90.6</v>
      </c>
      <c r="AI29" s="93">
        <v>88.8</v>
      </c>
      <c r="AJ29" s="93">
        <v>89.2</v>
      </c>
      <c r="AK29" s="93">
        <v>90.5</v>
      </c>
      <c r="AL29" s="93">
        <v>91.7</v>
      </c>
      <c r="AM29" s="93">
        <v>93.8</v>
      </c>
      <c r="AN29" s="93">
        <v>96.3</v>
      </c>
      <c r="AO29" s="93">
        <v>99.5</v>
      </c>
      <c r="AP29" s="93">
        <v>101.5</v>
      </c>
      <c r="AQ29" s="93">
        <v>100.5</v>
      </c>
      <c r="AR29" s="93">
        <v>101.7</v>
      </c>
      <c r="AS29" s="93">
        <v>102.7</v>
      </c>
      <c r="AT29" s="93">
        <v>104.4</v>
      </c>
      <c r="AU29" s="93">
        <v>108.1</v>
      </c>
      <c r="AV29" s="93">
        <v>110.6</v>
      </c>
      <c r="AW29" s="93">
        <v>111.9</v>
      </c>
      <c r="AX29" s="93">
        <v>109.6</v>
      </c>
      <c r="AY29" s="93">
        <v>104.5</v>
      </c>
      <c r="AZ29" s="93">
        <v>103.5</v>
      </c>
      <c r="BA29" s="93">
        <v>105.2</v>
      </c>
      <c r="BB29" s="93">
        <v>109.2</v>
      </c>
      <c r="BC29" s="93">
        <v>115</v>
      </c>
      <c r="BD29" s="93">
        <v>121.2</v>
      </c>
      <c r="BE29" s="93">
        <v>127.1</v>
      </c>
      <c r="BF29" s="93">
        <v>131.9</v>
      </c>
      <c r="BG29" s="93">
        <v>133.19999999999999</v>
      </c>
      <c r="BH29" s="93">
        <v>136.19999999999999</v>
      </c>
      <c r="BI29" s="93">
        <v>139.6</v>
      </c>
      <c r="BJ29" s="93">
        <v>143.9</v>
      </c>
      <c r="BK29" s="93">
        <v>149.4</v>
      </c>
      <c r="BL29" s="93">
        <v>154.30000000000001</v>
      </c>
      <c r="BM29" s="93">
        <v>160.5</v>
      </c>
      <c r="BN29" s="93">
        <v>168.1</v>
      </c>
      <c r="BO29" s="93">
        <v>172.5</v>
      </c>
      <c r="BP29" s="93">
        <v>177.7</v>
      </c>
      <c r="BQ29" s="93">
        <v>181.8</v>
      </c>
      <c r="BR29" s="93">
        <v>184.2</v>
      </c>
      <c r="BS29" s="93">
        <v>189.4</v>
      </c>
      <c r="BT29" s="93">
        <v>196</v>
      </c>
      <c r="BU29" s="93">
        <v>202.3</v>
      </c>
      <c r="BV29" s="93">
        <v>205.6</v>
      </c>
      <c r="BW29" s="93">
        <v>204.9</v>
      </c>
      <c r="BX29" s="93">
        <v>205</v>
      </c>
      <c r="BY29" s="93">
        <v>205.8</v>
      </c>
      <c r="BZ29" s="93">
        <v>206.3</v>
      </c>
      <c r="CA29" s="93">
        <v>207</v>
      </c>
      <c r="CB29" s="93">
        <v>207.7</v>
      </c>
      <c r="CC29" s="93">
        <v>206.4</v>
      </c>
      <c r="CD29" s="93">
        <v>204.3</v>
      </c>
      <c r="CE29" s="93">
        <v>202</v>
      </c>
      <c r="CF29" s="93">
        <v>207.1</v>
      </c>
      <c r="CG29" s="93">
        <v>209.7</v>
      </c>
      <c r="CH29" s="93">
        <v>222.3</v>
      </c>
      <c r="CI29" s="93">
        <v>231.9</v>
      </c>
      <c r="CJ29" s="93">
        <v>239.6</v>
      </c>
      <c r="CK29" s="93">
        <v>243.6</v>
      </c>
      <c r="CL29" s="93">
        <v>241.7</v>
      </c>
      <c r="CM29" s="93">
        <v>245.8</v>
      </c>
      <c r="CN29" s="93">
        <v>242.6</v>
      </c>
      <c r="CO29" s="93">
        <v>248.8</v>
      </c>
      <c r="CP29" s="93">
        <v>258</v>
      </c>
      <c r="CQ29" s="93">
        <v>268.89999999999998</v>
      </c>
      <c r="CR29" s="93">
        <v>282.89999999999998</v>
      </c>
      <c r="CS29" s="93">
        <v>293.89999999999998</v>
      </c>
      <c r="CT29" s="93">
        <v>303.39999999999998</v>
      </c>
      <c r="CU29" s="93">
        <v>292.39999999999998</v>
      </c>
      <c r="CV29" s="93">
        <v>283.7</v>
      </c>
      <c r="CW29" s="93">
        <v>286</v>
      </c>
      <c r="CX29" s="93">
        <v>294.60000000000002</v>
      </c>
      <c r="CY29" s="93">
        <v>296</v>
      </c>
      <c r="CZ29" s="93">
        <v>297.39999999999998</v>
      </c>
      <c r="DA29" s="93">
        <v>293.8</v>
      </c>
      <c r="DB29" s="93">
        <v>290.60000000000002</v>
      </c>
      <c r="DC29" s="93">
        <v>298.7</v>
      </c>
      <c r="DD29" s="93">
        <v>308.89999999999998</v>
      </c>
      <c r="DE29" s="93">
        <v>324.60000000000002</v>
      </c>
      <c r="DF29" s="93">
        <v>315.2</v>
      </c>
      <c r="DG29" s="93">
        <v>325.3</v>
      </c>
      <c r="DH29" s="93">
        <v>340.6</v>
      </c>
      <c r="DI29" s="93">
        <v>342.3</v>
      </c>
      <c r="DJ29" s="93">
        <v>358</v>
      </c>
      <c r="DK29" s="93">
        <v>346.1</v>
      </c>
      <c r="DL29" s="93">
        <v>353</v>
      </c>
      <c r="DM29" s="93">
        <v>355.7</v>
      </c>
      <c r="DN29" s="93">
        <v>355.6</v>
      </c>
      <c r="DO29" s="93">
        <v>359.4</v>
      </c>
      <c r="DP29" s="93">
        <v>365.2</v>
      </c>
      <c r="DQ29" s="93">
        <v>368.5</v>
      </c>
      <c r="DR29" s="93">
        <v>369.3</v>
      </c>
      <c r="DS29" s="93">
        <v>362.1</v>
      </c>
      <c r="DT29" s="93">
        <v>363.1</v>
      </c>
      <c r="DU29" s="93">
        <v>373.8</v>
      </c>
      <c r="DV29" s="93">
        <v>387.3</v>
      </c>
      <c r="DW29" s="93">
        <v>390.3</v>
      </c>
      <c r="DX29" s="93">
        <v>391.6</v>
      </c>
      <c r="DY29" s="93">
        <v>408.7</v>
      </c>
      <c r="DZ29" s="93">
        <v>415.2</v>
      </c>
      <c r="EA29" s="93">
        <v>421.9</v>
      </c>
      <c r="EB29" s="93">
        <v>419.9</v>
      </c>
      <c r="EC29" s="93">
        <v>414.3</v>
      </c>
      <c r="ED29" s="93">
        <v>415.7</v>
      </c>
      <c r="EE29" s="93">
        <v>428.1</v>
      </c>
      <c r="EF29" s="93">
        <v>438.9</v>
      </c>
      <c r="EG29" s="93">
        <v>444.6</v>
      </c>
      <c r="EH29" s="93">
        <v>467</v>
      </c>
      <c r="EI29" s="93">
        <v>436.1</v>
      </c>
      <c r="EJ29" s="93">
        <v>437.3</v>
      </c>
      <c r="EK29" s="93">
        <v>445.3</v>
      </c>
      <c r="EL29" s="93">
        <v>440.9</v>
      </c>
      <c r="EM29" s="93">
        <v>520.5</v>
      </c>
      <c r="EN29" s="93">
        <v>577</v>
      </c>
      <c r="EO29" s="93">
        <v>494.6</v>
      </c>
      <c r="EP29" s="93">
        <v>491.4</v>
      </c>
      <c r="EQ29" s="93">
        <v>478.7</v>
      </c>
      <c r="ER29" s="93">
        <v>467.1</v>
      </c>
      <c r="ES29" s="93">
        <v>480.4</v>
      </c>
      <c r="ET29" s="93">
        <v>505.5</v>
      </c>
      <c r="EU29" s="93">
        <v>525.1</v>
      </c>
      <c r="EV29" s="93">
        <v>540.79999999999995</v>
      </c>
    </row>
    <row r="30" spans="1:152" x14ac:dyDescent="0.25">
      <c r="A30" s="93" t="s">
        <v>866</v>
      </c>
      <c r="B30" s="93" t="s">
        <v>867</v>
      </c>
      <c r="C30" s="93">
        <v>203</v>
      </c>
      <c r="D30" s="93">
        <v>206.4</v>
      </c>
      <c r="E30" s="93">
        <v>211.3</v>
      </c>
      <c r="F30" s="93">
        <v>216.5</v>
      </c>
      <c r="G30" s="93">
        <v>221.7</v>
      </c>
      <c r="H30" s="93">
        <v>225.9</v>
      </c>
      <c r="I30" s="93">
        <v>228.6</v>
      </c>
      <c r="J30" s="93">
        <v>233</v>
      </c>
      <c r="K30" s="93">
        <v>237.8</v>
      </c>
      <c r="L30" s="93">
        <v>243.6</v>
      </c>
      <c r="M30" s="93">
        <v>250.4</v>
      </c>
      <c r="N30" s="93">
        <v>255.6</v>
      </c>
      <c r="O30" s="93">
        <v>264</v>
      </c>
      <c r="P30" s="93">
        <v>271.60000000000002</v>
      </c>
      <c r="Q30" s="93">
        <v>280.3</v>
      </c>
      <c r="R30" s="93">
        <v>286.2</v>
      </c>
      <c r="S30" s="93">
        <v>291.5</v>
      </c>
      <c r="T30" s="93">
        <v>297.7</v>
      </c>
      <c r="U30" s="93">
        <v>304.2</v>
      </c>
      <c r="V30" s="93">
        <v>311.5</v>
      </c>
      <c r="W30" s="93">
        <v>319.8</v>
      </c>
      <c r="X30" s="93">
        <v>330.1</v>
      </c>
      <c r="Y30" s="93">
        <v>340.9</v>
      </c>
      <c r="Z30" s="93">
        <v>346.9</v>
      </c>
      <c r="AA30" s="93">
        <v>350.9</v>
      </c>
      <c r="AB30" s="93">
        <v>358.8</v>
      </c>
      <c r="AC30" s="93">
        <v>366.3</v>
      </c>
      <c r="AD30" s="93">
        <v>375.6</v>
      </c>
      <c r="AE30" s="93">
        <v>384.2</v>
      </c>
      <c r="AF30" s="93">
        <v>392.8</v>
      </c>
      <c r="AG30" s="93">
        <v>401.6</v>
      </c>
      <c r="AH30" s="93">
        <v>407</v>
      </c>
      <c r="AI30" s="93">
        <v>411.5</v>
      </c>
      <c r="AJ30" s="93">
        <v>416</v>
      </c>
      <c r="AK30" s="93">
        <v>422</v>
      </c>
      <c r="AL30" s="93">
        <v>425.5</v>
      </c>
      <c r="AM30" s="93">
        <v>430</v>
      </c>
      <c r="AN30" s="93">
        <v>436.1</v>
      </c>
      <c r="AO30" s="93">
        <v>444</v>
      </c>
      <c r="AP30" s="93">
        <v>450.2</v>
      </c>
      <c r="AQ30" s="93">
        <v>451.5</v>
      </c>
      <c r="AR30" s="93">
        <v>455.9</v>
      </c>
      <c r="AS30" s="93">
        <v>460.2</v>
      </c>
      <c r="AT30" s="93">
        <v>466.6</v>
      </c>
      <c r="AU30" s="93">
        <v>471.4</v>
      </c>
      <c r="AV30" s="93">
        <v>480.5</v>
      </c>
      <c r="AW30" s="93">
        <v>486</v>
      </c>
      <c r="AX30" s="93">
        <v>494.5</v>
      </c>
      <c r="AY30" s="93">
        <v>493.9</v>
      </c>
      <c r="AZ30" s="93">
        <v>497.7</v>
      </c>
      <c r="BA30" s="93">
        <v>505.2</v>
      </c>
      <c r="BB30" s="93">
        <v>513.70000000000005</v>
      </c>
      <c r="BC30" s="93">
        <v>527.6</v>
      </c>
      <c r="BD30" s="93">
        <v>537.9</v>
      </c>
      <c r="BE30" s="93">
        <v>548.4</v>
      </c>
      <c r="BF30" s="93">
        <v>556.29999999999995</v>
      </c>
      <c r="BG30" s="93">
        <v>563.20000000000005</v>
      </c>
      <c r="BH30" s="93">
        <v>570.6</v>
      </c>
      <c r="BI30" s="93">
        <v>579.79999999999995</v>
      </c>
      <c r="BJ30" s="93">
        <v>591.70000000000005</v>
      </c>
      <c r="BK30" s="93">
        <v>601.5</v>
      </c>
      <c r="BL30" s="93">
        <v>614.70000000000005</v>
      </c>
      <c r="BM30" s="93">
        <v>628.1</v>
      </c>
      <c r="BN30" s="93">
        <v>642.29999999999995</v>
      </c>
      <c r="BO30" s="93">
        <v>656.4</v>
      </c>
      <c r="BP30" s="93">
        <v>669.6</v>
      </c>
      <c r="BQ30" s="93">
        <v>683.9</v>
      </c>
      <c r="BR30" s="93">
        <v>695.9</v>
      </c>
      <c r="BS30" s="93">
        <v>713.7</v>
      </c>
      <c r="BT30" s="93">
        <v>731.7</v>
      </c>
      <c r="BU30" s="93">
        <v>747.1</v>
      </c>
      <c r="BV30" s="93">
        <v>755.8</v>
      </c>
      <c r="BW30" s="93">
        <v>763.4</v>
      </c>
      <c r="BX30" s="93">
        <v>769.7</v>
      </c>
      <c r="BY30" s="93">
        <v>778.1</v>
      </c>
      <c r="BZ30" s="93">
        <v>787.3</v>
      </c>
      <c r="CA30" s="93">
        <v>797.8</v>
      </c>
      <c r="CB30" s="93">
        <v>812</v>
      </c>
      <c r="CC30" s="93">
        <v>826.6</v>
      </c>
      <c r="CD30" s="93">
        <v>839.6</v>
      </c>
      <c r="CE30" s="93">
        <v>846.1</v>
      </c>
      <c r="CF30" s="93">
        <v>858.8</v>
      </c>
      <c r="CG30" s="93">
        <v>875.4</v>
      </c>
      <c r="CH30" s="93">
        <v>893.5</v>
      </c>
      <c r="CI30" s="93">
        <v>910.3</v>
      </c>
      <c r="CJ30" s="93">
        <v>926.7</v>
      </c>
      <c r="CK30" s="93">
        <v>941</v>
      </c>
      <c r="CL30" s="93">
        <v>951</v>
      </c>
      <c r="CM30" s="93">
        <v>967.5</v>
      </c>
      <c r="CN30" s="93">
        <v>973.5</v>
      </c>
      <c r="CO30" s="93">
        <v>986.9</v>
      </c>
      <c r="CP30" s="93">
        <v>1004.6</v>
      </c>
      <c r="CQ30" s="93">
        <v>1024.5999999999999</v>
      </c>
      <c r="CR30" s="93">
        <v>1040.5999999999999</v>
      </c>
      <c r="CS30" s="93">
        <v>1056.9000000000001</v>
      </c>
      <c r="CT30" s="93">
        <v>1067.2</v>
      </c>
      <c r="CU30" s="93">
        <v>1071.2</v>
      </c>
      <c r="CV30" s="93">
        <v>1081.2</v>
      </c>
      <c r="CW30" s="93">
        <v>1095.4000000000001</v>
      </c>
      <c r="CX30" s="93">
        <v>1105.3</v>
      </c>
      <c r="CY30" s="93">
        <v>1110</v>
      </c>
      <c r="CZ30" s="93">
        <v>1122.5</v>
      </c>
      <c r="DA30" s="93">
        <v>1138.7</v>
      </c>
      <c r="DB30" s="93">
        <v>1143.2</v>
      </c>
      <c r="DC30" s="93">
        <v>1154.5</v>
      </c>
      <c r="DD30" s="93">
        <v>1171.4000000000001</v>
      </c>
      <c r="DE30" s="93">
        <v>1179.3</v>
      </c>
      <c r="DF30" s="93">
        <v>1188.9000000000001</v>
      </c>
      <c r="DG30" s="93">
        <v>1219.9000000000001</v>
      </c>
      <c r="DH30" s="93">
        <v>1224.4000000000001</v>
      </c>
      <c r="DI30" s="93">
        <v>1246</v>
      </c>
      <c r="DJ30" s="93">
        <v>1255.7</v>
      </c>
      <c r="DK30" s="93">
        <v>1253.5</v>
      </c>
      <c r="DL30" s="93">
        <v>1267.2</v>
      </c>
      <c r="DM30" s="93">
        <v>1274.0999999999999</v>
      </c>
      <c r="DN30" s="93">
        <v>1292</v>
      </c>
      <c r="DO30" s="93">
        <v>1284.4000000000001</v>
      </c>
      <c r="DP30" s="93">
        <v>1312.5</v>
      </c>
      <c r="DQ30" s="93">
        <v>1335.5</v>
      </c>
      <c r="DR30" s="93">
        <v>1357.2</v>
      </c>
      <c r="DS30" s="93">
        <v>1367.9</v>
      </c>
      <c r="DT30" s="93">
        <v>1374</v>
      </c>
      <c r="DU30" s="93">
        <v>1385.7</v>
      </c>
      <c r="DV30" s="93">
        <v>1405.5</v>
      </c>
      <c r="DW30" s="93">
        <v>1425.4</v>
      </c>
      <c r="DX30" s="93">
        <v>1451.9</v>
      </c>
      <c r="DY30" s="93">
        <v>1470.2</v>
      </c>
      <c r="DZ30" s="93">
        <v>1493.1</v>
      </c>
      <c r="EA30" s="93">
        <v>1503.4</v>
      </c>
      <c r="EB30" s="93">
        <v>1496.1</v>
      </c>
      <c r="EC30" s="93">
        <v>1512.4</v>
      </c>
      <c r="ED30" s="93">
        <v>1529.1</v>
      </c>
      <c r="EE30" s="93">
        <v>1544.5</v>
      </c>
      <c r="EF30" s="93">
        <v>1580.7</v>
      </c>
      <c r="EG30" s="93">
        <v>1608.6</v>
      </c>
      <c r="EH30" s="93">
        <v>1617.3</v>
      </c>
      <c r="EI30" s="93">
        <v>1625.1</v>
      </c>
      <c r="EJ30" s="93">
        <v>1637.8</v>
      </c>
      <c r="EK30" s="93">
        <v>1650.4</v>
      </c>
      <c r="EL30" s="93">
        <v>1661.1</v>
      </c>
      <c r="EM30" s="93">
        <v>1668.1</v>
      </c>
      <c r="EN30" s="93">
        <v>1585.3</v>
      </c>
      <c r="EO30" s="93">
        <v>1640.2</v>
      </c>
      <c r="EP30" s="93">
        <v>1685.5</v>
      </c>
      <c r="EQ30" s="93">
        <v>1672.7</v>
      </c>
      <c r="ER30" s="93">
        <v>1708.5</v>
      </c>
      <c r="ES30" s="93">
        <v>1733.1</v>
      </c>
      <c r="ET30" s="93">
        <v>1776.4</v>
      </c>
      <c r="EU30" s="93">
        <v>1793.3</v>
      </c>
      <c r="EV30" s="93">
        <v>1828.3</v>
      </c>
    </row>
    <row r="31" spans="1:152" x14ac:dyDescent="0.25">
      <c r="A31" s="93" t="s">
        <v>868</v>
      </c>
      <c r="B31" s="93" t="s">
        <v>869</v>
      </c>
      <c r="C31" s="93">
        <v>156.1</v>
      </c>
      <c r="D31" s="93">
        <v>159</v>
      </c>
      <c r="E31" s="93">
        <v>163</v>
      </c>
      <c r="F31" s="93">
        <v>167.4</v>
      </c>
      <c r="G31" s="93">
        <v>170.9</v>
      </c>
      <c r="H31" s="93">
        <v>173.2</v>
      </c>
      <c r="I31" s="93">
        <v>175.4</v>
      </c>
      <c r="J31" s="93">
        <v>179.3</v>
      </c>
      <c r="K31" s="93">
        <v>183.5</v>
      </c>
      <c r="L31" s="93">
        <v>188.9</v>
      </c>
      <c r="M31" s="93">
        <v>194</v>
      </c>
      <c r="N31" s="93">
        <v>198.3</v>
      </c>
      <c r="O31" s="93">
        <v>203.7</v>
      </c>
      <c r="P31" s="93">
        <v>209.2</v>
      </c>
      <c r="Q31" s="93">
        <v>215.8</v>
      </c>
      <c r="R31" s="93">
        <v>220.2</v>
      </c>
      <c r="S31" s="93">
        <v>225.8</v>
      </c>
      <c r="T31" s="93">
        <v>230.3</v>
      </c>
      <c r="U31" s="93">
        <v>235.2</v>
      </c>
      <c r="V31" s="93">
        <v>241.5</v>
      </c>
      <c r="W31" s="93">
        <v>248.4</v>
      </c>
      <c r="X31" s="93">
        <v>255.4</v>
      </c>
      <c r="Y31" s="93">
        <v>262.8</v>
      </c>
      <c r="Z31" s="93">
        <v>267.7</v>
      </c>
      <c r="AA31" s="93">
        <v>272.3</v>
      </c>
      <c r="AB31" s="93">
        <v>279.3</v>
      </c>
      <c r="AC31" s="93">
        <v>285.7</v>
      </c>
      <c r="AD31" s="93">
        <v>293.8</v>
      </c>
      <c r="AE31" s="93">
        <v>299.7</v>
      </c>
      <c r="AF31" s="93">
        <v>305.7</v>
      </c>
      <c r="AG31" s="93">
        <v>312</v>
      </c>
      <c r="AH31" s="93">
        <v>316.39999999999998</v>
      </c>
      <c r="AI31" s="93">
        <v>322.60000000000002</v>
      </c>
      <c r="AJ31" s="93">
        <v>326.8</v>
      </c>
      <c r="AK31" s="93">
        <v>331.5</v>
      </c>
      <c r="AL31" s="93">
        <v>333.8</v>
      </c>
      <c r="AM31" s="93">
        <v>336.2</v>
      </c>
      <c r="AN31" s="93">
        <v>339.8</v>
      </c>
      <c r="AO31" s="93">
        <v>344.5</v>
      </c>
      <c r="AP31" s="93">
        <v>348.8</v>
      </c>
      <c r="AQ31" s="93">
        <v>351</v>
      </c>
      <c r="AR31" s="93">
        <v>354.2</v>
      </c>
      <c r="AS31" s="93">
        <v>357.5</v>
      </c>
      <c r="AT31" s="93">
        <v>362.2</v>
      </c>
      <c r="AU31" s="93">
        <v>363.3</v>
      </c>
      <c r="AV31" s="93">
        <v>369.9</v>
      </c>
      <c r="AW31" s="93">
        <v>374.2</v>
      </c>
      <c r="AX31" s="93">
        <v>384.9</v>
      </c>
      <c r="AY31" s="93">
        <v>389.5</v>
      </c>
      <c r="AZ31" s="93">
        <v>394.2</v>
      </c>
      <c r="BA31" s="93">
        <v>400</v>
      </c>
      <c r="BB31" s="93">
        <v>404.5</v>
      </c>
      <c r="BC31" s="93">
        <v>412.6</v>
      </c>
      <c r="BD31" s="93">
        <v>416.7</v>
      </c>
      <c r="BE31" s="93">
        <v>421.2</v>
      </c>
      <c r="BF31" s="93">
        <v>424.4</v>
      </c>
      <c r="BG31" s="93">
        <v>430</v>
      </c>
      <c r="BH31" s="93">
        <v>434.4</v>
      </c>
      <c r="BI31" s="93">
        <v>440.3</v>
      </c>
      <c r="BJ31" s="93">
        <v>447.7</v>
      </c>
      <c r="BK31" s="93">
        <v>452.1</v>
      </c>
      <c r="BL31" s="93">
        <v>460.4</v>
      </c>
      <c r="BM31" s="93">
        <v>467.6</v>
      </c>
      <c r="BN31" s="93">
        <v>474.3</v>
      </c>
      <c r="BO31" s="93">
        <v>483.9</v>
      </c>
      <c r="BP31" s="93">
        <v>491.9</v>
      </c>
      <c r="BQ31" s="93">
        <v>502.1</v>
      </c>
      <c r="BR31" s="93">
        <v>511.6</v>
      </c>
      <c r="BS31" s="93">
        <v>524.20000000000005</v>
      </c>
      <c r="BT31" s="93">
        <v>535.70000000000005</v>
      </c>
      <c r="BU31" s="93">
        <v>544.79999999999995</v>
      </c>
      <c r="BV31" s="93">
        <v>550.20000000000005</v>
      </c>
      <c r="BW31" s="93">
        <v>558.5</v>
      </c>
      <c r="BX31" s="93">
        <v>564.70000000000005</v>
      </c>
      <c r="BY31" s="93">
        <v>572.29999999999995</v>
      </c>
      <c r="BZ31" s="93">
        <v>581.1</v>
      </c>
      <c r="CA31" s="93">
        <v>590.79999999999995</v>
      </c>
      <c r="CB31" s="93">
        <v>604.29999999999995</v>
      </c>
      <c r="CC31" s="93">
        <v>620.20000000000005</v>
      </c>
      <c r="CD31" s="93">
        <v>635.20000000000005</v>
      </c>
      <c r="CE31" s="93">
        <v>644.1</v>
      </c>
      <c r="CF31" s="93">
        <v>651.70000000000005</v>
      </c>
      <c r="CG31" s="93">
        <v>665.8</v>
      </c>
      <c r="CH31" s="93">
        <v>671.2</v>
      </c>
      <c r="CI31" s="93">
        <v>678.4</v>
      </c>
      <c r="CJ31" s="93">
        <v>687.1</v>
      </c>
      <c r="CK31" s="93">
        <v>697.4</v>
      </c>
      <c r="CL31" s="93">
        <v>709.3</v>
      </c>
      <c r="CM31" s="93">
        <v>721.7</v>
      </c>
      <c r="CN31" s="93">
        <v>731</v>
      </c>
      <c r="CO31" s="93">
        <v>738.1</v>
      </c>
      <c r="CP31" s="93">
        <v>746.6</v>
      </c>
      <c r="CQ31" s="93">
        <v>755.7</v>
      </c>
      <c r="CR31" s="93">
        <v>757.7</v>
      </c>
      <c r="CS31" s="93">
        <v>763</v>
      </c>
      <c r="CT31" s="93">
        <v>763.9</v>
      </c>
      <c r="CU31" s="93">
        <v>778.8</v>
      </c>
      <c r="CV31" s="93">
        <v>797.5</v>
      </c>
      <c r="CW31" s="93">
        <v>809.4</v>
      </c>
      <c r="CX31" s="93">
        <v>810.8</v>
      </c>
      <c r="CY31" s="93">
        <v>814</v>
      </c>
      <c r="CZ31" s="93">
        <v>825.1</v>
      </c>
      <c r="DA31" s="93">
        <v>844.9</v>
      </c>
      <c r="DB31" s="93">
        <v>852.6</v>
      </c>
      <c r="DC31" s="93">
        <v>855.8</v>
      </c>
      <c r="DD31" s="93">
        <v>862.5</v>
      </c>
      <c r="DE31" s="93">
        <v>854.7</v>
      </c>
      <c r="DF31" s="93">
        <v>873.7</v>
      </c>
      <c r="DG31" s="93">
        <v>894.6</v>
      </c>
      <c r="DH31" s="93">
        <v>883.8</v>
      </c>
      <c r="DI31" s="93">
        <v>903.7</v>
      </c>
      <c r="DJ31" s="93">
        <v>897.8</v>
      </c>
      <c r="DK31" s="93">
        <v>907.5</v>
      </c>
      <c r="DL31" s="93">
        <v>914.2</v>
      </c>
      <c r="DM31" s="93">
        <v>918.4</v>
      </c>
      <c r="DN31" s="93">
        <v>936.4</v>
      </c>
      <c r="DO31" s="93">
        <v>924.9</v>
      </c>
      <c r="DP31" s="93">
        <v>947.3</v>
      </c>
      <c r="DQ31" s="93">
        <v>967</v>
      </c>
      <c r="DR31" s="93">
        <v>987.9</v>
      </c>
      <c r="DS31" s="93">
        <v>1005.7</v>
      </c>
      <c r="DT31" s="93">
        <v>1010.9</v>
      </c>
      <c r="DU31" s="93">
        <v>1011.8</v>
      </c>
      <c r="DV31" s="93">
        <v>1018.3</v>
      </c>
      <c r="DW31" s="93">
        <v>1035</v>
      </c>
      <c r="DX31" s="93">
        <v>1060.3</v>
      </c>
      <c r="DY31" s="93">
        <v>1061.5</v>
      </c>
      <c r="DZ31" s="93">
        <v>1077.9000000000001</v>
      </c>
      <c r="EA31" s="93">
        <v>1081.5</v>
      </c>
      <c r="EB31" s="93">
        <v>1076.3</v>
      </c>
      <c r="EC31" s="93">
        <v>1098</v>
      </c>
      <c r="ED31" s="93">
        <v>1113.4000000000001</v>
      </c>
      <c r="EE31" s="93">
        <v>1116.4000000000001</v>
      </c>
      <c r="EF31" s="93">
        <v>1141.8</v>
      </c>
      <c r="EG31" s="93">
        <v>1164</v>
      </c>
      <c r="EH31" s="93">
        <v>1150.3</v>
      </c>
      <c r="EI31" s="93">
        <v>1189</v>
      </c>
      <c r="EJ31" s="93">
        <v>1200.5</v>
      </c>
      <c r="EK31" s="93">
        <v>1205.0999999999999</v>
      </c>
      <c r="EL31" s="93">
        <v>1220.2</v>
      </c>
      <c r="EM31" s="93">
        <v>1147.5999999999999</v>
      </c>
      <c r="EN31" s="93">
        <v>1008.3</v>
      </c>
      <c r="EO31" s="93">
        <v>1145.5999999999999</v>
      </c>
      <c r="EP31" s="93">
        <v>1194.0999999999999</v>
      </c>
      <c r="EQ31" s="93">
        <v>1194</v>
      </c>
      <c r="ER31" s="93">
        <v>1241.5</v>
      </c>
      <c r="ES31" s="93">
        <v>1252.7</v>
      </c>
      <c r="ET31" s="93">
        <v>1271</v>
      </c>
      <c r="EU31" s="93">
        <v>1268.2</v>
      </c>
      <c r="EV31" s="93">
        <v>1287.5999999999999</v>
      </c>
    </row>
    <row r="32" spans="1:152" x14ac:dyDescent="0.25">
      <c r="A32" s="93" t="s">
        <v>789</v>
      </c>
      <c r="B32" s="93" t="s">
        <v>870</v>
      </c>
      <c r="C32" s="93"/>
      <c r="D32" s="93" t="s">
        <v>789</v>
      </c>
      <c r="E32" s="93" t="s">
        <v>789</v>
      </c>
      <c r="F32" s="93" t="s">
        <v>789</v>
      </c>
      <c r="G32" s="93" t="s">
        <v>789</v>
      </c>
      <c r="H32" s="93" t="s">
        <v>789</v>
      </c>
      <c r="I32" s="93" t="s">
        <v>789</v>
      </c>
      <c r="J32" s="93" t="s">
        <v>789</v>
      </c>
      <c r="K32" s="93" t="s">
        <v>789</v>
      </c>
      <c r="L32" s="93" t="s">
        <v>789</v>
      </c>
      <c r="M32" s="93" t="s">
        <v>789</v>
      </c>
      <c r="N32" s="93" t="s">
        <v>789</v>
      </c>
      <c r="O32" s="93" t="s">
        <v>789</v>
      </c>
      <c r="P32" s="93" t="s">
        <v>789</v>
      </c>
      <c r="Q32" s="93" t="s">
        <v>789</v>
      </c>
      <c r="R32" s="93" t="s">
        <v>789</v>
      </c>
      <c r="S32" s="93" t="s">
        <v>789</v>
      </c>
      <c r="T32" s="93" t="s">
        <v>789</v>
      </c>
      <c r="U32" s="93" t="s">
        <v>789</v>
      </c>
      <c r="V32" s="93" t="s">
        <v>789</v>
      </c>
      <c r="W32" s="93" t="s">
        <v>789</v>
      </c>
      <c r="X32" s="93" t="s">
        <v>789</v>
      </c>
      <c r="Y32" s="93" t="s">
        <v>789</v>
      </c>
      <c r="Z32" s="93" t="s">
        <v>789</v>
      </c>
      <c r="AA32" s="93" t="s">
        <v>789</v>
      </c>
      <c r="AB32" s="93" t="s">
        <v>789</v>
      </c>
      <c r="AC32" s="93" t="s">
        <v>789</v>
      </c>
      <c r="AD32" s="93" t="s">
        <v>789</v>
      </c>
      <c r="AE32" s="93" t="s">
        <v>789</v>
      </c>
      <c r="AF32" s="93" t="s">
        <v>789</v>
      </c>
      <c r="AG32" s="93" t="s">
        <v>789</v>
      </c>
      <c r="AH32" s="93" t="s">
        <v>789</v>
      </c>
      <c r="AI32" s="93" t="s">
        <v>789</v>
      </c>
      <c r="AJ32" s="93" t="s">
        <v>789</v>
      </c>
      <c r="AK32" s="93" t="s">
        <v>789</v>
      </c>
      <c r="AL32" s="93" t="s">
        <v>789</v>
      </c>
      <c r="AM32" s="93" t="s">
        <v>789</v>
      </c>
      <c r="AN32" s="93" t="s">
        <v>789</v>
      </c>
      <c r="AO32" s="93" t="s">
        <v>789</v>
      </c>
      <c r="AP32" s="93" t="s">
        <v>789</v>
      </c>
      <c r="AQ32" s="93" t="s">
        <v>789</v>
      </c>
      <c r="AR32" s="93" t="s">
        <v>789</v>
      </c>
      <c r="AS32" s="93" t="s">
        <v>789</v>
      </c>
      <c r="AT32" s="93" t="s">
        <v>789</v>
      </c>
      <c r="AU32" s="93" t="s">
        <v>789</v>
      </c>
      <c r="AV32" s="93" t="s">
        <v>789</v>
      </c>
      <c r="AW32" s="93" t="s">
        <v>789</v>
      </c>
      <c r="AX32" s="93" t="s">
        <v>789</v>
      </c>
      <c r="AY32" s="93" t="s">
        <v>789</v>
      </c>
      <c r="AZ32" s="93" t="s">
        <v>789</v>
      </c>
      <c r="BA32" s="93" t="s">
        <v>789</v>
      </c>
      <c r="BB32" s="93" t="s">
        <v>789</v>
      </c>
      <c r="BC32" s="93" t="s">
        <v>789</v>
      </c>
      <c r="BD32" s="93" t="s">
        <v>789</v>
      </c>
      <c r="BE32" s="93" t="s">
        <v>789</v>
      </c>
      <c r="BF32" s="93" t="s">
        <v>789</v>
      </c>
      <c r="BG32" s="93" t="s">
        <v>789</v>
      </c>
      <c r="BH32" s="93" t="s">
        <v>789</v>
      </c>
      <c r="BI32" s="93" t="s">
        <v>789</v>
      </c>
      <c r="BJ32" s="93" t="s">
        <v>789</v>
      </c>
      <c r="BK32" s="93" t="s">
        <v>789</v>
      </c>
      <c r="BL32" s="93" t="s">
        <v>789</v>
      </c>
      <c r="BM32" s="93" t="s">
        <v>789</v>
      </c>
      <c r="BN32" s="93" t="s">
        <v>789</v>
      </c>
      <c r="BO32" s="93" t="s">
        <v>789</v>
      </c>
      <c r="BP32" s="93" t="s">
        <v>789</v>
      </c>
      <c r="BQ32" s="93" t="s">
        <v>789</v>
      </c>
      <c r="BR32" s="93" t="s">
        <v>789</v>
      </c>
      <c r="BS32" s="93" t="s">
        <v>789</v>
      </c>
      <c r="BT32" s="93" t="s">
        <v>789</v>
      </c>
      <c r="BU32" s="93" t="s">
        <v>789</v>
      </c>
      <c r="BV32" s="93" t="s">
        <v>789</v>
      </c>
      <c r="BW32" s="93" t="s">
        <v>789</v>
      </c>
      <c r="BX32" s="93" t="s">
        <v>789</v>
      </c>
      <c r="BY32" s="93" t="s">
        <v>789</v>
      </c>
      <c r="BZ32" s="93" t="s">
        <v>789</v>
      </c>
      <c r="CA32" s="93" t="s">
        <v>789</v>
      </c>
      <c r="CB32" s="93" t="s">
        <v>789</v>
      </c>
      <c r="CC32" s="93" t="s">
        <v>789</v>
      </c>
      <c r="CD32" s="93" t="s">
        <v>789</v>
      </c>
      <c r="CE32" s="93" t="s">
        <v>789</v>
      </c>
      <c r="CF32" s="93" t="s">
        <v>789</v>
      </c>
      <c r="CG32" s="93" t="s">
        <v>789</v>
      </c>
      <c r="CH32" s="93" t="s">
        <v>789</v>
      </c>
      <c r="CI32" s="93" t="s">
        <v>789</v>
      </c>
      <c r="CJ32" s="93" t="s">
        <v>789</v>
      </c>
      <c r="CK32" s="93" t="s">
        <v>789</v>
      </c>
      <c r="CL32" s="93" t="s">
        <v>789</v>
      </c>
      <c r="CM32" s="93" t="s">
        <v>789</v>
      </c>
      <c r="CN32" s="93" t="s">
        <v>789</v>
      </c>
      <c r="CO32" s="93" t="s">
        <v>789</v>
      </c>
      <c r="CP32" s="93" t="s">
        <v>789</v>
      </c>
      <c r="CQ32" s="93" t="s">
        <v>789</v>
      </c>
      <c r="CR32" s="93" t="s">
        <v>789</v>
      </c>
      <c r="CS32" s="93" t="s">
        <v>789</v>
      </c>
      <c r="CT32" s="93" t="s">
        <v>789</v>
      </c>
      <c r="CU32" s="93" t="s">
        <v>789</v>
      </c>
      <c r="CV32" s="93" t="s">
        <v>789</v>
      </c>
      <c r="CW32" s="93" t="s">
        <v>789</v>
      </c>
      <c r="CX32" s="93" t="s">
        <v>789</v>
      </c>
      <c r="CY32" s="93" t="s">
        <v>789</v>
      </c>
      <c r="CZ32" s="93" t="s">
        <v>789</v>
      </c>
      <c r="DA32" s="93" t="s">
        <v>789</v>
      </c>
      <c r="DB32" s="93" t="s">
        <v>789</v>
      </c>
      <c r="DC32" s="93" t="s">
        <v>789</v>
      </c>
      <c r="DD32" s="93" t="s">
        <v>789</v>
      </c>
      <c r="DE32" s="93" t="s">
        <v>789</v>
      </c>
      <c r="DF32" s="93" t="s">
        <v>789</v>
      </c>
      <c r="DG32" s="93" t="s">
        <v>789</v>
      </c>
      <c r="DH32" s="93" t="s">
        <v>789</v>
      </c>
      <c r="DI32" s="93" t="s">
        <v>789</v>
      </c>
      <c r="DJ32" s="93" t="s">
        <v>789</v>
      </c>
      <c r="DK32" s="93" t="s">
        <v>789</v>
      </c>
      <c r="DL32" s="93" t="s">
        <v>789</v>
      </c>
      <c r="DM32" s="93" t="s">
        <v>789</v>
      </c>
      <c r="DN32" s="93" t="s">
        <v>789</v>
      </c>
      <c r="DO32" s="93" t="s">
        <v>789</v>
      </c>
      <c r="DP32" s="93" t="s">
        <v>789</v>
      </c>
      <c r="DQ32" s="93" t="s">
        <v>789</v>
      </c>
      <c r="DR32" s="93" t="s">
        <v>789</v>
      </c>
      <c r="DS32" s="93" t="s">
        <v>789</v>
      </c>
      <c r="DT32" s="93" t="s">
        <v>789</v>
      </c>
      <c r="DU32" s="93" t="s">
        <v>789</v>
      </c>
      <c r="DV32" s="93" t="s">
        <v>789</v>
      </c>
      <c r="DW32" s="93" t="s">
        <v>789</v>
      </c>
      <c r="DX32" s="93" t="s">
        <v>789</v>
      </c>
      <c r="DY32" s="93" t="s">
        <v>789</v>
      </c>
      <c r="DZ32" s="93" t="s">
        <v>789</v>
      </c>
      <c r="EA32" s="93" t="s">
        <v>789</v>
      </c>
      <c r="EB32" s="93" t="s">
        <v>789</v>
      </c>
      <c r="EC32" s="93" t="s">
        <v>789</v>
      </c>
      <c r="ED32" s="93" t="s">
        <v>789</v>
      </c>
      <c r="EE32" s="93" t="s">
        <v>789</v>
      </c>
      <c r="EF32" s="93" t="s">
        <v>789</v>
      </c>
      <c r="EG32" s="93" t="s">
        <v>789</v>
      </c>
      <c r="EH32" s="93" t="s">
        <v>789</v>
      </c>
      <c r="EI32" s="93" t="s">
        <v>789</v>
      </c>
      <c r="EJ32" s="93" t="s">
        <v>789</v>
      </c>
      <c r="EK32" s="93" t="s">
        <v>789</v>
      </c>
      <c r="EL32" s="93" t="s">
        <v>789</v>
      </c>
      <c r="EM32" s="93" t="s">
        <v>789</v>
      </c>
      <c r="EN32" s="93" t="s">
        <v>789</v>
      </c>
      <c r="EO32" s="93" t="s">
        <v>789</v>
      </c>
      <c r="EP32" s="93" t="s">
        <v>789</v>
      </c>
      <c r="EQ32" s="93" t="s">
        <v>789</v>
      </c>
      <c r="ER32" s="93" t="s">
        <v>789</v>
      </c>
      <c r="ES32" s="93" t="s">
        <v>789</v>
      </c>
      <c r="ET32" s="93" t="s">
        <v>789</v>
      </c>
      <c r="EU32" s="93" t="s">
        <v>789</v>
      </c>
      <c r="EV32" s="93" t="s">
        <v>789</v>
      </c>
    </row>
    <row r="33" spans="1:152" x14ac:dyDescent="0.25">
      <c r="A33" s="93" t="s">
        <v>871</v>
      </c>
      <c r="B33" s="93" t="s">
        <v>872</v>
      </c>
      <c r="C33" s="93">
        <v>2138.3000000000002</v>
      </c>
      <c r="D33" s="93">
        <v>2183.8000000000002</v>
      </c>
      <c r="E33" s="93">
        <v>2251.4</v>
      </c>
      <c r="F33" s="93">
        <v>2267.8000000000002</v>
      </c>
      <c r="G33" s="93">
        <v>2315.6999999999998</v>
      </c>
      <c r="H33" s="93">
        <v>2360.1999999999998</v>
      </c>
      <c r="I33" s="93">
        <v>2428.1999999999998</v>
      </c>
      <c r="J33" s="93">
        <v>2461.1</v>
      </c>
      <c r="K33" s="93">
        <v>2483.8000000000002</v>
      </c>
      <c r="L33" s="93">
        <v>2543.1</v>
      </c>
      <c r="M33" s="93">
        <v>2603.8000000000002</v>
      </c>
      <c r="N33" s="93">
        <v>2635.8</v>
      </c>
      <c r="O33" s="93">
        <v>2707.6</v>
      </c>
      <c r="P33" s="93">
        <v>2759.7</v>
      </c>
      <c r="Q33" s="93">
        <v>2818.6</v>
      </c>
      <c r="R33" s="93">
        <v>2886.6</v>
      </c>
      <c r="S33" s="93">
        <v>2931.5</v>
      </c>
      <c r="T33" s="93">
        <v>2979.8</v>
      </c>
      <c r="U33" s="93">
        <v>3033.4</v>
      </c>
      <c r="V33" s="93">
        <v>3063.6</v>
      </c>
      <c r="W33" s="93">
        <v>3145</v>
      </c>
      <c r="X33" s="93">
        <v>3180.1</v>
      </c>
      <c r="Y33" s="93">
        <v>3224.4</v>
      </c>
      <c r="Z33" s="93">
        <v>3229.9</v>
      </c>
      <c r="AA33" s="93">
        <v>3246.7</v>
      </c>
      <c r="AB33" s="93">
        <v>3292.9</v>
      </c>
      <c r="AC33" s="93">
        <v>3342.4</v>
      </c>
      <c r="AD33" s="93">
        <v>3375.8</v>
      </c>
      <c r="AE33" s="93">
        <v>3475.6</v>
      </c>
      <c r="AF33" s="93">
        <v>3523.3</v>
      </c>
      <c r="AG33" s="93">
        <v>3588.9</v>
      </c>
      <c r="AH33" s="93">
        <v>3659.1</v>
      </c>
      <c r="AI33" s="93">
        <v>3700.9</v>
      </c>
      <c r="AJ33" s="93">
        <v>3768.9</v>
      </c>
      <c r="AK33" s="93">
        <v>3829.3</v>
      </c>
      <c r="AL33" s="93">
        <v>3887.2</v>
      </c>
      <c r="AM33" s="93">
        <v>3951.2</v>
      </c>
      <c r="AN33" s="93">
        <v>4007.5</v>
      </c>
      <c r="AO33" s="93">
        <v>4069.1</v>
      </c>
      <c r="AP33" s="93">
        <v>4142</v>
      </c>
      <c r="AQ33" s="93">
        <v>4174.6000000000004</v>
      </c>
      <c r="AR33" s="93">
        <v>4237.7</v>
      </c>
      <c r="AS33" s="93">
        <v>4299.5</v>
      </c>
      <c r="AT33" s="93">
        <v>4356.8999999999996</v>
      </c>
      <c r="AU33" s="93">
        <v>4411</v>
      </c>
      <c r="AV33" s="93">
        <v>4486.5</v>
      </c>
      <c r="AW33" s="93">
        <v>4545.8</v>
      </c>
      <c r="AX33" s="93">
        <v>4608.8999999999996</v>
      </c>
      <c r="AY33" s="93">
        <v>4682.3999999999996</v>
      </c>
      <c r="AZ33" s="93">
        <v>4730.1000000000004</v>
      </c>
      <c r="BA33" s="93">
        <v>4832</v>
      </c>
      <c r="BB33" s="93">
        <v>4906.7</v>
      </c>
      <c r="BC33" s="93">
        <v>4982.8</v>
      </c>
      <c r="BD33" s="93">
        <v>5087.2</v>
      </c>
      <c r="BE33" s="93">
        <v>5176.2</v>
      </c>
      <c r="BF33" s="93">
        <v>5283.3</v>
      </c>
      <c r="BG33" s="93">
        <v>5348.4</v>
      </c>
      <c r="BH33" s="93">
        <v>5449.9</v>
      </c>
      <c r="BI33" s="93">
        <v>5533.7</v>
      </c>
      <c r="BJ33" s="93">
        <v>5651.5</v>
      </c>
      <c r="BK33" s="93">
        <v>5792.9</v>
      </c>
      <c r="BL33" s="93">
        <v>5856.5</v>
      </c>
      <c r="BM33" s="93">
        <v>5946.4</v>
      </c>
      <c r="BN33" s="93">
        <v>6022.1</v>
      </c>
      <c r="BO33" s="93">
        <v>6092.1</v>
      </c>
      <c r="BP33" s="93">
        <v>6138.3</v>
      </c>
      <c r="BQ33" s="93">
        <v>6176.8</v>
      </c>
      <c r="BR33" s="93">
        <v>6321.7</v>
      </c>
      <c r="BS33" s="93">
        <v>6362.9</v>
      </c>
      <c r="BT33" s="93">
        <v>6421.4</v>
      </c>
      <c r="BU33" s="93">
        <v>6500.6</v>
      </c>
      <c r="BV33" s="93">
        <v>6556.5</v>
      </c>
      <c r="BW33" s="93">
        <v>6613.8</v>
      </c>
      <c r="BX33" s="93">
        <v>6726.7</v>
      </c>
      <c r="BY33" s="93">
        <v>6858.4</v>
      </c>
      <c r="BZ33" s="93">
        <v>6938.6</v>
      </c>
      <c r="CA33" s="93">
        <v>7044.7</v>
      </c>
      <c r="CB33" s="93">
        <v>7128</v>
      </c>
      <c r="CC33" s="93">
        <v>7249.5</v>
      </c>
      <c r="CD33" s="93">
        <v>7371.9</v>
      </c>
      <c r="CE33" s="93">
        <v>7466.7</v>
      </c>
      <c r="CF33" s="93">
        <v>7595.1</v>
      </c>
      <c r="CG33" s="93">
        <v>7689.8</v>
      </c>
      <c r="CH33" s="93">
        <v>7757.2</v>
      </c>
      <c r="CI33" s="93">
        <v>7910.7</v>
      </c>
      <c r="CJ33" s="93">
        <v>8002.7</v>
      </c>
      <c r="CK33" s="93">
        <v>8094.1</v>
      </c>
      <c r="CL33" s="93">
        <v>8219</v>
      </c>
      <c r="CM33" s="93">
        <v>8324.5</v>
      </c>
      <c r="CN33" s="93">
        <v>8392.7000000000007</v>
      </c>
      <c r="CO33" s="93">
        <v>8496.2000000000007</v>
      </c>
      <c r="CP33" s="93">
        <v>8600.7999999999993</v>
      </c>
      <c r="CQ33" s="93">
        <v>8635.9</v>
      </c>
      <c r="CR33" s="93">
        <v>8712.5</v>
      </c>
      <c r="CS33" s="93">
        <v>8714</v>
      </c>
      <c r="CT33" s="93">
        <v>8602.7999999999993</v>
      </c>
      <c r="CU33" s="93">
        <v>8572.9</v>
      </c>
      <c r="CV33" s="93">
        <v>8557.7000000000007</v>
      </c>
      <c r="CW33" s="93">
        <v>8651.6</v>
      </c>
      <c r="CX33" s="93">
        <v>8682</v>
      </c>
      <c r="CY33" s="93">
        <v>8768</v>
      </c>
      <c r="CZ33" s="93">
        <v>8885.2999999999993</v>
      </c>
      <c r="DA33" s="93">
        <v>8962.4</v>
      </c>
      <c r="DB33" s="93">
        <v>9045.4</v>
      </c>
      <c r="DC33" s="93">
        <v>9140.5</v>
      </c>
      <c r="DD33" s="93">
        <v>9214.9</v>
      </c>
      <c r="DE33" s="93">
        <v>9284.5</v>
      </c>
      <c r="DF33" s="93">
        <v>9346.7000000000007</v>
      </c>
      <c r="DG33" s="93">
        <v>9499.2999999999993</v>
      </c>
      <c r="DH33" s="93">
        <v>9532.2000000000007</v>
      </c>
      <c r="DI33" s="93">
        <v>9578</v>
      </c>
      <c r="DJ33" s="93">
        <v>9676.9</v>
      </c>
      <c r="DK33" s="93">
        <v>9753.5</v>
      </c>
      <c r="DL33" s="93">
        <v>9804.6</v>
      </c>
      <c r="DM33" s="93">
        <v>9884.7999999999993</v>
      </c>
      <c r="DN33" s="93">
        <v>10003</v>
      </c>
      <c r="DO33" s="93">
        <v>10070.1</v>
      </c>
      <c r="DP33" s="93">
        <v>10244.4</v>
      </c>
      <c r="DQ33" s="93">
        <v>10403.799999999999</v>
      </c>
      <c r="DR33" s="93">
        <v>10543.1</v>
      </c>
      <c r="DS33" s="93">
        <v>10619.8</v>
      </c>
      <c r="DT33" s="93">
        <v>10759.5</v>
      </c>
      <c r="DU33" s="93">
        <v>10877.9</v>
      </c>
      <c r="DV33" s="93">
        <v>10972.5</v>
      </c>
      <c r="DW33" s="93">
        <v>11093.8</v>
      </c>
      <c r="DX33" s="93">
        <v>11196.7</v>
      </c>
      <c r="DY33" s="93">
        <v>11313.1</v>
      </c>
      <c r="DZ33" s="93">
        <v>11420.9</v>
      </c>
      <c r="EA33" s="93">
        <v>11573.6</v>
      </c>
      <c r="EB33" s="93">
        <v>11650.5</v>
      </c>
      <c r="EC33" s="93">
        <v>11763.1</v>
      </c>
      <c r="ED33" s="93">
        <v>11938.5</v>
      </c>
      <c r="EE33" s="93">
        <v>12091.6</v>
      </c>
      <c r="EF33" s="93">
        <v>12269.1</v>
      </c>
      <c r="EG33" s="93">
        <v>12406.6</v>
      </c>
      <c r="EH33" s="93">
        <v>12507.6</v>
      </c>
      <c r="EI33" s="93">
        <v>12573.7</v>
      </c>
      <c r="EJ33" s="93">
        <v>12763.4</v>
      </c>
      <c r="EK33" s="93">
        <v>12915.6</v>
      </c>
      <c r="EL33" s="93">
        <v>13027.5</v>
      </c>
      <c r="EM33" s="93">
        <v>12784</v>
      </c>
      <c r="EN33" s="93">
        <v>11401.2</v>
      </c>
      <c r="EO33" s="93">
        <v>12645.1</v>
      </c>
      <c r="EP33" s="93">
        <v>12825.7</v>
      </c>
      <c r="EQ33" s="93">
        <v>13251.4</v>
      </c>
      <c r="ER33" s="93">
        <v>13859.9</v>
      </c>
      <c r="ES33" s="93">
        <v>14081.5</v>
      </c>
      <c r="ET33" s="93">
        <v>14365.5</v>
      </c>
      <c r="EU33" s="93">
        <v>14632</v>
      </c>
      <c r="EV33" s="93">
        <v>14885.9</v>
      </c>
    </row>
    <row r="34" spans="1:152" x14ac:dyDescent="0.25">
      <c r="A34" s="93" t="s">
        <v>873</v>
      </c>
      <c r="B34" s="93" t="s">
        <v>874</v>
      </c>
      <c r="C34" s="93">
        <v>199.9</v>
      </c>
      <c r="D34" s="93">
        <v>197.4</v>
      </c>
      <c r="E34" s="93">
        <v>199</v>
      </c>
      <c r="F34" s="93">
        <v>201.9</v>
      </c>
      <c r="G34" s="93">
        <v>193.4</v>
      </c>
      <c r="H34" s="93">
        <v>177.1</v>
      </c>
      <c r="I34" s="93">
        <v>172.7</v>
      </c>
      <c r="J34" s="93">
        <v>171</v>
      </c>
      <c r="K34" s="93">
        <v>177.8</v>
      </c>
      <c r="L34" s="93">
        <v>186.2</v>
      </c>
      <c r="M34" s="93">
        <v>188.3</v>
      </c>
      <c r="N34" s="93">
        <v>189</v>
      </c>
      <c r="O34" s="93">
        <v>191.3</v>
      </c>
      <c r="P34" s="93">
        <v>192.1</v>
      </c>
      <c r="Q34" s="93">
        <v>196.2</v>
      </c>
      <c r="R34" s="93">
        <v>196.6</v>
      </c>
      <c r="S34" s="93">
        <v>200.9</v>
      </c>
      <c r="T34" s="93">
        <v>212</v>
      </c>
      <c r="U34" s="93">
        <v>208.2</v>
      </c>
      <c r="V34" s="93">
        <v>216.2</v>
      </c>
      <c r="W34" s="93">
        <v>210</v>
      </c>
      <c r="X34" s="93">
        <v>213.3</v>
      </c>
      <c r="Y34" s="93">
        <v>226.6</v>
      </c>
      <c r="Z34" s="93">
        <v>242</v>
      </c>
      <c r="AA34" s="93">
        <v>226.3</v>
      </c>
      <c r="AB34" s="93">
        <v>227.7</v>
      </c>
      <c r="AC34" s="93">
        <v>225.8</v>
      </c>
      <c r="AD34" s="93">
        <v>224.4</v>
      </c>
      <c r="AE34" s="93">
        <v>222.1</v>
      </c>
      <c r="AF34" s="93">
        <v>230.1</v>
      </c>
      <c r="AG34" s="93">
        <v>233.2</v>
      </c>
      <c r="AH34" s="93">
        <v>240.1</v>
      </c>
      <c r="AI34" s="93">
        <v>240.3</v>
      </c>
      <c r="AJ34" s="93">
        <v>238.2</v>
      </c>
      <c r="AK34" s="93">
        <v>243.5</v>
      </c>
      <c r="AL34" s="93">
        <v>245.7</v>
      </c>
      <c r="AM34" s="93">
        <v>246</v>
      </c>
      <c r="AN34" s="93">
        <v>245.5</v>
      </c>
      <c r="AO34" s="93">
        <v>248.4</v>
      </c>
      <c r="AP34" s="93">
        <v>245.6</v>
      </c>
      <c r="AQ34" s="93">
        <v>247.1</v>
      </c>
      <c r="AR34" s="93">
        <v>253.4</v>
      </c>
      <c r="AS34" s="93">
        <v>255.3</v>
      </c>
      <c r="AT34" s="93">
        <v>250.9</v>
      </c>
      <c r="AU34" s="93">
        <v>266.2</v>
      </c>
      <c r="AV34" s="93">
        <v>273.89999999999998</v>
      </c>
      <c r="AW34" s="93">
        <v>264.5</v>
      </c>
      <c r="AX34" s="93">
        <v>274.10000000000002</v>
      </c>
      <c r="AY34" s="93">
        <v>277.2</v>
      </c>
      <c r="AZ34" s="93">
        <v>269.39999999999998</v>
      </c>
      <c r="BA34" s="93">
        <v>270.8</v>
      </c>
      <c r="BB34" s="93">
        <v>279.5</v>
      </c>
      <c r="BC34" s="93">
        <v>259.60000000000002</v>
      </c>
      <c r="BD34" s="93">
        <v>261</v>
      </c>
      <c r="BE34" s="93">
        <v>260.7</v>
      </c>
      <c r="BF34" s="93">
        <v>248.5</v>
      </c>
      <c r="BG34" s="93">
        <v>249.1</v>
      </c>
      <c r="BH34" s="93">
        <v>269.60000000000002</v>
      </c>
      <c r="BI34" s="93">
        <v>284</v>
      </c>
      <c r="BJ34" s="93">
        <v>286.7</v>
      </c>
      <c r="BK34" s="93">
        <v>298.60000000000002</v>
      </c>
      <c r="BL34" s="93">
        <v>316.89999999999998</v>
      </c>
      <c r="BM34" s="93">
        <v>329</v>
      </c>
      <c r="BN34" s="93">
        <v>344.1</v>
      </c>
      <c r="BO34" s="93">
        <v>347.4</v>
      </c>
      <c r="BP34" s="93">
        <v>340.5</v>
      </c>
      <c r="BQ34" s="93">
        <v>327</v>
      </c>
      <c r="BR34" s="93">
        <v>295.39999999999998</v>
      </c>
      <c r="BS34" s="93">
        <v>283.5</v>
      </c>
      <c r="BT34" s="93">
        <v>313.60000000000002</v>
      </c>
      <c r="BU34" s="93">
        <v>321.8</v>
      </c>
      <c r="BV34" s="93">
        <v>335.3</v>
      </c>
      <c r="BW34" s="93">
        <v>364.4</v>
      </c>
      <c r="BX34" s="93">
        <v>342.9</v>
      </c>
      <c r="BY34" s="93">
        <v>356.7</v>
      </c>
      <c r="BZ34" s="93">
        <v>363.1</v>
      </c>
      <c r="CA34" s="93">
        <v>383.6</v>
      </c>
      <c r="CB34" s="93">
        <v>391.4</v>
      </c>
      <c r="CC34" s="93">
        <v>398.3</v>
      </c>
      <c r="CD34" s="93">
        <v>430.1</v>
      </c>
      <c r="CE34" s="93">
        <v>429.9</v>
      </c>
      <c r="CF34" s="93">
        <v>441.8</v>
      </c>
      <c r="CG34" s="93">
        <v>507.4</v>
      </c>
      <c r="CH34" s="93">
        <v>515.5</v>
      </c>
      <c r="CI34" s="93">
        <v>500.6</v>
      </c>
      <c r="CJ34" s="93">
        <v>529.29999999999995</v>
      </c>
      <c r="CK34" s="93">
        <v>558</v>
      </c>
      <c r="CL34" s="93">
        <v>493.5</v>
      </c>
      <c r="CM34" s="93">
        <v>522</v>
      </c>
      <c r="CN34" s="93">
        <v>554.29999999999995</v>
      </c>
      <c r="CO34" s="93">
        <v>561.70000000000005</v>
      </c>
      <c r="CP34" s="93">
        <v>584.9</v>
      </c>
      <c r="CQ34" s="93">
        <v>611.20000000000005</v>
      </c>
      <c r="CR34" s="93">
        <v>646.70000000000005</v>
      </c>
      <c r="CS34" s="93">
        <v>669.8</v>
      </c>
      <c r="CT34" s="93">
        <v>531.1</v>
      </c>
      <c r="CU34" s="93">
        <v>468.8</v>
      </c>
      <c r="CV34" s="93">
        <v>476.7</v>
      </c>
      <c r="CW34" s="93">
        <v>516.5</v>
      </c>
      <c r="CX34" s="93">
        <v>546.9</v>
      </c>
      <c r="CY34" s="93">
        <v>549.29999999999995</v>
      </c>
      <c r="CZ34" s="93">
        <v>539.5</v>
      </c>
      <c r="DA34" s="93">
        <v>553</v>
      </c>
      <c r="DB34" s="93">
        <v>590.6</v>
      </c>
      <c r="DC34" s="93">
        <v>610.9</v>
      </c>
      <c r="DD34" s="93">
        <v>640.6</v>
      </c>
      <c r="DE34" s="93">
        <v>645.9</v>
      </c>
      <c r="DF34" s="93">
        <v>633.20000000000005</v>
      </c>
      <c r="DG34" s="93">
        <v>620.9</v>
      </c>
      <c r="DH34" s="93">
        <v>627.4</v>
      </c>
      <c r="DI34" s="93">
        <v>634</v>
      </c>
      <c r="DJ34" s="93">
        <v>635.9</v>
      </c>
      <c r="DK34" s="93">
        <v>652.79999999999995</v>
      </c>
      <c r="DL34" s="93">
        <v>628.5</v>
      </c>
      <c r="DM34" s="93">
        <v>628.29999999999995</v>
      </c>
      <c r="DN34" s="93">
        <v>642.79999999999995</v>
      </c>
      <c r="DO34" s="93">
        <v>665.7</v>
      </c>
      <c r="DP34" s="93">
        <v>647.9</v>
      </c>
      <c r="DQ34" s="93">
        <v>628.4</v>
      </c>
      <c r="DR34" s="93">
        <v>600.1</v>
      </c>
      <c r="DS34" s="93">
        <v>546.70000000000005</v>
      </c>
      <c r="DT34" s="93">
        <v>548.29999999999995</v>
      </c>
      <c r="DU34" s="93">
        <v>545.4</v>
      </c>
      <c r="DV34" s="93">
        <v>500.1</v>
      </c>
      <c r="DW34" s="93">
        <v>470.2</v>
      </c>
      <c r="DX34" s="93">
        <v>499.7</v>
      </c>
      <c r="DY34" s="93">
        <v>504.1</v>
      </c>
      <c r="DZ34" s="93">
        <v>511.8</v>
      </c>
      <c r="EA34" s="93">
        <v>513.79999999999995</v>
      </c>
      <c r="EB34" s="93">
        <v>526.4</v>
      </c>
      <c r="EC34" s="93">
        <v>529</v>
      </c>
      <c r="ED34" s="93">
        <v>569.20000000000005</v>
      </c>
      <c r="EE34" s="93">
        <v>583</v>
      </c>
      <c r="EF34" s="93">
        <v>597.9</v>
      </c>
      <c r="EG34" s="93">
        <v>593.79999999999995</v>
      </c>
      <c r="EH34" s="93">
        <v>603.1</v>
      </c>
      <c r="EI34" s="93">
        <v>568.4</v>
      </c>
      <c r="EJ34" s="93">
        <v>584.9</v>
      </c>
      <c r="EK34" s="93">
        <v>572.6</v>
      </c>
      <c r="EL34" s="93">
        <v>585</v>
      </c>
      <c r="EM34" s="93">
        <v>529.9</v>
      </c>
      <c r="EN34" s="93">
        <v>436.4</v>
      </c>
      <c r="EO34" s="93">
        <v>489.3</v>
      </c>
      <c r="EP34" s="93">
        <v>491.9</v>
      </c>
      <c r="EQ34" s="93">
        <v>552.5</v>
      </c>
      <c r="ER34" s="93">
        <v>598.5</v>
      </c>
      <c r="ES34" s="93">
        <v>638.1</v>
      </c>
      <c r="ET34" s="93">
        <v>679.9</v>
      </c>
      <c r="EU34" s="93">
        <v>748.3</v>
      </c>
      <c r="EV34" s="93">
        <v>818.8</v>
      </c>
    </row>
    <row r="35" spans="1:152" x14ac:dyDescent="0.25">
      <c r="A35" s="93" t="s">
        <v>875</v>
      </c>
      <c r="B35" s="93" t="s">
        <v>876</v>
      </c>
      <c r="C35" s="93" t="s">
        <v>896</v>
      </c>
      <c r="D35" s="93" t="s">
        <v>896</v>
      </c>
      <c r="E35" s="93" t="s">
        <v>896</v>
      </c>
      <c r="F35" s="93" t="s">
        <v>896</v>
      </c>
      <c r="G35" s="93" t="s">
        <v>896</v>
      </c>
      <c r="H35" s="93" t="s">
        <v>896</v>
      </c>
      <c r="I35" s="93" t="s">
        <v>896</v>
      </c>
      <c r="J35" s="93" t="s">
        <v>896</v>
      </c>
      <c r="K35" s="93">
        <v>2695.5</v>
      </c>
      <c r="L35" s="93">
        <v>2761.3</v>
      </c>
      <c r="M35" s="93">
        <v>2822.9</v>
      </c>
      <c r="N35" s="93">
        <v>2853.2</v>
      </c>
      <c r="O35" s="93">
        <v>2924.4</v>
      </c>
      <c r="P35" s="93">
        <v>2979.4</v>
      </c>
      <c r="Q35" s="93">
        <v>3038.6</v>
      </c>
      <c r="R35" s="93">
        <v>3106.7</v>
      </c>
      <c r="S35" s="93">
        <v>3155.7</v>
      </c>
      <c r="T35" s="93">
        <v>3214.5</v>
      </c>
      <c r="U35" s="93">
        <v>3268.6</v>
      </c>
      <c r="V35" s="93">
        <v>3311.5</v>
      </c>
      <c r="W35" s="93">
        <v>3389.4</v>
      </c>
      <c r="X35" s="93">
        <v>3430.1</v>
      </c>
      <c r="Y35" s="93">
        <v>3487.7</v>
      </c>
      <c r="Z35" s="93">
        <v>3508.2</v>
      </c>
      <c r="AA35" s="93">
        <v>3507.5</v>
      </c>
      <c r="AB35" s="93">
        <v>3559</v>
      </c>
      <c r="AC35" s="93">
        <v>3599</v>
      </c>
      <c r="AD35" s="93">
        <v>3622.8</v>
      </c>
      <c r="AE35" s="93">
        <v>3712.1</v>
      </c>
      <c r="AF35" s="93">
        <v>3756.7</v>
      </c>
      <c r="AG35" s="93">
        <v>3818.4</v>
      </c>
      <c r="AH35" s="93">
        <v>3888.6</v>
      </c>
      <c r="AI35" s="93">
        <v>3920.8</v>
      </c>
      <c r="AJ35" s="93">
        <v>3977</v>
      </c>
      <c r="AK35" s="93">
        <v>4032</v>
      </c>
      <c r="AL35" s="93">
        <v>4086.2</v>
      </c>
      <c r="AM35" s="93">
        <v>4142.6000000000004</v>
      </c>
      <c r="AN35" s="93">
        <v>4199.2</v>
      </c>
      <c r="AO35" s="93">
        <v>4262.3</v>
      </c>
      <c r="AP35" s="93">
        <v>4327.1000000000004</v>
      </c>
      <c r="AQ35" s="93">
        <v>4355.8999999999996</v>
      </c>
      <c r="AR35" s="93">
        <v>4418.8999999999996</v>
      </c>
      <c r="AS35" s="93">
        <v>4484.1000000000004</v>
      </c>
      <c r="AT35" s="93">
        <v>4534</v>
      </c>
      <c r="AU35" s="93">
        <v>4592.8999999999996</v>
      </c>
      <c r="AV35" s="93">
        <v>4678.3999999999996</v>
      </c>
      <c r="AW35" s="93">
        <v>4714</v>
      </c>
      <c r="AX35" s="93">
        <v>4796.3999999999996</v>
      </c>
      <c r="AY35" s="93">
        <v>4862.7</v>
      </c>
      <c r="AZ35" s="93">
        <v>4890.6000000000004</v>
      </c>
      <c r="BA35" s="93">
        <v>4987.5</v>
      </c>
      <c r="BB35" s="93">
        <v>5055.8999999999996</v>
      </c>
      <c r="BC35" s="93">
        <v>5098.7</v>
      </c>
      <c r="BD35" s="93">
        <v>5194.2</v>
      </c>
      <c r="BE35" s="93">
        <v>5271</v>
      </c>
      <c r="BF35" s="93">
        <v>5362.7</v>
      </c>
      <c r="BG35" s="93">
        <v>5433.1</v>
      </c>
      <c r="BH35" s="93">
        <v>5546.6</v>
      </c>
      <c r="BI35" s="93">
        <v>5636.3</v>
      </c>
      <c r="BJ35" s="93">
        <v>5745.9</v>
      </c>
      <c r="BK35" s="93">
        <v>5868.8</v>
      </c>
      <c r="BL35" s="93">
        <v>5949.6</v>
      </c>
      <c r="BM35" s="93">
        <v>6040.2</v>
      </c>
      <c r="BN35" s="93">
        <v>6130.2</v>
      </c>
      <c r="BO35" s="93">
        <v>6197.2</v>
      </c>
      <c r="BP35" s="93">
        <v>6234.2</v>
      </c>
      <c r="BQ35" s="93">
        <v>6271</v>
      </c>
      <c r="BR35" s="93">
        <v>6364.1</v>
      </c>
      <c r="BS35" s="93">
        <v>6389.2</v>
      </c>
      <c r="BT35" s="93">
        <v>6467.5</v>
      </c>
      <c r="BU35" s="93">
        <v>6547.7</v>
      </c>
      <c r="BV35" s="93">
        <v>6603.2</v>
      </c>
      <c r="BW35" s="93">
        <v>6681.3</v>
      </c>
      <c r="BX35" s="93">
        <v>6762.7</v>
      </c>
      <c r="BY35" s="93">
        <v>6911.3</v>
      </c>
      <c r="BZ35" s="93">
        <v>6992.7</v>
      </c>
      <c r="CA35" s="93">
        <v>7108.4</v>
      </c>
      <c r="CB35" s="93">
        <v>7191.9</v>
      </c>
      <c r="CC35" s="93">
        <v>7307.3</v>
      </c>
      <c r="CD35" s="93">
        <v>7455.4</v>
      </c>
      <c r="CE35" s="93">
        <v>7540.6</v>
      </c>
      <c r="CF35" s="93">
        <v>7673.9</v>
      </c>
      <c r="CG35" s="93">
        <v>7825.2</v>
      </c>
      <c r="CH35" s="93">
        <v>7887.6</v>
      </c>
      <c r="CI35" s="93">
        <v>8004.3</v>
      </c>
      <c r="CJ35" s="93">
        <v>8106.6</v>
      </c>
      <c r="CK35" s="93">
        <v>8221.9</v>
      </c>
      <c r="CL35" s="93">
        <v>8280.6</v>
      </c>
      <c r="CM35" s="93">
        <v>8416.4</v>
      </c>
      <c r="CN35" s="93">
        <v>8514.1</v>
      </c>
      <c r="CO35" s="93">
        <v>8610.7000000000007</v>
      </c>
      <c r="CP35" s="93">
        <v>8736.7000000000007</v>
      </c>
      <c r="CQ35" s="93">
        <v>8791.7000000000007</v>
      </c>
      <c r="CR35" s="93">
        <v>8900.2999999999993</v>
      </c>
      <c r="CS35" s="93">
        <v>8925.1</v>
      </c>
      <c r="CT35" s="93">
        <v>8681.7999999999993</v>
      </c>
      <c r="CU35" s="93">
        <v>8625.7999999999993</v>
      </c>
      <c r="CV35" s="93">
        <v>8645.7999999999993</v>
      </c>
      <c r="CW35" s="93">
        <v>8778</v>
      </c>
      <c r="CX35" s="93">
        <v>8824.7999999999993</v>
      </c>
      <c r="CY35" s="93">
        <v>8897</v>
      </c>
      <c r="CZ35" s="93">
        <v>8980.7999999999993</v>
      </c>
      <c r="DA35" s="93">
        <v>9060.2999999999993</v>
      </c>
      <c r="DB35" s="93">
        <v>9175.6</v>
      </c>
      <c r="DC35" s="93">
        <v>9283.2000000000007</v>
      </c>
      <c r="DD35" s="93">
        <v>9380.9</v>
      </c>
      <c r="DE35" s="93">
        <v>9441.2000000000007</v>
      </c>
      <c r="DF35" s="93">
        <v>9500.6</v>
      </c>
      <c r="DG35" s="93">
        <v>9614.7000000000007</v>
      </c>
      <c r="DH35" s="93">
        <v>9661.7999999999993</v>
      </c>
      <c r="DI35" s="93">
        <v>9700.9</v>
      </c>
      <c r="DJ35" s="93">
        <v>9794.7000000000007</v>
      </c>
      <c r="DK35" s="93">
        <v>9898.6</v>
      </c>
      <c r="DL35" s="93">
        <v>9903.1</v>
      </c>
      <c r="DM35" s="93">
        <v>9985.2000000000007</v>
      </c>
      <c r="DN35" s="93">
        <v>10096.9</v>
      </c>
      <c r="DO35" s="93">
        <v>10184.299999999999</v>
      </c>
      <c r="DP35" s="93">
        <v>10326.200000000001</v>
      </c>
      <c r="DQ35" s="93">
        <v>10446.5</v>
      </c>
      <c r="DR35" s="93">
        <v>10547.3</v>
      </c>
      <c r="DS35" s="93">
        <v>10570.9</v>
      </c>
      <c r="DT35" s="93">
        <v>10693.2</v>
      </c>
      <c r="DU35" s="93">
        <v>10803</v>
      </c>
      <c r="DV35" s="93">
        <v>10826.5</v>
      </c>
      <c r="DW35" s="93">
        <v>10919.2</v>
      </c>
      <c r="DX35" s="93">
        <v>11049.8</v>
      </c>
      <c r="DY35" s="93">
        <v>11135.5</v>
      </c>
      <c r="DZ35" s="93">
        <v>11245.6</v>
      </c>
      <c r="EA35" s="93">
        <v>11361.7</v>
      </c>
      <c r="EB35" s="93">
        <v>11439</v>
      </c>
      <c r="EC35" s="93">
        <v>11537.5</v>
      </c>
      <c r="ED35" s="93">
        <v>11746.6</v>
      </c>
      <c r="EE35" s="93">
        <v>11871.8</v>
      </c>
      <c r="EF35" s="93">
        <v>12017.1</v>
      </c>
      <c r="EG35" s="93">
        <v>12128.2</v>
      </c>
      <c r="EH35" s="93">
        <v>12207.6</v>
      </c>
      <c r="EI35" s="93">
        <v>12288.3</v>
      </c>
      <c r="EJ35" s="93">
        <v>12490.2</v>
      </c>
      <c r="EK35" s="93">
        <v>12622</v>
      </c>
      <c r="EL35" s="93">
        <v>12729.3</v>
      </c>
      <c r="EM35" s="93">
        <v>12465.5</v>
      </c>
      <c r="EN35" s="93">
        <v>11063.5</v>
      </c>
      <c r="EO35" s="93">
        <v>12332.4</v>
      </c>
      <c r="EP35" s="93">
        <v>12471.8</v>
      </c>
      <c r="EQ35" s="93">
        <v>12988.5</v>
      </c>
      <c r="ER35" s="93">
        <v>13608</v>
      </c>
      <c r="ES35" s="93">
        <v>13832.3</v>
      </c>
      <c r="ET35" s="93">
        <v>14135.3</v>
      </c>
      <c r="EU35" s="93">
        <v>14485.3</v>
      </c>
      <c r="EV35" s="93">
        <v>14786.5</v>
      </c>
    </row>
    <row r="36" spans="1:152" x14ac:dyDescent="0.25">
      <c r="A36" s="93" t="s">
        <v>877</v>
      </c>
      <c r="B36" s="93" t="s">
        <v>878</v>
      </c>
      <c r="C36" s="93" t="s">
        <v>896</v>
      </c>
      <c r="D36" s="93" t="s">
        <v>896</v>
      </c>
      <c r="E36" s="93" t="s">
        <v>896</v>
      </c>
      <c r="F36" s="93" t="s">
        <v>896</v>
      </c>
      <c r="G36" s="93" t="s">
        <v>896</v>
      </c>
      <c r="H36" s="93" t="s">
        <v>896</v>
      </c>
      <c r="I36" s="93" t="s">
        <v>896</v>
      </c>
      <c r="J36" s="93" t="s">
        <v>896</v>
      </c>
      <c r="K36" s="93">
        <v>2196.5</v>
      </c>
      <c r="L36" s="93">
        <v>2251.8000000000002</v>
      </c>
      <c r="M36" s="93">
        <v>2310.1</v>
      </c>
      <c r="N36" s="93">
        <v>2338.8000000000002</v>
      </c>
      <c r="O36" s="93">
        <v>2400.8000000000002</v>
      </c>
      <c r="P36" s="93">
        <v>2448.1</v>
      </c>
      <c r="Q36" s="93">
        <v>2496</v>
      </c>
      <c r="R36" s="93">
        <v>2559.5</v>
      </c>
      <c r="S36" s="93">
        <v>2597.6999999999998</v>
      </c>
      <c r="T36" s="93">
        <v>2641.2</v>
      </c>
      <c r="U36" s="93">
        <v>2693.3</v>
      </c>
      <c r="V36" s="93">
        <v>2722</v>
      </c>
      <c r="W36" s="93">
        <v>2797.1</v>
      </c>
      <c r="X36" s="93">
        <v>2827.4</v>
      </c>
      <c r="Y36" s="93">
        <v>2866</v>
      </c>
      <c r="Z36" s="93">
        <v>2870.8</v>
      </c>
      <c r="AA36" s="93">
        <v>2881.2</v>
      </c>
      <c r="AB36" s="93">
        <v>2925.7</v>
      </c>
      <c r="AC36" s="93">
        <v>2968.7</v>
      </c>
      <c r="AD36" s="93">
        <v>2999.1</v>
      </c>
      <c r="AE36" s="93">
        <v>3087.9</v>
      </c>
      <c r="AF36" s="93">
        <v>3125</v>
      </c>
      <c r="AG36" s="93">
        <v>3180.9</v>
      </c>
      <c r="AH36" s="93">
        <v>3241</v>
      </c>
      <c r="AI36" s="93">
        <v>3272.7</v>
      </c>
      <c r="AJ36" s="93">
        <v>3327.9</v>
      </c>
      <c r="AK36" s="93">
        <v>3374.6</v>
      </c>
      <c r="AL36" s="93">
        <v>3421.2</v>
      </c>
      <c r="AM36" s="93">
        <v>3473.1</v>
      </c>
      <c r="AN36" s="93">
        <v>3524</v>
      </c>
      <c r="AO36" s="93">
        <v>3579.2</v>
      </c>
      <c r="AP36" s="93">
        <v>3642.9</v>
      </c>
      <c r="AQ36" s="93">
        <v>3668.6</v>
      </c>
      <c r="AR36" s="93">
        <v>3723.5</v>
      </c>
      <c r="AS36" s="93">
        <v>3785.4</v>
      </c>
      <c r="AT36" s="93">
        <v>3835.7</v>
      </c>
      <c r="AU36" s="93">
        <v>3873.7</v>
      </c>
      <c r="AV36" s="93">
        <v>3944.9</v>
      </c>
      <c r="AW36" s="93">
        <v>3985.7</v>
      </c>
      <c r="AX36" s="93">
        <v>4053</v>
      </c>
      <c r="AY36" s="93">
        <v>4112.3999999999996</v>
      </c>
      <c r="AZ36" s="93">
        <v>4149.8</v>
      </c>
      <c r="BA36" s="93">
        <v>4240.7</v>
      </c>
      <c r="BB36" s="93">
        <v>4299.3999999999996</v>
      </c>
      <c r="BC36" s="93">
        <v>4360.6000000000004</v>
      </c>
      <c r="BD36" s="93">
        <v>4449.2</v>
      </c>
      <c r="BE36" s="93">
        <v>4520.7</v>
      </c>
      <c r="BF36" s="93">
        <v>4618.1000000000004</v>
      </c>
      <c r="BG36" s="93">
        <v>4679.8</v>
      </c>
      <c r="BH36" s="93">
        <v>4766.2</v>
      </c>
      <c r="BI36" s="93">
        <v>4835</v>
      </c>
      <c r="BJ36" s="93">
        <v>4930.7</v>
      </c>
      <c r="BK36" s="93">
        <v>5043.7</v>
      </c>
      <c r="BL36" s="93">
        <v>5094.5</v>
      </c>
      <c r="BM36" s="93">
        <v>5166.8999999999996</v>
      </c>
      <c r="BN36" s="93">
        <v>5234</v>
      </c>
      <c r="BO36" s="93">
        <v>5294.3</v>
      </c>
      <c r="BP36" s="93">
        <v>5330.5</v>
      </c>
      <c r="BQ36" s="93">
        <v>5377.8</v>
      </c>
      <c r="BR36" s="93">
        <v>5498.7</v>
      </c>
      <c r="BS36" s="93">
        <v>5534.7</v>
      </c>
      <c r="BT36" s="93">
        <v>5581.2</v>
      </c>
      <c r="BU36" s="93">
        <v>5651.4</v>
      </c>
      <c r="BV36" s="93">
        <v>5687</v>
      </c>
      <c r="BW36" s="93">
        <v>5728.2</v>
      </c>
      <c r="BX36" s="93">
        <v>5828.2</v>
      </c>
      <c r="BY36" s="93">
        <v>5949.1</v>
      </c>
      <c r="BZ36" s="93">
        <v>6018.2</v>
      </c>
      <c r="CA36" s="93">
        <v>6104.7</v>
      </c>
      <c r="CB36" s="93">
        <v>6173.1</v>
      </c>
      <c r="CC36" s="93">
        <v>6273.8</v>
      </c>
      <c r="CD36" s="93">
        <v>6379.1</v>
      </c>
      <c r="CE36" s="93">
        <v>6455.9</v>
      </c>
      <c r="CF36" s="93">
        <v>6568.3</v>
      </c>
      <c r="CG36" s="93">
        <v>6647.3</v>
      </c>
      <c r="CH36" s="93">
        <v>6689.9</v>
      </c>
      <c r="CI36" s="93">
        <v>6815.3</v>
      </c>
      <c r="CJ36" s="93">
        <v>6882.2</v>
      </c>
      <c r="CK36" s="93">
        <v>6962.7</v>
      </c>
      <c r="CL36" s="93">
        <v>7072.7</v>
      </c>
      <c r="CM36" s="93">
        <v>7169.2</v>
      </c>
      <c r="CN36" s="93">
        <v>7228.5</v>
      </c>
      <c r="CO36" s="93">
        <v>7308.9</v>
      </c>
      <c r="CP36" s="93">
        <v>7400.7</v>
      </c>
      <c r="CQ36" s="93">
        <v>7423.6</v>
      </c>
      <c r="CR36" s="93">
        <v>7483.3</v>
      </c>
      <c r="CS36" s="93">
        <v>7480.4</v>
      </c>
      <c r="CT36" s="93">
        <v>7378</v>
      </c>
      <c r="CU36" s="93">
        <v>7384.1</v>
      </c>
      <c r="CV36" s="93">
        <v>7398.3</v>
      </c>
      <c r="CW36" s="93">
        <v>7490.5</v>
      </c>
      <c r="CX36" s="93">
        <v>7502.2</v>
      </c>
      <c r="CY36" s="93">
        <v>7563.5</v>
      </c>
      <c r="CZ36" s="93">
        <v>7658.3</v>
      </c>
      <c r="DA36" s="93">
        <v>7722.3</v>
      </c>
      <c r="DB36" s="93">
        <v>7791.1</v>
      </c>
      <c r="DC36" s="93">
        <v>7865.8</v>
      </c>
      <c r="DD36" s="93">
        <v>7923.1</v>
      </c>
      <c r="DE36" s="93">
        <v>7971</v>
      </c>
      <c r="DF36" s="93">
        <v>8038.5</v>
      </c>
      <c r="DG36" s="93">
        <v>8155.1</v>
      </c>
      <c r="DH36" s="93">
        <v>8189.3</v>
      </c>
      <c r="DI36" s="93">
        <v>8220</v>
      </c>
      <c r="DJ36" s="93">
        <v>8306.2999999999993</v>
      </c>
      <c r="DK36" s="93">
        <v>8386.9</v>
      </c>
      <c r="DL36" s="93">
        <v>8417.1</v>
      </c>
      <c r="DM36" s="93">
        <v>8491.2000000000007</v>
      </c>
      <c r="DN36" s="93">
        <v>8582.1</v>
      </c>
      <c r="DO36" s="93">
        <v>8636.9</v>
      </c>
      <c r="DP36" s="93">
        <v>8786.5</v>
      </c>
      <c r="DQ36" s="93">
        <v>8916.6</v>
      </c>
      <c r="DR36" s="93">
        <v>9037.2000000000007</v>
      </c>
      <c r="DS36" s="93">
        <v>9107.5</v>
      </c>
      <c r="DT36" s="93">
        <v>9228.6</v>
      </c>
      <c r="DU36" s="93">
        <v>9333.7000000000007</v>
      </c>
      <c r="DV36" s="93">
        <v>9402.1</v>
      </c>
      <c r="DW36" s="93">
        <v>9518.5</v>
      </c>
      <c r="DX36" s="93">
        <v>9609.7000000000007</v>
      </c>
      <c r="DY36" s="93">
        <v>9690.1</v>
      </c>
      <c r="DZ36" s="93">
        <v>9785.4</v>
      </c>
      <c r="EA36" s="93">
        <v>9889.2999999999993</v>
      </c>
      <c r="EB36" s="93">
        <v>9945.6</v>
      </c>
      <c r="EC36" s="93">
        <v>10032.799999999999</v>
      </c>
      <c r="ED36" s="93">
        <v>10188.1</v>
      </c>
      <c r="EE36" s="93">
        <v>10296.4</v>
      </c>
      <c r="EF36" s="93">
        <v>10421.9</v>
      </c>
      <c r="EG36" s="93">
        <v>10532.6</v>
      </c>
      <c r="EH36" s="93">
        <v>10596.3</v>
      </c>
      <c r="EI36" s="93">
        <v>10706.9</v>
      </c>
      <c r="EJ36" s="93">
        <v>10878.4</v>
      </c>
      <c r="EK36" s="93">
        <v>11008.5</v>
      </c>
      <c r="EL36" s="93">
        <v>11103.3</v>
      </c>
      <c r="EM36" s="93">
        <v>10810.9</v>
      </c>
      <c r="EN36" s="93">
        <v>9475.5</v>
      </c>
      <c r="EO36" s="93">
        <v>10684.1</v>
      </c>
      <c r="EP36" s="93">
        <v>10830.4</v>
      </c>
      <c r="EQ36" s="93">
        <v>11235</v>
      </c>
      <c r="ER36" s="93">
        <v>11786.7</v>
      </c>
      <c r="ES36" s="93">
        <v>11949.4</v>
      </c>
      <c r="ET36" s="93">
        <v>12187.1</v>
      </c>
      <c r="EU36" s="93">
        <v>12447.7</v>
      </c>
      <c r="EV36" s="93">
        <v>12672.6</v>
      </c>
    </row>
    <row r="37" spans="1:152" ht="15.75" x14ac:dyDescent="0.3">
      <c r="A37" s="157" t="s">
        <v>879</v>
      </c>
      <c r="B37" s="156"/>
      <c r="C37" s="156"/>
      <c r="D37" s="156"/>
      <c r="E37" s="156"/>
      <c r="F37" s="156"/>
      <c r="G37" s="156"/>
      <c r="H37" s="156"/>
      <c r="I37" s="156"/>
      <c r="J37" s="156"/>
      <c r="K37" s="156"/>
      <c r="L37" s="156"/>
      <c r="M37" s="156"/>
      <c r="N37" s="156"/>
      <c r="O37" s="156"/>
      <c r="P37" s="156"/>
      <c r="Q37" s="156"/>
      <c r="R37" s="156"/>
      <c r="S37" s="156"/>
      <c r="T37" s="156"/>
      <c r="U37" s="156"/>
      <c r="V37" s="156"/>
      <c r="W37" s="156"/>
      <c r="X37" s="156"/>
      <c r="Y37" s="156"/>
      <c r="Z37" s="156"/>
      <c r="AA37" s="156"/>
      <c r="AB37" s="156"/>
      <c r="AC37" s="156"/>
      <c r="AD37" s="156"/>
      <c r="AE37" s="156"/>
      <c r="AF37" s="156"/>
      <c r="AG37" s="156"/>
      <c r="AH37" s="156"/>
      <c r="AI37" s="156"/>
      <c r="AJ37" s="156"/>
      <c r="AK37" s="156"/>
      <c r="AL37" s="156"/>
      <c r="AM37" s="156"/>
      <c r="AN37" s="156"/>
      <c r="AO37" s="156"/>
      <c r="AP37" s="156"/>
      <c r="AQ37" s="156"/>
      <c r="AR37" s="156"/>
      <c r="AS37" s="156"/>
      <c r="AT37" s="156"/>
      <c r="AU37" s="156"/>
      <c r="AV37" s="156"/>
      <c r="AW37" s="156"/>
      <c r="AX37" s="156"/>
      <c r="AY37" s="156"/>
      <c r="AZ37" s="156"/>
      <c r="BA37" s="156"/>
      <c r="BB37" s="156"/>
      <c r="BC37" s="156"/>
      <c r="BD37" s="156"/>
      <c r="BE37" s="156"/>
      <c r="BF37" s="156"/>
      <c r="BG37" s="156"/>
      <c r="BH37" s="156"/>
      <c r="BI37" s="156"/>
      <c r="BJ37" s="156"/>
      <c r="BK37" s="156"/>
      <c r="BL37" s="156"/>
      <c r="BM37" s="156"/>
      <c r="BN37" s="156"/>
      <c r="BO37" s="156"/>
      <c r="BP37" s="156"/>
      <c r="BQ37" s="156"/>
      <c r="BR37" s="156"/>
      <c r="BS37" s="156"/>
      <c r="BT37" s="156"/>
      <c r="BU37" s="156"/>
      <c r="BV37" s="156"/>
      <c r="BW37" s="156"/>
      <c r="BX37" s="156"/>
      <c r="BY37" s="156"/>
      <c r="BZ37" s="156"/>
      <c r="CA37" s="156"/>
      <c r="CB37" s="156"/>
      <c r="CC37" s="156"/>
      <c r="CD37" s="156"/>
      <c r="CE37" s="156"/>
      <c r="CF37" s="156"/>
      <c r="CG37" s="156"/>
      <c r="CH37" s="156"/>
      <c r="CI37" s="156"/>
      <c r="CJ37" s="156"/>
      <c r="CK37" s="156"/>
      <c r="CL37" s="156"/>
      <c r="CM37" s="156"/>
      <c r="CN37" s="156"/>
      <c r="CO37" s="156"/>
      <c r="CP37" s="156"/>
      <c r="CQ37" s="156"/>
      <c r="CR37" s="156"/>
      <c r="CS37" s="156"/>
      <c r="CT37" s="156"/>
      <c r="CU37" s="156"/>
      <c r="CV37" s="156"/>
      <c r="CW37" s="156"/>
      <c r="CX37" s="156"/>
      <c r="CY37" s="156"/>
      <c r="CZ37" s="156"/>
      <c r="DA37" s="156"/>
      <c r="DB37" s="156"/>
      <c r="DC37" s="156"/>
      <c r="DD37" s="156"/>
      <c r="DE37" s="156"/>
      <c r="DF37" s="156"/>
      <c r="DG37" s="156"/>
      <c r="DH37" s="156"/>
      <c r="DI37" s="156"/>
      <c r="DJ37" s="156"/>
      <c r="DK37" s="156"/>
      <c r="DL37" s="156"/>
      <c r="DM37" s="156"/>
      <c r="DN37" s="156"/>
      <c r="DO37" s="156"/>
      <c r="DP37" s="156"/>
      <c r="DQ37" s="156"/>
      <c r="DR37" s="156"/>
      <c r="DS37" s="156"/>
      <c r="DT37" s="156"/>
      <c r="DU37" s="156"/>
      <c r="DV37" s="156"/>
      <c r="DW37" s="156"/>
      <c r="DX37" s="156"/>
      <c r="DY37" s="156"/>
      <c r="DZ37" s="156"/>
      <c r="EA37" s="156"/>
      <c r="EB37" s="156"/>
      <c r="EC37" s="156"/>
      <c r="ED37" s="156"/>
      <c r="EE37" s="156"/>
      <c r="EF37" s="156"/>
      <c r="EG37" s="156"/>
      <c r="EH37" s="156"/>
      <c r="EI37" s="156"/>
      <c r="EJ37" s="156"/>
      <c r="EK37" s="156"/>
      <c r="EL37" s="156"/>
      <c r="EM37" s="156"/>
      <c r="EN37" s="156"/>
      <c r="EO37" s="156"/>
      <c r="EP37" s="156"/>
      <c r="EQ37" s="156"/>
      <c r="ER37" s="156"/>
      <c r="ES37" s="156"/>
      <c r="ET37" s="156"/>
      <c r="EU37" s="156"/>
      <c r="EV37" s="156"/>
    </row>
    <row r="38" spans="1:152" x14ac:dyDescent="0.25">
      <c r="A38" s="155" t="s">
        <v>880</v>
      </c>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6"/>
      <c r="Z38" s="156"/>
      <c r="AA38" s="156"/>
      <c r="AB38" s="156"/>
      <c r="AC38" s="156"/>
      <c r="AD38" s="156"/>
      <c r="AE38" s="156"/>
      <c r="AF38" s="156"/>
      <c r="AG38" s="156"/>
      <c r="AH38" s="156"/>
      <c r="AI38" s="156"/>
      <c r="AJ38" s="156"/>
      <c r="AK38" s="156"/>
      <c r="AL38" s="156"/>
      <c r="AM38" s="156"/>
      <c r="AN38" s="156"/>
      <c r="AO38" s="156"/>
      <c r="AP38" s="156"/>
      <c r="AQ38" s="156"/>
      <c r="AR38" s="156"/>
      <c r="AS38" s="156"/>
      <c r="AT38" s="156"/>
      <c r="AU38" s="156"/>
      <c r="AV38" s="156"/>
      <c r="AW38" s="156"/>
      <c r="AX38" s="156"/>
      <c r="AY38" s="156"/>
      <c r="AZ38" s="156"/>
      <c r="BA38" s="156"/>
      <c r="BB38" s="156"/>
      <c r="BC38" s="156"/>
      <c r="BD38" s="156"/>
      <c r="BE38" s="156"/>
      <c r="BF38" s="156"/>
      <c r="BG38" s="156"/>
      <c r="BH38" s="156"/>
      <c r="BI38" s="156"/>
      <c r="BJ38" s="156"/>
      <c r="BK38" s="156"/>
      <c r="BL38" s="156"/>
      <c r="BM38" s="156"/>
      <c r="BN38" s="156"/>
      <c r="BO38" s="156"/>
      <c r="BP38" s="156"/>
      <c r="BQ38" s="156"/>
      <c r="BR38" s="156"/>
      <c r="BS38" s="156"/>
      <c r="BT38" s="156"/>
      <c r="BU38" s="156"/>
      <c r="BV38" s="156"/>
      <c r="BW38" s="156"/>
      <c r="BX38" s="156"/>
      <c r="BY38" s="156"/>
      <c r="BZ38" s="156"/>
      <c r="CA38" s="156"/>
      <c r="CB38" s="156"/>
      <c r="CC38" s="156"/>
      <c r="CD38" s="156"/>
      <c r="CE38" s="156"/>
      <c r="CF38" s="156"/>
      <c r="CG38" s="156"/>
      <c r="CH38" s="156"/>
      <c r="CI38" s="156"/>
      <c r="CJ38" s="156"/>
      <c r="CK38" s="156"/>
      <c r="CL38" s="156"/>
      <c r="CM38" s="156"/>
      <c r="CN38" s="156"/>
      <c r="CO38" s="156"/>
      <c r="CP38" s="156"/>
      <c r="CQ38" s="156"/>
      <c r="CR38" s="156"/>
      <c r="CS38" s="156"/>
      <c r="CT38" s="156"/>
      <c r="CU38" s="156"/>
      <c r="CV38" s="156"/>
      <c r="CW38" s="156"/>
      <c r="CX38" s="156"/>
      <c r="CY38" s="156"/>
      <c r="CZ38" s="156"/>
      <c r="DA38" s="156"/>
      <c r="DB38" s="156"/>
      <c r="DC38" s="156"/>
      <c r="DD38" s="156"/>
      <c r="DE38" s="156"/>
      <c r="DF38" s="156"/>
      <c r="DG38" s="156"/>
      <c r="DH38" s="156"/>
      <c r="DI38" s="156"/>
      <c r="DJ38" s="156"/>
      <c r="DK38" s="156"/>
      <c r="DL38" s="156"/>
      <c r="DM38" s="156"/>
      <c r="DN38" s="156"/>
      <c r="DO38" s="156"/>
      <c r="DP38" s="156"/>
      <c r="DQ38" s="156"/>
      <c r="DR38" s="156"/>
      <c r="DS38" s="156"/>
      <c r="DT38" s="156"/>
      <c r="DU38" s="156"/>
      <c r="DV38" s="156"/>
      <c r="DW38" s="156"/>
      <c r="DX38" s="156"/>
      <c r="DY38" s="156"/>
      <c r="DZ38" s="156"/>
      <c r="EA38" s="156"/>
      <c r="EB38" s="156"/>
      <c r="EC38" s="156"/>
      <c r="ED38" s="156"/>
      <c r="EE38" s="156"/>
      <c r="EF38" s="156"/>
      <c r="EG38" s="156"/>
      <c r="EH38" s="156"/>
      <c r="EI38" s="156"/>
      <c r="EJ38" s="156"/>
      <c r="EK38" s="156"/>
      <c r="EL38" s="156"/>
      <c r="EM38" s="156"/>
      <c r="EN38" s="156"/>
      <c r="EO38" s="156"/>
      <c r="EP38" s="156"/>
      <c r="EQ38" s="156"/>
      <c r="ER38" s="156"/>
      <c r="ES38" s="156"/>
      <c r="ET38" s="156"/>
      <c r="EU38" s="156"/>
      <c r="EV38" s="156"/>
    </row>
    <row r="39" spans="1:152" x14ac:dyDescent="0.25">
      <c r="A39" s="155" t="s">
        <v>881</v>
      </c>
      <c r="B39" s="156"/>
      <c r="C39" s="156"/>
      <c r="D39" s="156"/>
      <c r="E39" s="156"/>
      <c r="F39" s="156"/>
      <c r="G39" s="156"/>
      <c r="H39" s="156"/>
      <c r="I39" s="156"/>
      <c r="J39" s="156"/>
      <c r="K39" s="156"/>
      <c r="L39" s="156"/>
      <c r="M39" s="156"/>
      <c r="N39" s="156"/>
      <c r="O39" s="156"/>
      <c r="P39" s="156"/>
      <c r="Q39" s="156"/>
      <c r="R39" s="156"/>
      <c r="S39" s="156"/>
      <c r="T39" s="156"/>
      <c r="U39" s="156"/>
      <c r="V39" s="156"/>
      <c r="W39" s="156"/>
      <c r="X39" s="156"/>
      <c r="Y39" s="156"/>
      <c r="Z39" s="156"/>
      <c r="AA39" s="156"/>
      <c r="AB39" s="156"/>
      <c r="AC39" s="156"/>
      <c r="AD39" s="156"/>
      <c r="AE39" s="156"/>
      <c r="AF39" s="156"/>
      <c r="AG39" s="156"/>
      <c r="AH39" s="156"/>
      <c r="AI39" s="156"/>
      <c r="AJ39" s="156"/>
      <c r="AK39" s="156"/>
      <c r="AL39" s="156"/>
      <c r="AM39" s="156"/>
      <c r="AN39" s="156"/>
      <c r="AO39" s="156"/>
      <c r="AP39" s="156"/>
      <c r="AQ39" s="156"/>
      <c r="AR39" s="156"/>
      <c r="AS39" s="156"/>
      <c r="AT39" s="156"/>
      <c r="AU39" s="156"/>
      <c r="AV39" s="156"/>
      <c r="AW39" s="156"/>
      <c r="AX39" s="156"/>
      <c r="AY39" s="156"/>
      <c r="AZ39" s="156"/>
      <c r="BA39" s="156"/>
      <c r="BB39" s="156"/>
      <c r="BC39" s="156"/>
      <c r="BD39" s="156"/>
      <c r="BE39" s="156"/>
      <c r="BF39" s="156"/>
      <c r="BG39" s="156"/>
      <c r="BH39" s="156"/>
      <c r="BI39" s="156"/>
      <c r="BJ39" s="156"/>
      <c r="BK39" s="156"/>
      <c r="BL39" s="156"/>
      <c r="BM39" s="156"/>
      <c r="BN39" s="156"/>
      <c r="BO39" s="156"/>
      <c r="BP39" s="156"/>
      <c r="BQ39" s="156"/>
      <c r="BR39" s="156"/>
      <c r="BS39" s="156"/>
      <c r="BT39" s="156"/>
      <c r="BU39" s="156"/>
      <c r="BV39" s="156"/>
      <c r="BW39" s="156"/>
      <c r="BX39" s="156"/>
      <c r="BY39" s="156"/>
      <c r="BZ39" s="156"/>
      <c r="CA39" s="156"/>
      <c r="CB39" s="156"/>
      <c r="CC39" s="156"/>
      <c r="CD39" s="156"/>
      <c r="CE39" s="156"/>
      <c r="CF39" s="156"/>
      <c r="CG39" s="156"/>
      <c r="CH39" s="156"/>
      <c r="CI39" s="156"/>
      <c r="CJ39" s="156"/>
      <c r="CK39" s="156"/>
      <c r="CL39" s="156"/>
      <c r="CM39" s="156"/>
      <c r="CN39" s="156"/>
      <c r="CO39" s="156"/>
      <c r="CP39" s="156"/>
      <c r="CQ39" s="156"/>
      <c r="CR39" s="156"/>
      <c r="CS39" s="156"/>
      <c r="CT39" s="156"/>
      <c r="CU39" s="156"/>
      <c r="CV39" s="156"/>
      <c r="CW39" s="156"/>
      <c r="CX39" s="156"/>
      <c r="CY39" s="156"/>
      <c r="CZ39" s="156"/>
      <c r="DA39" s="156"/>
      <c r="DB39" s="156"/>
      <c r="DC39" s="156"/>
      <c r="DD39" s="156"/>
      <c r="DE39" s="156"/>
      <c r="DF39" s="156"/>
      <c r="DG39" s="156"/>
      <c r="DH39" s="156"/>
      <c r="DI39" s="156"/>
      <c r="DJ39" s="156"/>
      <c r="DK39" s="156"/>
      <c r="DL39" s="156"/>
      <c r="DM39" s="156"/>
      <c r="DN39" s="156"/>
      <c r="DO39" s="156"/>
      <c r="DP39" s="156"/>
      <c r="DQ39" s="156"/>
      <c r="DR39" s="156"/>
      <c r="DS39" s="156"/>
      <c r="DT39" s="156"/>
      <c r="DU39" s="156"/>
      <c r="DV39" s="156"/>
      <c r="DW39" s="156"/>
      <c r="DX39" s="156"/>
      <c r="DY39" s="156"/>
      <c r="DZ39" s="156"/>
      <c r="EA39" s="156"/>
      <c r="EB39" s="156"/>
      <c r="EC39" s="156"/>
      <c r="ED39" s="156"/>
      <c r="EE39" s="156"/>
      <c r="EF39" s="156"/>
      <c r="EG39" s="156"/>
      <c r="EH39" s="156"/>
      <c r="EI39" s="156"/>
      <c r="EJ39" s="156"/>
      <c r="EK39" s="156"/>
      <c r="EL39" s="156"/>
      <c r="EM39" s="156"/>
      <c r="EN39" s="156"/>
      <c r="EO39" s="156"/>
      <c r="EP39" s="156"/>
      <c r="EQ39" s="156"/>
      <c r="ER39" s="156"/>
      <c r="ES39" s="156"/>
      <c r="ET39" s="156"/>
      <c r="EU39" s="156"/>
      <c r="EV39" s="156"/>
    </row>
    <row r="40" spans="1:152" x14ac:dyDescent="0.25">
      <c r="A40" s="155" t="s">
        <v>882</v>
      </c>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6"/>
      <c r="Z40" s="156"/>
      <c r="AA40" s="156"/>
      <c r="AB40" s="156"/>
      <c r="AC40" s="156"/>
      <c r="AD40" s="156"/>
      <c r="AE40" s="156"/>
      <c r="AF40" s="156"/>
      <c r="AG40" s="156"/>
      <c r="AH40" s="156"/>
      <c r="AI40" s="156"/>
      <c r="AJ40" s="156"/>
      <c r="AK40" s="156"/>
      <c r="AL40" s="156"/>
      <c r="AM40" s="156"/>
      <c r="AN40" s="156"/>
      <c r="AO40" s="156"/>
      <c r="AP40" s="156"/>
      <c r="AQ40" s="156"/>
      <c r="AR40" s="156"/>
      <c r="AS40" s="156"/>
      <c r="AT40" s="156"/>
      <c r="AU40" s="156"/>
      <c r="AV40" s="156"/>
      <c r="AW40" s="156"/>
      <c r="AX40" s="156"/>
      <c r="AY40" s="156"/>
      <c r="AZ40" s="156"/>
      <c r="BA40" s="156"/>
      <c r="BB40" s="156"/>
      <c r="BC40" s="156"/>
      <c r="BD40" s="156"/>
      <c r="BE40" s="156"/>
      <c r="BF40" s="156"/>
      <c r="BG40" s="156"/>
      <c r="BH40" s="156"/>
      <c r="BI40" s="156"/>
      <c r="BJ40" s="156"/>
      <c r="BK40" s="156"/>
      <c r="BL40" s="156"/>
      <c r="BM40" s="156"/>
      <c r="BN40" s="156"/>
      <c r="BO40" s="156"/>
      <c r="BP40" s="156"/>
      <c r="BQ40" s="156"/>
      <c r="BR40" s="156"/>
      <c r="BS40" s="156"/>
      <c r="BT40" s="156"/>
      <c r="BU40" s="156"/>
      <c r="BV40" s="156"/>
      <c r="BW40" s="156"/>
      <c r="BX40" s="156"/>
      <c r="BY40" s="156"/>
      <c r="BZ40" s="156"/>
      <c r="CA40" s="156"/>
      <c r="CB40" s="156"/>
      <c r="CC40" s="156"/>
      <c r="CD40" s="156"/>
      <c r="CE40" s="156"/>
      <c r="CF40" s="156"/>
      <c r="CG40" s="156"/>
      <c r="CH40" s="156"/>
      <c r="CI40" s="156"/>
      <c r="CJ40" s="156"/>
      <c r="CK40" s="156"/>
      <c r="CL40" s="156"/>
      <c r="CM40" s="156"/>
      <c r="CN40" s="156"/>
      <c r="CO40" s="156"/>
      <c r="CP40" s="156"/>
      <c r="CQ40" s="156"/>
      <c r="CR40" s="156"/>
      <c r="CS40" s="156"/>
      <c r="CT40" s="156"/>
      <c r="CU40" s="156"/>
      <c r="CV40" s="156"/>
      <c r="CW40" s="156"/>
      <c r="CX40" s="156"/>
      <c r="CY40" s="156"/>
      <c r="CZ40" s="156"/>
      <c r="DA40" s="156"/>
      <c r="DB40" s="156"/>
      <c r="DC40" s="156"/>
      <c r="DD40" s="156"/>
      <c r="DE40" s="156"/>
      <c r="DF40" s="156"/>
      <c r="DG40" s="156"/>
      <c r="DH40" s="156"/>
      <c r="DI40" s="156"/>
      <c r="DJ40" s="156"/>
      <c r="DK40" s="156"/>
      <c r="DL40" s="156"/>
      <c r="DM40" s="156"/>
      <c r="DN40" s="156"/>
      <c r="DO40" s="156"/>
      <c r="DP40" s="156"/>
      <c r="DQ40" s="156"/>
      <c r="DR40" s="156"/>
      <c r="DS40" s="156"/>
      <c r="DT40" s="156"/>
      <c r="DU40" s="156"/>
      <c r="DV40" s="156"/>
      <c r="DW40" s="156"/>
      <c r="DX40" s="156"/>
      <c r="DY40" s="156"/>
      <c r="DZ40" s="156"/>
      <c r="EA40" s="156"/>
      <c r="EB40" s="156"/>
      <c r="EC40" s="156"/>
      <c r="ED40" s="156"/>
      <c r="EE40" s="156"/>
      <c r="EF40" s="156"/>
      <c r="EG40" s="156"/>
      <c r="EH40" s="156"/>
      <c r="EI40" s="156"/>
      <c r="EJ40" s="156"/>
      <c r="EK40" s="156"/>
      <c r="EL40" s="156"/>
      <c r="EM40" s="156"/>
      <c r="EN40" s="156"/>
      <c r="EO40" s="156"/>
      <c r="EP40" s="156"/>
      <c r="EQ40" s="156"/>
      <c r="ER40" s="156"/>
      <c r="ES40" s="156"/>
      <c r="ET40" s="156"/>
      <c r="EU40" s="156"/>
      <c r="EV40" s="156"/>
    </row>
    <row r="41" spans="1:152" x14ac:dyDescent="0.25">
      <c r="A41" s="155" t="s">
        <v>883</v>
      </c>
      <c r="B41" s="156"/>
      <c r="C41" s="156"/>
      <c r="D41" s="156"/>
      <c r="E41" s="156"/>
      <c r="F41" s="156"/>
      <c r="G41" s="156"/>
      <c r="H41" s="156"/>
      <c r="I41" s="156"/>
      <c r="J41" s="156"/>
      <c r="K41" s="156"/>
      <c r="L41" s="156"/>
      <c r="M41" s="156"/>
      <c r="N41" s="156"/>
      <c r="O41" s="156"/>
      <c r="P41" s="156"/>
      <c r="Q41" s="156"/>
      <c r="R41" s="156"/>
      <c r="S41" s="156"/>
      <c r="T41" s="156"/>
      <c r="U41" s="156"/>
      <c r="V41" s="156"/>
      <c r="W41" s="156"/>
      <c r="X41" s="156"/>
      <c r="Y41" s="156"/>
      <c r="Z41" s="156"/>
      <c r="AA41" s="156"/>
      <c r="AB41" s="156"/>
      <c r="AC41" s="156"/>
      <c r="AD41" s="156"/>
      <c r="AE41" s="156"/>
      <c r="AF41" s="156"/>
      <c r="AG41" s="156"/>
      <c r="AH41" s="156"/>
      <c r="AI41" s="156"/>
      <c r="AJ41" s="156"/>
      <c r="AK41" s="156"/>
      <c r="AL41" s="156"/>
      <c r="AM41" s="156"/>
      <c r="AN41" s="156"/>
      <c r="AO41" s="156"/>
      <c r="AP41" s="156"/>
      <c r="AQ41" s="156"/>
      <c r="AR41" s="156"/>
      <c r="AS41" s="156"/>
      <c r="AT41" s="156"/>
      <c r="AU41" s="156"/>
      <c r="AV41" s="156"/>
      <c r="AW41" s="156"/>
      <c r="AX41" s="156"/>
      <c r="AY41" s="156"/>
      <c r="AZ41" s="156"/>
      <c r="BA41" s="156"/>
      <c r="BB41" s="156"/>
      <c r="BC41" s="156"/>
      <c r="BD41" s="156"/>
      <c r="BE41" s="156"/>
      <c r="BF41" s="156"/>
      <c r="BG41" s="156"/>
      <c r="BH41" s="156"/>
      <c r="BI41" s="156"/>
      <c r="BJ41" s="156"/>
      <c r="BK41" s="156"/>
      <c r="BL41" s="156"/>
      <c r="BM41" s="156"/>
      <c r="BN41" s="156"/>
      <c r="BO41" s="156"/>
      <c r="BP41" s="156"/>
      <c r="BQ41" s="156"/>
      <c r="BR41" s="156"/>
      <c r="BS41" s="156"/>
      <c r="BT41" s="156"/>
      <c r="BU41" s="156"/>
      <c r="BV41" s="156"/>
      <c r="BW41" s="156"/>
      <c r="BX41" s="156"/>
      <c r="BY41" s="156"/>
      <c r="BZ41" s="156"/>
      <c r="CA41" s="156"/>
      <c r="CB41" s="156"/>
      <c r="CC41" s="156"/>
      <c r="CD41" s="156"/>
      <c r="CE41" s="156"/>
      <c r="CF41" s="156"/>
      <c r="CG41" s="156"/>
      <c r="CH41" s="156"/>
      <c r="CI41" s="156"/>
      <c r="CJ41" s="156"/>
      <c r="CK41" s="156"/>
      <c r="CL41" s="156"/>
      <c r="CM41" s="156"/>
      <c r="CN41" s="156"/>
      <c r="CO41" s="156"/>
      <c r="CP41" s="156"/>
      <c r="CQ41" s="156"/>
      <c r="CR41" s="156"/>
      <c r="CS41" s="156"/>
      <c r="CT41" s="156"/>
      <c r="CU41" s="156"/>
      <c r="CV41" s="156"/>
      <c r="CW41" s="156"/>
      <c r="CX41" s="156"/>
      <c r="CY41" s="156"/>
      <c r="CZ41" s="156"/>
      <c r="DA41" s="156"/>
      <c r="DB41" s="156"/>
      <c r="DC41" s="156"/>
      <c r="DD41" s="156"/>
      <c r="DE41" s="156"/>
      <c r="DF41" s="156"/>
      <c r="DG41" s="156"/>
      <c r="DH41" s="156"/>
      <c r="DI41" s="156"/>
      <c r="DJ41" s="156"/>
      <c r="DK41" s="156"/>
      <c r="DL41" s="156"/>
      <c r="DM41" s="156"/>
      <c r="DN41" s="156"/>
      <c r="DO41" s="156"/>
      <c r="DP41" s="156"/>
      <c r="DQ41" s="156"/>
      <c r="DR41" s="156"/>
      <c r="DS41" s="156"/>
      <c r="DT41" s="156"/>
      <c r="DU41" s="156"/>
      <c r="DV41" s="156"/>
      <c r="DW41" s="156"/>
      <c r="DX41" s="156"/>
      <c r="DY41" s="156"/>
      <c r="DZ41" s="156"/>
      <c r="EA41" s="156"/>
      <c r="EB41" s="156"/>
      <c r="EC41" s="156"/>
      <c r="ED41" s="156"/>
      <c r="EE41" s="156"/>
      <c r="EF41" s="156"/>
      <c r="EG41" s="156"/>
      <c r="EH41" s="156"/>
      <c r="EI41" s="156"/>
      <c r="EJ41" s="156"/>
      <c r="EK41" s="156"/>
      <c r="EL41" s="156"/>
      <c r="EM41" s="156"/>
      <c r="EN41" s="156"/>
      <c r="EO41" s="156"/>
      <c r="EP41" s="156"/>
      <c r="EQ41" s="156"/>
      <c r="ER41" s="156"/>
      <c r="ES41" s="156"/>
      <c r="ET41" s="156"/>
      <c r="EU41" s="156"/>
      <c r="EV41" s="156"/>
    </row>
    <row r="42" spans="1:152" x14ac:dyDescent="0.25">
      <c r="A42" s="155" t="s">
        <v>884</v>
      </c>
      <c r="B42" s="156"/>
      <c r="C42" s="156"/>
      <c r="D42" s="156"/>
      <c r="E42" s="156"/>
      <c r="F42" s="156"/>
      <c r="G42" s="156"/>
      <c r="H42" s="156"/>
      <c r="I42" s="156"/>
      <c r="J42" s="156"/>
      <c r="K42" s="156"/>
      <c r="L42" s="156"/>
      <c r="M42" s="156"/>
      <c r="N42" s="156"/>
      <c r="O42" s="156"/>
      <c r="P42" s="156"/>
      <c r="Q42" s="156"/>
      <c r="R42" s="156"/>
      <c r="S42" s="156"/>
      <c r="T42" s="156"/>
      <c r="U42" s="156"/>
      <c r="V42" s="156"/>
      <c r="W42" s="156"/>
      <c r="X42" s="156"/>
      <c r="Y42" s="156"/>
      <c r="Z42" s="156"/>
      <c r="AA42" s="156"/>
      <c r="AB42" s="156"/>
      <c r="AC42" s="156"/>
      <c r="AD42" s="156"/>
      <c r="AE42" s="156"/>
      <c r="AF42" s="156"/>
      <c r="AG42" s="156"/>
      <c r="AH42" s="156"/>
      <c r="AI42" s="156"/>
      <c r="AJ42" s="156"/>
      <c r="AK42" s="156"/>
      <c r="AL42" s="156"/>
      <c r="AM42" s="156"/>
      <c r="AN42" s="156"/>
      <c r="AO42" s="156"/>
      <c r="AP42" s="156"/>
      <c r="AQ42" s="156"/>
      <c r="AR42" s="156"/>
      <c r="AS42" s="156"/>
      <c r="AT42" s="156"/>
      <c r="AU42" s="156"/>
      <c r="AV42" s="156"/>
      <c r="AW42" s="156"/>
      <c r="AX42" s="156"/>
      <c r="AY42" s="156"/>
      <c r="AZ42" s="156"/>
      <c r="BA42" s="156"/>
      <c r="BB42" s="156"/>
      <c r="BC42" s="156"/>
      <c r="BD42" s="156"/>
      <c r="BE42" s="156"/>
      <c r="BF42" s="156"/>
      <c r="BG42" s="156"/>
      <c r="BH42" s="156"/>
      <c r="BI42" s="156"/>
      <c r="BJ42" s="156"/>
      <c r="BK42" s="156"/>
      <c r="BL42" s="156"/>
      <c r="BM42" s="156"/>
      <c r="BN42" s="156"/>
      <c r="BO42" s="156"/>
      <c r="BP42" s="156"/>
      <c r="BQ42" s="156"/>
      <c r="BR42" s="156"/>
      <c r="BS42" s="156"/>
      <c r="BT42" s="156"/>
      <c r="BU42" s="156"/>
      <c r="BV42" s="156"/>
      <c r="BW42" s="156"/>
      <c r="BX42" s="156"/>
      <c r="BY42" s="156"/>
      <c r="BZ42" s="156"/>
      <c r="CA42" s="156"/>
      <c r="CB42" s="156"/>
      <c r="CC42" s="156"/>
      <c r="CD42" s="156"/>
      <c r="CE42" s="156"/>
      <c r="CF42" s="156"/>
      <c r="CG42" s="156"/>
      <c r="CH42" s="156"/>
      <c r="CI42" s="156"/>
      <c r="CJ42" s="156"/>
      <c r="CK42" s="156"/>
      <c r="CL42" s="156"/>
      <c r="CM42" s="156"/>
      <c r="CN42" s="156"/>
      <c r="CO42" s="156"/>
      <c r="CP42" s="156"/>
      <c r="CQ42" s="156"/>
      <c r="CR42" s="156"/>
      <c r="CS42" s="156"/>
      <c r="CT42" s="156"/>
      <c r="CU42" s="156"/>
      <c r="CV42" s="156"/>
      <c r="CW42" s="156"/>
      <c r="CX42" s="156"/>
      <c r="CY42" s="156"/>
      <c r="CZ42" s="156"/>
      <c r="DA42" s="156"/>
      <c r="DB42" s="156"/>
      <c r="DC42" s="156"/>
      <c r="DD42" s="156"/>
      <c r="DE42" s="156"/>
      <c r="DF42" s="156"/>
      <c r="DG42" s="156"/>
      <c r="DH42" s="156"/>
      <c r="DI42" s="156"/>
      <c r="DJ42" s="156"/>
      <c r="DK42" s="156"/>
      <c r="DL42" s="156"/>
      <c r="DM42" s="156"/>
      <c r="DN42" s="156"/>
      <c r="DO42" s="156"/>
      <c r="DP42" s="156"/>
      <c r="DQ42" s="156"/>
      <c r="DR42" s="156"/>
      <c r="DS42" s="156"/>
      <c r="DT42" s="156"/>
      <c r="DU42" s="156"/>
      <c r="DV42" s="156"/>
      <c r="DW42" s="156"/>
      <c r="DX42" s="156"/>
      <c r="DY42" s="156"/>
      <c r="DZ42" s="156"/>
      <c r="EA42" s="156"/>
      <c r="EB42" s="156"/>
      <c r="EC42" s="156"/>
      <c r="ED42" s="156"/>
      <c r="EE42" s="156"/>
      <c r="EF42" s="156"/>
      <c r="EG42" s="156"/>
      <c r="EH42" s="156"/>
      <c r="EI42" s="156"/>
      <c r="EJ42" s="156"/>
      <c r="EK42" s="156"/>
      <c r="EL42" s="156"/>
      <c r="EM42" s="156"/>
      <c r="EN42" s="156"/>
      <c r="EO42" s="156"/>
      <c r="EP42" s="156"/>
      <c r="EQ42" s="156"/>
      <c r="ER42" s="156"/>
      <c r="ES42" s="156"/>
      <c r="ET42" s="156"/>
      <c r="EU42" s="156"/>
      <c r="EV42" s="156"/>
    </row>
    <row r="43" spans="1:152" x14ac:dyDescent="0.25">
      <c r="A43" s="155" t="s">
        <v>885</v>
      </c>
      <c r="B43" s="156"/>
      <c r="C43" s="156"/>
      <c r="D43" s="156"/>
      <c r="E43" s="156"/>
      <c r="F43" s="156"/>
      <c r="G43" s="156"/>
      <c r="H43" s="156"/>
      <c r="I43" s="156"/>
      <c r="J43" s="156"/>
      <c r="K43" s="156"/>
      <c r="L43" s="156"/>
      <c r="M43" s="156"/>
      <c r="N43" s="156"/>
      <c r="O43" s="156"/>
      <c r="P43" s="156"/>
      <c r="Q43" s="156"/>
      <c r="R43" s="156"/>
      <c r="S43" s="156"/>
      <c r="T43" s="156"/>
      <c r="U43" s="156"/>
      <c r="V43" s="156"/>
      <c r="W43" s="156"/>
      <c r="X43" s="156"/>
      <c r="Y43" s="156"/>
      <c r="Z43" s="156"/>
      <c r="AA43" s="156"/>
      <c r="AB43" s="156"/>
      <c r="AC43" s="156"/>
      <c r="AD43" s="156"/>
      <c r="AE43" s="156"/>
      <c r="AF43" s="156"/>
      <c r="AG43" s="156"/>
      <c r="AH43" s="156"/>
      <c r="AI43" s="156"/>
      <c r="AJ43" s="156"/>
      <c r="AK43" s="156"/>
      <c r="AL43" s="156"/>
      <c r="AM43" s="156"/>
      <c r="AN43" s="156"/>
      <c r="AO43" s="156"/>
      <c r="AP43" s="156"/>
      <c r="AQ43" s="156"/>
      <c r="AR43" s="156"/>
      <c r="AS43" s="156"/>
      <c r="AT43" s="156"/>
      <c r="AU43" s="156"/>
      <c r="AV43" s="156"/>
      <c r="AW43" s="156"/>
      <c r="AX43" s="156"/>
      <c r="AY43" s="156"/>
      <c r="AZ43" s="156"/>
      <c r="BA43" s="156"/>
      <c r="BB43" s="156"/>
      <c r="BC43" s="156"/>
      <c r="BD43" s="156"/>
      <c r="BE43" s="156"/>
      <c r="BF43" s="156"/>
      <c r="BG43" s="156"/>
      <c r="BH43" s="156"/>
      <c r="BI43" s="156"/>
      <c r="BJ43" s="156"/>
      <c r="BK43" s="156"/>
      <c r="BL43" s="156"/>
      <c r="BM43" s="156"/>
      <c r="BN43" s="156"/>
      <c r="BO43" s="156"/>
      <c r="BP43" s="156"/>
      <c r="BQ43" s="156"/>
      <c r="BR43" s="156"/>
      <c r="BS43" s="156"/>
      <c r="BT43" s="156"/>
      <c r="BU43" s="156"/>
      <c r="BV43" s="156"/>
      <c r="BW43" s="156"/>
      <c r="BX43" s="156"/>
      <c r="BY43" s="156"/>
      <c r="BZ43" s="156"/>
      <c r="CA43" s="156"/>
      <c r="CB43" s="156"/>
      <c r="CC43" s="156"/>
      <c r="CD43" s="156"/>
      <c r="CE43" s="156"/>
      <c r="CF43" s="156"/>
      <c r="CG43" s="156"/>
      <c r="CH43" s="156"/>
      <c r="CI43" s="156"/>
      <c r="CJ43" s="156"/>
      <c r="CK43" s="156"/>
      <c r="CL43" s="156"/>
      <c r="CM43" s="156"/>
      <c r="CN43" s="156"/>
      <c r="CO43" s="156"/>
      <c r="CP43" s="156"/>
      <c r="CQ43" s="156"/>
      <c r="CR43" s="156"/>
      <c r="CS43" s="156"/>
      <c r="CT43" s="156"/>
      <c r="CU43" s="156"/>
      <c r="CV43" s="156"/>
      <c r="CW43" s="156"/>
      <c r="CX43" s="156"/>
      <c r="CY43" s="156"/>
      <c r="CZ43" s="156"/>
      <c r="DA43" s="156"/>
      <c r="DB43" s="156"/>
      <c r="DC43" s="156"/>
      <c r="DD43" s="156"/>
      <c r="DE43" s="156"/>
      <c r="DF43" s="156"/>
      <c r="DG43" s="156"/>
      <c r="DH43" s="156"/>
      <c r="DI43" s="156"/>
      <c r="DJ43" s="156"/>
      <c r="DK43" s="156"/>
      <c r="DL43" s="156"/>
      <c r="DM43" s="156"/>
      <c r="DN43" s="156"/>
      <c r="DO43" s="156"/>
      <c r="DP43" s="156"/>
      <c r="DQ43" s="156"/>
      <c r="DR43" s="156"/>
      <c r="DS43" s="156"/>
      <c r="DT43" s="156"/>
      <c r="DU43" s="156"/>
      <c r="DV43" s="156"/>
      <c r="DW43" s="156"/>
      <c r="DX43" s="156"/>
      <c r="DY43" s="156"/>
      <c r="DZ43" s="156"/>
      <c r="EA43" s="156"/>
      <c r="EB43" s="156"/>
      <c r="EC43" s="156"/>
      <c r="ED43" s="156"/>
      <c r="EE43" s="156"/>
      <c r="EF43" s="156"/>
      <c r="EG43" s="156"/>
      <c r="EH43" s="156"/>
      <c r="EI43" s="156"/>
      <c r="EJ43" s="156"/>
      <c r="EK43" s="156"/>
      <c r="EL43" s="156"/>
      <c r="EM43" s="156"/>
      <c r="EN43" s="156"/>
      <c r="EO43" s="156"/>
      <c r="EP43" s="156"/>
      <c r="EQ43" s="156"/>
      <c r="ER43" s="156"/>
      <c r="ES43" s="156"/>
      <c r="ET43" s="156"/>
      <c r="EU43" s="156"/>
      <c r="EV43" s="156"/>
    </row>
    <row r="47" spans="1:152" s="46" customFormat="1" x14ac:dyDescent="0.25">
      <c r="A47" s="158" t="s">
        <v>788</v>
      </c>
      <c r="B47" s="158" t="s">
        <v>789</v>
      </c>
      <c r="C47" s="158" t="s">
        <v>886</v>
      </c>
      <c r="D47" s="158"/>
      <c r="E47" s="158"/>
      <c r="F47" s="158"/>
      <c r="G47" s="158" t="s">
        <v>887</v>
      </c>
      <c r="H47" s="158"/>
      <c r="I47" s="158"/>
      <c r="J47" s="158"/>
      <c r="K47" s="158" t="s">
        <v>888</v>
      </c>
      <c r="L47" s="158"/>
      <c r="M47" s="158"/>
      <c r="N47" s="158"/>
      <c r="O47" s="158" t="s">
        <v>889</v>
      </c>
      <c r="P47" s="158"/>
      <c r="Q47" s="158"/>
      <c r="R47" s="158"/>
      <c r="S47" s="158" t="s">
        <v>890</v>
      </c>
      <c r="T47" s="158"/>
      <c r="U47" s="158"/>
      <c r="V47" s="158"/>
      <c r="W47" s="158" t="s">
        <v>891</v>
      </c>
      <c r="X47" s="158"/>
      <c r="Y47" s="158"/>
      <c r="Z47" s="158"/>
      <c r="AA47" s="158" t="s">
        <v>892</v>
      </c>
      <c r="AB47" s="158"/>
      <c r="AC47" s="158"/>
      <c r="AD47" s="158"/>
      <c r="AE47" s="158" t="s">
        <v>893</v>
      </c>
      <c r="AF47" s="158"/>
      <c r="AG47" s="158"/>
      <c r="AH47" s="158"/>
      <c r="AI47" s="158" t="s">
        <v>894</v>
      </c>
      <c r="AJ47" s="158"/>
      <c r="AK47" s="158"/>
      <c r="AL47" s="158"/>
      <c r="AM47" s="158" t="s">
        <v>895</v>
      </c>
      <c r="AN47" s="158"/>
      <c r="AO47" s="158"/>
      <c r="AP47" s="158"/>
      <c r="AQ47" s="158" t="s">
        <v>790</v>
      </c>
      <c r="AR47" s="158"/>
      <c r="AS47" s="158"/>
      <c r="AT47" s="158"/>
      <c r="AU47" s="158" t="s">
        <v>791</v>
      </c>
      <c r="AV47" s="158"/>
      <c r="AW47" s="158"/>
      <c r="AX47" s="158"/>
      <c r="AY47" s="158" t="s">
        <v>792</v>
      </c>
      <c r="AZ47" s="158"/>
      <c r="BA47" s="158"/>
      <c r="BB47" s="158"/>
      <c r="BC47" s="158" t="s">
        <v>793</v>
      </c>
      <c r="BD47" s="158"/>
      <c r="BE47" s="158"/>
      <c r="BF47" s="158"/>
      <c r="BG47" s="158" t="s">
        <v>794</v>
      </c>
      <c r="BH47" s="158"/>
      <c r="BI47" s="158"/>
      <c r="BJ47" s="158"/>
      <c r="BK47" s="158" t="s">
        <v>795</v>
      </c>
      <c r="BL47" s="158"/>
      <c r="BM47" s="158"/>
      <c r="BN47" s="158"/>
      <c r="BO47" s="158" t="s">
        <v>796</v>
      </c>
      <c r="BP47" s="158"/>
      <c r="BQ47" s="158"/>
      <c r="BR47" s="158"/>
      <c r="BS47" s="158" t="s">
        <v>797</v>
      </c>
      <c r="BT47" s="158"/>
      <c r="BU47" s="158"/>
      <c r="BV47" s="158"/>
      <c r="BW47" s="158" t="s">
        <v>798</v>
      </c>
      <c r="BX47" s="158"/>
      <c r="BY47" s="158"/>
      <c r="BZ47" s="158"/>
      <c r="CA47" s="158" t="s">
        <v>799</v>
      </c>
      <c r="CB47" s="158"/>
      <c r="CC47" s="158"/>
      <c r="CD47" s="158"/>
      <c r="CE47" s="158" t="s">
        <v>800</v>
      </c>
      <c r="CF47" s="158"/>
      <c r="CG47" s="158"/>
      <c r="CH47" s="158"/>
      <c r="CI47" s="158" t="s">
        <v>801</v>
      </c>
      <c r="CJ47" s="158"/>
      <c r="CK47" s="158"/>
      <c r="CL47" s="158"/>
      <c r="CM47" s="158" t="s">
        <v>802</v>
      </c>
      <c r="CN47" s="158"/>
      <c r="CO47" s="158"/>
      <c r="CP47" s="158"/>
      <c r="CQ47" s="158" t="s">
        <v>803</v>
      </c>
      <c r="CR47" s="158"/>
      <c r="CS47" s="158"/>
      <c r="CT47" s="158"/>
      <c r="CU47" s="158" t="s">
        <v>804</v>
      </c>
      <c r="CV47" s="158"/>
      <c r="CW47" s="158"/>
      <c r="CX47" s="158"/>
      <c r="CY47" s="158" t="s">
        <v>805</v>
      </c>
      <c r="CZ47" s="158"/>
      <c r="DA47" s="158"/>
      <c r="DB47" s="158"/>
      <c r="DC47" s="158" t="s">
        <v>806</v>
      </c>
      <c r="DD47" s="158"/>
      <c r="DE47" s="158"/>
      <c r="DF47" s="158"/>
      <c r="DG47" s="158" t="s">
        <v>807</v>
      </c>
      <c r="DH47" s="158"/>
      <c r="DI47" s="158"/>
      <c r="DJ47" s="158"/>
      <c r="DK47" s="158" t="s">
        <v>808</v>
      </c>
      <c r="DL47" s="158"/>
      <c r="DM47" s="158"/>
      <c r="DN47" s="158"/>
      <c r="DO47" s="158" t="s">
        <v>809</v>
      </c>
      <c r="DP47" s="158"/>
      <c r="DQ47" s="158"/>
      <c r="DR47" s="158"/>
      <c r="DS47" s="158" t="s">
        <v>810</v>
      </c>
      <c r="DT47" s="158"/>
      <c r="DU47" s="158"/>
      <c r="DV47" s="158"/>
      <c r="DW47" s="158" t="s">
        <v>811</v>
      </c>
      <c r="DX47" s="158"/>
      <c r="DY47" s="158"/>
      <c r="DZ47" s="158"/>
      <c r="EA47" s="158" t="s">
        <v>812</v>
      </c>
      <c r="EB47" s="158"/>
      <c r="EC47" s="158"/>
      <c r="ED47" s="158"/>
      <c r="EE47" s="158" t="s">
        <v>813</v>
      </c>
      <c r="EF47" s="158"/>
      <c r="EG47" s="158"/>
      <c r="EH47" s="158"/>
      <c r="EI47" s="158" t="s">
        <v>814</v>
      </c>
      <c r="EJ47" s="158"/>
      <c r="EK47" s="158"/>
      <c r="EL47" s="158"/>
      <c r="EM47" s="158" t="s">
        <v>815</v>
      </c>
      <c r="EN47" s="158"/>
      <c r="EO47" s="158"/>
      <c r="EP47" s="158"/>
      <c r="EQ47" s="158" t="s">
        <v>816</v>
      </c>
      <c r="ER47" s="158"/>
      <c r="ES47" s="158"/>
      <c r="ET47" s="158"/>
      <c r="EU47" s="158" t="s">
        <v>817</v>
      </c>
      <c r="EV47" s="158"/>
    </row>
    <row r="48" spans="1:152" s="46" customFormat="1" x14ac:dyDescent="0.25">
      <c r="A48" s="158"/>
      <c r="B48" s="158"/>
      <c r="C48" s="94" t="s">
        <v>818</v>
      </c>
      <c r="D48" s="94" t="s">
        <v>819</v>
      </c>
      <c r="E48" s="94" t="s">
        <v>820</v>
      </c>
      <c r="F48" s="94" t="s">
        <v>821</v>
      </c>
      <c r="G48" s="94" t="s">
        <v>818</v>
      </c>
      <c r="H48" s="94" t="s">
        <v>819</v>
      </c>
      <c r="I48" s="94" t="s">
        <v>820</v>
      </c>
      <c r="J48" s="94" t="s">
        <v>821</v>
      </c>
      <c r="K48" s="94" t="s">
        <v>818</v>
      </c>
      <c r="L48" s="94" t="s">
        <v>819</v>
      </c>
      <c r="M48" s="94" t="s">
        <v>820</v>
      </c>
      <c r="N48" s="94" t="s">
        <v>821</v>
      </c>
      <c r="O48" s="94" t="s">
        <v>818</v>
      </c>
      <c r="P48" s="94" t="s">
        <v>819</v>
      </c>
      <c r="Q48" s="94" t="s">
        <v>820</v>
      </c>
      <c r="R48" s="94" t="s">
        <v>821</v>
      </c>
      <c r="S48" s="94" t="s">
        <v>818</v>
      </c>
      <c r="T48" s="94" t="s">
        <v>819</v>
      </c>
      <c r="U48" s="94" t="s">
        <v>820</v>
      </c>
      <c r="V48" s="94" t="s">
        <v>821</v>
      </c>
      <c r="W48" s="94" t="s">
        <v>818</v>
      </c>
      <c r="X48" s="94" t="s">
        <v>819</v>
      </c>
      <c r="Y48" s="94" t="s">
        <v>820</v>
      </c>
      <c r="Z48" s="94" t="s">
        <v>821</v>
      </c>
      <c r="AA48" s="94" t="s">
        <v>818</v>
      </c>
      <c r="AB48" s="94" t="s">
        <v>819</v>
      </c>
      <c r="AC48" s="94" t="s">
        <v>820</v>
      </c>
      <c r="AD48" s="94" t="s">
        <v>821</v>
      </c>
      <c r="AE48" s="94" t="s">
        <v>818</v>
      </c>
      <c r="AF48" s="94" t="s">
        <v>819</v>
      </c>
      <c r="AG48" s="94" t="s">
        <v>820</v>
      </c>
      <c r="AH48" s="94" t="s">
        <v>821</v>
      </c>
      <c r="AI48" s="94" t="s">
        <v>818</v>
      </c>
      <c r="AJ48" s="94" t="s">
        <v>819</v>
      </c>
      <c r="AK48" s="94" t="s">
        <v>820</v>
      </c>
      <c r="AL48" s="94" t="s">
        <v>821</v>
      </c>
      <c r="AM48" s="94" t="s">
        <v>818</v>
      </c>
      <c r="AN48" s="94" t="s">
        <v>819</v>
      </c>
      <c r="AO48" s="94" t="s">
        <v>820</v>
      </c>
      <c r="AP48" s="94" t="s">
        <v>821</v>
      </c>
      <c r="AQ48" s="94" t="s">
        <v>818</v>
      </c>
      <c r="AR48" s="94" t="s">
        <v>819</v>
      </c>
      <c r="AS48" s="94" t="s">
        <v>820</v>
      </c>
      <c r="AT48" s="94" t="s">
        <v>821</v>
      </c>
      <c r="AU48" s="94" t="s">
        <v>818</v>
      </c>
      <c r="AV48" s="94" t="s">
        <v>819</v>
      </c>
      <c r="AW48" s="94" t="s">
        <v>820</v>
      </c>
      <c r="AX48" s="94" t="s">
        <v>821</v>
      </c>
      <c r="AY48" s="94" t="s">
        <v>818</v>
      </c>
      <c r="AZ48" s="94" t="s">
        <v>819</v>
      </c>
      <c r="BA48" s="94" t="s">
        <v>820</v>
      </c>
      <c r="BB48" s="94" t="s">
        <v>821</v>
      </c>
      <c r="BC48" s="94" t="s">
        <v>818</v>
      </c>
      <c r="BD48" s="94" t="s">
        <v>819</v>
      </c>
      <c r="BE48" s="94" t="s">
        <v>820</v>
      </c>
      <c r="BF48" s="94" t="s">
        <v>821</v>
      </c>
      <c r="BG48" s="94" t="s">
        <v>818</v>
      </c>
      <c r="BH48" s="94" t="s">
        <v>819</v>
      </c>
      <c r="BI48" s="94" t="s">
        <v>820</v>
      </c>
      <c r="BJ48" s="94" t="s">
        <v>821</v>
      </c>
      <c r="BK48" s="94" t="s">
        <v>818</v>
      </c>
      <c r="BL48" s="94" t="s">
        <v>819</v>
      </c>
      <c r="BM48" s="94" t="s">
        <v>820</v>
      </c>
      <c r="BN48" s="94" t="s">
        <v>821</v>
      </c>
      <c r="BO48" s="94" t="s">
        <v>818</v>
      </c>
      <c r="BP48" s="94" t="s">
        <v>819</v>
      </c>
      <c r="BQ48" s="94" t="s">
        <v>820</v>
      </c>
      <c r="BR48" s="94" t="s">
        <v>821</v>
      </c>
      <c r="BS48" s="94" t="s">
        <v>818</v>
      </c>
      <c r="BT48" s="94" t="s">
        <v>819</v>
      </c>
      <c r="BU48" s="94" t="s">
        <v>820</v>
      </c>
      <c r="BV48" s="94" t="s">
        <v>821</v>
      </c>
      <c r="BW48" s="94" t="s">
        <v>818</v>
      </c>
      <c r="BX48" s="94" t="s">
        <v>819</v>
      </c>
      <c r="BY48" s="94" t="s">
        <v>820</v>
      </c>
      <c r="BZ48" s="94" t="s">
        <v>821</v>
      </c>
      <c r="CA48" s="94" t="s">
        <v>818</v>
      </c>
      <c r="CB48" s="94" t="s">
        <v>819</v>
      </c>
      <c r="CC48" s="94" t="s">
        <v>820</v>
      </c>
      <c r="CD48" s="94" t="s">
        <v>821</v>
      </c>
      <c r="CE48" s="94" t="s">
        <v>818</v>
      </c>
      <c r="CF48" s="94" t="s">
        <v>819</v>
      </c>
      <c r="CG48" s="94" t="s">
        <v>820</v>
      </c>
      <c r="CH48" s="94" t="s">
        <v>821</v>
      </c>
      <c r="CI48" s="94" t="s">
        <v>818</v>
      </c>
      <c r="CJ48" s="94" t="s">
        <v>819</v>
      </c>
      <c r="CK48" s="94" t="s">
        <v>820</v>
      </c>
      <c r="CL48" s="94" t="s">
        <v>821</v>
      </c>
      <c r="CM48" s="94" t="s">
        <v>818</v>
      </c>
      <c r="CN48" s="94" t="s">
        <v>819</v>
      </c>
      <c r="CO48" s="94" t="s">
        <v>820</v>
      </c>
      <c r="CP48" s="94" t="s">
        <v>821</v>
      </c>
      <c r="CQ48" s="94" t="s">
        <v>818</v>
      </c>
      <c r="CR48" s="94" t="s">
        <v>819</v>
      </c>
      <c r="CS48" s="94" t="s">
        <v>820</v>
      </c>
      <c r="CT48" s="94" t="s">
        <v>821</v>
      </c>
      <c r="CU48" s="94" t="s">
        <v>818</v>
      </c>
      <c r="CV48" s="94" t="s">
        <v>819</v>
      </c>
      <c r="CW48" s="94" t="s">
        <v>820</v>
      </c>
      <c r="CX48" s="94" t="s">
        <v>821</v>
      </c>
      <c r="CY48" s="94" t="s">
        <v>818</v>
      </c>
      <c r="CZ48" s="94" t="s">
        <v>819</v>
      </c>
      <c r="DA48" s="94" t="s">
        <v>820</v>
      </c>
      <c r="DB48" s="94" t="s">
        <v>821</v>
      </c>
      <c r="DC48" s="94" t="s">
        <v>818</v>
      </c>
      <c r="DD48" s="94" t="s">
        <v>819</v>
      </c>
      <c r="DE48" s="94" t="s">
        <v>820</v>
      </c>
      <c r="DF48" s="94" t="s">
        <v>821</v>
      </c>
      <c r="DG48" s="94" t="s">
        <v>818</v>
      </c>
      <c r="DH48" s="94" t="s">
        <v>819</v>
      </c>
      <c r="DI48" s="94" t="s">
        <v>820</v>
      </c>
      <c r="DJ48" s="94" t="s">
        <v>821</v>
      </c>
      <c r="DK48" s="94" t="s">
        <v>818</v>
      </c>
      <c r="DL48" s="94" t="s">
        <v>819</v>
      </c>
      <c r="DM48" s="94" t="s">
        <v>820</v>
      </c>
      <c r="DN48" s="94" t="s">
        <v>821</v>
      </c>
      <c r="DO48" s="94" t="s">
        <v>818</v>
      </c>
      <c r="DP48" s="94" t="s">
        <v>819</v>
      </c>
      <c r="DQ48" s="94" t="s">
        <v>820</v>
      </c>
      <c r="DR48" s="94" t="s">
        <v>821</v>
      </c>
      <c r="DS48" s="94" t="s">
        <v>818</v>
      </c>
      <c r="DT48" s="94" t="s">
        <v>819</v>
      </c>
      <c r="DU48" s="94" t="s">
        <v>820</v>
      </c>
      <c r="DV48" s="94" t="s">
        <v>821</v>
      </c>
      <c r="DW48" s="94" t="s">
        <v>818</v>
      </c>
      <c r="DX48" s="94" t="s">
        <v>819</v>
      </c>
      <c r="DY48" s="94" t="s">
        <v>820</v>
      </c>
      <c r="DZ48" s="94" t="s">
        <v>821</v>
      </c>
      <c r="EA48" s="94" t="s">
        <v>818</v>
      </c>
      <c r="EB48" s="94" t="s">
        <v>819</v>
      </c>
      <c r="EC48" s="94" t="s">
        <v>820</v>
      </c>
      <c r="ED48" s="94" t="s">
        <v>821</v>
      </c>
      <c r="EE48" s="94" t="s">
        <v>818</v>
      </c>
      <c r="EF48" s="94" t="s">
        <v>819</v>
      </c>
      <c r="EG48" s="94" t="s">
        <v>820</v>
      </c>
      <c r="EH48" s="94" t="s">
        <v>821</v>
      </c>
      <c r="EI48" s="94" t="s">
        <v>818</v>
      </c>
      <c r="EJ48" s="94" t="s">
        <v>819</v>
      </c>
      <c r="EK48" s="94" t="s">
        <v>820</v>
      </c>
      <c r="EL48" s="94" t="s">
        <v>821</v>
      </c>
      <c r="EM48" s="94" t="s">
        <v>818</v>
      </c>
      <c r="EN48" s="94" t="s">
        <v>819</v>
      </c>
      <c r="EO48" s="94" t="s">
        <v>820</v>
      </c>
      <c r="EP48" s="94" t="s">
        <v>821</v>
      </c>
      <c r="EQ48" s="94" t="s">
        <v>818</v>
      </c>
      <c r="ER48" s="94" t="s">
        <v>819</v>
      </c>
      <c r="ES48" s="94" t="s">
        <v>820</v>
      </c>
      <c r="ET48" s="94" t="s">
        <v>821</v>
      </c>
      <c r="EU48" s="94" t="s">
        <v>818</v>
      </c>
      <c r="EV48" s="94" t="s">
        <v>819</v>
      </c>
    </row>
    <row r="49" spans="1:152" x14ac:dyDescent="0.25">
      <c r="A49" s="93" t="s">
        <v>828</v>
      </c>
      <c r="B49" s="93" t="s">
        <v>829</v>
      </c>
      <c r="C49" s="51">
        <f>C11/C$8*100</f>
        <v>6.1760242792109263</v>
      </c>
      <c r="D49" s="51">
        <f t="shared" ref="D49:BO50" si="0">D11/D$8*100</f>
        <v>6.1786859571929291</v>
      </c>
      <c r="E49" s="51">
        <f t="shared" si="0"/>
        <v>6.7317817072727939</v>
      </c>
      <c r="F49" s="51">
        <f t="shared" si="0"/>
        <v>5.9833057494423265</v>
      </c>
      <c r="G49" s="51">
        <f t="shared" si="0"/>
        <v>6.0029749256268596</v>
      </c>
      <c r="H49" s="51">
        <f t="shared" si="0"/>
        <v>6.3229879011046819</v>
      </c>
      <c r="I49" s="51">
        <f t="shared" si="0"/>
        <v>7.1335527217880168</v>
      </c>
      <c r="J49" s="51">
        <f t="shared" si="0"/>
        <v>6.5090761311297749</v>
      </c>
      <c r="K49" s="51">
        <f t="shared" si="0"/>
        <v>5.6812468577174462</v>
      </c>
      <c r="L49" s="51">
        <f t="shared" si="0"/>
        <v>6.1015949955785542</v>
      </c>
      <c r="M49" s="51">
        <f t="shared" si="0"/>
        <v>6.5535382049143509</v>
      </c>
      <c r="N49" s="51">
        <f t="shared" si="0"/>
        <v>6.1125392744930016</v>
      </c>
      <c r="O49" s="51">
        <f t="shared" si="0"/>
        <v>6.370865435192921</v>
      </c>
      <c r="P49" s="51">
        <f t="shared" si="0"/>
        <v>6.1457605492602614</v>
      </c>
      <c r="Q49" s="51">
        <f t="shared" si="0"/>
        <v>5.8538326541539014</v>
      </c>
      <c r="R49" s="51">
        <f t="shared" si="0"/>
        <v>5.9339059542873791</v>
      </c>
      <c r="S49" s="51">
        <f t="shared" si="0"/>
        <v>5.9051057246003094</v>
      </c>
      <c r="T49" s="51">
        <f t="shared" si="0"/>
        <v>5.8444481962969208</v>
      </c>
      <c r="U49" s="51">
        <f t="shared" si="0"/>
        <v>6.0065384828503356</v>
      </c>
      <c r="V49" s="51">
        <f t="shared" si="0"/>
        <v>5.4875879245696151</v>
      </c>
      <c r="W49" s="51">
        <f t="shared" si="0"/>
        <v>5.8428529388159127</v>
      </c>
      <c r="X49" s="51">
        <f t="shared" si="0"/>
        <v>5.4501242268858698</v>
      </c>
      <c r="Y49" s="51">
        <f t="shared" si="0"/>
        <v>5.2746509995580633</v>
      </c>
      <c r="Z49" s="51">
        <f t="shared" si="0"/>
        <v>4.9872023578686111</v>
      </c>
      <c r="AA49" s="51">
        <f t="shared" si="0"/>
        <v>4.6907269723254856</v>
      </c>
      <c r="AB49" s="51">
        <f t="shared" si="0"/>
        <v>4.6194198986477888</v>
      </c>
      <c r="AC49" s="51">
        <f t="shared" si="0"/>
        <v>4.8247049052424931</v>
      </c>
      <c r="AD49" s="51">
        <f t="shared" si="0"/>
        <v>4.7049999999999992</v>
      </c>
      <c r="AE49" s="51">
        <f t="shared" si="0"/>
        <v>4.838552336357429</v>
      </c>
      <c r="AF49" s="51">
        <f t="shared" si="0"/>
        <v>4.8680126091873817</v>
      </c>
      <c r="AG49" s="51">
        <f t="shared" si="0"/>
        <v>4.885261414714928</v>
      </c>
      <c r="AH49" s="51">
        <f t="shared" si="0"/>
        <v>4.921991084695394</v>
      </c>
      <c r="AI49" s="51">
        <f t="shared" si="0"/>
        <v>4.8488331992183014</v>
      </c>
      <c r="AJ49" s="51">
        <f t="shared" si="0"/>
        <v>5.0604263793961888</v>
      </c>
      <c r="AK49" s="51">
        <f t="shared" si="0"/>
        <v>5.0365484043501514</v>
      </c>
      <c r="AL49" s="51">
        <f t="shared" si="0"/>
        <v>5.2364530937685334</v>
      </c>
      <c r="AM49" s="51">
        <f t="shared" si="0"/>
        <v>5.3470959923829309</v>
      </c>
      <c r="AN49" s="51">
        <f t="shared" si="0"/>
        <v>5.2464127092586264</v>
      </c>
      <c r="AO49" s="51">
        <f t="shared" si="0"/>
        <v>5.2116647029119676</v>
      </c>
      <c r="AP49" s="51">
        <f t="shared" si="0"/>
        <v>5.3639132326434202</v>
      </c>
      <c r="AQ49" s="51">
        <f t="shared" si="0"/>
        <v>5.1435505100361958</v>
      </c>
      <c r="AR49" s="51">
        <f t="shared" si="0"/>
        <v>5.0997243392249061</v>
      </c>
      <c r="AS49" s="51">
        <f t="shared" si="0"/>
        <v>5.1533398683657756</v>
      </c>
      <c r="AT49" s="51">
        <f t="shared" si="0"/>
        <v>5.211938999545068</v>
      </c>
      <c r="AU49" s="51">
        <f t="shared" si="0"/>
        <v>5.2450005847269328</v>
      </c>
      <c r="AV49" s="51">
        <f t="shared" si="0"/>
        <v>5.2370462599367871</v>
      </c>
      <c r="AW49" s="51">
        <f t="shared" si="0"/>
        <v>5.1910133661958477</v>
      </c>
      <c r="AX49" s="51">
        <f t="shared" si="0"/>
        <v>5.1879390225676278</v>
      </c>
      <c r="AY49" s="51">
        <f t="shared" si="0"/>
        <v>5.3560582356297504</v>
      </c>
      <c r="AZ49" s="51">
        <f t="shared" si="0"/>
        <v>5.1084751338804306</v>
      </c>
      <c r="BA49" s="51">
        <f t="shared" si="0"/>
        <v>5.3215514769142525</v>
      </c>
      <c r="BB49" s="51">
        <f t="shared" si="0"/>
        <v>5.3852673211384978</v>
      </c>
      <c r="BC49" s="51">
        <f t="shared" si="0"/>
        <v>5.1421879642738535</v>
      </c>
      <c r="BD49" s="51">
        <f t="shared" si="0"/>
        <v>5.4006789424956274</v>
      </c>
      <c r="BE49" s="51">
        <f t="shared" si="0"/>
        <v>5.4110143753796311</v>
      </c>
      <c r="BF49" s="51">
        <f t="shared" si="0"/>
        <v>5.8209747519989383</v>
      </c>
      <c r="BG49" s="51">
        <f t="shared" si="0"/>
        <v>5.4670599803343167</v>
      </c>
      <c r="BH49" s="51">
        <f t="shared" si="0"/>
        <v>5.7346001990177511</v>
      </c>
      <c r="BI49" s="51">
        <f t="shared" si="0"/>
        <v>5.6982305494609564</v>
      </c>
      <c r="BJ49" s="51">
        <f t="shared" si="0"/>
        <v>5.4260089686098656</v>
      </c>
      <c r="BK49" s="51">
        <f t="shared" si="0"/>
        <v>5.7311655737209515</v>
      </c>
      <c r="BL49" s="51">
        <f t="shared" si="0"/>
        <v>5.2682548905675004</v>
      </c>
      <c r="BM49" s="51">
        <f t="shared" si="0"/>
        <v>5.260997067448681</v>
      </c>
      <c r="BN49" s="51">
        <f t="shared" si="0"/>
        <v>5.2221547711964851</v>
      </c>
      <c r="BO49" s="51">
        <f t="shared" si="0"/>
        <v>5.3250039312109561</v>
      </c>
      <c r="BP49" s="51">
        <f t="shared" ref="BP49:EA52" si="1">BP11/BP$8*100</f>
        <v>5.192905726822203</v>
      </c>
      <c r="BQ49" s="51">
        <f t="shared" si="1"/>
        <v>5.2190147518492855</v>
      </c>
      <c r="BR49" s="51">
        <f t="shared" si="1"/>
        <v>5.927121450336009</v>
      </c>
      <c r="BS49" s="51">
        <f t="shared" si="1"/>
        <v>5.4726574947698028</v>
      </c>
      <c r="BT49" s="51">
        <f t="shared" si="1"/>
        <v>5.3776683087027912</v>
      </c>
      <c r="BU49" s="51">
        <f t="shared" si="1"/>
        <v>5.6724932743913152</v>
      </c>
      <c r="BV49" s="51">
        <f t="shared" si="1"/>
        <v>5.3231633881975116</v>
      </c>
      <c r="BW49" s="51">
        <f t="shared" si="1"/>
        <v>5.1392853367163545</v>
      </c>
      <c r="BX49" s="51">
        <f t="shared" si="1"/>
        <v>5.253540429419826</v>
      </c>
      <c r="BY49" s="51">
        <f t="shared" si="1"/>
        <v>5.2679359153038652</v>
      </c>
      <c r="BZ49" s="51">
        <f t="shared" si="1"/>
        <v>5.0875086876856015</v>
      </c>
      <c r="CA49" s="51">
        <f t="shared" si="1"/>
        <v>5.0417453533445986</v>
      </c>
      <c r="CB49" s="51">
        <f t="shared" si="1"/>
        <v>4.8986756023615765</v>
      </c>
      <c r="CC49" s="51">
        <f t="shared" si="1"/>
        <v>4.9448891142419091</v>
      </c>
      <c r="CD49" s="51">
        <f t="shared" si="1"/>
        <v>5.004379423809862</v>
      </c>
      <c r="CE49" s="51">
        <f t="shared" si="1"/>
        <v>4.7850135060865089</v>
      </c>
      <c r="CF49" s="51">
        <f t="shared" si="1"/>
        <v>4.8511107790968966</v>
      </c>
      <c r="CG49" s="51">
        <f t="shared" si="1"/>
        <v>4.8499678623380431</v>
      </c>
      <c r="CH49" s="51">
        <f t="shared" si="1"/>
        <v>4.2254307505052875</v>
      </c>
      <c r="CI49" s="51">
        <f t="shared" si="1"/>
        <v>4.3108942660600862</v>
      </c>
      <c r="CJ49" s="51">
        <f t="shared" si="1"/>
        <v>4.2524600112705357</v>
      </c>
      <c r="CK49" s="51">
        <f t="shared" si="1"/>
        <v>4.2613697107058099</v>
      </c>
      <c r="CL49" s="51">
        <f t="shared" si="1"/>
        <v>4.2068863101173175</v>
      </c>
      <c r="CM49" s="51">
        <f t="shared" si="1"/>
        <v>4.1798560399494367</v>
      </c>
      <c r="CN49" s="51">
        <f t="shared" si="1"/>
        <v>4.1410520007852298</v>
      </c>
      <c r="CO49" s="51">
        <f t="shared" si="1"/>
        <v>4.0751551273677338</v>
      </c>
      <c r="CP49" s="51">
        <f t="shared" si="1"/>
        <v>4.0464521842388628</v>
      </c>
      <c r="CQ49" s="51">
        <f t="shared" si="1"/>
        <v>3.7783375314861463</v>
      </c>
      <c r="CR49" s="51">
        <f t="shared" si="1"/>
        <v>3.5587715574684848</v>
      </c>
      <c r="CS49" s="51">
        <f t="shared" si="1"/>
        <v>3.3378941047927477</v>
      </c>
      <c r="CT49" s="51">
        <f t="shared" si="1"/>
        <v>2.9837789823254504</v>
      </c>
      <c r="CU49" s="51">
        <f t="shared" si="1"/>
        <v>3.077941925624045</v>
      </c>
      <c r="CV49" s="51">
        <f t="shared" si="1"/>
        <v>3.1217174034980371</v>
      </c>
      <c r="CW49" s="51">
        <f t="shared" si="1"/>
        <v>3.4649978871964104</v>
      </c>
      <c r="CX49" s="51">
        <f t="shared" si="1"/>
        <v>3.2153923038480761</v>
      </c>
      <c r="CY49" s="51">
        <f t="shared" si="1"/>
        <v>3.1855708883565308</v>
      </c>
      <c r="CZ49" s="51">
        <f t="shared" si="1"/>
        <v>3.331667989145874</v>
      </c>
      <c r="DA49" s="51">
        <f t="shared" si="1"/>
        <v>3.3861447654551102</v>
      </c>
      <c r="DB49" s="51">
        <f t="shared" si="1"/>
        <v>3.5195536082375392</v>
      </c>
      <c r="DC49" s="51">
        <f t="shared" si="1"/>
        <v>3.4854425943816181</v>
      </c>
      <c r="DD49" s="51">
        <f t="shared" si="1"/>
        <v>3.330834816827509</v>
      </c>
      <c r="DE49" s="51">
        <f t="shared" si="1"/>
        <v>3.3407717340771734</v>
      </c>
      <c r="DF49" s="51">
        <f t="shared" si="1"/>
        <v>3.4960959182918252</v>
      </c>
      <c r="DG49" s="51">
        <f t="shared" si="1"/>
        <v>3.5659211810973335</v>
      </c>
      <c r="DH49" s="51">
        <f t="shared" si="1"/>
        <v>3.5528982017428281</v>
      </c>
      <c r="DI49" s="51">
        <f t="shared" si="1"/>
        <v>3.5689097057706567</v>
      </c>
      <c r="DJ49" s="51">
        <f t="shared" si="1"/>
        <v>3.6701684623445017</v>
      </c>
      <c r="DK49" s="51">
        <f t="shared" si="1"/>
        <v>3.7157364010793921</v>
      </c>
      <c r="DL49" s="51">
        <f t="shared" si="1"/>
        <v>3.7038349127623773</v>
      </c>
      <c r="DM49" s="51">
        <f t="shared" si="1"/>
        <v>3.6575506186726656</v>
      </c>
      <c r="DN49" s="51">
        <f t="shared" si="1"/>
        <v>3.6211626614807617</v>
      </c>
      <c r="DO49" s="51">
        <f t="shared" si="1"/>
        <v>3.649477969719662</v>
      </c>
      <c r="DP49" s="51">
        <f t="shared" si="1"/>
        <v>3.7497772535575784</v>
      </c>
      <c r="DQ49" s="51">
        <f t="shared" si="1"/>
        <v>3.7522100165070431</v>
      </c>
      <c r="DR49" s="51">
        <f t="shared" si="1"/>
        <v>3.7689359372148208</v>
      </c>
      <c r="DS49" s="51">
        <f t="shared" si="1"/>
        <v>3.8514055892551244</v>
      </c>
      <c r="DT49" s="51">
        <f t="shared" si="1"/>
        <v>3.941201011067756</v>
      </c>
      <c r="DU49" s="51">
        <f t="shared" si="1"/>
        <v>3.9002899301899938</v>
      </c>
      <c r="DV49" s="51">
        <f t="shared" si="1"/>
        <v>3.8112522686025407</v>
      </c>
      <c r="DW49" s="51">
        <f t="shared" si="1"/>
        <v>3.7902857920304762</v>
      </c>
      <c r="DX49" s="51">
        <f t="shared" si="1"/>
        <v>3.7618497475746597</v>
      </c>
      <c r="DY49" s="51">
        <f t="shared" si="1"/>
        <v>3.8443150378945226</v>
      </c>
      <c r="DZ49" s="51">
        <f t="shared" si="1"/>
        <v>3.8636504782014658</v>
      </c>
      <c r="EA49" s="51">
        <f t="shared" si="1"/>
        <v>3.7703887662496931</v>
      </c>
      <c r="EB49" s="51">
        <f t="shared" ref="EB49:EV51" si="2">EB11/EB$8*100</f>
        <v>3.7270624752746415</v>
      </c>
      <c r="EC49" s="51">
        <f t="shared" si="2"/>
        <v>3.7812497644726819</v>
      </c>
      <c r="ED49" s="51">
        <f t="shared" si="2"/>
        <v>3.8673828486756809</v>
      </c>
      <c r="EE49" s="51">
        <f t="shared" si="2"/>
        <v>3.7658954885347624</v>
      </c>
      <c r="EF49" s="51">
        <f t="shared" si="2"/>
        <v>3.7461773700305812</v>
      </c>
      <c r="EG49" s="51">
        <f t="shared" si="2"/>
        <v>3.7335923328524698</v>
      </c>
      <c r="EH49" s="51">
        <f t="shared" si="2"/>
        <v>3.6899846309661246</v>
      </c>
      <c r="EI49" s="51">
        <f t="shared" si="2"/>
        <v>3.5328774477945126</v>
      </c>
      <c r="EJ49" s="51">
        <f t="shared" si="2"/>
        <v>3.5657394074723321</v>
      </c>
      <c r="EK49" s="51">
        <f t="shared" si="2"/>
        <v>3.5720430847585942</v>
      </c>
      <c r="EL49" s="51">
        <f t="shared" si="2"/>
        <v>3.5935825957594911</v>
      </c>
      <c r="EM49" s="51">
        <f t="shared" si="2"/>
        <v>3.3381581954553949</v>
      </c>
      <c r="EN49" s="51">
        <f t="shared" si="2"/>
        <v>3.7352671732218603</v>
      </c>
      <c r="EO49" s="51">
        <f t="shared" si="2"/>
        <v>4.1682407757209416</v>
      </c>
      <c r="EP49" s="51">
        <f t="shared" si="2"/>
        <v>4.161713069202909</v>
      </c>
      <c r="EQ49" s="51">
        <f t="shared" si="2"/>
        <v>4.4977141562370875</v>
      </c>
      <c r="ER49" s="51">
        <f t="shared" si="2"/>
        <v>4.8342973019506807</v>
      </c>
      <c r="ES49" s="51">
        <f t="shared" si="2"/>
        <v>4.1835526686668878</v>
      </c>
      <c r="ET49" s="51">
        <f t="shared" si="2"/>
        <v>4.2870628041828587</v>
      </c>
      <c r="EU49" s="51">
        <f t="shared" si="2"/>
        <v>4.4030929628496533</v>
      </c>
      <c r="EV49" s="51">
        <f t="shared" si="2"/>
        <v>4.3187219124255893</v>
      </c>
    </row>
    <row r="50" spans="1:152" x14ac:dyDescent="0.25">
      <c r="A50" s="93" t="s">
        <v>830</v>
      </c>
      <c r="B50" s="93" t="s">
        <v>831</v>
      </c>
      <c r="C50" s="51">
        <f>C12/C$8*100</f>
        <v>3.4901365705614569</v>
      </c>
      <c r="D50" s="51">
        <f t="shared" ref="D50:R50" si="3">D12/D$8*100</f>
        <v>3.4827354761727198</v>
      </c>
      <c r="E50" s="51">
        <f t="shared" si="3"/>
        <v>3.4530336589085366</v>
      </c>
      <c r="F50" s="51">
        <f t="shared" si="3"/>
        <v>3.5223429517161979</v>
      </c>
      <c r="G50" s="51">
        <f t="shared" si="3"/>
        <v>3.5451197053406998</v>
      </c>
      <c r="H50" s="51">
        <f t="shared" si="3"/>
        <v>3.5735577766088022</v>
      </c>
      <c r="I50" s="51">
        <f t="shared" si="3"/>
        <v>3.6061977238447831</v>
      </c>
      <c r="J50" s="51">
        <f t="shared" si="3"/>
        <v>3.6067461392576536</v>
      </c>
      <c r="K50" s="51">
        <f t="shared" si="3"/>
        <v>3.6165577342047928</v>
      </c>
      <c r="L50" s="51">
        <f t="shared" si="3"/>
        <v>3.5666328235024398</v>
      </c>
      <c r="M50" s="51">
        <f t="shared" si="3"/>
        <v>3.5510361198434595</v>
      </c>
      <c r="N50" s="51">
        <f t="shared" si="3"/>
        <v>3.5132819194515852</v>
      </c>
      <c r="O50" s="51">
        <f t="shared" si="3"/>
        <v>3.4747362232742351</v>
      </c>
      <c r="P50" s="51">
        <f t="shared" si="3"/>
        <v>3.4784457878907555</v>
      </c>
      <c r="Q50" s="51">
        <f t="shared" si="3"/>
        <v>3.4266337487730154</v>
      </c>
      <c r="R50" s="51">
        <f t="shared" si="3"/>
        <v>3.4531955160867662</v>
      </c>
      <c r="S50" s="51">
        <f t="shared" si="0"/>
        <v>3.4410635493667985</v>
      </c>
      <c r="T50" s="51">
        <f t="shared" si="0"/>
        <v>3.4132477910968539</v>
      </c>
      <c r="U50" s="51">
        <f t="shared" si="0"/>
        <v>3.3745220812323375</v>
      </c>
      <c r="V50" s="51">
        <f t="shared" si="0"/>
        <v>3.3500287379916256</v>
      </c>
      <c r="W50" s="51">
        <f t="shared" si="0"/>
        <v>3.3334225099654882</v>
      </c>
      <c r="X50" s="51">
        <f t="shared" si="0"/>
        <v>3.203467780303431</v>
      </c>
      <c r="Y50" s="51">
        <f t="shared" si="0"/>
        <v>3.1143577611979096</v>
      </c>
      <c r="Z50" s="51">
        <f t="shared" si="0"/>
        <v>3.0533364357920316</v>
      </c>
      <c r="AA50" s="51">
        <f t="shared" si="0"/>
        <v>3.0565881866997109</v>
      </c>
      <c r="AB50" s="51">
        <f t="shared" si="0"/>
        <v>3.0532990399551809</v>
      </c>
      <c r="AC50" s="51">
        <f t="shared" si="0"/>
        <v>2.9924747690836333</v>
      </c>
      <c r="AD50" s="51">
        <f t="shared" si="0"/>
        <v>2.9475000000000002</v>
      </c>
      <c r="AE50" s="51">
        <f t="shared" si="0"/>
        <v>2.9753194810262418</v>
      </c>
      <c r="AF50" s="51">
        <f t="shared" si="0"/>
        <v>2.9597901677214429</v>
      </c>
      <c r="AG50" s="51">
        <f t="shared" si="0"/>
        <v>2.9595457771469125</v>
      </c>
      <c r="AH50" s="51">
        <f t="shared" si="0"/>
        <v>2.950872956909361</v>
      </c>
      <c r="AI50" s="51">
        <f t="shared" si="0"/>
        <v>2.9497643407288199</v>
      </c>
      <c r="AJ50" s="51">
        <f t="shared" si="0"/>
        <v>2.9602136423301499</v>
      </c>
      <c r="AK50" s="51">
        <f t="shared" si="0"/>
        <v>2.9550722053842038</v>
      </c>
      <c r="AL50" s="51">
        <f t="shared" si="0"/>
        <v>2.9367188701210267</v>
      </c>
      <c r="AM50" s="51">
        <f t="shared" si="0"/>
        <v>2.925647018090539</v>
      </c>
      <c r="AN50" s="51">
        <f t="shared" si="0"/>
        <v>2.9744619063887945</v>
      </c>
      <c r="AO50" s="51">
        <f t="shared" si="0"/>
        <v>2.998232620770914</v>
      </c>
      <c r="AP50" s="51">
        <f t="shared" si="0"/>
        <v>3.0061947086000789</v>
      </c>
      <c r="AQ50" s="51">
        <f t="shared" si="0"/>
        <v>2.9656136887133924</v>
      </c>
      <c r="AR50" s="51">
        <f t="shared" si="0"/>
        <v>2.9390303226852597</v>
      </c>
      <c r="AS50" s="51">
        <f t="shared" si="0"/>
        <v>2.9627703202832736</v>
      </c>
      <c r="AT50" s="51">
        <f t="shared" si="0"/>
        <v>2.96101430069031</v>
      </c>
      <c r="AU50" s="51">
        <f t="shared" si="0"/>
        <v>2.9002455853116595</v>
      </c>
      <c r="AV50" s="51">
        <f t="shared" si="0"/>
        <v>2.9479934872138682</v>
      </c>
      <c r="AW50" s="51">
        <f t="shared" si="0"/>
        <v>2.9272916864157743</v>
      </c>
      <c r="AX50" s="51">
        <f t="shared" si="0"/>
        <v>2.934912569122702</v>
      </c>
      <c r="AY50" s="51">
        <f t="shared" si="0"/>
        <v>2.9062597780272772</v>
      </c>
      <c r="AZ50" s="51">
        <f t="shared" si="0"/>
        <v>2.9042457916765669</v>
      </c>
      <c r="BA50" s="51">
        <f t="shared" si="0"/>
        <v>2.8982649842271293</v>
      </c>
      <c r="BB50" s="51">
        <f t="shared" si="0"/>
        <v>2.8868564164135884</v>
      </c>
      <c r="BC50" s="51">
        <f t="shared" si="0"/>
        <v>2.9381434289409749</v>
      </c>
      <c r="BD50" s="51">
        <f t="shared" si="0"/>
        <v>2.9420841477214275</v>
      </c>
      <c r="BE50" s="51">
        <f t="shared" si="0"/>
        <v>2.9510022271714922</v>
      </c>
      <c r="BF50" s="51">
        <f t="shared" si="0"/>
        <v>2.9793304800769715</v>
      </c>
      <c r="BG50" s="51">
        <f t="shared" si="0"/>
        <v>3.0252376270075385</v>
      </c>
      <c r="BH50" s="51">
        <f t="shared" si="0"/>
        <v>3.0189708856289919</v>
      </c>
      <c r="BI50" s="51">
        <f t="shared" si="0"/>
        <v>3.0558931700156262</v>
      </c>
      <c r="BJ50" s="51">
        <f t="shared" si="0"/>
        <v>3.06788309880934</v>
      </c>
      <c r="BK50" s="51">
        <f t="shared" si="0"/>
        <v>3.0854310839805383</v>
      </c>
      <c r="BL50" s="51">
        <f t="shared" si="0"/>
        <v>3.0945037917728215</v>
      </c>
      <c r="BM50" s="51">
        <f t="shared" si="0"/>
        <v>3.0806451612903225</v>
      </c>
      <c r="BN50" s="51">
        <f t="shared" si="0"/>
        <v>3.0410776746740669</v>
      </c>
      <c r="BO50" s="51">
        <f t="shared" si="0"/>
        <v>3.0406129830028732</v>
      </c>
      <c r="BP50" s="51">
        <f t="shared" si="1"/>
        <v>3.0274200190278742</v>
      </c>
      <c r="BQ50" s="51">
        <f t="shared" si="1"/>
        <v>3.0324031512099912</v>
      </c>
      <c r="BR50" s="51">
        <f t="shared" si="1"/>
        <v>3.0539980242928499</v>
      </c>
      <c r="BS50" s="51">
        <f t="shared" si="1"/>
        <v>3.1145655818335483</v>
      </c>
      <c r="BT50" s="51">
        <f t="shared" si="1"/>
        <v>3.0993431855500821</v>
      </c>
      <c r="BU50" s="51">
        <f t="shared" si="1"/>
        <v>3.0390288085871493</v>
      </c>
      <c r="BV50" s="51">
        <f t="shared" si="1"/>
        <v>3.0416164860163257</v>
      </c>
      <c r="BW50" s="51">
        <f t="shared" si="1"/>
        <v>2.9760016915107306</v>
      </c>
      <c r="BX50" s="51">
        <f t="shared" si="1"/>
        <v>3.0359590158585132</v>
      </c>
      <c r="BY50" s="51">
        <f t="shared" si="1"/>
        <v>3.0623074070759122</v>
      </c>
      <c r="BZ50" s="51">
        <f t="shared" si="1"/>
        <v>3.0757566184368486</v>
      </c>
      <c r="CA50" s="51">
        <f t="shared" si="1"/>
        <v>3.0886591790080504</v>
      </c>
      <c r="CB50" s="51">
        <f t="shared" si="1"/>
        <v>3.0931251611002688</v>
      </c>
      <c r="CC50" s="51">
        <f t="shared" si="1"/>
        <v>3.0929701930390063</v>
      </c>
      <c r="CD50" s="51">
        <f t="shared" si="1"/>
        <v>3.0821674596974642</v>
      </c>
      <c r="CE50" s="51">
        <f t="shared" si="1"/>
        <v>3.0929522784943342</v>
      </c>
      <c r="CF50" s="51">
        <f t="shared" si="1"/>
        <v>3.0996080955281511</v>
      </c>
      <c r="CG50" s="51">
        <f t="shared" si="1"/>
        <v>3.0739391752461072</v>
      </c>
      <c r="CH50" s="51">
        <f t="shared" si="1"/>
        <v>3.1076569182495284</v>
      </c>
      <c r="CI50" s="51">
        <f t="shared" si="1"/>
        <v>3.1416891936440954</v>
      </c>
      <c r="CJ50" s="51">
        <f t="shared" si="1"/>
        <v>3.0582166543846721</v>
      </c>
      <c r="CK50" s="51">
        <f t="shared" si="1"/>
        <v>3.0308537706600527</v>
      </c>
      <c r="CL50" s="51">
        <f t="shared" si="1"/>
        <v>3.0008273755224133</v>
      </c>
      <c r="CM50" s="51">
        <f t="shared" si="1"/>
        <v>2.9868054032030584</v>
      </c>
      <c r="CN50" s="51">
        <f t="shared" si="1"/>
        <v>2.9342783638298529</v>
      </c>
      <c r="CO50" s="51">
        <f t="shared" si="1"/>
        <v>2.890267798824298</v>
      </c>
      <c r="CP50" s="51">
        <f t="shared" si="1"/>
        <v>2.82577411920983</v>
      </c>
      <c r="CQ50" s="51">
        <f t="shared" si="1"/>
        <v>2.7417936108112433</v>
      </c>
      <c r="CR50" s="51">
        <f t="shared" si="1"/>
        <v>2.6841331108895448</v>
      </c>
      <c r="CS50" s="51">
        <f t="shared" si="1"/>
        <v>2.582905966079672</v>
      </c>
      <c r="CT50" s="51">
        <f t="shared" si="1"/>
        <v>2.5113809567069421</v>
      </c>
      <c r="CU50" s="51">
        <f t="shared" si="1"/>
        <v>2.4707080998471729</v>
      </c>
      <c r="CV50" s="51">
        <f t="shared" si="1"/>
        <v>2.4292488909285601</v>
      </c>
      <c r="CW50" s="51">
        <f t="shared" si="1"/>
        <v>2.3814314747369054</v>
      </c>
      <c r="CX50" s="51">
        <f t="shared" si="1"/>
        <v>2.3558220889555224</v>
      </c>
      <c r="CY50" s="51">
        <f t="shared" si="1"/>
        <v>2.3718545209764597</v>
      </c>
      <c r="CZ50" s="51">
        <f t="shared" si="1"/>
        <v>2.3736052742430029</v>
      </c>
      <c r="DA50" s="51">
        <f t="shared" si="1"/>
        <v>2.3308869214041628</v>
      </c>
      <c r="DB50" s="51">
        <f t="shared" si="1"/>
        <v>2.3172871345982378</v>
      </c>
      <c r="DC50" s="51">
        <f t="shared" si="1"/>
        <v>2.3081585876380442</v>
      </c>
      <c r="DD50" s="51">
        <f t="shared" si="1"/>
        <v>2.3076923076923079</v>
      </c>
      <c r="DE50" s="51">
        <f t="shared" si="1"/>
        <v>2.3012552301255229</v>
      </c>
      <c r="DF50" s="51">
        <f t="shared" si="1"/>
        <v>2.3119194760019242</v>
      </c>
      <c r="DG50" s="51">
        <f t="shared" si="1"/>
        <v>2.3286158787513802</v>
      </c>
      <c r="DH50" s="51">
        <f t="shared" si="1"/>
        <v>2.2916647736049645</v>
      </c>
      <c r="DI50" s="51">
        <f t="shared" si="1"/>
        <v>2.2876467077779989</v>
      </c>
      <c r="DJ50" s="51">
        <f t="shared" si="1"/>
        <v>2.2873621895626783</v>
      </c>
      <c r="DK50" s="51">
        <f t="shared" si="1"/>
        <v>2.3123490981394688</v>
      </c>
      <c r="DL50" s="51">
        <f t="shared" si="1"/>
        <v>2.3222035249313611</v>
      </c>
      <c r="DM50" s="51">
        <f t="shared" si="1"/>
        <v>2.3349620359955003</v>
      </c>
      <c r="DN50" s="51">
        <f t="shared" si="1"/>
        <v>2.3093485206278652</v>
      </c>
      <c r="DO50" s="51">
        <f t="shared" si="1"/>
        <v>2.2921131682460989</v>
      </c>
      <c r="DP50" s="51">
        <f t="shared" si="1"/>
        <v>2.3377769480767436</v>
      </c>
      <c r="DQ50" s="51">
        <f t="shared" si="1"/>
        <v>2.3428269777029236</v>
      </c>
      <c r="DR50" s="51">
        <f t="shared" si="1"/>
        <v>2.3511257860591677</v>
      </c>
      <c r="DS50" s="51">
        <f t="shared" si="1"/>
        <v>2.3659580102450368</v>
      </c>
      <c r="DT50" s="51">
        <f t="shared" si="1"/>
        <v>2.3935147692785916</v>
      </c>
      <c r="DU50" s="51">
        <f t="shared" si="1"/>
        <v>2.4077163543303262</v>
      </c>
      <c r="DV50" s="51">
        <f t="shared" si="1"/>
        <v>2.42871546682799</v>
      </c>
      <c r="DW50" s="51">
        <f t="shared" si="1"/>
        <v>2.4457587374250704</v>
      </c>
      <c r="DX50" s="51">
        <f t="shared" si="1"/>
        <v>2.4348362796144776</v>
      </c>
      <c r="DY50" s="51">
        <f t="shared" si="1"/>
        <v>2.4280709454428604</v>
      </c>
      <c r="DZ50" s="51">
        <f t="shared" si="1"/>
        <v>2.4135200596199229</v>
      </c>
      <c r="EA50" s="51">
        <f t="shared" si="1"/>
        <v>2.4328550404709341</v>
      </c>
      <c r="EB50" s="51">
        <f t="shared" si="2"/>
        <v>2.4238458963512981</v>
      </c>
      <c r="EC50" s="51">
        <f t="shared" si="2"/>
        <v>2.4283808533248918</v>
      </c>
      <c r="ED50" s="51">
        <f t="shared" si="2"/>
        <v>2.4649009075754771</v>
      </c>
      <c r="EE50" s="51">
        <f t="shared" si="2"/>
        <v>2.4796230446171177</v>
      </c>
      <c r="EF50" s="51">
        <f t="shared" si="2"/>
        <v>2.5027407535629798</v>
      </c>
      <c r="EG50" s="51">
        <f t="shared" si="2"/>
        <v>2.4888235042063616</v>
      </c>
      <c r="EH50" s="51">
        <f t="shared" si="2"/>
        <v>2.4625866721438032</v>
      </c>
      <c r="EI50" s="51">
        <f t="shared" si="2"/>
        <v>2.4852355251631866</v>
      </c>
      <c r="EJ50" s="51">
        <f t="shared" si="2"/>
        <v>2.5042258811744817</v>
      </c>
      <c r="EK50" s="51">
        <f t="shared" si="2"/>
        <v>2.5086892184865275</v>
      </c>
      <c r="EL50" s="51">
        <f t="shared" si="2"/>
        <v>2.4873924347784548</v>
      </c>
      <c r="EM50" s="51">
        <f t="shared" si="2"/>
        <v>2.5327063321121122</v>
      </c>
      <c r="EN50" s="51">
        <f t="shared" si="2"/>
        <v>2.7806646804776092</v>
      </c>
      <c r="EO50" s="51">
        <f t="shared" si="2"/>
        <v>2.9334396731450001</v>
      </c>
      <c r="EP50" s="51">
        <f t="shared" si="2"/>
        <v>2.8712433299234146</v>
      </c>
      <c r="EQ50" s="51">
        <f t="shared" si="2"/>
        <v>3.0782251722713156</v>
      </c>
      <c r="ER50" s="51">
        <f t="shared" si="2"/>
        <v>3.0207184170083599</v>
      </c>
      <c r="ES50" s="51">
        <f t="shared" si="2"/>
        <v>2.9358154451327603</v>
      </c>
      <c r="ET50" s="51">
        <f t="shared" si="2"/>
        <v>2.9078961885964372</v>
      </c>
      <c r="EU50" s="51">
        <f t="shared" si="2"/>
        <v>2.9309962147797557</v>
      </c>
      <c r="EV50" s="51">
        <f t="shared" si="2"/>
        <v>2.8969906590433165</v>
      </c>
    </row>
    <row r="51" spans="1:152" x14ac:dyDescent="0.25">
      <c r="A51" s="93" t="s">
        <v>832</v>
      </c>
      <c r="B51" s="93" t="s">
        <v>833</v>
      </c>
      <c r="C51" s="51">
        <f>C13/C$8*100</f>
        <v>2.7693474962063735</v>
      </c>
      <c r="D51" s="51">
        <f t="shared" ref="D51:R51" si="4">D13/D$8*100</f>
        <v>2.7332388694160636</v>
      </c>
      <c r="E51" s="51">
        <f t="shared" si="4"/>
        <v>2.676010311898624</v>
      </c>
      <c r="F51" s="51">
        <f t="shared" si="4"/>
        <v>2.7415989062387567</v>
      </c>
      <c r="G51" s="51">
        <f t="shared" si="4"/>
        <v>2.751806204844879</v>
      </c>
      <c r="H51" s="51">
        <f t="shared" si="4"/>
        <v>2.7915132386463264</v>
      </c>
      <c r="I51" s="51">
        <f t="shared" si="4"/>
        <v>2.9103249691484989</v>
      </c>
      <c r="J51" s="51">
        <f t="shared" si="4"/>
        <v>3.0411812516933074</v>
      </c>
      <c r="K51" s="51">
        <f t="shared" si="4"/>
        <v>3.0098877157700685</v>
      </c>
      <c r="L51" s="51">
        <f t="shared" si="4"/>
        <v>3.0033078963744146</v>
      </c>
      <c r="M51" s="51">
        <f t="shared" si="4"/>
        <v>2.9832552768332583</v>
      </c>
      <c r="N51" s="51">
        <f t="shared" si="4"/>
        <v>2.94201656669523</v>
      </c>
      <c r="O51" s="51">
        <f t="shared" si="4"/>
        <v>2.9796714007240324</v>
      </c>
      <c r="P51" s="51">
        <f t="shared" si="4"/>
        <v>3.0166783121183585</v>
      </c>
      <c r="Q51" s="51">
        <f t="shared" si="4"/>
        <v>2.9804574794015286</v>
      </c>
      <c r="R51" s="51">
        <f t="shared" si="4"/>
        <v>3.0222739845683506</v>
      </c>
      <c r="S51" s="51">
        <f t="shared" ref="S51:AX51" si="5">S13/S$8*100</f>
        <v>2.8880866425992782</v>
      </c>
      <c r="T51" s="51">
        <f t="shared" si="5"/>
        <v>2.9151893747537843</v>
      </c>
      <c r="U51" s="51">
        <f t="shared" si="5"/>
        <v>2.9146118468443509</v>
      </c>
      <c r="V51" s="51">
        <f t="shared" si="5"/>
        <v>2.9011686783260804</v>
      </c>
      <c r="W51" s="51">
        <f t="shared" si="5"/>
        <v>2.8545439952914737</v>
      </c>
      <c r="X51" s="51">
        <f t="shared" si="5"/>
        <v>2.7937833694560448</v>
      </c>
      <c r="Y51" s="51">
        <f t="shared" si="5"/>
        <v>2.7348116567447422</v>
      </c>
      <c r="Z51" s="51">
        <f t="shared" si="5"/>
        <v>2.7043098322086916</v>
      </c>
      <c r="AA51" s="51">
        <f t="shared" si="5"/>
        <v>2.7416356877323422</v>
      </c>
      <c r="AB51" s="51">
        <f t="shared" si="5"/>
        <v>2.7528075581247293</v>
      </c>
      <c r="AC51" s="51">
        <f t="shared" si="5"/>
        <v>2.7483452042382903</v>
      </c>
      <c r="AD51" s="51">
        <f t="shared" si="5"/>
        <v>2.6875</v>
      </c>
      <c r="AE51" s="51">
        <f t="shared" si="5"/>
        <v>2.6704711735440445</v>
      </c>
      <c r="AF51" s="51">
        <f t="shared" si="5"/>
        <v>2.6204971484948389</v>
      </c>
      <c r="AG51" s="51">
        <f t="shared" si="5"/>
        <v>2.6330731014904183</v>
      </c>
      <c r="AH51" s="51">
        <f t="shared" si="5"/>
        <v>2.6536961367013374</v>
      </c>
      <c r="AI51" s="51">
        <f t="shared" si="5"/>
        <v>2.7267502011725484</v>
      </c>
      <c r="AJ51" s="51">
        <f t="shared" si="5"/>
        <v>2.7655818585072196</v>
      </c>
      <c r="AK51" s="51">
        <f t="shared" si="5"/>
        <v>2.781244428596898</v>
      </c>
      <c r="AL51" s="51">
        <f t="shared" si="5"/>
        <v>2.818107935950096</v>
      </c>
      <c r="AM51" s="51">
        <f t="shared" si="5"/>
        <v>2.8520730546178488</v>
      </c>
      <c r="AN51" s="51">
        <f t="shared" si="5"/>
        <v>2.955244277417151</v>
      </c>
      <c r="AO51" s="51">
        <f t="shared" si="5"/>
        <v>2.9877125063120689</v>
      </c>
      <c r="AP51" s="51">
        <f t="shared" si="5"/>
        <v>3.0890670644539746</v>
      </c>
      <c r="AQ51" s="51">
        <f t="shared" si="5"/>
        <v>3.0602171767028632</v>
      </c>
      <c r="AR51" s="51">
        <f t="shared" si="5"/>
        <v>3.0667261229122751</v>
      </c>
      <c r="AS51" s="51">
        <f t="shared" si="5"/>
        <v>3.1368155720487332</v>
      </c>
      <c r="AT51" s="51">
        <f t="shared" si="5"/>
        <v>3.1232074687975948</v>
      </c>
      <c r="AU51" s="51">
        <f t="shared" si="5"/>
        <v>3.1126963707948385</v>
      </c>
      <c r="AV51" s="51">
        <f t="shared" si="5"/>
        <v>3.1548702231587011</v>
      </c>
      <c r="AW51" s="51">
        <f t="shared" si="5"/>
        <v>3.1529054886719123</v>
      </c>
      <c r="AX51" s="51">
        <f t="shared" si="5"/>
        <v>3.1572261246450455</v>
      </c>
      <c r="AY51" s="51">
        <f t="shared" ref="AY51:BO51" si="6">AY13/AY$8*100</f>
        <v>3.1400121477609462</v>
      </c>
      <c r="AZ51" s="51">
        <f t="shared" si="6"/>
        <v>3.1509878822217758</v>
      </c>
      <c r="BA51" s="51">
        <f t="shared" si="6"/>
        <v>3.1599512474906799</v>
      </c>
      <c r="BB51" s="51">
        <f t="shared" si="6"/>
        <v>3.1640652588459632</v>
      </c>
      <c r="BC51" s="51">
        <f t="shared" si="6"/>
        <v>3.2143044412983062</v>
      </c>
      <c r="BD51" s="51">
        <f t="shared" si="6"/>
        <v>3.2352638617426188</v>
      </c>
      <c r="BE51" s="51">
        <f t="shared" si="6"/>
        <v>3.285077951002227</v>
      </c>
      <c r="BF51" s="51">
        <f t="shared" si="6"/>
        <v>3.2878802959424038</v>
      </c>
      <c r="BG51" s="51">
        <f t="shared" si="6"/>
        <v>3.3218616846935429</v>
      </c>
      <c r="BH51" s="51">
        <f t="shared" si="6"/>
        <v>3.3479921676885049</v>
      </c>
      <c r="BI51" s="51">
        <f t="shared" si="6"/>
        <v>3.370006155983142</v>
      </c>
      <c r="BJ51" s="51">
        <f t="shared" si="6"/>
        <v>3.3848770681923614</v>
      </c>
      <c r="BK51" s="51">
        <f t="shared" si="6"/>
        <v>3.4556223746638062</v>
      </c>
      <c r="BL51" s="51">
        <f t="shared" si="6"/>
        <v>3.422279831344329</v>
      </c>
      <c r="BM51" s="51">
        <f t="shared" si="6"/>
        <v>3.4002932551319649</v>
      </c>
      <c r="BN51" s="51">
        <f t="shared" si="6"/>
        <v>3.3691787355823428</v>
      </c>
      <c r="BO51" s="51">
        <f t="shared" si="6"/>
        <v>3.3079353280059469</v>
      </c>
      <c r="BP51" s="51">
        <f t="shared" si="1"/>
        <v>3.3114181446402449</v>
      </c>
      <c r="BQ51" s="51">
        <f t="shared" si="1"/>
        <v>3.3096191109288147</v>
      </c>
      <c r="BR51" s="51">
        <f t="shared" si="1"/>
        <v>3.3545281260000275</v>
      </c>
      <c r="BS51" s="51">
        <f t="shared" si="1"/>
        <v>3.3902766809371405</v>
      </c>
      <c r="BT51" s="51">
        <f t="shared" si="1"/>
        <v>3.3470169677066233</v>
      </c>
      <c r="BU51" s="51">
        <f t="shared" si="1"/>
        <v>3.2985899879682576</v>
      </c>
      <c r="BV51" s="51">
        <f t="shared" si="1"/>
        <v>3.2891743610330524</v>
      </c>
      <c r="BW51" s="51">
        <f t="shared" si="1"/>
        <v>3.250872185220425</v>
      </c>
      <c r="BX51" s="51">
        <f t="shared" si="1"/>
        <v>3.3048358676499379</v>
      </c>
      <c r="BY51" s="51">
        <f t="shared" si="1"/>
        <v>3.3909140891713228</v>
      </c>
      <c r="BZ51" s="51">
        <f t="shared" si="1"/>
        <v>3.4561192898211921</v>
      </c>
      <c r="CA51" s="51">
        <f t="shared" si="1"/>
        <v>3.460143126925753</v>
      </c>
      <c r="CB51" s="51">
        <f t="shared" si="1"/>
        <v>3.4797658062378023</v>
      </c>
      <c r="CC51" s="51">
        <f t="shared" si="1"/>
        <v>3.4708389168568088</v>
      </c>
      <c r="CD51" s="51">
        <f t="shared" si="1"/>
        <v>3.4313377364297035</v>
      </c>
      <c r="CE51" s="51">
        <f t="shared" si="1"/>
        <v>3.4940421202801781</v>
      </c>
      <c r="CF51" s="51">
        <f t="shared" si="1"/>
        <v>3.5248416866832928</v>
      </c>
      <c r="CG51" s="51">
        <f t="shared" si="1"/>
        <v>3.4787609521769034</v>
      </c>
      <c r="CH51" s="51">
        <f t="shared" si="1"/>
        <v>3.4795037575513952</v>
      </c>
      <c r="CI51" s="51">
        <f t="shared" si="1"/>
        <v>3.5691523263224978</v>
      </c>
      <c r="CJ51" s="51">
        <f t="shared" si="1"/>
        <v>3.4992847544323546</v>
      </c>
      <c r="CK51" s="51">
        <f t="shared" si="1"/>
        <v>3.4734546387564409</v>
      </c>
      <c r="CL51" s="51">
        <f t="shared" si="1"/>
        <v>3.5290748244478856</v>
      </c>
      <c r="CM51" s="51">
        <f t="shared" si="1"/>
        <v>3.4799051409826474</v>
      </c>
      <c r="CN51" s="51">
        <f t="shared" si="1"/>
        <v>3.4798061723165299</v>
      </c>
      <c r="CO51" s="51">
        <f t="shared" si="1"/>
        <v>3.49240692357936</v>
      </c>
      <c r="CP51" s="51">
        <f t="shared" si="1"/>
        <v>3.4678125408821487</v>
      </c>
      <c r="CQ51" s="51">
        <f t="shared" si="1"/>
        <v>3.3515253288553035</v>
      </c>
      <c r="CR51" s="51">
        <f t="shared" si="1"/>
        <v>3.349490123298354</v>
      </c>
      <c r="CS51" s="51">
        <f t="shared" si="1"/>
        <v>3.2493035800415391</v>
      </c>
      <c r="CT51" s="51">
        <f t="shared" si="1"/>
        <v>3.103897283711353</v>
      </c>
      <c r="CU51" s="51">
        <f t="shared" si="1"/>
        <v>3.1003565970453386</v>
      </c>
      <c r="CV51" s="51">
        <f t="shared" si="1"/>
        <v>2.9942379276936415</v>
      </c>
      <c r="CW51" s="51">
        <f t="shared" si="1"/>
        <v>2.9740225768155026</v>
      </c>
      <c r="CX51" s="51">
        <f t="shared" si="1"/>
        <v>2.9645177411294354</v>
      </c>
      <c r="CY51" s="51">
        <f t="shared" si="1"/>
        <v>2.9430398542833953</v>
      </c>
      <c r="CZ51" s="51">
        <f t="shared" si="1"/>
        <v>2.9261076987882171</v>
      </c>
      <c r="DA51" s="51">
        <f t="shared" si="1"/>
        <v>2.895891581236409</v>
      </c>
      <c r="DB51" s="51">
        <f t="shared" si="1"/>
        <v>2.8791118184520101</v>
      </c>
      <c r="DC51" s="51">
        <f t="shared" si="1"/>
        <v>2.8735958780852791</v>
      </c>
      <c r="DD51" s="51">
        <f t="shared" si="1"/>
        <v>2.856741309847278</v>
      </c>
      <c r="DE51" s="51">
        <f t="shared" si="1"/>
        <v>2.8423988842398886</v>
      </c>
      <c r="DF51" s="51">
        <f t="shared" si="1"/>
        <v>2.8438737371868403</v>
      </c>
      <c r="DG51" s="51">
        <f t="shared" si="1"/>
        <v>2.8377724854689625</v>
      </c>
      <c r="DH51" s="51">
        <f t="shared" si="1"/>
        <v>2.8159671425066555</v>
      </c>
      <c r="DI51" s="51">
        <f t="shared" si="1"/>
        <v>2.8184169123098899</v>
      </c>
      <c r="DJ51" s="51">
        <f t="shared" si="1"/>
        <v>2.8175573407847248</v>
      </c>
      <c r="DK51" s="51">
        <f t="shared" si="1"/>
        <v>2.8680230080954412</v>
      </c>
      <c r="DL51" s="51">
        <f t="shared" si="1"/>
        <v>2.8305730227614916</v>
      </c>
      <c r="DM51" s="51">
        <f t="shared" si="1"/>
        <v>2.8262092238470191</v>
      </c>
      <c r="DN51" s="51">
        <f t="shared" si="1"/>
        <v>2.7946589804139466</v>
      </c>
      <c r="DO51" s="51">
        <f t="shared" si="1"/>
        <v>2.7861698556562602</v>
      </c>
      <c r="DP51" s="51">
        <f t="shared" si="1"/>
        <v>2.7917554116778533</v>
      </c>
      <c r="DQ51" s="51">
        <f t="shared" si="1"/>
        <v>2.7886009233888878</v>
      </c>
      <c r="DR51" s="51">
        <f t="shared" si="1"/>
        <v>2.7725696460867111</v>
      </c>
      <c r="DS51" s="51">
        <f t="shared" si="1"/>
        <v>2.7557328345981018</v>
      </c>
      <c r="DT51" s="51">
        <f t="shared" si="1"/>
        <v>2.7289013227318462</v>
      </c>
      <c r="DU51" s="51">
        <f t="shared" si="1"/>
        <v>2.7300409789598152</v>
      </c>
      <c r="DV51" s="51">
        <f t="shared" si="1"/>
        <v>2.7610405323653961</v>
      </c>
      <c r="DW51" s="51">
        <f t="shared" si="1"/>
        <v>2.7730870501236482</v>
      </c>
      <c r="DX51" s="51">
        <f t="shared" si="1"/>
        <v>2.7671831231107666</v>
      </c>
      <c r="DY51" s="51">
        <f t="shared" si="1"/>
        <v>2.7564640139194769</v>
      </c>
      <c r="DZ51" s="51">
        <f t="shared" si="1"/>
        <v>2.7147248788970311</v>
      </c>
      <c r="EA51" s="51">
        <f t="shared" si="1"/>
        <v>2.7417525141035073</v>
      </c>
      <c r="EB51" s="51">
        <f t="shared" si="2"/>
        <v>2.7730440339612308</v>
      </c>
      <c r="EC51" s="51">
        <f t="shared" si="2"/>
        <v>2.763018065887354</v>
      </c>
      <c r="ED51" s="51">
        <f t="shared" si="2"/>
        <v>2.7916280792739396</v>
      </c>
      <c r="EE51" s="51">
        <f t="shared" si="2"/>
        <v>2.8081420021364707</v>
      </c>
      <c r="EF51" s="51">
        <f t="shared" si="2"/>
        <v>2.8107149039293748</v>
      </c>
      <c r="EG51" s="51">
        <f t="shared" si="2"/>
        <v>2.8173339236998842</v>
      </c>
      <c r="EH51" s="51">
        <f t="shared" si="2"/>
        <v>2.8075046213339188</v>
      </c>
      <c r="EI51" s="51">
        <f t="shared" si="2"/>
        <v>2.8737743366582835</v>
      </c>
      <c r="EJ51" s="51">
        <f t="shared" si="2"/>
        <v>2.9181187698685975</v>
      </c>
      <c r="EK51" s="51">
        <f t="shared" si="2"/>
        <v>2.9498606283767508</v>
      </c>
      <c r="EL51" s="51">
        <f t="shared" si="2"/>
        <v>2.9261834733415681</v>
      </c>
      <c r="EM51" s="51">
        <f t="shared" si="2"/>
        <v>2.9690216149205972</v>
      </c>
      <c r="EN51" s="51">
        <f t="shared" si="2"/>
        <v>3.5258704973940889</v>
      </c>
      <c r="EO51" s="51">
        <f t="shared" si="2"/>
        <v>3.5644825029033571</v>
      </c>
      <c r="EP51" s="51">
        <f t="shared" si="2"/>
        <v>3.5161325997401085</v>
      </c>
      <c r="EQ51" s="51">
        <f t="shared" si="2"/>
        <v>3.7279912564810003</v>
      </c>
      <c r="ER51" s="51">
        <f t="shared" si="2"/>
        <v>3.7036800857049932</v>
      </c>
      <c r="ES51" s="51">
        <f t="shared" si="2"/>
        <v>3.6016511221492151</v>
      </c>
      <c r="ET51" s="51">
        <f t="shared" si="2"/>
        <v>3.6416128280884132</v>
      </c>
      <c r="EU51" s="51">
        <f t="shared" si="2"/>
        <v>3.6196543512036521</v>
      </c>
      <c r="EV51" s="51">
        <f t="shared" si="2"/>
        <v>3.4881532199242367</v>
      </c>
    </row>
    <row r="52" spans="1:152" x14ac:dyDescent="0.25">
      <c r="A52" s="93" t="s">
        <v>834</v>
      </c>
      <c r="B52" s="93" t="s">
        <v>835</v>
      </c>
      <c r="C52" s="51">
        <f>C14/C$8*100</f>
        <v>1.5250379362670714</v>
      </c>
      <c r="D52" s="51">
        <f t="shared" ref="D52:R52" si="7">D14/D$8*100</f>
        <v>1.521366246550824</v>
      </c>
      <c r="E52" s="51">
        <f t="shared" si="7"/>
        <v>1.5322609927017903</v>
      </c>
      <c r="F52" s="51">
        <f t="shared" si="7"/>
        <v>1.5542922933007124</v>
      </c>
      <c r="G52" s="51">
        <f t="shared" si="7"/>
        <v>1.5653775322283612</v>
      </c>
      <c r="H52" s="51">
        <f t="shared" si="7"/>
        <v>1.5921444853585831</v>
      </c>
      <c r="I52" s="51">
        <f t="shared" si="7"/>
        <v>1.6282736870972165</v>
      </c>
      <c r="J52" s="51">
        <f t="shared" si="7"/>
        <v>1.7847466811162287</v>
      </c>
      <c r="K52" s="51">
        <f t="shared" si="7"/>
        <v>1.7194570135746605</v>
      </c>
      <c r="L52" s="51">
        <f t="shared" si="7"/>
        <v>1.7096256509350538</v>
      </c>
      <c r="M52" s="51">
        <f t="shared" si="7"/>
        <v>1.6873035221659074</v>
      </c>
      <c r="N52" s="51">
        <f t="shared" si="7"/>
        <v>1.7106223618648639</v>
      </c>
      <c r="O52" s="51">
        <f t="shared" si="7"/>
        <v>1.7327268789257093</v>
      </c>
      <c r="P52" s="51">
        <f t="shared" si="7"/>
        <v>1.7346659780660449</v>
      </c>
      <c r="Q52" s="51">
        <f t="shared" si="7"/>
        <v>1.7281894166988905</v>
      </c>
      <c r="R52" s="51">
        <f t="shared" si="7"/>
        <v>1.7469791818314164</v>
      </c>
      <c r="S52" s="51">
        <f t="shared" ref="S52:AX52" si="8">S14/S$8*100</f>
        <v>1.7047733654231851</v>
      </c>
      <c r="T52" s="51">
        <f t="shared" si="8"/>
        <v>1.7108447295852325</v>
      </c>
      <c r="U52" s="51">
        <f t="shared" si="8"/>
        <v>1.7121959328420235</v>
      </c>
      <c r="V52" s="51">
        <f t="shared" si="8"/>
        <v>1.7242794974956894</v>
      </c>
      <c r="W52" s="51">
        <f t="shared" si="8"/>
        <v>1.7576714197811605</v>
      </c>
      <c r="X52" s="51">
        <f t="shared" si="8"/>
        <v>1.7233176507902945</v>
      </c>
      <c r="Y52" s="51">
        <f t="shared" si="8"/>
        <v>1.7053578391868354</v>
      </c>
      <c r="Z52" s="51">
        <f t="shared" si="8"/>
        <v>1.6882546084438583</v>
      </c>
      <c r="AA52" s="51">
        <f t="shared" si="8"/>
        <v>1.6883519206939286</v>
      </c>
      <c r="AB52" s="51">
        <f t="shared" si="8"/>
        <v>1.6781685298836235</v>
      </c>
      <c r="AC52" s="51">
        <f t="shared" si="8"/>
        <v>1.6233357662396495</v>
      </c>
      <c r="AD52" s="51">
        <f t="shared" si="8"/>
        <v>1.5974999999999999</v>
      </c>
      <c r="AE52" s="51">
        <f t="shared" si="8"/>
        <v>1.616915422885572</v>
      </c>
      <c r="AF52" s="51">
        <f t="shared" si="8"/>
        <v>1.6074307577544096</v>
      </c>
      <c r="AG52" s="51">
        <f t="shared" si="8"/>
        <v>1.6347291223089662</v>
      </c>
      <c r="AH52" s="51">
        <f t="shared" si="8"/>
        <v>1.6205423476968799</v>
      </c>
      <c r="AI52" s="51">
        <f t="shared" si="8"/>
        <v>1.6116795033911941</v>
      </c>
      <c r="AJ52" s="51">
        <f t="shared" si="8"/>
        <v>1.6113701172317023</v>
      </c>
      <c r="AK52" s="51">
        <f t="shared" si="8"/>
        <v>1.6357639507933681</v>
      </c>
      <c r="AL52" s="51">
        <f t="shared" si="8"/>
        <v>1.6100336064313485</v>
      </c>
      <c r="AM52" s="51">
        <f t="shared" si="8"/>
        <v>1.6164632562970658</v>
      </c>
      <c r="AN52" s="51">
        <f t="shared" si="8"/>
        <v>1.607874957294158</v>
      </c>
      <c r="AO52" s="51">
        <f t="shared" si="8"/>
        <v>1.6222016495539469</v>
      </c>
      <c r="AP52" s="51">
        <f t="shared" si="8"/>
        <v>1.6305136014254047</v>
      </c>
      <c r="AQ52" s="51">
        <f t="shared" si="8"/>
        <v>1.6062026982560054</v>
      </c>
      <c r="AR52" s="51">
        <f t="shared" si="8"/>
        <v>1.6012647964974864</v>
      </c>
      <c r="AS52" s="51">
        <f t="shared" si="8"/>
        <v>1.600416108188129</v>
      </c>
      <c r="AT52" s="51">
        <f t="shared" si="8"/>
        <v>1.6041299918903418</v>
      </c>
      <c r="AU52" s="51">
        <f t="shared" si="8"/>
        <v>1.6041008848867575</v>
      </c>
      <c r="AV52" s="51">
        <f t="shared" si="8"/>
        <v>1.6167033809022124</v>
      </c>
      <c r="AW52" s="51">
        <f t="shared" si="8"/>
        <v>1.6096312446677412</v>
      </c>
      <c r="AX52" s="51">
        <f t="shared" si="8"/>
        <v>1.6028994171274846</v>
      </c>
      <c r="AY52" s="51">
        <f t="shared" ref="AY52:BO52" si="9">AY14/AY$8*100</f>
        <v>1.5847306326038539</v>
      </c>
      <c r="AZ52" s="51">
        <f t="shared" si="9"/>
        <v>1.5681830643539927</v>
      </c>
      <c r="BA52" s="51">
        <f t="shared" si="9"/>
        <v>1.5754946945798682</v>
      </c>
      <c r="BB52" s="51">
        <f t="shared" si="9"/>
        <v>1.5802669680062151</v>
      </c>
      <c r="BC52" s="51">
        <f t="shared" si="9"/>
        <v>1.599286875360495</v>
      </c>
      <c r="BD52" s="51">
        <f t="shared" si="9"/>
        <v>1.6099166752391731</v>
      </c>
      <c r="BE52" s="51">
        <f t="shared" si="9"/>
        <v>1.5995140716744281</v>
      </c>
      <c r="BF52" s="51">
        <f t="shared" si="9"/>
        <v>1.5991506585713813</v>
      </c>
      <c r="BG52" s="51">
        <f t="shared" si="9"/>
        <v>1.6224188790560472</v>
      </c>
      <c r="BH52" s="51">
        <f t="shared" si="9"/>
        <v>1.6178217186145796</v>
      </c>
      <c r="BI52" s="51">
        <f t="shared" si="9"/>
        <v>1.6258109323946774</v>
      </c>
      <c r="BJ52" s="51">
        <f t="shared" si="9"/>
        <v>1.6715633214782741</v>
      </c>
      <c r="BK52" s="51">
        <f t="shared" si="9"/>
        <v>1.6424405427457618</v>
      </c>
      <c r="BL52" s="51">
        <f t="shared" si="9"/>
        <v>1.6522892176581891</v>
      </c>
      <c r="BM52" s="51">
        <f t="shared" si="9"/>
        <v>1.6246334310850441</v>
      </c>
      <c r="BN52" s="51">
        <f t="shared" si="9"/>
        <v>1.6043708264677825</v>
      </c>
      <c r="BO52" s="51">
        <f t="shared" si="9"/>
        <v>1.5753434448844224</v>
      </c>
      <c r="BP52" s="51">
        <f t="shared" si="1"/>
        <v>1.5250699345384322</v>
      </c>
      <c r="BQ52" s="51">
        <f t="shared" si="1"/>
        <v>1.5063010056150377</v>
      </c>
      <c r="BR52" s="51">
        <f t="shared" si="1"/>
        <v>1.5207379683608586</v>
      </c>
      <c r="BS52" s="51">
        <f t="shared" si="1"/>
        <v>1.548969893456364</v>
      </c>
      <c r="BT52" s="51">
        <f t="shared" si="1"/>
        <v>1.5503557744937053</v>
      </c>
      <c r="BU52" s="51">
        <f t="shared" si="1"/>
        <v>1.5316813345770639</v>
      </c>
      <c r="BV52" s="51">
        <f t="shared" si="1"/>
        <v>1.5402114278067709</v>
      </c>
      <c r="BW52" s="51">
        <f t="shared" si="1"/>
        <v>1.5131092081615394</v>
      </c>
      <c r="BX52" s="51">
        <f t="shared" si="1"/>
        <v>1.5597467858774392</v>
      </c>
      <c r="BY52" s="51">
        <f t="shared" si="1"/>
        <v>1.5982815277014155</v>
      </c>
      <c r="BZ52" s="51">
        <f t="shared" si="1"/>
        <v>1.6136981108232769</v>
      </c>
      <c r="CA52" s="51">
        <f t="shared" si="1"/>
        <v>1.6325414968690986</v>
      </c>
      <c r="CB52" s="51">
        <f t="shared" si="1"/>
        <v>1.612843834002283</v>
      </c>
      <c r="CC52" s="51">
        <f t="shared" si="1"/>
        <v>1.5911532843190519</v>
      </c>
      <c r="CD52" s="51">
        <f t="shared" si="1"/>
        <v>1.5848779679473524</v>
      </c>
      <c r="CE52" s="51">
        <f t="shared" si="1"/>
        <v>1.6078674415613268</v>
      </c>
      <c r="CF52" s="51">
        <f t="shared" si="1"/>
        <v>1.6020962866763973</v>
      </c>
      <c r="CG52" s="51">
        <f t="shared" si="1"/>
        <v>1.5865856271354628</v>
      </c>
      <c r="CH52" s="51">
        <f t="shared" si="1"/>
        <v>1.6347861043181133</v>
      </c>
      <c r="CI52" s="51">
        <f t="shared" si="1"/>
        <v>1.6615019450121973</v>
      </c>
      <c r="CJ52" s="51">
        <f t="shared" si="1"/>
        <v>1.6450648055832504</v>
      </c>
      <c r="CK52" s="51">
        <f t="shared" si="1"/>
        <v>1.6421133656909492</v>
      </c>
      <c r="CL52" s="51">
        <f t="shared" si="1"/>
        <v>1.6685406368670048</v>
      </c>
      <c r="CM52" s="51">
        <f t="shared" si="1"/>
        <v>1.6704798320117842</v>
      </c>
      <c r="CN52" s="51">
        <f t="shared" si="1"/>
        <v>1.695475632058024</v>
      </c>
      <c r="CO52" s="51">
        <f t="shared" si="1"/>
        <v>1.7064010450685827</v>
      </c>
      <c r="CP52" s="51">
        <f t="shared" si="1"/>
        <v>1.6916404182306708</v>
      </c>
      <c r="CQ52" s="51">
        <f t="shared" si="1"/>
        <v>1.6572708008476273</v>
      </c>
      <c r="CR52" s="51">
        <f t="shared" si="1"/>
        <v>1.6387131166151689</v>
      </c>
      <c r="CS52" s="51">
        <f t="shared" si="1"/>
        <v>1.6162849071275995</v>
      </c>
      <c r="CT52" s="51">
        <f t="shared" si="1"/>
        <v>1.5746600853950279</v>
      </c>
      <c r="CU52" s="51">
        <f t="shared" si="1"/>
        <v>1.585328578706062</v>
      </c>
      <c r="CV52" s="51">
        <f t="shared" si="1"/>
        <v>1.5991025444903371</v>
      </c>
      <c r="CW52" s="51">
        <f t="shared" si="1"/>
        <v>1.5936575648429485</v>
      </c>
      <c r="CX52" s="51">
        <f t="shared" si="1"/>
        <v>1.60119940029985</v>
      </c>
      <c r="CY52" s="51">
        <f t="shared" si="1"/>
        <v>1.6076342829990697</v>
      </c>
      <c r="CZ52" s="51">
        <f t="shared" si="1"/>
        <v>1.5948119630489515</v>
      </c>
      <c r="DA52" s="51">
        <f t="shared" si="1"/>
        <v>1.6037589313451381</v>
      </c>
      <c r="DB52" s="51">
        <f t="shared" si="1"/>
        <v>1.624114359126775</v>
      </c>
      <c r="DC52" s="51">
        <f t="shared" si="1"/>
        <v>1.6366426095357163</v>
      </c>
      <c r="DD52" s="51">
        <f t="shared" si="1"/>
        <v>1.651831724913333</v>
      </c>
      <c r="DE52" s="51">
        <f t="shared" si="1"/>
        <v>1.6578335657833569</v>
      </c>
      <c r="DF52" s="51">
        <f t="shared" si="1"/>
        <v>1.6384191244495427</v>
      </c>
      <c r="DG52" s="51">
        <f t="shared" si="1"/>
        <v>1.6515653372021937</v>
      </c>
      <c r="DH52" s="51">
        <f t="shared" si="1"/>
        <v>1.6392399887324969</v>
      </c>
      <c r="DI52" s="51">
        <f t="shared" si="1"/>
        <v>1.6474673128741162</v>
      </c>
      <c r="DJ52" s="51">
        <f t="shared" si="1"/>
        <v>1.6461126485576363</v>
      </c>
      <c r="DK52" s="51">
        <f t="shared" si="1"/>
        <v>1.6554821758272973</v>
      </c>
      <c r="DL52" s="51">
        <f t="shared" si="1"/>
        <v>1.6429014259144452</v>
      </c>
      <c r="DM52" s="51">
        <f t="shared" si="1"/>
        <v>1.6292885264341959</v>
      </c>
      <c r="DN52" s="51">
        <f t="shared" si="1"/>
        <v>1.6451937769134604</v>
      </c>
      <c r="DO52" s="51">
        <f t="shared" si="1"/>
        <v>1.6319363751387921</v>
      </c>
      <c r="DP52" s="51">
        <f t="shared" si="1"/>
        <v>1.6377167004675552</v>
      </c>
      <c r="DQ52" s="51">
        <f t="shared" si="1"/>
        <v>1.6381354583008638</v>
      </c>
      <c r="DR52" s="51">
        <f t="shared" si="1"/>
        <v>1.6409762896348041</v>
      </c>
      <c r="DS52" s="51">
        <f t="shared" si="1"/>
        <v>1.6509570585655293</v>
      </c>
      <c r="DT52" s="51">
        <f t="shared" si="1"/>
        <v>1.6491202238091731</v>
      </c>
      <c r="DU52" s="51">
        <f t="shared" si="1"/>
        <v>1.6399682534540567</v>
      </c>
      <c r="DV52" s="51">
        <f t="shared" si="1"/>
        <v>1.6342004436378301</v>
      </c>
      <c r="DW52" s="51">
        <f t="shared" si="1"/>
        <v>1.6238365439252187</v>
      </c>
      <c r="DX52" s="51">
        <f t="shared" si="1"/>
        <v>1.606343076898729</v>
      </c>
      <c r="DY52" s="51">
        <f t="shared" si="1"/>
        <v>1.5886700472603865</v>
      </c>
      <c r="DZ52" s="51">
        <f t="shared" si="1"/>
        <v>1.5774437958017635</v>
      </c>
      <c r="EA52" s="51">
        <f t="shared" ref="EA52:EV52" si="10">EA14/EA$8*100</f>
        <v>1.5613502575423104</v>
      </c>
      <c r="EB52" s="51">
        <f t="shared" si="10"/>
        <v>1.5519917227108124</v>
      </c>
      <c r="EC52" s="51">
        <f t="shared" si="10"/>
        <v>1.5616403252914886</v>
      </c>
      <c r="ED52" s="51">
        <f t="shared" si="10"/>
        <v>1.5536210409335061</v>
      </c>
      <c r="EE52" s="51">
        <f t="shared" si="10"/>
        <v>1.5504046124354303</v>
      </c>
      <c r="EF52" s="51">
        <f t="shared" si="10"/>
        <v>1.5514107668339969</v>
      </c>
      <c r="EG52" s="51">
        <f t="shared" si="10"/>
        <v>1.5175753074429035</v>
      </c>
      <c r="EH52" s="51">
        <f t="shared" si="10"/>
        <v>1.5071568703830929</v>
      </c>
      <c r="EI52" s="51">
        <f t="shared" si="10"/>
        <v>1.5160077990335978</v>
      </c>
      <c r="EJ52" s="51">
        <f t="shared" si="10"/>
        <v>1.5108829483086039</v>
      </c>
      <c r="EK52" s="51">
        <f t="shared" si="10"/>
        <v>1.5100313155992979</v>
      </c>
      <c r="EL52" s="51">
        <f t="shared" si="10"/>
        <v>1.4965299340107412</v>
      </c>
      <c r="EM52" s="51">
        <f t="shared" si="10"/>
        <v>1.4439958169137965</v>
      </c>
      <c r="EN52" s="51">
        <f t="shared" si="10"/>
        <v>1.2617689400063126</v>
      </c>
      <c r="EO52" s="51">
        <f t="shared" si="10"/>
        <v>1.6006940071919293</v>
      </c>
      <c r="EP52" s="51">
        <f t="shared" si="10"/>
        <v>1.6111863750725759</v>
      </c>
      <c r="EQ52" s="51">
        <f t="shared" si="10"/>
        <v>1.7440388126940969</v>
      </c>
      <c r="ER52" s="51">
        <f t="shared" si="10"/>
        <v>1.7829699586141809</v>
      </c>
      <c r="ES52" s="51">
        <f t="shared" si="10"/>
        <v>1.7763969708548131</v>
      </c>
      <c r="ET52" s="51">
        <f t="shared" si="10"/>
        <v>1.7886258596805236</v>
      </c>
      <c r="EU52" s="51">
        <f t="shared" si="10"/>
        <v>1.777433848627183</v>
      </c>
      <c r="EV52" s="51">
        <f t="shared" si="10"/>
        <v>1.7405472812404412</v>
      </c>
    </row>
    <row r="53" spans="1:152" x14ac:dyDescent="0.25">
      <c r="A53" s="93" t="s">
        <v>838</v>
      </c>
      <c r="B53" s="93" t="s">
        <v>839</v>
      </c>
      <c r="C53" s="51">
        <f t="shared" ref="C53:AH53" si="11">C16/C$8*100</f>
        <v>11.297420333839151</v>
      </c>
      <c r="D53" s="51">
        <f t="shared" si="11"/>
        <v>11.205160712953985</v>
      </c>
      <c r="E53" s="51">
        <f t="shared" si="11"/>
        <v>11.030826767365021</v>
      </c>
      <c r="F53" s="51">
        <f t="shared" si="11"/>
        <v>11.142692667482191</v>
      </c>
      <c r="G53" s="51">
        <f t="shared" si="11"/>
        <v>11.138263210086414</v>
      </c>
      <c r="H53" s="51">
        <f t="shared" si="11"/>
        <v>11.015255128879538</v>
      </c>
      <c r="I53" s="51">
        <f t="shared" si="11"/>
        <v>10.842588783765256</v>
      </c>
      <c r="J53" s="51">
        <f t="shared" si="11"/>
        <v>10.860877810891356</v>
      </c>
      <c r="K53" s="51">
        <f t="shared" si="11"/>
        <v>10.789341377576671</v>
      </c>
      <c r="L53" s="51">
        <f t="shared" si="11"/>
        <v>10.611469557527919</v>
      </c>
      <c r="M53" s="51">
        <f t="shared" si="11"/>
        <v>10.431770064797586</v>
      </c>
      <c r="N53" s="51">
        <f t="shared" si="11"/>
        <v>10.349423974102638</v>
      </c>
      <c r="O53" s="51">
        <f t="shared" si="11"/>
        <v>10.303536619326092</v>
      </c>
      <c r="P53" s="51">
        <f t="shared" si="11"/>
        <v>10.325971382568277</v>
      </c>
      <c r="Q53" s="51">
        <f t="shared" si="11"/>
        <v>10.324518873256194</v>
      </c>
      <c r="R53" s="51">
        <f t="shared" si="11"/>
        <v>10.228563109622945</v>
      </c>
      <c r="S53" s="51">
        <f t="shared" si="11"/>
        <v>10.251561515099421</v>
      </c>
      <c r="T53" s="51">
        <f t="shared" si="11"/>
        <v>10.186279475491023</v>
      </c>
      <c r="U53" s="51">
        <f t="shared" si="11"/>
        <v>10.190059289632627</v>
      </c>
      <c r="V53" s="51">
        <f t="shared" si="11"/>
        <v>10.236198921641076</v>
      </c>
      <c r="W53" s="51">
        <f t="shared" si="11"/>
        <v>10.246395034645122</v>
      </c>
      <c r="X53" s="51">
        <f t="shared" si="11"/>
        <v>10.308188401966484</v>
      </c>
      <c r="Y53" s="51">
        <f t="shared" si="11"/>
        <v>10.28933891387423</v>
      </c>
      <c r="Z53" s="51">
        <f t="shared" si="11"/>
        <v>10.238113705111299</v>
      </c>
      <c r="AA53" s="51">
        <f t="shared" si="11"/>
        <v>10.341800908715408</v>
      </c>
      <c r="AB53" s="51">
        <f t="shared" si="11"/>
        <v>10.346583819297665</v>
      </c>
      <c r="AC53" s="51">
        <f t="shared" si="11"/>
        <v>10.195555331840032</v>
      </c>
      <c r="AD53" s="51">
        <f t="shared" si="11"/>
        <v>9.9974999999999987</v>
      </c>
      <c r="AE53" s="51">
        <f t="shared" si="11"/>
        <v>9.8209930738464539</v>
      </c>
      <c r="AF53" s="51">
        <f t="shared" si="11"/>
        <v>9.6782732151021484</v>
      </c>
      <c r="AG53" s="51">
        <f t="shared" si="11"/>
        <v>9.5788975632836522</v>
      </c>
      <c r="AH53" s="51">
        <f t="shared" si="11"/>
        <v>9.4725111441307597</v>
      </c>
      <c r="AI53" s="51">
        <f t="shared" ref="AI53:BN53" si="12">AI16/AI$8*100</f>
        <v>9.3872858949304518</v>
      </c>
      <c r="AJ53" s="51">
        <f t="shared" si="12"/>
        <v>9.3106413796225027</v>
      </c>
      <c r="AK53" s="51">
        <f t="shared" si="12"/>
        <v>9.2351577821358521</v>
      </c>
      <c r="AL53" s="51">
        <f t="shared" si="12"/>
        <v>9.2187053836185129</v>
      </c>
      <c r="AM53" s="51">
        <f t="shared" si="12"/>
        <v>9.1729420929628667</v>
      </c>
      <c r="AN53" s="51">
        <f t="shared" si="12"/>
        <v>9.1860266484455071</v>
      </c>
      <c r="AO53" s="51">
        <f t="shared" si="12"/>
        <v>9.1567076249789583</v>
      </c>
      <c r="AP53" s="51">
        <f t="shared" si="12"/>
        <v>9.097312863861438</v>
      </c>
      <c r="AQ53" s="51">
        <f t="shared" si="12"/>
        <v>9.0654820664692348</v>
      </c>
      <c r="AR53" s="51">
        <f t="shared" si="12"/>
        <v>8.9691097778498463</v>
      </c>
      <c r="AS53" s="51">
        <f t="shared" si="12"/>
        <v>8.8783083601736443</v>
      </c>
      <c r="AT53" s="51">
        <f t="shared" si="12"/>
        <v>8.8593073164942542</v>
      </c>
      <c r="AU53" s="51">
        <f t="shared" si="12"/>
        <v>8.8371730401902298</v>
      </c>
      <c r="AV53" s="51">
        <f t="shared" si="12"/>
        <v>8.8133320563164439</v>
      </c>
      <c r="AW53" s="51">
        <f t="shared" si="12"/>
        <v>8.8027301165987293</v>
      </c>
      <c r="AX53" s="51">
        <f t="shared" si="12"/>
        <v>8.7767149902854591</v>
      </c>
      <c r="AY53" s="51">
        <f t="shared" si="12"/>
        <v>8.7150981944009853</v>
      </c>
      <c r="AZ53" s="51">
        <f t="shared" si="12"/>
        <v>8.623179134757736</v>
      </c>
      <c r="BA53" s="51">
        <f t="shared" si="12"/>
        <v>8.5388586177229708</v>
      </c>
      <c r="BB53" s="51">
        <f t="shared" si="12"/>
        <v>8.429267603644325</v>
      </c>
      <c r="BC53" s="51">
        <f t="shared" si="12"/>
        <v>8.3704752416408841</v>
      </c>
      <c r="BD53" s="51">
        <f t="shared" si="12"/>
        <v>8.3050440626821658</v>
      </c>
      <c r="BE53" s="51">
        <f t="shared" si="12"/>
        <v>8.2658432881150024</v>
      </c>
      <c r="BF53" s="51">
        <f t="shared" si="12"/>
        <v>8.2346305696559501</v>
      </c>
      <c r="BG53" s="51">
        <f t="shared" si="12"/>
        <v>8.2677810553916746</v>
      </c>
      <c r="BH53" s="51">
        <f t="shared" si="12"/>
        <v>8.2030623053959495</v>
      </c>
      <c r="BI53" s="51">
        <f t="shared" si="12"/>
        <v>8.171673006803152</v>
      </c>
      <c r="BJ53" s="51">
        <f t="shared" si="12"/>
        <v>8.1768980980361832</v>
      </c>
      <c r="BK53" s="51">
        <f t="shared" si="12"/>
        <v>7.9598682421202129</v>
      </c>
      <c r="BL53" s="51">
        <f t="shared" si="12"/>
        <v>8.0230635140571227</v>
      </c>
      <c r="BM53" s="51">
        <f t="shared" si="12"/>
        <v>7.9853372434017604</v>
      </c>
      <c r="BN53" s="51">
        <f t="shared" si="12"/>
        <v>7.9842742751423694</v>
      </c>
      <c r="BO53" s="51">
        <f t="shared" ref="BO53:DZ56" si="13">BO16/BO$8*100</f>
        <v>7.9467642560004572</v>
      </c>
      <c r="BP53" s="51">
        <f t="shared" si="13"/>
        <v>8.0016471891285512</v>
      </c>
      <c r="BQ53" s="51">
        <f t="shared" si="13"/>
        <v>8.0123898561588618</v>
      </c>
      <c r="BR53" s="51">
        <f t="shared" si="13"/>
        <v>7.9334381478441145</v>
      </c>
      <c r="BS53" s="51">
        <f t="shared" si="13"/>
        <v>7.9152638652202221</v>
      </c>
      <c r="BT53" s="51">
        <f t="shared" si="13"/>
        <v>7.8393541324575811</v>
      </c>
      <c r="BU53" s="51">
        <f t="shared" si="13"/>
        <v>7.7706128077219443</v>
      </c>
      <c r="BV53" s="51">
        <f t="shared" si="13"/>
        <v>7.7773317275525233</v>
      </c>
      <c r="BW53" s="51">
        <f t="shared" si="13"/>
        <v>7.7822708531557243</v>
      </c>
      <c r="BX53" s="51">
        <f t="shared" si="13"/>
        <v>7.7256411929778768</v>
      </c>
      <c r="BY53" s="51">
        <f t="shared" si="13"/>
        <v>7.7459115958521396</v>
      </c>
      <c r="BZ53" s="51">
        <f t="shared" si="13"/>
        <v>7.7298287736147095</v>
      </c>
      <c r="CA53" s="51">
        <f t="shared" si="13"/>
        <v>7.7092237352151871</v>
      </c>
      <c r="CB53" s="51">
        <f t="shared" si="13"/>
        <v>7.7058094291220183</v>
      </c>
      <c r="CC53" s="51">
        <f t="shared" si="13"/>
        <v>7.6720630666521812</v>
      </c>
      <c r="CD53" s="51">
        <f t="shared" si="13"/>
        <v>7.6533390147480045</v>
      </c>
      <c r="CE53" s="51">
        <f t="shared" si="13"/>
        <v>7.6616345288071379</v>
      </c>
      <c r="CF53" s="51">
        <f t="shared" si="13"/>
        <v>7.6346668811989273</v>
      </c>
      <c r="CG53" s="51">
        <f t="shared" si="13"/>
        <v>7.5653183883808248</v>
      </c>
      <c r="CH53" s="51">
        <f t="shared" si="13"/>
        <v>7.6223018771007123</v>
      </c>
      <c r="CI53" s="51">
        <f t="shared" si="13"/>
        <v>7.5690644161666762</v>
      </c>
      <c r="CJ53" s="51">
        <f t="shared" si="13"/>
        <v>7.5382548008149461</v>
      </c>
      <c r="CK53" s="51">
        <f t="shared" si="13"/>
        <v>7.5017639889670518</v>
      </c>
      <c r="CL53" s="51">
        <f t="shared" si="13"/>
        <v>7.5832148842735005</v>
      </c>
      <c r="CM53" s="51">
        <f t="shared" si="13"/>
        <v>7.5803637655268954</v>
      </c>
      <c r="CN53" s="51">
        <f t="shared" si="13"/>
        <v>7.560932769896783</v>
      </c>
      <c r="CO53" s="51">
        <f t="shared" si="13"/>
        <v>7.5573563030698896</v>
      </c>
      <c r="CP53" s="51">
        <f t="shared" si="13"/>
        <v>7.562568556218614</v>
      </c>
      <c r="CQ53" s="51">
        <f t="shared" si="13"/>
        <v>7.5696693454879851</v>
      </c>
      <c r="CR53" s="51">
        <f t="shared" si="13"/>
        <v>7.6081698733452452</v>
      </c>
      <c r="CS53" s="51">
        <f t="shared" si="13"/>
        <v>7.6315815377346414</v>
      </c>
      <c r="CT53" s="51">
        <f t="shared" si="13"/>
        <v>7.80264260263049</v>
      </c>
      <c r="CU53" s="51">
        <f t="shared" si="13"/>
        <v>7.878757004584819</v>
      </c>
      <c r="CV53" s="51">
        <f t="shared" si="13"/>
        <v>7.8639539034215495</v>
      </c>
      <c r="CW53" s="51">
        <f t="shared" si="13"/>
        <v>7.7600257560818564</v>
      </c>
      <c r="CX53" s="51">
        <f t="shared" si="13"/>
        <v>7.7561219390304847</v>
      </c>
      <c r="CY53" s="51">
        <f t="shared" si="13"/>
        <v>7.7659427032806043</v>
      </c>
      <c r="CZ53" s="51">
        <f t="shared" si="13"/>
        <v>7.67429786150214</v>
      </c>
      <c r="DA53" s="51">
        <f t="shared" si="13"/>
        <v>7.6236797141969559</v>
      </c>
      <c r="DB53" s="51">
        <f t="shared" si="13"/>
        <v>7.6153130782431955</v>
      </c>
      <c r="DC53" s="51">
        <f t="shared" si="13"/>
        <v>7.6414540357257854</v>
      </c>
      <c r="DD53" s="51">
        <f t="shared" si="13"/>
        <v>7.6595146631687445</v>
      </c>
      <c r="DE53" s="51">
        <f t="shared" si="13"/>
        <v>7.6671315667131559</v>
      </c>
      <c r="DF53" s="51">
        <f t="shared" si="13"/>
        <v>7.6712430152092654</v>
      </c>
      <c r="DG53" s="51">
        <f t="shared" si="13"/>
        <v>7.6565109085434289</v>
      </c>
      <c r="DH53" s="51">
        <f t="shared" si="13"/>
        <v>7.6818929405457466</v>
      </c>
      <c r="DI53" s="51">
        <f t="shared" si="13"/>
        <v>7.6622601587789578</v>
      </c>
      <c r="DJ53" s="51">
        <f t="shared" si="13"/>
        <v>7.6385716972514031</v>
      </c>
      <c r="DK53" s="51">
        <f t="shared" si="13"/>
        <v>7.6276452208493106</v>
      </c>
      <c r="DL53" s="51">
        <f t="shared" si="13"/>
        <v>7.5980869719245421</v>
      </c>
      <c r="DM53" s="51">
        <f t="shared" si="13"/>
        <v>7.6121344206974122</v>
      </c>
      <c r="DN53" s="51">
        <f t="shared" si="13"/>
        <v>7.5757049590220866</v>
      </c>
      <c r="DO53" s="51">
        <f t="shared" si="13"/>
        <v>7.5950456615109188</v>
      </c>
      <c r="DP53" s="51">
        <f t="shared" si="13"/>
        <v>7.5716819265658</v>
      </c>
      <c r="DQ53" s="51">
        <f t="shared" si="13"/>
        <v>7.5588848947990259</v>
      </c>
      <c r="DR53" s="51">
        <f t="shared" si="13"/>
        <v>7.5544641523834821</v>
      </c>
      <c r="DS53" s="51">
        <f t="shared" si="13"/>
        <v>7.5919198272081028</v>
      </c>
      <c r="DT53" s="51">
        <f t="shared" si="13"/>
        <v>7.500388557592415</v>
      </c>
      <c r="DU53" s="51">
        <f t="shared" si="13"/>
        <v>7.4871637052754352</v>
      </c>
      <c r="DV53" s="51">
        <f t="shared" si="13"/>
        <v>7.4611816898568257</v>
      </c>
      <c r="DW53" s="51">
        <f t="shared" si="13"/>
        <v>7.4509207609382875</v>
      </c>
      <c r="DX53" s="51">
        <f t="shared" si="13"/>
        <v>7.4453605963251928</v>
      </c>
      <c r="DY53" s="51">
        <f t="shared" si="13"/>
        <v>7.3813983744934992</v>
      </c>
      <c r="DZ53" s="51">
        <f t="shared" si="13"/>
        <v>7.3663209539187671</v>
      </c>
      <c r="EA53" s="51">
        <f t="shared" ref="EA53:EV53" si="14">EA16/EA$8*100</f>
        <v>7.3506867794947262</v>
      </c>
      <c r="EB53" s="51">
        <f t="shared" si="14"/>
        <v>7.3605489790328962</v>
      </c>
      <c r="EC53" s="51">
        <f t="shared" si="14"/>
        <v>7.3567428644643922</v>
      </c>
      <c r="ED53" s="51">
        <f t="shared" si="14"/>
        <v>7.3324689757362478</v>
      </c>
      <c r="EE53" s="51">
        <f t="shared" si="14"/>
        <v>7.2640004682675565</v>
      </c>
      <c r="EF53" s="51">
        <f t="shared" si="14"/>
        <v>7.195920604696787</v>
      </c>
      <c r="EG53" s="51">
        <f t="shared" si="14"/>
        <v>7.1579563795295149</v>
      </c>
      <c r="EH53" s="51">
        <f t="shared" si="14"/>
        <v>7.1434136253213696</v>
      </c>
      <c r="EI53" s="51">
        <f t="shared" si="14"/>
        <v>7.159004210347848</v>
      </c>
      <c r="EJ53" s="51">
        <f t="shared" si="14"/>
        <v>7.146782417551842</v>
      </c>
      <c r="EK53" s="51">
        <f t="shared" si="14"/>
        <v>7.1667985821948443</v>
      </c>
      <c r="EL53" s="51">
        <f t="shared" si="14"/>
        <v>7.1073229652174508</v>
      </c>
      <c r="EM53" s="51">
        <f t="shared" si="14"/>
        <v>7.7920368998067744</v>
      </c>
      <c r="EN53" s="51">
        <f t="shared" si="14"/>
        <v>8.8693349346020298</v>
      </c>
      <c r="EO53" s="51">
        <f t="shared" si="14"/>
        <v>8.1119086596986101</v>
      </c>
      <c r="EP53" s="51">
        <f t="shared" si="14"/>
        <v>7.948795930216483</v>
      </c>
      <c r="EQ53" s="51">
        <f t="shared" si="14"/>
        <v>8.007117437722421</v>
      </c>
      <c r="ER53" s="51">
        <f t="shared" si="14"/>
        <v>7.8014500978847963</v>
      </c>
      <c r="ES53" s="51">
        <f t="shared" si="14"/>
        <v>7.8002367694128996</v>
      </c>
      <c r="ET53" s="51">
        <f t="shared" si="14"/>
        <v>7.7772737860268961</v>
      </c>
      <c r="EU53" s="51">
        <f t="shared" si="14"/>
        <v>7.7366062591106246</v>
      </c>
      <c r="EV53" s="51">
        <f t="shared" si="14"/>
        <v>7.6209971530081635</v>
      </c>
    </row>
    <row r="54" spans="1:152" x14ac:dyDescent="0.25">
      <c r="A54" s="93" t="s">
        <v>840</v>
      </c>
      <c r="B54" s="93" t="s">
        <v>841</v>
      </c>
      <c r="C54" s="51">
        <f t="shared" ref="C54:AH54" si="15">C17/C$8*100</f>
        <v>5.4286798179059179</v>
      </c>
      <c r="D54" s="51">
        <f t="shared" si="15"/>
        <v>5.4329181892758589</v>
      </c>
      <c r="E54" s="51">
        <f t="shared" si="15"/>
        <v>5.3738063251152832</v>
      </c>
      <c r="F54" s="51">
        <f t="shared" si="15"/>
        <v>5.4184356335899828</v>
      </c>
      <c r="G54" s="51">
        <f t="shared" si="15"/>
        <v>5.432780847145489</v>
      </c>
      <c r="H54" s="51">
        <f t="shared" si="15"/>
        <v>5.5058741013501669</v>
      </c>
      <c r="I54" s="51">
        <f t="shared" si="15"/>
        <v>5.4470039764157416</v>
      </c>
      <c r="J54" s="51">
        <f t="shared" si="15"/>
        <v>5.4016526686534814</v>
      </c>
      <c r="K54" s="51">
        <f t="shared" si="15"/>
        <v>5.5036031506619736</v>
      </c>
      <c r="L54" s="51">
        <f t="shared" si="15"/>
        <v>5.4596665902466173</v>
      </c>
      <c r="M54" s="51">
        <f t="shared" si="15"/>
        <v>5.4372233271315835</v>
      </c>
      <c r="N54" s="51">
        <f t="shared" si="15"/>
        <v>5.4143260655685674</v>
      </c>
      <c r="O54" s="51">
        <f t="shared" si="15"/>
        <v>5.3436059284012494</v>
      </c>
      <c r="P54" s="51">
        <f t="shared" si="15"/>
        <v>5.3164018592216786</v>
      </c>
      <c r="Q54" s="51">
        <f t="shared" si="15"/>
        <v>5.3332936732205001</v>
      </c>
      <c r="R54" s="51">
        <f t="shared" si="15"/>
        <v>5.4098121997379529</v>
      </c>
      <c r="S54" s="51">
        <f t="shared" si="15"/>
        <v>5.3349378259125553</v>
      </c>
      <c r="T54" s="51">
        <f t="shared" si="15"/>
        <v>5.3351342225223695</v>
      </c>
      <c r="U54" s="51">
        <f t="shared" si="15"/>
        <v>5.3055909569457524</v>
      </c>
      <c r="V54" s="51">
        <f t="shared" si="15"/>
        <v>5.3178969264033729</v>
      </c>
      <c r="W54" s="51">
        <f t="shared" si="15"/>
        <v>5.2355600738382506</v>
      </c>
      <c r="X54" s="51">
        <f t="shared" si="15"/>
        <v>5.1725960776021562</v>
      </c>
      <c r="Y54" s="51">
        <f t="shared" si="15"/>
        <v>5.0926768398887363</v>
      </c>
      <c r="Z54" s="51">
        <f t="shared" si="15"/>
        <v>5.007885415858734</v>
      </c>
      <c r="AA54" s="51">
        <f t="shared" si="15"/>
        <v>5.0650557620817844</v>
      </c>
      <c r="AB54" s="51">
        <f t="shared" si="15"/>
        <v>5.1007155771728341</v>
      </c>
      <c r="AC54" s="51">
        <f t="shared" si="15"/>
        <v>5.0663176704502559</v>
      </c>
      <c r="AD54" s="51">
        <f t="shared" si="15"/>
        <v>4.9625000000000004</v>
      </c>
      <c r="AE54" s="51">
        <f t="shared" si="15"/>
        <v>5.0190225343868899</v>
      </c>
      <c r="AF54" s="51">
        <f t="shared" si="15"/>
        <v>5.0268306181870681</v>
      </c>
      <c r="AG54" s="51">
        <f t="shared" si="15"/>
        <v>5.0508634965696713</v>
      </c>
      <c r="AH54" s="51">
        <f t="shared" si="15"/>
        <v>5.035754086181278</v>
      </c>
      <c r="AI54" s="51">
        <f t="shared" ref="AI54:BN54" si="16">AI17/AI$8*100</f>
        <v>4.9522933670536844</v>
      </c>
      <c r="AJ54" s="51">
        <f t="shared" si="16"/>
        <v>4.9314262436065723</v>
      </c>
      <c r="AK54" s="51">
        <f t="shared" si="16"/>
        <v>4.9072918523801032</v>
      </c>
      <c r="AL54" s="51">
        <f t="shared" si="16"/>
        <v>4.8916027851604547</v>
      </c>
      <c r="AM54" s="51">
        <f t="shared" si="16"/>
        <v>4.8667012897083017</v>
      </c>
      <c r="AN54" s="51">
        <f t="shared" si="16"/>
        <v>4.8150837034506324</v>
      </c>
      <c r="AO54" s="51">
        <f t="shared" si="16"/>
        <v>4.7908601245581552</v>
      </c>
      <c r="AP54" s="51">
        <f t="shared" si="16"/>
        <v>4.8003812128369283</v>
      </c>
      <c r="AQ54" s="51">
        <f t="shared" si="16"/>
        <v>4.6993254359986842</v>
      </c>
      <c r="AR54" s="51">
        <f t="shared" si="16"/>
        <v>4.6558294146262353</v>
      </c>
      <c r="AS54" s="51">
        <f t="shared" si="16"/>
        <v>4.6692139956388665</v>
      </c>
      <c r="AT54" s="51">
        <f t="shared" si="16"/>
        <v>4.6165713946634499</v>
      </c>
      <c r="AU54" s="51">
        <f t="shared" si="16"/>
        <v>4.5803609714263436</v>
      </c>
      <c r="AV54" s="51">
        <f t="shared" si="16"/>
        <v>4.5934297481084192</v>
      </c>
      <c r="AW54" s="51">
        <f t="shared" si="16"/>
        <v>4.557777988434923</v>
      </c>
      <c r="AX54" s="51">
        <f t="shared" si="16"/>
        <v>4.5396801673890295</v>
      </c>
      <c r="AY54" s="51">
        <f t="shared" si="16"/>
        <v>4.4854687011098635</v>
      </c>
      <c r="AZ54" s="51">
        <f t="shared" si="16"/>
        <v>4.4669456984628884</v>
      </c>
      <c r="BA54" s="51">
        <f t="shared" si="16"/>
        <v>4.479136793805564</v>
      </c>
      <c r="BB54" s="51">
        <f t="shared" si="16"/>
        <v>4.449466770252136</v>
      </c>
      <c r="BC54" s="51">
        <f t="shared" si="16"/>
        <v>4.4500375788719344</v>
      </c>
      <c r="BD54" s="51">
        <f t="shared" si="16"/>
        <v>4.4182697253368994</v>
      </c>
      <c r="BE54" s="51">
        <f t="shared" si="16"/>
        <v>4.3429844097995538</v>
      </c>
      <c r="BF54" s="51">
        <f t="shared" si="16"/>
        <v>4.3379449918715371</v>
      </c>
      <c r="BG54" s="51">
        <f t="shared" si="16"/>
        <v>4.3838085873484101</v>
      </c>
      <c r="BH54" s="51">
        <f t="shared" si="16"/>
        <v>4.3575257599589117</v>
      </c>
      <c r="BI54" s="51">
        <f t="shared" si="16"/>
        <v>4.2965605417265165</v>
      </c>
      <c r="BJ54" s="51">
        <f t="shared" si="16"/>
        <v>4.2260708210916968</v>
      </c>
      <c r="BK54" s="51">
        <f t="shared" si="16"/>
        <v>4.1688072285515698</v>
      </c>
      <c r="BL54" s="51">
        <f t="shared" si="16"/>
        <v>4.1731849401808736</v>
      </c>
      <c r="BM54" s="51">
        <f t="shared" si="16"/>
        <v>4.142228739002932</v>
      </c>
      <c r="BN54" s="51">
        <f t="shared" si="16"/>
        <v>4.1164397421443644</v>
      </c>
      <c r="BO54" s="51">
        <f>BO17/BO$8*100</f>
        <v>4.0112647063028035</v>
      </c>
      <c r="BP54" s="51">
        <f t="shared" si="13"/>
        <v>3.9532539085242036</v>
      </c>
      <c r="BQ54" s="51">
        <f t="shared" si="13"/>
        <v>3.8937527403363363</v>
      </c>
      <c r="BR54" s="51">
        <f t="shared" si="13"/>
        <v>3.8554116288453248</v>
      </c>
      <c r="BS54" s="51">
        <f t="shared" si="13"/>
        <v>3.8682682849107057</v>
      </c>
      <c r="BT54" s="51">
        <f t="shared" si="13"/>
        <v>3.8136288998357961</v>
      </c>
      <c r="BU54" s="51">
        <f t="shared" si="13"/>
        <v>3.7244325478903892</v>
      </c>
      <c r="BV54" s="51">
        <f t="shared" si="13"/>
        <v>3.7735849056603774</v>
      </c>
      <c r="BW54" s="51">
        <f t="shared" si="13"/>
        <v>3.6737498678507245</v>
      </c>
      <c r="BX54" s="51">
        <f t="shared" si="13"/>
        <v>3.6872675063629838</v>
      </c>
      <c r="BY54" s="51">
        <f t="shared" si="13"/>
        <v>3.7092917694894458</v>
      </c>
      <c r="BZ54" s="51">
        <f t="shared" si="13"/>
        <v>3.6722057243950217</v>
      </c>
      <c r="CA54" s="51">
        <f t="shared" si="13"/>
        <v>3.6850213696451646</v>
      </c>
      <c r="CB54" s="51">
        <f t="shared" si="13"/>
        <v>3.6147831743810679</v>
      </c>
      <c r="CC54" s="51">
        <f t="shared" si="13"/>
        <v>3.5794912655584126</v>
      </c>
      <c r="CD54" s="51">
        <f t="shared" si="13"/>
        <v>3.573373103236039</v>
      </c>
      <c r="CE54" s="51">
        <f t="shared" si="13"/>
        <v>3.5794052644503429</v>
      </c>
      <c r="CF54" s="51">
        <f t="shared" si="13"/>
        <v>3.5754100056314719</v>
      </c>
      <c r="CG54" s="51">
        <f t="shared" si="13"/>
        <v>3.4753780403919667</v>
      </c>
      <c r="CH54" s="51">
        <f t="shared" si="13"/>
        <v>3.5364532734805088</v>
      </c>
      <c r="CI54" s="51">
        <f t="shared" si="13"/>
        <v>3.4878354321883029</v>
      </c>
      <c r="CJ54" s="51">
        <f t="shared" si="13"/>
        <v>3.4505180111838394</v>
      </c>
      <c r="CK54" s="51">
        <f t="shared" si="13"/>
        <v>3.4274840171908747</v>
      </c>
      <c r="CL54" s="51">
        <f t="shared" si="13"/>
        <v>3.4336084180155719</v>
      </c>
      <c r="CM54" s="51">
        <f t="shared" si="13"/>
        <v>3.4046865369145745</v>
      </c>
      <c r="CN54" s="51">
        <f t="shared" si="13"/>
        <v>3.3361918439459841</v>
      </c>
      <c r="CO54" s="51">
        <f t="shared" si="13"/>
        <v>3.2903331156107121</v>
      </c>
      <c r="CP54" s="51">
        <f t="shared" si="13"/>
        <v>3.2474263114993303</v>
      </c>
      <c r="CQ54" s="51">
        <f t="shared" si="13"/>
        <v>3.1945943784734721</v>
      </c>
      <c r="CR54" s="51">
        <f t="shared" si="13"/>
        <v>3.20733669631487</v>
      </c>
      <c r="CS54" s="51">
        <f t="shared" si="13"/>
        <v>3.1410262720122843</v>
      </c>
      <c r="CT54" s="51">
        <f t="shared" si="13"/>
        <v>3.0867375263705097</v>
      </c>
      <c r="CU54" s="51">
        <f t="shared" si="13"/>
        <v>3.1023942944472744</v>
      </c>
      <c r="CV54" s="51">
        <f t="shared" si="13"/>
        <v>3.0717454489827136</v>
      </c>
      <c r="CW54" s="51">
        <f t="shared" si="13"/>
        <v>3.0655773990381716</v>
      </c>
      <c r="CX54" s="51">
        <f t="shared" si="13"/>
        <v>3.0564717641179411</v>
      </c>
      <c r="CY54" s="51">
        <f t="shared" si="13"/>
        <v>3.095487932843652</v>
      </c>
      <c r="CZ54" s="51">
        <f t="shared" si="13"/>
        <v>3.0887236606224469</v>
      </c>
      <c r="DA54" s="51">
        <f t="shared" si="13"/>
        <v>3.0648105001553279</v>
      </c>
      <c r="DB54" s="51">
        <f t="shared" si="13"/>
        <v>3.0948294871671957</v>
      </c>
      <c r="DC54" s="51">
        <f t="shared" si="13"/>
        <v>3.0980659582125742</v>
      </c>
      <c r="DD54" s="51">
        <f t="shared" si="13"/>
        <v>3.1078422186826571</v>
      </c>
      <c r="DE54" s="51">
        <f t="shared" si="13"/>
        <v>3.099023709902371</v>
      </c>
      <c r="DF54" s="51">
        <f t="shared" si="13"/>
        <v>3.128816193612848</v>
      </c>
      <c r="DG54" s="51">
        <f t="shared" si="13"/>
        <v>3.1489237451297081</v>
      </c>
      <c r="DH54" s="51">
        <f t="shared" si="13"/>
        <v>3.1121934375880271</v>
      </c>
      <c r="DI54" s="51">
        <f t="shared" si="13"/>
        <v>3.1303687360977994</v>
      </c>
      <c r="DJ54" s="51">
        <f t="shared" si="13"/>
        <v>3.108627314006287</v>
      </c>
      <c r="DK54" s="51">
        <f t="shared" si="13"/>
        <v>3.1245561709984373</v>
      </c>
      <c r="DL54" s="51">
        <f t="shared" si="13"/>
        <v>3.0962713665751487</v>
      </c>
      <c r="DM54" s="51">
        <f t="shared" si="13"/>
        <v>3.0713934195725532</v>
      </c>
      <c r="DN54" s="51">
        <f t="shared" si="13"/>
        <v>3.0481664120016672</v>
      </c>
      <c r="DO54" s="51">
        <f t="shared" si="13"/>
        <v>3.0280338437438137</v>
      </c>
      <c r="DP54" s="51">
        <f t="shared" si="13"/>
        <v>3.0632939319626291</v>
      </c>
      <c r="DQ54" s="51">
        <f t="shared" si="13"/>
        <v>3.0399772085501455</v>
      </c>
      <c r="DR54" s="51">
        <f t="shared" si="13"/>
        <v>3.0488310740181523</v>
      </c>
      <c r="DS54" s="51">
        <f t="shared" si="13"/>
        <v>3.0304785706601343</v>
      </c>
      <c r="DT54" s="51">
        <f t="shared" si="13"/>
        <v>3.0127528691910639</v>
      </c>
      <c r="DU54" s="51">
        <f t="shared" si="13"/>
        <v>2.9997246473055927</v>
      </c>
      <c r="DV54" s="51">
        <f t="shared" si="13"/>
        <v>2.9852792901794718</v>
      </c>
      <c r="DW54" s="51">
        <f t="shared" si="13"/>
        <v>2.9971748925578825</v>
      </c>
      <c r="DX54" s="51">
        <f t="shared" si="13"/>
        <v>2.968173833225189</v>
      </c>
      <c r="DY54" s="51">
        <f t="shared" si="13"/>
        <v>2.9586726336497087</v>
      </c>
      <c r="DZ54" s="51">
        <f t="shared" si="13"/>
        <v>2.9165631598559183</v>
      </c>
      <c r="EA54" s="51">
        <f t="shared" ref="EA54:EV54" si="17">EA17/EA$8*100</f>
        <v>2.9073154280107922</v>
      </c>
      <c r="EB54" s="51">
        <f t="shared" si="17"/>
        <v>2.8924865341894646</v>
      </c>
      <c r="EC54" s="51">
        <f t="shared" si="17"/>
        <v>2.8685343040827251</v>
      </c>
      <c r="ED54" s="51">
        <f t="shared" si="17"/>
        <v>2.8442304130394516</v>
      </c>
      <c r="EE54" s="51">
        <f t="shared" si="17"/>
        <v>2.8337503841257301</v>
      </c>
      <c r="EF54" s="51">
        <f t="shared" si="17"/>
        <v>2.8424499451849288</v>
      </c>
      <c r="EG54" s="51">
        <f t="shared" si="17"/>
        <v>2.8116206990130403</v>
      </c>
      <c r="EH54" s="51">
        <f t="shared" si="17"/>
        <v>2.7820076066093931</v>
      </c>
      <c r="EI54" s="51">
        <f t="shared" si="17"/>
        <v>2.7791121534940233</v>
      </c>
      <c r="EJ54" s="51">
        <f t="shared" si="17"/>
        <v>2.7706476901994339</v>
      </c>
      <c r="EK54" s="51">
        <f t="shared" si="17"/>
        <v>2.7530197185037339</v>
      </c>
      <c r="EL54" s="51">
        <f t="shared" si="17"/>
        <v>2.7364728843516062</v>
      </c>
      <c r="EM54" s="51">
        <f t="shared" si="17"/>
        <v>2.5368617157579076</v>
      </c>
      <c r="EN54" s="51">
        <f t="shared" si="17"/>
        <v>2.2602523537880015</v>
      </c>
      <c r="EO54" s="51">
        <f t="shared" si="17"/>
        <v>2.7578390630902909</v>
      </c>
      <c r="EP54" s="51">
        <f t="shared" si="17"/>
        <v>2.7343857999944707</v>
      </c>
      <c r="EQ54" s="51">
        <f t="shared" si="17"/>
        <v>2.910952057259387</v>
      </c>
      <c r="ER54" s="51">
        <f t="shared" si="17"/>
        <v>3.0417620538589563</v>
      </c>
      <c r="ES54" s="51">
        <f t="shared" si="17"/>
        <v>3.0047165970347449</v>
      </c>
      <c r="ET54" s="51">
        <f t="shared" si="17"/>
        <v>2.9508035944146815</v>
      </c>
      <c r="EU54" s="51">
        <f t="shared" si="17"/>
        <v>2.9303963383542992</v>
      </c>
      <c r="EV54" s="51">
        <f t="shared" si="17"/>
        <v>2.8993435448577678</v>
      </c>
    </row>
    <row r="55" spans="1:152" x14ac:dyDescent="0.25">
      <c r="A55" s="93" t="s">
        <v>842</v>
      </c>
      <c r="B55" s="93" t="s">
        <v>843</v>
      </c>
      <c r="C55" s="51">
        <f t="shared" ref="C55:AH55" si="18">C18/C$8*100</f>
        <v>4.100910470409711</v>
      </c>
      <c r="D55" s="51">
        <f t="shared" si="18"/>
        <v>4.1576553061376682</v>
      </c>
      <c r="E55" s="51">
        <f t="shared" si="18"/>
        <v>4.0303547438364626</v>
      </c>
      <c r="F55" s="51">
        <f t="shared" si="18"/>
        <v>4.0080592933726704</v>
      </c>
      <c r="G55" s="51">
        <f t="shared" si="18"/>
        <v>3.7753222836095763</v>
      </c>
      <c r="H55" s="51">
        <f t="shared" si="18"/>
        <v>3.1386989303875152</v>
      </c>
      <c r="I55" s="51">
        <f t="shared" si="18"/>
        <v>2.9068970245440835</v>
      </c>
      <c r="J55" s="51">
        <f t="shared" si="18"/>
        <v>2.8379842861013271</v>
      </c>
      <c r="K55" s="51">
        <f t="shared" si="18"/>
        <v>3.0735713088654264</v>
      </c>
      <c r="L55" s="51">
        <f t="shared" si="18"/>
        <v>3.1506894180067468</v>
      </c>
      <c r="M55" s="51">
        <f t="shared" si="18"/>
        <v>3.1404375441072689</v>
      </c>
      <c r="N55" s="51">
        <f t="shared" si="18"/>
        <v>3.1641753149893681</v>
      </c>
      <c r="O55" s="51">
        <f t="shared" si="18"/>
        <v>3.0446486586837467</v>
      </c>
      <c r="P55" s="51">
        <f t="shared" si="18"/>
        <v>3.0257921438770241</v>
      </c>
      <c r="Q55" s="51">
        <f t="shared" si="18"/>
        <v>3.0012790386388652</v>
      </c>
      <c r="R55" s="51">
        <f t="shared" si="18"/>
        <v>2.9261901295676225</v>
      </c>
      <c r="S55" s="51">
        <f t="shared" si="18"/>
        <v>2.9654461062403303</v>
      </c>
      <c r="T55" s="51">
        <f t="shared" si="18"/>
        <v>3.2697394338454608</v>
      </c>
      <c r="U55" s="51">
        <f t="shared" si="18"/>
        <v>3.0669917437801297</v>
      </c>
      <c r="V55" s="51">
        <f t="shared" si="18"/>
        <v>3.0489640638257112</v>
      </c>
      <c r="W55" s="51">
        <f t="shared" si="18"/>
        <v>3.1140479948634261</v>
      </c>
      <c r="X55" s="51">
        <f t="shared" si="18"/>
        <v>3.0078765131891947</v>
      </c>
      <c r="Y55" s="51">
        <f t="shared" si="18"/>
        <v>3.2625367197857904</v>
      </c>
      <c r="Z55" s="51">
        <f t="shared" si="18"/>
        <v>3.6479743530080917</v>
      </c>
      <c r="AA55" s="51">
        <f t="shared" si="18"/>
        <v>3.2192275919041715</v>
      </c>
      <c r="AB55" s="51">
        <f t="shared" si="18"/>
        <v>3.0456594260103387</v>
      </c>
      <c r="AC55" s="51">
        <f t="shared" si="18"/>
        <v>3.015125965821861</v>
      </c>
      <c r="AD55" s="51">
        <f t="shared" si="18"/>
        <v>3.0100000000000002</v>
      </c>
      <c r="AE55" s="51">
        <f t="shared" si="18"/>
        <v>2.9289825382889476</v>
      </c>
      <c r="AF55" s="51">
        <f t="shared" si="18"/>
        <v>2.9862598358880574</v>
      </c>
      <c r="AG55" s="51">
        <f t="shared" si="18"/>
        <v>2.99976342559735</v>
      </c>
      <c r="AH55" s="51">
        <f t="shared" si="18"/>
        <v>2.9949851411589896</v>
      </c>
      <c r="AI55" s="51">
        <f t="shared" ref="AI55:BN55" si="19">AI18/AI$8*100</f>
        <v>2.956661685251178</v>
      </c>
      <c r="AJ55" s="51">
        <f t="shared" si="19"/>
        <v>2.8606345901416739</v>
      </c>
      <c r="AK55" s="51">
        <f t="shared" si="19"/>
        <v>2.7879301123194864</v>
      </c>
      <c r="AL55" s="51">
        <f t="shared" si="19"/>
        <v>2.7983394469216072</v>
      </c>
      <c r="AM55" s="51">
        <f t="shared" si="19"/>
        <v>2.7568596901237776</v>
      </c>
      <c r="AN55" s="51">
        <f t="shared" si="19"/>
        <v>2.6648445507345406</v>
      </c>
      <c r="AO55" s="51">
        <f t="shared" si="19"/>
        <v>2.7815182629187003</v>
      </c>
      <c r="AP55" s="51">
        <f t="shared" si="19"/>
        <v>2.7451467876603064</v>
      </c>
      <c r="AQ55" s="51">
        <f t="shared" si="19"/>
        <v>2.7661237249095101</v>
      </c>
      <c r="AR55" s="51">
        <f t="shared" si="19"/>
        <v>2.75255391600454</v>
      </c>
      <c r="AS55" s="51">
        <f t="shared" si="19"/>
        <v>2.6526896993218236</v>
      </c>
      <c r="AT55" s="51">
        <f t="shared" si="19"/>
        <v>2.5852008623929423</v>
      </c>
      <c r="AU55" s="51">
        <f t="shared" si="19"/>
        <v>2.7111838771293804</v>
      </c>
      <c r="AV55" s="51">
        <f t="shared" si="19"/>
        <v>2.8311464419116943</v>
      </c>
      <c r="AW55" s="51">
        <f t="shared" si="19"/>
        <v>2.72063702720637</v>
      </c>
      <c r="AX55" s="51">
        <f t="shared" si="19"/>
        <v>2.7761171723210283</v>
      </c>
      <c r="AY55" s="51">
        <f t="shared" si="19"/>
        <v>2.801347297123189</v>
      </c>
      <c r="AZ55" s="51">
        <f t="shared" si="19"/>
        <v>2.6373987900498967</v>
      </c>
      <c r="BA55" s="51">
        <f t="shared" si="19"/>
        <v>2.6258244909664468</v>
      </c>
      <c r="BB55" s="51">
        <f t="shared" si="19"/>
        <v>2.6078819125644461</v>
      </c>
      <c r="BC55" s="51">
        <f t="shared" si="19"/>
        <v>2.3805778407005396</v>
      </c>
      <c r="BD55" s="51">
        <f t="shared" si="19"/>
        <v>2.2597126495902344</v>
      </c>
      <c r="BE55" s="51">
        <f t="shared" si="19"/>
        <v>2.2288587433353579</v>
      </c>
      <c r="BF55" s="51">
        <f t="shared" si="19"/>
        <v>2.1465777512358586</v>
      </c>
      <c r="BG55" s="51">
        <f t="shared" si="19"/>
        <v>2.069813176007866</v>
      </c>
      <c r="BH55" s="51">
        <f t="shared" si="19"/>
        <v>2.3143838474625236</v>
      </c>
      <c r="BI55" s="51">
        <f t="shared" si="19"/>
        <v>2.4213533692169276</v>
      </c>
      <c r="BJ55" s="51">
        <f t="shared" si="19"/>
        <v>2.5096644502860679</v>
      </c>
      <c r="BK55" s="51">
        <f t="shared" si="19"/>
        <v>2.6427125200205497</v>
      </c>
      <c r="BL55" s="51">
        <f t="shared" si="19"/>
        <v>2.7354400393331249</v>
      </c>
      <c r="BM55" s="51">
        <f t="shared" si="19"/>
        <v>2.7771260997067451</v>
      </c>
      <c r="BN55" s="51">
        <f t="shared" si="19"/>
        <v>2.7491110918393891</v>
      </c>
      <c r="BO55" s="51">
        <f>BO18/BO$8*100</f>
        <v>2.6574986062070245</v>
      </c>
      <c r="BP55" s="51">
        <f t="shared" si="13"/>
        <v>2.7022421652017097</v>
      </c>
      <c r="BQ55" s="51">
        <f t="shared" si="13"/>
        <v>2.5430321202777817</v>
      </c>
      <c r="BR55" s="51">
        <f t="shared" si="13"/>
        <v>2.1691038359328263</v>
      </c>
      <c r="BS55" s="51">
        <f t="shared" si="13"/>
        <v>2.0629840530917054</v>
      </c>
      <c r="BT55" s="51">
        <f t="shared" si="13"/>
        <v>2.3097974822112755</v>
      </c>
      <c r="BU55" s="51">
        <f t="shared" si="13"/>
        <v>2.3441619012856392</v>
      </c>
      <c r="BV55" s="51">
        <f t="shared" si="13"/>
        <v>2.4153619697577948</v>
      </c>
      <c r="BW55" s="51">
        <f t="shared" si="13"/>
        <v>2.7315255312400888</v>
      </c>
      <c r="BX55" s="51">
        <f t="shared" si="13"/>
        <v>2.3494093845852637</v>
      </c>
      <c r="BY55" s="51">
        <f t="shared" si="13"/>
        <v>2.5240061885460756</v>
      </c>
      <c r="BZ55" s="51">
        <f t="shared" si="13"/>
        <v>2.5475453339230425</v>
      </c>
      <c r="CA55" s="51">
        <f t="shared" si="13"/>
        <v>2.7196600735513368</v>
      </c>
      <c r="CB55" s="51">
        <f t="shared" si="13"/>
        <v>2.7568091713615885</v>
      </c>
      <c r="CC55" s="51">
        <f t="shared" si="13"/>
        <v>2.7863291200367004</v>
      </c>
      <c r="CD55" s="51">
        <f t="shared" si="13"/>
        <v>3.0371895935421254</v>
      </c>
      <c r="CE55" s="51">
        <f t="shared" si="13"/>
        <v>2.9830326133985055</v>
      </c>
      <c r="CF55" s="51">
        <f t="shared" si="13"/>
        <v>2.969739458229419</v>
      </c>
      <c r="CG55" s="51">
        <f t="shared" si="13"/>
        <v>3.5171006190728562</v>
      </c>
      <c r="CH55" s="51">
        <f t="shared" si="13"/>
        <v>3.4582872712248616</v>
      </c>
      <c r="CI55" s="51">
        <f t="shared" si="13"/>
        <v>3.3449814289795823</v>
      </c>
      <c r="CJ55" s="51">
        <f t="shared" si="13"/>
        <v>3.550218908491916</v>
      </c>
      <c r="CK55" s="51">
        <f t="shared" si="13"/>
        <v>3.7332421048130171</v>
      </c>
      <c r="CL55" s="51">
        <f t="shared" si="13"/>
        <v>3.1556951015126122</v>
      </c>
      <c r="CM55" s="51">
        <f t="shared" si="13"/>
        <v>3.2584281401155435</v>
      </c>
      <c r="CN55" s="51">
        <f t="shared" si="13"/>
        <v>3.5293996094516826</v>
      </c>
      <c r="CO55" s="51">
        <f t="shared" si="13"/>
        <v>3.5638471587197915</v>
      </c>
      <c r="CP55" s="51">
        <f t="shared" si="13"/>
        <v>3.8190216461543103</v>
      </c>
      <c r="CQ55" s="51">
        <f t="shared" si="13"/>
        <v>3.9542601255447605</v>
      </c>
      <c r="CR55" s="51">
        <f t="shared" si="13"/>
        <v>4.1579877392669227</v>
      </c>
      <c r="CS55" s="51">
        <f t="shared" si="13"/>
        <v>4.3852309751848093</v>
      </c>
      <c r="CT55" s="51">
        <f t="shared" si="13"/>
        <v>3.048380421726272</v>
      </c>
      <c r="CU55" s="51">
        <f t="shared" si="13"/>
        <v>2.492103922567499</v>
      </c>
      <c r="CV55" s="51">
        <f t="shared" si="13"/>
        <v>2.7035847228596199</v>
      </c>
      <c r="CW55" s="51">
        <f t="shared" si="13"/>
        <v>3.1078334708332491</v>
      </c>
      <c r="CX55" s="51">
        <f t="shared" si="13"/>
        <v>3.2933533233383305</v>
      </c>
      <c r="CY55" s="51">
        <f t="shared" si="13"/>
        <v>3.26476469540082</v>
      </c>
      <c r="CZ55" s="51">
        <f t="shared" si="13"/>
        <v>3.1621947277162255</v>
      </c>
      <c r="DA55" s="51">
        <f t="shared" si="13"/>
        <v>3.2026638707673185</v>
      </c>
      <c r="DB55" s="51">
        <f t="shared" si="13"/>
        <v>3.4946262331860067</v>
      </c>
      <c r="DC55" s="51">
        <f t="shared" si="13"/>
        <v>3.7411680021215732</v>
      </c>
      <c r="DD55" s="51">
        <f t="shared" si="13"/>
        <v>3.9679565258127982</v>
      </c>
      <c r="DE55" s="51">
        <f t="shared" si="13"/>
        <v>3.9070199907019987</v>
      </c>
      <c r="DF55" s="51">
        <f t="shared" si="13"/>
        <v>3.8531991266698733</v>
      </c>
      <c r="DG55" s="51">
        <f t="shared" si="13"/>
        <v>3.8852846440922324</v>
      </c>
      <c r="DH55" s="51">
        <f t="shared" si="13"/>
        <v>3.7891523021144744</v>
      </c>
      <c r="DI55" s="51">
        <f t="shared" si="13"/>
        <v>3.7804944210354998</v>
      </c>
      <c r="DJ55" s="51">
        <f t="shared" si="13"/>
        <v>3.8233160482549233</v>
      </c>
      <c r="DK55" s="51">
        <f t="shared" si="13"/>
        <v>3.8329072574918333</v>
      </c>
      <c r="DL55" s="51">
        <f t="shared" si="13"/>
        <v>3.620582765034098</v>
      </c>
      <c r="DM55" s="51">
        <f t="shared" si="13"/>
        <v>3.648762654668166</v>
      </c>
      <c r="DN55" s="51">
        <f t="shared" si="13"/>
        <v>3.6211626614807617</v>
      </c>
      <c r="DO55" s="51">
        <f t="shared" si="13"/>
        <v>3.6262383694407867</v>
      </c>
      <c r="DP55" s="51">
        <f t="shared" si="13"/>
        <v>3.533394995205648</v>
      </c>
      <c r="DQ55" s="51">
        <f t="shared" si="13"/>
        <v>3.4111761896382702</v>
      </c>
      <c r="DR55" s="51">
        <f t="shared" si="13"/>
        <v>3.0571272129950722</v>
      </c>
      <c r="DS55" s="51">
        <f t="shared" si="13"/>
        <v>2.5281573002093696</v>
      </c>
      <c r="DT55" s="51">
        <f t="shared" si="13"/>
        <v>2.6520078202328068</v>
      </c>
      <c r="DU55" s="51">
        <f t="shared" si="13"/>
        <v>2.6028928230130064</v>
      </c>
      <c r="DV55" s="51">
        <f t="shared" si="13"/>
        <v>2.3117564025005044</v>
      </c>
      <c r="DW55" s="51">
        <f t="shared" si="13"/>
        <v>2.0520043857192016</v>
      </c>
      <c r="DX55" s="51">
        <f t="shared" si="13"/>
        <v>2.2053586972003734</v>
      </c>
      <c r="DY55" s="51">
        <f t="shared" si="13"/>
        <v>2.1576756981291783</v>
      </c>
      <c r="DZ55" s="51">
        <f t="shared" si="13"/>
        <v>2.2699043597068687</v>
      </c>
      <c r="EA55" s="51">
        <f t="shared" ref="EA55:EV55" si="20">EA18/EA$8*100</f>
        <v>2.3592715231788084</v>
      </c>
      <c r="EB55" s="51">
        <f t="shared" si="20"/>
        <v>2.2716898451051399</v>
      </c>
      <c r="EC55" s="51">
        <f t="shared" si="20"/>
        <v>2.2881949940081849</v>
      </c>
      <c r="ED55" s="51">
        <f t="shared" si="20"/>
        <v>2.442674569364697</v>
      </c>
      <c r="EE55" s="51">
        <f t="shared" si="20"/>
        <v>2.5110847710610651</v>
      </c>
      <c r="EF55" s="51">
        <f t="shared" si="20"/>
        <v>2.5452945588829263</v>
      </c>
      <c r="EG55" s="51">
        <f t="shared" si="20"/>
        <v>2.5295302301001241</v>
      </c>
      <c r="EH55" s="51">
        <f t="shared" si="20"/>
        <v>2.4880836868683294</v>
      </c>
      <c r="EI55" s="51">
        <f t="shared" si="20"/>
        <v>2.2881403826047637</v>
      </c>
      <c r="EJ55" s="51">
        <f t="shared" si="20"/>
        <v>2.435359669442184</v>
      </c>
      <c r="EK55" s="51">
        <f t="shared" si="20"/>
        <v>2.2905124057951065</v>
      </c>
      <c r="EL55" s="51">
        <f t="shared" si="20"/>
        <v>2.3454506991312893</v>
      </c>
      <c r="EM55" s="51">
        <f t="shared" si="20"/>
        <v>2.1137051478277731</v>
      </c>
      <c r="EN55" s="51">
        <f t="shared" si="20"/>
        <v>1.4511497571152527</v>
      </c>
      <c r="EO55" s="51">
        <f t="shared" si="20"/>
        <v>1.7168282751962392</v>
      </c>
      <c r="EP55" s="51">
        <f t="shared" si="20"/>
        <v>1.7134839226962315</v>
      </c>
      <c r="EQ55" s="51">
        <f t="shared" si="20"/>
        <v>2.0012795393658283</v>
      </c>
      <c r="ER55" s="51">
        <f t="shared" si="20"/>
        <v>2.2032050096609423</v>
      </c>
      <c r="ES55" s="51">
        <f t="shared" si="20"/>
        <v>2.3564193950478862</v>
      </c>
      <c r="ET55" s="51">
        <f t="shared" si="20"/>
        <v>2.5486999056037072</v>
      </c>
      <c r="EU55" s="51">
        <f t="shared" si="20"/>
        <v>2.7366362529318962</v>
      </c>
      <c r="EV55" s="51">
        <f t="shared" si="20"/>
        <v>3.0128702854050493</v>
      </c>
    </row>
    <row r="56" spans="1:152" x14ac:dyDescent="0.25">
      <c r="A56" s="93" t="s">
        <v>844</v>
      </c>
      <c r="B56" s="93" t="s">
        <v>845</v>
      </c>
      <c r="C56" s="51">
        <f t="shared" ref="C56:AH56" si="21">C19/C$8*100</f>
        <v>7.3368740515933233</v>
      </c>
      <c r="D56" s="51">
        <f t="shared" si="21"/>
        <v>7.2749645760310235</v>
      </c>
      <c r="E56" s="51">
        <f t="shared" si="21"/>
        <v>7.1783885842925095</v>
      </c>
      <c r="F56" s="51">
        <f t="shared" si="21"/>
        <v>7.2533640354033242</v>
      </c>
      <c r="G56" s="51">
        <f t="shared" si="21"/>
        <v>7.2496104264060062</v>
      </c>
      <c r="H56" s="51">
        <f t="shared" si="21"/>
        <v>7.2523233385937234</v>
      </c>
      <c r="I56" s="51">
        <f t="shared" si="21"/>
        <v>7.2363910599204715</v>
      </c>
      <c r="J56" s="51">
        <f t="shared" si="21"/>
        <v>7.2778379842861005</v>
      </c>
      <c r="K56" s="51">
        <f t="shared" si="21"/>
        <v>7.3638344226579511</v>
      </c>
      <c r="L56" s="51">
        <f t="shared" si="21"/>
        <v>7.3821766613172635</v>
      </c>
      <c r="M56" s="51">
        <f t="shared" si="21"/>
        <v>7.3137871303008914</v>
      </c>
      <c r="N56" s="51">
        <f t="shared" si="21"/>
        <v>7.3121965152813484</v>
      </c>
      <c r="O56" s="51">
        <f t="shared" si="21"/>
        <v>7.2465113400785919</v>
      </c>
      <c r="P56" s="51">
        <f t="shared" si="21"/>
        <v>7.2606859677370368</v>
      </c>
      <c r="Q56" s="51">
        <f t="shared" si="21"/>
        <v>7.2429281061304609</v>
      </c>
      <c r="R56" s="51">
        <f t="shared" si="21"/>
        <v>7.244140340660941</v>
      </c>
      <c r="S56" s="51">
        <f t="shared" si="21"/>
        <v>7.3061715660993647</v>
      </c>
      <c r="T56" s="51">
        <f t="shared" si="21"/>
        <v>7.3161123304631666</v>
      </c>
      <c r="U56" s="51">
        <f t="shared" si="21"/>
        <v>7.3779575552723449</v>
      </c>
      <c r="V56" s="51">
        <f t="shared" si="21"/>
        <v>7.436297451898076</v>
      </c>
      <c r="W56" s="51">
        <f t="shared" si="21"/>
        <v>7.4667594103641086</v>
      </c>
      <c r="X56" s="51">
        <f t="shared" si="21"/>
        <v>7.4377544008035095</v>
      </c>
      <c r="Y56" s="51">
        <f t="shared" si="21"/>
        <v>7.4349442379182156</v>
      </c>
      <c r="Z56" s="51">
        <f t="shared" si="21"/>
        <v>7.4459008764445818</v>
      </c>
      <c r="AA56" s="51">
        <f t="shared" si="21"/>
        <v>7.5536968194960767</v>
      </c>
      <c r="AB56" s="51">
        <f t="shared" si="21"/>
        <v>7.5275662736509723</v>
      </c>
      <c r="AC56" s="51">
        <f t="shared" si="21"/>
        <v>7.5050965192661012</v>
      </c>
      <c r="AD56" s="51">
        <f t="shared" si="21"/>
        <v>7.5449999999999999</v>
      </c>
      <c r="AE56" s="51">
        <f t="shared" si="21"/>
        <v>7.5382889474197645</v>
      </c>
      <c r="AF56" s="51">
        <f t="shared" si="21"/>
        <v>7.5077604254397574</v>
      </c>
      <c r="AG56" s="51">
        <f t="shared" si="21"/>
        <v>7.4733853797019165</v>
      </c>
      <c r="AH56" s="51">
        <f t="shared" si="21"/>
        <v>7.4503157503714705</v>
      </c>
      <c r="AI56" s="51">
        <f t="shared" ref="AI56:BN56" si="22">AI19/AI$8*100</f>
        <v>7.5135072996896204</v>
      </c>
      <c r="AJ56" s="51">
        <f t="shared" si="22"/>
        <v>7.479744715520753</v>
      </c>
      <c r="AK56" s="51">
        <f t="shared" si="22"/>
        <v>7.418880370832591</v>
      </c>
      <c r="AL56" s="51">
        <f t="shared" si="22"/>
        <v>7.3692534100643581</v>
      </c>
      <c r="AM56" s="51">
        <f t="shared" si="22"/>
        <v>7.3725439279840739</v>
      </c>
      <c r="AN56" s="51">
        <f t="shared" si="22"/>
        <v>7.4244106593782027</v>
      </c>
      <c r="AO56" s="51">
        <f t="shared" si="22"/>
        <v>7.4566571284295575</v>
      </c>
      <c r="AP56" s="51">
        <f t="shared" si="22"/>
        <v>7.4522966001616009</v>
      </c>
      <c r="AQ56" s="51">
        <f t="shared" si="22"/>
        <v>7.4654491609081939</v>
      </c>
      <c r="AR56" s="51">
        <f t="shared" si="22"/>
        <v>7.4813523593319271</v>
      </c>
      <c r="AS56" s="51">
        <f t="shared" si="22"/>
        <v>7.4779442655090334</v>
      </c>
      <c r="AT56" s="51">
        <f t="shared" si="22"/>
        <v>7.5103348695531773</v>
      </c>
      <c r="AU56" s="51">
        <f t="shared" si="22"/>
        <v>7.478657466962928</v>
      </c>
      <c r="AV56" s="51">
        <f t="shared" si="22"/>
        <v>7.5050282539986597</v>
      </c>
      <c r="AW56" s="51">
        <f t="shared" si="22"/>
        <v>7.5514266755142669</v>
      </c>
      <c r="AX56" s="51">
        <f t="shared" si="22"/>
        <v>7.6034972350919148</v>
      </c>
      <c r="AY56" s="51">
        <f t="shared" si="22"/>
        <v>7.5776260330198228</v>
      </c>
      <c r="AZ56" s="51">
        <f t="shared" si="22"/>
        <v>7.6252444574415588</v>
      </c>
      <c r="BA56" s="51">
        <f t="shared" si="22"/>
        <v>7.6104100946372251</v>
      </c>
      <c r="BB56" s="51">
        <f t="shared" si="22"/>
        <v>7.604703722014265</v>
      </c>
      <c r="BC56" s="51">
        <f t="shared" si="22"/>
        <v>7.6381242025413796</v>
      </c>
      <c r="BD56" s="51">
        <f t="shared" si="22"/>
        <v>7.6466755820731747</v>
      </c>
      <c r="BE56" s="51">
        <f t="shared" si="22"/>
        <v>7.6837416481069036</v>
      </c>
      <c r="BF56" s="51">
        <f t="shared" si="22"/>
        <v>7.7601937560134049</v>
      </c>
      <c r="BG56" s="51">
        <f t="shared" si="22"/>
        <v>7.9744346116027547</v>
      </c>
      <c r="BH56" s="51">
        <f t="shared" si="22"/>
        <v>7.88848586010978</v>
      </c>
      <c r="BI56" s="51">
        <f t="shared" si="22"/>
        <v>7.8433539058923802</v>
      </c>
      <c r="BJ56" s="51">
        <f t="shared" si="22"/>
        <v>8.0145353332302456</v>
      </c>
      <c r="BK56" s="51">
        <f t="shared" si="22"/>
        <v>7.7755280892085468</v>
      </c>
      <c r="BL56" s="51">
        <f t="shared" si="22"/>
        <v>7.9396296130752848</v>
      </c>
      <c r="BM56" s="51">
        <f t="shared" si="22"/>
        <v>7.9325513196480939</v>
      </c>
      <c r="BN56" s="51">
        <f t="shared" si="22"/>
        <v>7.9524759344376026</v>
      </c>
      <c r="BO56" s="51">
        <f>BO19/BO$8*100</f>
        <v>7.8638514431118036</v>
      </c>
      <c r="BP56" s="51">
        <f t="shared" si="13"/>
        <v>7.9292276670973969</v>
      </c>
      <c r="BQ56" s="51">
        <f t="shared" si="13"/>
        <v>8.0590639718258057</v>
      </c>
      <c r="BR56" s="51">
        <f t="shared" si="13"/>
        <v>8.0503109651746829</v>
      </c>
      <c r="BS56" s="51">
        <f t="shared" si="13"/>
        <v>8.1217008188204005</v>
      </c>
      <c r="BT56" s="51">
        <f t="shared" si="13"/>
        <v>8.0623973727422005</v>
      </c>
      <c r="BU56" s="51">
        <f t="shared" si="13"/>
        <v>8.016655175676954</v>
      </c>
      <c r="BV56" s="51">
        <f t="shared" si="13"/>
        <v>8.0048173424327587</v>
      </c>
      <c r="BW56" s="51">
        <f t="shared" si="13"/>
        <v>8.0505338830743227</v>
      </c>
      <c r="BX56" s="51">
        <f t="shared" si="13"/>
        <v>8.0362853227174842</v>
      </c>
      <c r="BY56" s="51">
        <f t="shared" si="13"/>
        <v>8.0706824022810686</v>
      </c>
      <c r="BZ56" s="51">
        <f t="shared" si="13"/>
        <v>8.0609085739558974</v>
      </c>
      <c r="CA56" s="51">
        <f t="shared" si="13"/>
        <v>7.9900109333068281</v>
      </c>
      <c r="CB56" s="51">
        <f t="shared" si="13"/>
        <v>8.0531722944360578</v>
      </c>
      <c r="CC56" s="51">
        <f t="shared" si="13"/>
        <v>8.0088853476271531</v>
      </c>
      <c r="CD56" s="51">
        <f t="shared" si="13"/>
        <v>7.9575314253249054</v>
      </c>
      <c r="CE56" s="51">
        <f t="shared" si="13"/>
        <v>7.9013529473671902</v>
      </c>
      <c r="CF56" s="51">
        <f t="shared" si="13"/>
        <v>7.8806127960832546</v>
      </c>
      <c r="CG56" s="51">
        <f t="shared" si="13"/>
        <v>7.8370789684374333</v>
      </c>
      <c r="CH56" s="51">
        <f t="shared" si="13"/>
        <v>7.9371992004734633</v>
      </c>
      <c r="CI56" s="51">
        <f t="shared" si="13"/>
        <v>8.0448781345464937</v>
      </c>
      <c r="CJ56" s="51">
        <f t="shared" si="13"/>
        <v>7.9684858468074031</v>
      </c>
      <c r="CK56" s="51">
        <f t="shared" si="13"/>
        <v>7.9251213410592491</v>
      </c>
      <c r="CL56" s="51">
        <f t="shared" si="13"/>
        <v>8.0276640431083859</v>
      </c>
      <c r="CM56" s="51">
        <f t="shared" si="13"/>
        <v>7.9992896020726896</v>
      </c>
      <c r="CN56" s="51">
        <f t="shared" si="13"/>
        <v>7.953547480550073</v>
      </c>
      <c r="CO56" s="51">
        <f t="shared" si="13"/>
        <v>7.9206809274983678</v>
      </c>
      <c r="CP56" s="51">
        <f t="shared" si="13"/>
        <v>7.8383029254007699</v>
      </c>
      <c r="CQ56" s="51">
        <f t="shared" si="13"/>
        <v>7.7995681899964016</v>
      </c>
      <c r="CR56" s="51">
        <f t="shared" si="13"/>
        <v>7.7888231868034241</v>
      </c>
      <c r="CS56" s="51">
        <f t="shared" si="13"/>
        <v>7.7979348564341331</v>
      </c>
      <c r="CT56" s="51">
        <f t="shared" si="13"/>
        <v>7.9358830713946853</v>
      </c>
      <c r="CU56" s="51">
        <f t="shared" si="13"/>
        <v>8.0804890473764637</v>
      </c>
      <c r="CV56" s="51">
        <f t="shared" si="13"/>
        <v>8.1821426750293185</v>
      </c>
      <c r="CW56" s="51">
        <f t="shared" si="13"/>
        <v>8.1342938205525481</v>
      </c>
      <c r="CX56" s="51">
        <f t="shared" si="13"/>
        <v>8.1119440279860058</v>
      </c>
      <c r="CY56" s="51">
        <f t="shared" si="13"/>
        <v>8.0985566928666177</v>
      </c>
      <c r="CZ56" s="51">
        <f t="shared" si="13"/>
        <v>8.0906339083668843</v>
      </c>
      <c r="DA56" s="51">
        <f t="shared" si="13"/>
        <v>8.0751009630319981</v>
      </c>
      <c r="DB56" s="51">
        <f t="shared" si="13"/>
        <v>8.0419546897021181</v>
      </c>
      <c r="DC56" s="51">
        <f t="shared" si="13"/>
        <v>8.0705044420450456</v>
      </c>
      <c r="DD56" s="51">
        <f t="shared" si="13"/>
        <v>8.0464724070083378</v>
      </c>
      <c r="DE56" s="51">
        <f t="shared" si="13"/>
        <v>7.9860529986053006</v>
      </c>
      <c r="DF56" s="51">
        <f t="shared" si="13"/>
        <v>8.0024423639122233</v>
      </c>
      <c r="DG56" s="51">
        <f t="shared" si="13"/>
        <v>8.035184728951668</v>
      </c>
      <c r="DH56" s="51">
        <f t="shared" si="13"/>
        <v>7.9781192356271182</v>
      </c>
      <c r="DI56" s="51">
        <f t="shared" si="13"/>
        <v>7.9434689042805218</v>
      </c>
      <c r="DJ56" s="51">
        <f t="shared" si="13"/>
        <v>7.9135208719560799</v>
      </c>
      <c r="DK56" s="51">
        <f t="shared" si="13"/>
        <v>7.9871467121147548</v>
      </c>
      <c r="DL56" s="51">
        <f t="shared" si="13"/>
        <v>7.9496944469046147</v>
      </c>
      <c r="DM56" s="51">
        <f t="shared" si="13"/>
        <v>8.0014412260967376</v>
      </c>
      <c r="DN56" s="51">
        <f t="shared" si="13"/>
        <v>8.0158702597582998</v>
      </c>
      <c r="DO56" s="51">
        <f t="shared" si="13"/>
        <v>8.0090548368493977</v>
      </c>
      <c r="DP56" s="51">
        <f t="shared" si="13"/>
        <v>8.0935450202381052</v>
      </c>
      <c r="DQ56" s="51">
        <f t="shared" si="13"/>
        <v>8.1295090621150816</v>
      </c>
      <c r="DR56" s="51">
        <f t="shared" si="13"/>
        <v>8.1733561200617242</v>
      </c>
      <c r="DS56" s="51">
        <f t="shared" si="13"/>
        <v>8.2340966078832167</v>
      </c>
      <c r="DT56" s="51">
        <f t="shared" si="13"/>
        <v>8.2480551669979629</v>
      </c>
      <c r="DU56" s="51">
        <f t="shared" si="13"/>
        <v>8.3067429015695105</v>
      </c>
      <c r="DV56" s="51">
        <f t="shared" si="13"/>
        <v>8.3573301068763861</v>
      </c>
      <c r="DW56" s="51">
        <f t="shared" si="13"/>
        <v>8.3536746404590598</v>
      </c>
      <c r="DX56" s="51">
        <f t="shared" si="13"/>
        <v>8.3403231677402001</v>
      </c>
      <c r="DY56" s="51">
        <f t="shared" si="13"/>
        <v>8.3007422153600174</v>
      </c>
      <c r="DZ56" s="51">
        <f t="shared" si="13"/>
        <v>8.2404359706868711</v>
      </c>
      <c r="EA56" s="51">
        <f t="shared" ref="EA56:EV56" si="23">EA19/EA$8*100</f>
        <v>8.2681812607309304</v>
      </c>
      <c r="EB56" s="51">
        <f t="shared" si="23"/>
        <v>8.311524299321384</v>
      </c>
      <c r="EC56" s="51">
        <f t="shared" si="23"/>
        <v>8.3048816333913678</v>
      </c>
      <c r="ED56" s="51">
        <f t="shared" si="23"/>
        <v>8.2874606408594182</v>
      </c>
      <c r="EE56" s="51">
        <f t="shared" si="23"/>
        <v>8.2371189838594017</v>
      </c>
      <c r="EF56" s="51">
        <f t="shared" si="23"/>
        <v>8.211441924874503</v>
      </c>
      <c r="EG56" s="51">
        <f t="shared" si="23"/>
        <v>8.1756245268735803</v>
      </c>
      <c r="EH56" s="51">
        <f t="shared" si="23"/>
        <v>8.2036644876162406</v>
      </c>
      <c r="EI56" s="51">
        <f t="shared" si="23"/>
        <v>8.3281528158467335</v>
      </c>
      <c r="EJ56" s="51">
        <f t="shared" si="23"/>
        <v>8.3084649790966711</v>
      </c>
      <c r="EK56" s="51">
        <f t="shared" si="23"/>
        <v>8.3079252555146414</v>
      </c>
      <c r="EL56" s="51">
        <f t="shared" si="23"/>
        <v>8.2940377646906285</v>
      </c>
      <c r="EM56" s="51">
        <f t="shared" si="23"/>
        <v>8.653586442368292</v>
      </c>
      <c r="EN56" s="51">
        <f t="shared" si="23"/>
        <v>9.6029931407191853</v>
      </c>
      <c r="EO56" s="51">
        <f t="shared" si="23"/>
        <v>9.1976941051364935</v>
      </c>
      <c r="EP56" s="51">
        <f t="shared" si="23"/>
        <v>9.0865105477065988</v>
      </c>
      <c r="EQ56" s="51">
        <f t="shared" si="23"/>
        <v>8.9867647646847146</v>
      </c>
      <c r="ER56" s="51">
        <f t="shared" si="23"/>
        <v>8.875950949195559</v>
      </c>
      <c r="ES56" s="51">
        <f t="shared" si="23"/>
        <v>8.7924133568014824</v>
      </c>
      <c r="ET56" s="51">
        <f t="shared" si="23"/>
        <v>8.7347218987140032</v>
      </c>
      <c r="EU56" s="51">
        <f t="shared" si="23"/>
        <v>8.6940090341389684</v>
      </c>
      <c r="EV56" s="51">
        <f t="shared" si="23"/>
        <v>8.6150914096138891</v>
      </c>
    </row>
    <row r="57" spans="1:152" x14ac:dyDescent="0.25">
      <c r="A57" s="93" t="s">
        <v>850</v>
      </c>
      <c r="B57" s="93" t="s">
        <v>851</v>
      </c>
      <c r="C57" s="51">
        <f t="shared" ref="C57:AH57" si="24">C22/C$8*100</f>
        <v>18.474962063732928</v>
      </c>
      <c r="D57" s="51">
        <f t="shared" si="24"/>
        <v>18.334700574241182</v>
      </c>
      <c r="E57" s="51">
        <f t="shared" si="24"/>
        <v>18.347191460005085</v>
      </c>
      <c r="F57" s="51">
        <f t="shared" si="24"/>
        <v>18.651507519608547</v>
      </c>
      <c r="G57" s="51">
        <f t="shared" si="24"/>
        <v>18.51891202719932</v>
      </c>
      <c r="H57" s="51">
        <f t="shared" si="24"/>
        <v>18.698930387515343</v>
      </c>
      <c r="I57" s="51">
        <f t="shared" si="24"/>
        <v>18.579459755930344</v>
      </c>
      <c r="J57" s="51">
        <f t="shared" si="24"/>
        <v>18.619615280411811</v>
      </c>
      <c r="K57" s="51">
        <f t="shared" si="24"/>
        <v>18.622423328305683</v>
      </c>
      <c r="L57" s="51">
        <f t="shared" si="24"/>
        <v>18.563521435823532</v>
      </c>
      <c r="M57" s="51">
        <f t="shared" si="24"/>
        <v>18.492974914993262</v>
      </c>
      <c r="N57" s="51">
        <f t="shared" si="24"/>
        <v>18.639118981878191</v>
      </c>
      <c r="O57" s="51">
        <f t="shared" si="24"/>
        <v>18.558742535350721</v>
      </c>
      <c r="P57" s="51">
        <f t="shared" si="24"/>
        <v>18.443357535619896</v>
      </c>
      <c r="Q57" s="51">
        <f t="shared" si="24"/>
        <v>18.444926975817246</v>
      </c>
      <c r="R57" s="51">
        <f t="shared" si="24"/>
        <v>18.363662833017909</v>
      </c>
      <c r="S57" s="51">
        <f t="shared" si="24"/>
        <v>18.331327717609305</v>
      </c>
      <c r="T57" s="51">
        <f t="shared" si="24"/>
        <v>18.197422477348191</v>
      </c>
      <c r="U57" s="51">
        <f t="shared" si="24"/>
        <v>18.224635673519142</v>
      </c>
      <c r="V57" s="51">
        <f t="shared" si="24"/>
        <v>18.512740509620386</v>
      </c>
      <c r="W57" s="51">
        <f t="shared" si="24"/>
        <v>18.063618609379599</v>
      </c>
      <c r="X57" s="51">
        <f t="shared" si="24"/>
        <v>18.300999101337421</v>
      </c>
      <c r="Y57" s="51">
        <f t="shared" si="24"/>
        <v>18.36379234148751</v>
      </c>
      <c r="Z57" s="51">
        <f t="shared" si="24"/>
        <v>18.413092375707748</v>
      </c>
      <c r="AA57" s="51">
        <f t="shared" si="24"/>
        <v>18.579615861214378</v>
      </c>
      <c r="AB57" s="51">
        <f t="shared" si="24"/>
        <v>18.681402633120271</v>
      </c>
      <c r="AC57" s="51">
        <f t="shared" si="24"/>
        <v>18.624317318098306</v>
      </c>
      <c r="AD57" s="51">
        <f t="shared" si="24"/>
        <v>18.692500000000003</v>
      </c>
      <c r="AE57" s="51">
        <f t="shared" si="24"/>
        <v>18.40552141254512</v>
      </c>
      <c r="AF57" s="51">
        <f t="shared" si="24"/>
        <v>18.446952378660637</v>
      </c>
      <c r="AG57" s="51">
        <f t="shared" si="24"/>
        <v>18.3226874852141</v>
      </c>
      <c r="AH57" s="51">
        <f t="shared" si="24"/>
        <v>18.31119985141159</v>
      </c>
      <c r="AI57" s="51">
        <f t="shared" ref="AI57:BN57" si="25">AI22/AI$8*100</f>
        <v>18.346936429474653</v>
      </c>
      <c r="AJ57" s="51">
        <f t="shared" si="25"/>
        <v>18.259177114923276</v>
      </c>
      <c r="AK57" s="51">
        <f t="shared" si="25"/>
        <v>18.327687644856478</v>
      </c>
      <c r="AL57" s="51">
        <f t="shared" si="25"/>
        <v>18.288048850132892</v>
      </c>
      <c r="AM57" s="51">
        <f t="shared" si="25"/>
        <v>18.332900545312906</v>
      </c>
      <c r="AN57" s="51">
        <f t="shared" si="25"/>
        <v>18.374188588998976</v>
      </c>
      <c r="AO57" s="51">
        <f t="shared" si="25"/>
        <v>18.265022723447231</v>
      </c>
      <c r="AP57" s="51">
        <f t="shared" si="25"/>
        <v>18.182194874344791</v>
      </c>
      <c r="AQ57" s="51">
        <f t="shared" si="25"/>
        <v>18.297548535702536</v>
      </c>
      <c r="AR57" s="51">
        <f t="shared" si="25"/>
        <v>18.400356737473647</v>
      </c>
      <c r="AS57" s="51">
        <f t="shared" si="25"/>
        <v>18.486806569708126</v>
      </c>
      <c r="AT57" s="51">
        <f t="shared" si="25"/>
        <v>18.456395751330181</v>
      </c>
      <c r="AU57" s="51">
        <f t="shared" si="25"/>
        <v>18.520251042763029</v>
      </c>
      <c r="AV57" s="51">
        <f t="shared" si="25"/>
        <v>18.371803467100854</v>
      </c>
      <c r="AW57" s="51">
        <f t="shared" si="25"/>
        <v>18.261446582614465</v>
      </c>
      <c r="AX57" s="51">
        <f t="shared" si="25"/>
        <v>18.25773426991481</v>
      </c>
      <c r="AY57" s="51">
        <f t="shared" si="25"/>
        <v>18.186670593215659</v>
      </c>
      <c r="AZ57" s="51">
        <f t="shared" si="25"/>
        <v>18.297296803319139</v>
      </c>
      <c r="BA57" s="51">
        <f t="shared" si="25"/>
        <v>18.181818181818183</v>
      </c>
      <c r="BB57" s="51">
        <f t="shared" si="25"/>
        <v>18.285189632036158</v>
      </c>
      <c r="BC57" s="51">
        <f t="shared" si="25"/>
        <v>18.200408997955009</v>
      </c>
      <c r="BD57" s="51">
        <f t="shared" si="25"/>
        <v>18.204574289339227</v>
      </c>
      <c r="BE57" s="51">
        <f t="shared" si="25"/>
        <v>18.164945670513596</v>
      </c>
      <c r="BF57" s="51">
        <f t="shared" si="25"/>
        <v>17.952290899439301</v>
      </c>
      <c r="BG57" s="51">
        <f t="shared" si="25"/>
        <v>18.018682399213372</v>
      </c>
      <c r="BH57" s="51">
        <f t="shared" si="25"/>
        <v>17.911597598947132</v>
      </c>
      <c r="BI57" s="51">
        <f t="shared" si="25"/>
        <v>17.910754029012043</v>
      </c>
      <c r="BJ57" s="51">
        <f t="shared" si="25"/>
        <v>17.663522498840265</v>
      </c>
      <c r="BK57" s="51">
        <f t="shared" si="25"/>
        <v>17.509292556888582</v>
      </c>
      <c r="BL57" s="51">
        <f t="shared" si="25"/>
        <v>17.644780166569824</v>
      </c>
      <c r="BM57" s="51">
        <f t="shared" si="25"/>
        <v>17.719941348973606</v>
      </c>
      <c r="BN57" s="51">
        <f t="shared" si="25"/>
        <v>17.960280981701498</v>
      </c>
      <c r="BO57" s="51">
        <f t="shared" ref="BO57:CT57" si="26">BO22/BO$8*100</f>
        <v>18.175060397695596</v>
      </c>
      <c r="BP57" s="51">
        <f t="shared" si="26"/>
        <v>18.194339917356544</v>
      </c>
      <c r="BQ57" s="51">
        <f t="shared" si="26"/>
        <v>18.320297582846553</v>
      </c>
      <c r="BR57" s="51">
        <f t="shared" si="26"/>
        <v>18.113895343174768</v>
      </c>
      <c r="BS57" s="51">
        <f t="shared" si="26"/>
        <v>18.088864873851783</v>
      </c>
      <c r="BT57" s="51">
        <f t="shared" si="26"/>
        <v>18.104816639299397</v>
      </c>
      <c r="BU57" s="51">
        <f t="shared" si="26"/>
        <v>18.057076421840993</v>
      </c>
      <c r="BV57" s="51">
        <f t="shared" si="26"/>
        <v>18.115883848521346</v>
      </c>
      <c r="BW57" s="51">
        <f t="shared" si="26"/>
        <v>18.104450787609686</v>
      </c>
      <c r="BX57" s="51">
        <f t="shared" si="26"/>
        <v>18.077399986947725</v>
      </c>
      <c r="BY57" s="51">
        <f t="shared" si="26"/>
        <v>17.838100474369959</v>
      </c>
      <c r="BZ57" s="51">
        <f t="shared" si="26"/>
        <v>17.870727238263729</v>
      </c>
      <c r="CA57" s="51">
        <f t="shared" si="26"/>
        <v>17.802653811748335</v>
      </c>
      <c r="CB57" s="51">
        <f t="shared" si="26"/>
        <v>17.802653704999326</v>
      </c>
      <c r="CC57" s="51">
        <f t="shared" si="26"/>
        <v>17.817777938744221</v>
      </c>
      <c r="CD57" s="51">
        <f t="shared" si="26"/>
        <v>17.842009326989086</v>
      </c>
      <c r="CE57" s="51">
        <f t="shared" si="26"/>
        <v>17.939123215267134</v>
      </c>
      <c r="CF57" s="51">
        <f t="shared" si="26"/>
        <v>18.032202824930181</v>
      </c>
      <c r="CG57" s="51">
        <f t="shared" si="26"/>
        <v>18.009494705743055</v>
      </c>
      <c r="CH57" s="51">
        <f t="shared" si="26"/>
        <v>18.093196207832236</v>
      </c>
      <c r="CI57" s="51">
        <f t="shared" si="26"/>
        <v>17.890815586470623</v>
      </c>
      <c r="CJ57" s="51">
        <f t="shared" si="26"/>
        <v>17.947245220859159</v>
      </c>
      <c r="CK57" s="51">
        <f t="shared" si="26"/>
        <v>18.018345485257331</v>
      </c>
      <c r="CL57" s="51">
        <f t="shared" si="26"/>
        <v>17.960413263466069</v>
      </c>
      <c r="CM57" s="51">
        <f t="shared" si="26"/>
        <v>18.038883839491856</v>
      </c>
      <c r="CN57" s="51">
        <f t="shared" si="26"/>
        <v>18.055110707016436</v>
      </c>
      <c r="CO57" s="51">
        <f t="shared" si="26"/>
        <v>18.068256041802744</v>
      </c>
      <c r="CP57" s="51">
        <f t="shared" si="26"/>
        <v>18.05053788328587</v>
      </c>
      <c r="CQ57" s="51">
        <f t="shared" si="26"/>
        <v>18.342929111191076</v>
      </c>
      <c r="CR57" s="51">
        <f t="shared" si="26"/>
        <v>18.449343033988491</v>
      </c>
      <c r="CS57" s="51">
        <f t="shared" si="26"/>
        <v>18.555777578722523</v>
      </c>
      <c r="CT57" s="51">
        <f t="shared" si="26"/>
        <v>19.195712079459774</v>
      </c>
      <c r="CU57" s="51">
        <f t="shared" ref="CU57:DZ57" si="27">CU22/CU$8*100</f>
        <v>19.349974528782475</v>
      </c>
      <c r="CV57" s="51">
        <f t="shared" si="27"/>
        <v>19.296313293559734</v>
      </c>
      <c r="CW57" s="51">
        <f t="shared" si="27"/>
        <v>19.064531058212772</v>
      </c>
      <c r="CX57" s="51">
        <f t="shared" si="27"/>
        <v>19.128435782108948</v>
      </c>
      <c r="CY57" s="51">
        <f t="shared" si="27"/>
        <v>19.08768734284979</v>
      </c>
      <c r="CZ57" s="51">
        <f t="shared" si="27"/>
        <v>19.00353640736278</v>
      </c>
      <c r="DA57" s="51">
        <f t="shared" si="27"/>
        <v>18.992699596147876</v>
      </c>
      <c r="DB57" s="51">
        <f t="shared" si="27"/>
        <v>18.861394207261537</v>
      </c>
      <c r="DC57" s="51">
        <f t="shared" si="27"/>
        <v>18.627228126006326</v>
      </c>
      <c r="DD57" s="51">
        <f t="shared" si="27"/>
        <v>18.510259533402042</v>
      </c>
      <c r="DE57" s="51">
        <f t="shared" si="27"/>
        <v>18.551371455137147</v>
      </c>
      <c r="DF57" s="51">
        <f t="shared" si="27"/>
        <v>18.462975983421529</v>
      </c>
      <c r="DG57" s="51">
        <f t="shared" si="27"/>
        <v>18.106083417736535</v>
      </c>
      <c r="DH57" s="51">
        <f t="shared" si="27"/>
        <v>18.270619985279552</v>
      </c>
      <c r="DI57" s="51">
        <f t="shared" si="27"/>
        <v>18.3364377814348</v>
      </c>
      <c r="DJ57" s="51">
        <f t="shared" si="27"/>
        <v>18.234414322433881</v>
      </c>
      <c r="DK57" s="51">
        <f t="shared" si="27"/>
        <v>18.312384604459595</v>
      </c>
      <c r="DL57" s="51">
        <f t="shared" si="27"/>
        <v>18.38986803648924</v>
      </c>
      <c r="DM57" s="51">
        <f t="shared" si="27"/>
        <v>18.311480596175475</v>
      </c>
      <c r="DN57" s="51">
        <f t="shared" si="27"/>
        <v>18.325461869704128</v>
      </c>
      <c r="DO57" s="51">
        <f t="shared" si="27"/>
        <v>18.444496088000619</v>
      </c>
      <c r="DP57" s="51">
        <f t="shared" si="27"/>
        <v>18.194777974831773</v>
      </c>
      <c r="DQ57" s="51">
        <f t="shared" si="27"/>
        <v>17.991000728991228</v>
      </c>
      <c r="DR57" s="51">
        <f t="shared" si="27"/>
        <v>18.013406560586706</v>
      </c>
      <c r="DS57" s="51">
        <f t="shared" si="27"/>
        <v>18.163010286414156</v>
      </c>
      <c r="DT57" s="51">
        <f t="shared" si="27"/>
        <v>17.957086881477661</v>
      </c>
      <c r="DU57" s="51">
        <f t="shared" si="27"/>
        <v>17.934368875427204</v>
      </c>
      <c r="DV57" s="51">
        <f t="shared" si="27"/>
        <v>17.923774954627948</v>
      </c>
      <c r="DW57" s="51">
        <f t="shared" si="27"/>
        <v>17.945434610367265</v>
      </c>
      <c r="DX57" s="51">
        <f t="shared" si="27"/>
        <v>17.96413819298273</v>
      </c>
      <c r="DY57" s="51">
        <f t="shared" si="27"/>
        <v>18.019296031851777</v>
      </c>
      <c r="DZ57" s="51">
        <f t="shared" si="27"/>
        <v>17.945752080486894</v>
      </c>
      <c r="EA57" s="51">
        <f t="shared" ref="EA57:EV57" si="28">EA22/EA$8*100</f>
        <v>17.753556536669119</v>
      </c>
      <c r="EB57" s="51">
        <f t="shared" si="28"/>
        <v>17.916375034235113</v>
      </c>
      <c r="EC57" s="51">
        <f t="shared" si="28"/>
        <v>17.881987624452634</v>
      </c>
      <c r="ED57" s="51">
        <f t="shared" si="28"/>
        <v>17.847008705315801</v>
      </c>
      <c r="EE57" s="51">
        <f t="shared" si="28"/>
        <v>17.792703806137233</v>
      </c>
      <c r="EF57" s="51">
        <f t="shared" si="28"/>
        <v>17.744215567480236</v>
      </c>
      <c r="EG57" s="51">
        <f t="shared" si="28"/>
        <v>17.706711610700872</v>
      </c>
      <c r="EH57" s="51">
        <f t="shared" si="28"/>
        <v>17.826662794897764</v>
      </c>
      <c r="EI57" s="51">
        <f t="shared" si="28"/>
        <v>17.90598773630224</v>
      </c>
      <c r="EJ57" s="51">
        <f t="shared" si="28"/>
        <v>17.766787008632623</v>
      </c>
      <c r="EK57" s="51">
        <f t="shared" si="28"/>
        <v>17.793454695619261</v>
      </c>
      <c r="EL57" s="51">
        <f t="shared" si="28"/>
        <v>17.823241594387842</v>
      </c>
      <c r="EM57" s="51">
        <f t="shared" si="28"/>
        <v>18.16318191577037</v>
      </c>
      <c r="EN57" s="51">
        <f t="shared" si="28"/>
        <v>20.537040886240636</v>
      </c>
      <c r="EO57" s="51">
        <f t="shared" si="28"/>
        <v>18.767577551106072</v>
      </c>
      <c r="EP57" s="51">
        <f t="shared" si="28"/>
        <v>18.660316845917773</v>
      </c>
      <c r="EQ57" s="51">
        <f t="shared" si="28"/>
        <v>18.174790408786169</v>
      </c>
      <c r="ER57" s="51">
        <f t="shared" si="28"/>
        <v>17.558045364979563</v>
      </c>
      <c r="ES57" s="51">
        <f t="shared" si="28"/>
        <v>17.492123345589388</v>
      </c>
      <c r="ET57" s="51">
        <f t="shared" si="28"/>
        <v>17.367691949344742</v>
      </c>
      <c r="EU57" s="51">
        <f t="shared" si="28"/>
        <v>17.417412013125297</v>
      </c>
      <c r="EV57" s="51">
        <f t="shared" si="28"/>
        <v>17.447236535610923</v>
      </c>
    </row>
    <row r="58" spans="1:152" x14ac:dyDescent="0.25">
      <c r="A58" s="93" t="s">
        <v>852</v>
      </c>
      <c r="B58" s="93" t="s">
        <v>853</v>
      </c>
      <c r="C58" s="51">
        <f t="shared" ref="C58:AH58" si="29">C23/C$8*100</f>
        <v>11.039453717754173</v>
      </c>
      <c r="D58" s="51">
        <f t="shared" si="29"/>
        <v>11.100753225445596</v>
      </c>
      <c r="E58" s="51">
        <f t="shared" si="29"/>
        <v>11.114338622417488</v>
      </c>
      <c r="F58" s="51">
        <f t="shared" si="29"/>
        <v>11.297402317046844</v>
      </c>
      <c r="G58" s="51">
        <f t="shared" si="29"/>
        <v>11.354299475846439</v>
      </c>
      <c r="H58" s="51">
        <f t="shared" si="29"/>
        <v>11.425565491846397</v>
      </c>
      <c r="I58" s="51">
        <f t="shared" si="29"/>
        <v>11.401343754284932</v>
      </c>
      <c r="J58" s="51">
        <f t="shared" si="29"/>
        <v>11.56868057437009</v>
      </c>
      <c r="K58" s="51">
        <f t="shared" si="29"/>
        <v>11.751298810122341</v>
      </c>
      <c r="L58" s="51">
        <f t="shared" si="29"/>
        <v>11.823273179838207</v>
      </c>
      <c r="M58" s="51">
        <f t="shared" si="29"/>
        <v>11.929813305960094</v>
      </c>
      <c r="N58" s="51">
        <f t="shared" si="29"/>
        <v>12.07591481798851</v>
      </c>
      <c r="O58" s="51">
        <f t="shared" si="29"/>
        <v>12.150747238466536</v>
      </c>
      <c r="P58" s="51">
        <f t="shared" si="29"/>
        <v>12.285445210681409</v>
      </c>
      <c r="Q58" s="51">
        <f t="shared" si="29"/>
        <v>12.394776763139891</v>
      </c>
      <c r="R58" s="51">
        <f t="shared" si="29"/>
        <v>12.415198718881932</v>
      </c>
      <c r="S58" s="51">
        <f t="shared" si="29"/>
        <v>12.523637613890322</v>
      </c>
      <c r="T58" s="51">
        <f t="shared" si="29"/>
        <v>12.516179863807755</v>
      </c>
      <c r="U58" s="51">
        <f t="shared" si="29"/>
        <v>12.592120574056628</v>
      </c>
      <c r="V58" s="51">
        <f t="shared" si="29"/>
        <v>12.819881216301285</v>
      </c>
      <c r="W58" s="51">
        <f t="shared" si="29"/>
        <v>12.924369298269081</v>
      </c>
      <c r="X58" s="51">
        <f t="shared" si="29"/>
        <v>13.199767404979648</v>
      </c>
      <c r="Y58" s="51">
        <f t="shared" si="29"/>
        <v>13.393298151662467</v>
      </c>
      <c r="Z58" s="51">
        <f t="shared" si="29"/>
        <v>13.627549833242844</v>
      </c>
      <c r="AA58" s="51">
        <f t="shared" si="29"/>
        <v>13.845002065262287</v>
      </c>
      <c r="AB58" s="51">
        <f t="shared" si="29"/>
        <v>13.957574677226312</v>
      </c>
      <c r="AC58" s="51">
        <f t="shared" si="29"/>
        <v>14.12679636574132</v>
      </c>
      <c r="AD58" s="51">
        <f t="shared" si="29"/>
        <v>14.432499999999997</v>
      </c>
      <c r="AE58" s="51">
        <f t="shared" si="29"/>
        <v>14.464442493415278</v>
      </c>
      <c r="AF58" s="51">
        <f t="shared" si="29"/>
        <v>14.625694828789374</v>
      </c>
      <c r="AG58" s="51">
        <f t="shared" si="29"/>
        <v>14.679441684409747</v>
      </c>
      <c r="AH58" s="51">
        <f t="shared" si="29"/>
        <v>14.62202823179792</v>
      </c>
      <c r="AI58" s="51">
        <f t="shared" ref="AI58:BN58" si="30">AI23/AI$8*100</f>
        <v>14.686745602942866</v>
      </c>
      <c r="AJ58" s="51">
        <f t="shared" si="30"/>
        <v>14.597383786719774</v>
      </c>
      <c r="AK58" s="51">
        <f t="shared" si="30"/>
        <v>14.548047780353004</v>
      </c>
      <c r="AL58" s="51">
        <f t="shared" si="30"/>
        <v>14.468337470072706</v>
      </c>
      <c r="AM58" s="51">
        <f t="shared" si="30"/>
        <v>14.435644421362417</v>
      </c>
      <c r="AN58" s="51">
        <f t="shared" si="30"/>
        <v>14.423898189272293</v>
      </c>
      <c r="AO58" s="51">
        <f t="shared" si="30"/>
        <v>14.406244739942773</v>
      </c>
      <c r="AP58" s="51">
        <f t="shared" si="30"/>
        <v>14.39078459402905</v>
      </c>
      <c r="AQ58" s="51">
        <f t="shared" si="30"/>
        <v>14.556597564988483</v>
      </c>
      <c r="AR58" s="51">
        <f t="shared" si="30"/>
        <v>14.504621371817738</v>
      </c>
      <c r="AS58" s="51">
        <f t="shared" si="30"/>
        <v>14.475763698561629</v>
      </c>
      <c r="AT58" s="51">
        <f t="shared" si="30"/>
        <v>14.490574994560596</v>
      </c>
      <c r="AU58" s="51">
        <f t="shared" si="30"/>
        <v>14.351148013877518</v>
      </c>
      <c r="AV58" s="51">
        <f t="shared" si="30"/>
        <v>14.328129489512499</v>
      </c>
      <c r="AW58" s="51">
        <f t="shared" si="30"/>
        <v>14.310361171675041</v>
      </c>
      <c r="AX58" s="51">
        <f t="shared" si="30"/>
        <v>14.368181138843223</v>
      </c>
      <c r="AY58" s="51">
        <f t="shared" si="30"/>
        <v>14.288343671200602</v>
      </c>
      <c r="AZ58" s="51">
        <f t="shared" si="30"/>
        <v>14.35490651216347</v>
      </c>
      <c r="BA58" s="51">
        <f t="shared" si="30"/>
        <v>14.276240321193004</v>
      </c>
      <c r="BB58" s="51">
        <f t="shared" si="30"/>
        <v>14.224168373472704</v>
      </c>
      <c r="BC58" s="51">
        <f t="shared" si="30"/>
        <v>14.335902679460963</v>
      </c>
      <c r="BD58" s="51">
        <f t="shared" si="30"/>
        <v>14.218358879401979</v>
      </c>
      <c r="BE58" s="51">
        <f t="shared" si="30"/>
        <v>14.117230208544241</v>
      </c>
      <c r="BF58" s="51">
        <f t="shared" si="30"/>
        <v>13.96768521283302</v>
      </c>
      <c r="BG58" s="51">
        <f t="shared" si="30"/>
        <v>13.911832186168468</v>
      </c>
      <c r="BH58" s="51">
        <f t="shared" si="30"/>
        <v>13.740249735177992</v>
      </c>
      <c r="BI58" s="51">
        <f t="shared" si="30"/>
        <v>13.697851719729135</v>
      </c>
      <c r="BJ58" s="51">
        <f t="shared" si="30"/>
        <v>13.630740683469925</v>
      </c>
      <c r="BK58" s="51">
        <f t="shared" si="30"/>
        <v>13.505182678069566</v>
      </c>
      <c r="BL58" s="51">
        <f t="shared" si="30"/>
        <v>13.558008909548713</v>
      </c>
      <c r="BM58" s="51">
        <f t="shared" si="30"/>
        <v>13.587976539589445</v>
      </c>
      <c r="BN58" s="51">
        <f t="shared" si="30"/>
        <v>13.632815887607318</v>
      </c>
      <c r="BO58" s="51">
        <f t="shared" ref="BO58:CT58" si="31">BO23/BO$8*100</f>
        <v>13.812131002244366</v>
      </c>
      <c r="BP58" s="51">
        <f t="shared" si="31"/>
        <v>13.986907686409269</v>
      </c>
      <c r="BQ58" s="51">
        <f t="shared" si="31"/>
        <v>14.229947809852481</v>
      </c>
      <c r="BR58" s="51">
        <f t="shared" si="31"/>
        <v>14.315528779931268</v>
      </c>
      <c r="BS58" s="51">
        <f t="shared" si="31"/>
        <v>14.576665696828627</v>
      </c>
      <c r="BT58" s="51">
        <f t="shared" si="31"/>
        <v>14.704433497536945</v>
      </c>
      <c r="BU58" s="51">
        <f t="shared" si="31"/>
        <v>14.793635343580592</v>
      </c>
      <c r="BV58" s="51">
        <f t="shared" si="31"/>
        <v>14.85882510370668</v>
      </c>
      <c r="BW58" s="51">
        <f t="shared" si="31"/>
        <v>14.885294428586532</v>
      </c>
      <c r="BX58" s="51">
        <f t="shared" si="31"/>
        <v>14.940938458526398</v>
      </c>
      <c r="BY58" s="51">
        <f t="shared" si="31"/>
        <v>14.872968584178292</v>
      </c>
      <c r="BZ58" s="51">
        <f t="shared" si="31"/>
        <v>14.936500916155937</v>
      </c>
      <c r="CA58" s="51">
        <f t="shared" si="31"/>
        <v>14.93390319053772</v>
      </c>
      <c r="CB58" s="51">
        <f t="shared" si="31"/>
        <v>15.048299394876704</v>
      </c>
      <c r="CC58" s="51">
        <f t="shared" si="31"/>
        <v>15.120785194306618</v>
      </c>
      <c r="CD58" s="51">
        <f t="shared" si="31"/>
        <v>15.091257723173069</v>
      </c>
      <c r="CE58" s="51">
        <f t="shared" si="31"/>
        <v>15.106937801840569</v>
      </c>
      <c r="CF58" s="51">
        <f t="shared" si="31"/>
        <v>15.049821286963716</v>
      </c>
      <c r="CG58" s="51">
        <f t="shared" si="31"/>
        <v>15.033659972260125</v>
      </c>
      <c r="CH58" s="51">
        <f t="shared" si="31"/>
        <v>15.048072091387224</v>
      </c>
      <c r="CI58" s="51">
        <f t="shared" si="31"/>
        <v>14.968901782378408</v>
      </c>
      <c r="CJ58" s="51">
        <f t="shared" si="31"/>
        <v>14.981143525943907</v>
      </c>
      <c r="CK58" s="51">
        <f t="shared" si="31"/>
        <v>14.983215377707456</v>
      </c>
      <c r="CL58" s="51">
        <f t="shared" si="31"/>
        <v>15.078388527059422</v>
      </c>
      <c r="CM58" s="51">
        <f t="shared" si="31"/>
        <v>15.140878177202493</v>
      </c>
      <c r="CN58" s="51">
        <f t="shared" si="31"/>
        <v>15.131164309256405</v>
      </c>
      <c r="CO58" s="51">
        <f t="shared" si="31"/>
        <v>15.18615284128021</v>
      </c>
      <c r="CP58" s="51">
        <f t="shared" si="31"/>
        <v>15.205643497599903</v>
      </c>
      <c r="CQ58" s="51">
        <f t="shared" si="31"/>
        <v>15.346247651033545</v>
      </c>
      <c r="CR58" s="51">
        <f t="shared" si="31"/>
        <v>15.282480577300861</v>
      </c>
      <c r="CS58" s="51">
        <f t="shared" si="31"/>
        <v>15.377346418481952</v>
      </c>
      <c r="CT58" s="51">
        <f t="shared" si="31"/>
        <v>15.906085657471056</v>
      </c>
      <c r="CU58" s="51">
        <f t="shared" ref="CU58:DZ58" si="32">CU23/CU$8*100</f>
        <v>16.302598064187467</v>
      </c>
      <c r="CV58" s="51">
        <f t="shared" si="32"/>
        <v>16.597827749732293</v>
      </c>
      <c r="CW58" s="51">
        <f t="shared" si="32"/>
        <v>16.578465500935671</v>
      </c>
      <c r="CX58" s="51">
        <f t="shared" si="32"/>
        <v>16.547726136931534</v>
      </c>
      <c r="CY58" s="51">
        <f t="shared" si="32"/>
        <v>16.465382407095767</v>
      </c>
      <c r="CZ58" s="51">
        <f t="shared" si="32"/>
        <v>16.527071639188488</v>
      </c>
      <c r="DA58" s="51">
        <f t="shared" si="32"/>
        <v>16.688024231127681</v>
      </c>
      <c r="DB58" s="51">
        <f t="shared" si="32"/>
        <v>16.574786918880569</v>
      </c>
      <c r="DC58" s="51">
        <f t="shared" si="32"/>
        <v>16.494288799227139</v>
      </c>
      <c r="DD58" s="51">
        <f t="shared" si="32"/>
        <v>16.42837065492364</v>
      </c>
      <c r="DE58" s="51">
        <f t="shared" si="32"/>
        <v>16.321710832171085</v>
      </c>
      <c r="DF58" s="51">
        <f t="shared" si="32"/>
        <v>16.450801169374234</v>
      </c>
      <c r="DG58" s="51">
        <f t="shared" si="32"/>
        <v>16.526602976467476</v>
      </c>
      <c r="DH58" s="51">
        <f t="shared" si="32"/>
        <v>16.485084188239998</v>
      </c>
      <c r="DI58" s="51">
        <f t="shared" si="32"/>
        <v>16.487332043329658</v>
      </c>
      <c r="DJ58" s="51">
        <f t="shared" si="32"/>
        <v>16.44769248681229</v>
      </c>
      <c r="DK58" s="51">
        <f t="shared" si="32"/>
        <v>16.317817071438714</v>
      </c>
      <c r="DL58" s="51">
        <f t="shared" si="32"/>
        <v>16.368789301213358</v>
      </c>
      <c r="DM58" s="51">
        <f t="shared" si="32"/>
        <v>16.337703880764902</v>
      </c>
      <c r="DN58" s="51">
        <f t="shared" si="32"/>
        <v>16.385956382830948</v>
      </c>
      <c r="DO58" s="51">
        <f t="shared" si="32"/>
        <v>16.189394135013472</v>
      </c>
      <c r="DP58" s="51">
        <f t="shared" si="32"/>
        <v>16.303342469473129</v>
      </c>
      <c r="DQ58" s="51">
        <f t="shared" si="32"/>
        <v>16.432467760991429</v>
      </c>
      <c r="DR58" s="51">
        <f t="shared" si="32"/>
        <v>16.583152200965674</v>
      </c>
      <c r="DS58" s="51">
        <f t="shared" si="32"/>
        <v>16.70321667673516</v>
      </c>
      <c r="DT58" s="51">
        <f t="shared" si="32"/>
        <v>16.709612505828364</v>
      </c>
      <c r="DU58" s="51">
        <f t="shared" si="32"/>
        <v>16.855634202044094</v>
      </c>
      <c r="DV58" s="51">
        <f t="shared" si="32"/>
        <v>16.833232506553742</v>
      </c>
      <c r="DW58" s="51">
        <f t="shared" si="32"/>
        <v>16.997062848636666</v>
      </c>
      <c r="DX58" s="51">
        <f t="shared" si="32"/>
        <v>17.094497285834112</v>
      </c>
      <c r="DY58" s="51">
        <f t="shared" si="32"/>
        <v>16.924391218816375</v>
      </c>
      <c r="DZ58" s="51">
        <f t="shared" si="32"/>
        <v>17.033598310768845</v>
      </c>
      <c r="EA58" s="51">
        <f t="shared" ref="EA58:EV58" si="33">EA23/EA$8*100</f>
        <v>16.975564140299237</v>
      </c>
      <c r="EB58" s="51">
        <f t="shared" si="33"/>
        <v>16.858890478074315</v>
      </c>
      <c r="EC58" s="51">
        <f t="shared" si="33"/>
        <v>16.948168916423601</v>
      </c>
      <c r="ED58" s="51">
        <f t="shared" si="33"/>
        <v>16.860159288757178</v>
      </c>
      <c r="EE58" s="51">
        <f t="shared" si="33"/>
        <v>16.829828643341088</v>
      </c>
      <c r="EF58" s="51">
        <f t="shared" si="33"/>
        <v>16.778460561998731</v>
      </c>
      <c r="EG58" s="51">
        <f t="shared" si="33"/>
        <v>16.885435561967064</v>
      </c>
      <c r="EH58" s="51">
        <f t="shared" si="33"/>
        <v>16.767120183011908</v>
      </c>
      <c r="EI58" s="51">
        <f t="shared" si="33"/>
        <v>17.015880640877107</v>
      </c>
      <c r="EJ58" s="51">
        <f t="shared" si="33"/>
        <v>17.040561503092022</v>
      </c>
      <c r="EK58" s="51">
        <f t="shared" si="33"/>
        <v>16.999208506830932</v>
      </c>
      <c r="EL58" s="51">
        <f t="shared" si="33"/>
        <v>17.08964848948062</v>
      </c>
      <c r="EM58" s="51">
        <f t="shared" si="33"/>
        <v>16.669321495107038</v>
      </c>
      <c r="EN58" s="51">
        <f t="shared" si="33"/>
        <v>15.39912392126069</v>
      </c>
      <c r="EO58" s="51">
        <f t="shared" si="33"/>
        <v>16.57501853950664</v>
      </c>
      <c r="EP58" s="51">
        <f t="shared" si="33"/>
        <v>16.984157704111254</v>
      </c>
      <c r="EQ58" s="51">
        <f t="shared" si="33"/>
        <v>16.422088048302612</v>
      </c>
      <c r="ER58" s="51">
        <f t="shared" si="33"/>
        <v>16.161513101258155</v>
      </c>
      <c r="ES58" s="51">
        <f t="shared" si="33"/>
        <v>16.126001415605483</v>
      </c>
      <c r="ET58" s="51">
        <f t="shared" si="33"/>
        <v>15.987299407877797</v>
      </c>
      <c r="EU58" s="51">
        <f t="shared" si="33"/>
        <v>15.781549000905814</v>
      </c>
      <c r="EV58" s="51">
        <f t="shared" si="33"/>
        <v>15.669631302792874</v>
      </c>
    </row>
    <row r="59" spans="1:152" x14ac:dyDescent="0.25">
      <c r="A59" s="93" t="s">
        <v>854</v>
      </c>
      <c r="B59" s="93" t="s">
        <v>855</v>
      </c>
      <c r="C59" s="51">
        <f t="shared" ref="C59:AH59" si="34">C24/C$8*100</f>
        <v>3.315629742033384</v>
      </c>
      <c r="D59" s="51">
        <f t="shared" si="34"/>
        <v>3.3410396002684757</v>
      </c>
      <c r="E59" s="51">
        <f t="shared" si="34"/>
        <v>3.3041646999019645</v>
      </c>
      <c r="F59" s="51">
        <f t="shared" si="34"/>
        <v>3.3316543138806933</v>
      </c>
      <c r="G59" s="51">
        <f t="shared" si="34"/>
        <v>3.3078339708173963</v>
      </c>
      <c r="H59" s="51">
        <f t="shared" si="34"/>
        <v>3.2965106084516922</v>
      </c>
      <c r="I59" s="51">
        <f t="shared" si="34"/>
        <v>3.2702591526120943</v>
      </c>
      <c r="J59" s="51">
        <f t="shared" si="34"/>
        <v>3.2917908425900837</v>
      </c>
      <c r="K59" s="51">
        <f t="shared" si="34"/>
        <v>3.3350092173621588</v>
      </c>
      <c r="L59" s="51">
        <f t="shared" si="34"/>
        <v>3.3340975338158709</v>
      </c>
      <c r="M59" s="51">
        <f t="shared" si="34"/>
        <v>3.3489446333483031</v>
      </c>
      <c r="N59" s="51">
        <f t="shared" si="34"/>
        <v>3.3831603668793044</v>
      </c>
      <c r="O59" s="51">
        <f t="shared" si="34"/>
        <v>3.3850057241870108</v>
      </c>
      <c r="P59" s="51">
        <f t="shared" si="34"/>
        <v>3.4207248534192063</v>
      </c>
      <c r="Q59" s="51">
        <f t="shared" si="34"/>
        <v>3.4474553080103512</v>
      </c>
      <c r="R59" s="51">
        <f t="shared" si="34"/>
        <v>3.4561071480564856</v>
      </c>
      <c r="S59" s="51">
        <f t="shared" si="34"/>
        <v>3.4697152025671882</v>
      </c>
      <c r="T59" s="51">
        <f t="shared" si="34"/>
        <v>3.4273172378862058</v>
      </c>
      <c r="U59" s="51">
        <f t="shared" si="34"/>
        <v>3.3800631683936384</v>
      </c>
      <c r="V59" s="51">
        <f t="shared" si="34"/>
        <v>3.352765689574952</v>
      </c>
      <c r="W59" s="51">
        <f t="shared" si="34"/>
        <v>3.3360978089301483</v>
      </c>
      <c r="X59" s="51">
        <f t="shared" si="34"/>
        <v>3.3488396680234711</v>
      </c>
      <c r="Y59" s="51">
        <f t="shared" si="34"/>
        <v>3.2989315517196562</v>
      </c>
      <c r="Z59" s="51">
        <f t="shared" si="34"/>
        <v>3.2886062204296906</v>
      </c>
      <c r="AA59" s="51">
        <f t="shared" si="34"/>
        <v>3.1727591904171835</v>
      </c>
      <c r="AB59" s="51">
        <f t="shared" si="34"/>
        <v>3.1271486414219867</v>
      </c>
      <c r="AC59" s="51">
        <f t="shared" si="34"/>
        <v>3.1183147509626759</v>
      </c>
      <c r="AD59" s="51">
        <f t="shared" si="34"/>
        <v>3.1300000000000003</v>
      </c>
      <c r="AE59" s="51">
        <f t="shared" si="34"/>
        <v>3.1582284655155597</v>
      </c>
      <c r="AF59" s="51">
        <f t="shared" si="34"/>
        <v>3.1522968452968216</v>
      </c>
      <c r="AG59" s="51">
        <f t="shared" si="34"/>
        <v>3.203217411876035</v>
      </c>
      <c r="AH59" s="51">
        <f t="shared" si="34"/>
        <v>3.2178677563150071</v>
      </c>
      <c r="AI59" s="51">
        <f t="shared" ref="AI59:BN59" si="35">AI24/AI$8*100</f>
        <v>3.2486492700310383</v>
      </c>
      <c r="AJ59" s="51">
        <f t="shared" si="35"/>
        <v>3.2544244783415563</v>
      </c>
      <c r="AK59" s="51">
        <f t="shared" si="35"/>
        <v>3.2759850240684618</v>
      </c>
      <c r="AL59" s="51">
        <f t="shared" si="35"/>
        <v>3.3145166604432537</v>
      </c>
      <c r="AM59" s="51">
        <f t="shared" si="35"/>
        <v>3.3519432182117197</v>
      </c>
      <c r="AN59" s="51">
        <f t="shared" si="35"/>
        <v>3.4015203279808683</v>
      </c>
      <c r="AO59" s="51">
        <f t="shared" si="35"/>
        <v>3.4337653593671096</v>
      </c>
      <c r="AP59" s="51">
        <f t="shared" si="35"/>
        <v>3.4495618124184224</v>
      </c>
      <c r="AQ59" s="51">
        <f t="shared" si="35"/>
        <v>3.4777064823955248</v>
      </c>
      <c r="AR59" s="51">
        <f t="shared" si="35"/>
        <v>3.5268363872223119</v>
      </c>
      <c r="AS59" s="51">
        <f t="shared" si="35"/>
        <v>3.5849320823414086</v>
      </c>
      <c r="AT59" s="51">
        <f t="shared" si="35"/>
        <v>3.6236327313725099</v>
      </c>
      <c r="AU59" s="51">
        <f t="shared" si="35"/>
        <v>3.6116633532140487</v>
      </c>
      <c r="AV59" s="51">
        <f t="shared" si="35"/>
        <v>3.6375826070299779</v>
      </c>
      <c r="AW59" s="51">
        <f t="shared" si="35"/>
        <v>3.6894492368944922</v>
      </c>
      <c r="AX59" s="51">
        <f t="shared" si="35"/>
        <v>3.7550440890748762</v>
      </c>
      <c r="AY59" s="51">
        <f t="shared" si="35"/>
        <v>3.7915738712705447</v>
      </c>
      <c r="AZ59" s="51">
        <f t="shared" si="35"/>
        <v>3.8418657357483594</v>
      </c>
      <c r="BA59" s="51">
        <f t="shared" si="35"/>
        <v>3.8356753656438203</v>
      </c>
      <c r="BB59" s="51">
        <f t="shared" si="35"/>
        <v>3.8314852743837844</v>
      </c>
      <c r="BC59" s="51">
        <f t="shared" si="35"/>
        <v>3.8470277734081413</v>
      </c>
      <c r="BD59" s="51">
        <f t="shared" si="35"/>
        <v>3.8233377910365873</v>
      </c>
      <c r="BE59" s="51">
        <f t="shared" si="35"/>
        <v>3.8351218195316195</v>
      </c>
      <c r="BF59" s="51">
        <f t="shared" si="35"/>
        <v>3.8203775588069409</v>
      </c>
      <c r="BG59" s="51">
        <f t="shared" si="35"/>
        <v>3.8348082595870205</v>
      </c>
      <c r="BH59" s="51">
        <f t="shared" si="35"/>
        <v>3.8278817449362816</v>
      </c>
      <c r="BI59" s="51">
        <f t="shared" si="35"/>
        <v>3.8561709784856282</v>
      </c>
      <c r="BJ59" s="51">
        <f t="shared" si="35"/>
        <v>3.8456780578320706</v>
      </c>
      <c r="BK59" s="51">
        <f t="shared" si="35"/>
        <v>3.8394125290864585</v>
      </c>
      <c r="BL59" s="51">
        <f t="shared" si="35"/>
        <v>3.8707370491217095</v>
      </c>
      <c r="BM59" s="51">
        <f t="shared" si="35"/>
        <v>3.8695014662756591</v>
      </c>
      <c r="BN59" s="51">
        <f t="shared" si="35"/>
        <v>3.8649437747521174</v>
      </c>
      <c r="BO59" s="51">
        <f t="shared" ref="BO59:DZ62" si="36">BO24/BO$8*100</f>
        <v>3.815418924134776</v>
      </c>
      <c r="BP59" s="51">
        <f t="shared" si="36"/>
        <v>3.7530352299674821</v>
      </c>
      <c r="BQ59" s="51">
        <f t="shared" si="36"/>
        <v>3.6335091863145834</v>
      </c>
      <c r="BR59" s="51">
        <f t="shared" si="36"/>
        <v>3.4936624323459431</v>
      </c>
      <c r="BS59" s="51">
        <f t="shared" si="36"/>
        <v>3.4900314504620589</v>
      </c>
      <c r="BT59" s="51">
        <f t="shared" si="36"/>
        <v>3.4496442255062947</v>
      </c>
      <c r="BU59" s="51">
        <f t="shared" si="36"/>
        <v>3.3945735490935638</v>
      </c>
      <c r="BV59" s="51">
        <f t="shared" si="36"/>
        <v>3.3788304563093807</v>
      </c>
      <c r="BW59" s="51">
        <f t="shared" si="36"/>
        <v>3.3737710117348558</v>
      </c>
      <c r="BX59" s="51">
        <f t="shared" si="36"/>
        <v>3.330940416367552</v>
      </c>
      <c r="BY59" s="51">
        <f t="shared" si="36"/>
        <v>3.3551125829508108</v>
      </c>
      <c r="BZ59" s="51">
        <f t="shared" si="36"/>
        <v>3.356289884374803</v>
      </c>
      <c r="CA59" s="51">
        <f t="shared" si="36"/>
        <v>3.3321737401848717</v>
      </c>
      <c r="CB59" s="51">
        <f t="shared" si="36"/>
        <v>3.3005609357931038</v>
      </c>
      <c r="CC59" s="51">
        <f t="shared" si="36"/>
        <v>3.2837154274262677</v>
      </c>
      <c r="CD59" s="51">
        <f t="shared" si="36"/>
        <v>3.2608952962621021</v>
      </c>
      <c r="CE59" s="51">
        <f t="shared" si="36"/>
        <v>3.2473075528842217</v>
      </c>
      <c r="CF59" s="51">
        <f t="shared" si="36"/>
        <v>3.2409695325878332</v>
      </c>
      <c r="CG59" s="51">
        <f t="shared" si="36"/>
        <v>3.2272978428299179</v>
      </c>
      <c r="CH59" s="51">
        <f t="shared" si="36"/>
        <v>3.2349558362087256</v>
      </c>
      <c r="CI59" s="51">
        <f t="shared" si="36"/>
        <v>3.2153139491439746</v>
      </c>
      <c r="CJ59" s="51">
        <f t="shared" si="36"/>
        <v>3.2099354111578307</v>
      </c>
      <c r="CK59" s="51">
        <f t="shared" si="36"/>
        <v>3.1869400671384898</v>
      </c>
      <c r="CL59" s="51">
        <f t="shared" si="36"/>
        <v>3.1960031397840338</v>
      </c>
      <c r="CM59" s="51">
        <f t="shared" si="36"/>
        <v>3.1842542388817501</v>
      </c>
      <c r="CN59" s="51">
        <f t="shared" si="36"/>
        <v>3.1553824377240738</v>
      </c>
      <c r="CO59" s="51">
        <f t="shared" si="36"/>
        <v>3.1474526453298499</v>
      </c>
      <c r="CP59" s="51">
        <f t="shared" si="36"/>
        <v>3.1357237020861217</v>
      </c>
      <c r="CQ59" s="51">
        <f t="shared" si="36"/>
        <v>3.1286234057014917</v>
      </c>
      <c r="CR59" s="51">
        <f t="shared" si="36"/>
        <v>3.116516451297644</v>
      </c>
      <c r="CS59" s="51">
        <f t="shared" si="36"/>
        <v>3.1016527054561918</v>
      </c>
      <c r="CT59" s="51">
        <f t="shared" si="36"/>
        <v>3.0978408987675254</v>
      </c>
      <c r="CU59" s="51">
        <f t="shared" si="36"/>
        <v>3.0534895568008151</v>
      </c>
      <c r="CV59" s="51">
        <f t="shared" si="36"/>
        <v>2.9870990770485948</v>
      </c>
      <c r="CW59" s="51">
        <f t="shared" si="36"/>
        <v>2.9790530615530115</v>
      </c>
      <c r="CX59" s="51">
        <f t="shared" si="36"/>
        <v>3.0064967516241881</v>
      </c>
      <c r="CY59" s="51">
        <f t="shared" si="36"/>
        <v>3.000455364390505</v>
      </c>
      <c r="CZ59" s="51">
        <f t="shared" si="36"/>
        <v>2.9603941967653138</v>
      </c>
      <c r="DA59" s="51">
        <f t="shared" si="36"/>
        <v>2.9551102826964897</v>
      </c>
      <c r="DB59" s="51">
        <f t="shared" si="36"/>
        <v>2.9807388090467195</v>
      </c>
      <c r="DC59" s="51">
        <f t="shared" si="36"/>
        <v>2.9986171885359245</v>
      </c>
      <c r="DD59" s="51">
        <f t="shared" si="36"/>
        <v>3.067553640026234</v>
      </c>
      <c r="DE59" s="51">
        <f t="shared" si="36"/>
        <v>3.099023709902371</v>
      </c>
      <c r="DF59" s="51">
        <f t="shared" si="36"/>
        <v>3.1103134367020684</v>
      </c>
      <c r="DG59" s="51">
        <f t="shared" si="36"/>
        <v>3.0512897721569807</v>
      </c>
      <c r="DH59" s="51">
        <f t="shared" si="36"/>
        <v>3.1230974729897953</v>
      </c>
      <c r="DI59" s="51">
        <f t="shared" si="36"/>
        <v>3.0923919923323147</v>
      </c>
      <c r="DJ59" s="51">
        <f t="shared" si="36"/>
        <v>3.0817593164781427</v>
      </c>
      <c r="DK59" s="51">
        <f t="shared" si="36"/>
        <v>3.1218931969890638</v>
      </c>
      <c r="DL59" s="51">
        <f t="shared" si="36"/>
        <v>3.1671242582587902</v>
      </c>
      <c r="DM59" s="51">
        <f t="shared" si="36"/>
        <v>3.2023340832395948</v>
      </c>
      <c r="DN59" s="51">
        <f t="shared" si="36"/>
        <v>3.1775246562022503</v>
      </c>
      <c r="DO59" s="51">
        <f t="shared" si="36"/>
        <v>3.2225579053373616</v>
      </c>
      <c r="DP59" s="51">
        <f t="shared" si="36"/>
        <v>3.2321569492647244</v>
      </c>
      <c r="DQ59" s="51">
        <f t="shared" si="36"/>
        <v>3.2427540785802269</v>
      </c>
      <c r="DR59" s="51">
        <f t="shared" si="36"/>
        <v>3.2338349732034715</v>
      </c>
      <c r="DS59" s="51">
        <f t="shared" si="36"/>
        <v>3.246468441479986</v>
      </c>
      <c r="DT59" s="51">
        <f t="shared" si="36"/>
        <v>3.2565216324326975</v>
      </c>
      <c r="DU59" s="51">
        <f t="shared" si="36"/>
        <v>3.2386336027470479</v>
      </c>
      <c r="DV59" s="51">
        <f t="shared" si="36"/>
        <v>3.26194797338173</v>
      </c>
      <c r="DW59" s="51">
        <f t="shared" si="36"/>
        <v>3.3052956759049548</v>
      </c>
      <c r="DX59" s="51">
        <f t="shared" si="36"/>
        <v>3.2918163546299084</v>
      </c>
      <c r="DY59" s="51">
        <f t="shared" si="36"/>
        <v>3.3129295953476343</v>
      </c>
      <c r="DZ59" s="51">
        <f t="shared" si="36"/>
        <v>3.3148056142094151</v>
      </c>
      <c r="EA59" s="51">
        <f t="shared" ref="EA59:EV59" si="37">EA24/EA$8*100</f>
        <v>3.2897964189354916</v>
      </c>
      <c r="EB59" s="51">
        <f t="shared" si="37"/>
        <v>3.3139587961413226</v>
      </c>
      <c r="EC59" s="51">
        <f t="shared" si="37"/>
        <v>3.3373278766364436</v>
      </c>
      <c r="ED59" s="51">
        <f t="shared" si="37"/>
        <v>3.3784034080385257</v>
      </c>
      <c r="EE59" s="51">
        <f t="shared" si="37"/>
        <v>3.4183531615376737</v>
      </c>
      <c r="EF59" s="51">
        <f t="shared" si="37"/>
        <v>3.3754543880907049</v>
      </c>
      <c r="EG59" s="51">
        <f t="shared" si="37"/>
        <v>3.3393798294602437</v>
      </c>
      <c r="EH59" s="51">
        <f t="shared" si="37"/>
        <v>3.36206469159236</v>
      </c>
      <c r="EI59" s="51">
        <f t="shared" si="37"/>
        <v>3.388058436237249</v>
      </c>
      <c r="EJ59" s="51">
        <f t="shared" si="37"/>
        <v>3.4238332742057773</v>
      </c>
      <c r="EK59" s="51">
        <f t="shared" si="37"/>
        <v>3.4564162565814378</v>
      </c>
      <c r="EL59" s="51">
        <f t="shared" si="37"/>
        <v>3.461877042971496</v>
      </c>
      <c r="EM59" s="51">
        <f t="shared" si="37"/>
        <v>3.2363512961334155</v>
      </c>
      <c r="EN59" s="51">
        <f t="shared" si="37"/>
        <v>2.24177617650908</v>
      </c>
      <c r="EO59" s="51">
        <f t="shared" si="37"/>
        <v>2.3961437826190379</v>
      </c>
      <c r="EP59" s="51">
        <f t="shared" si="37"/>
        <v>2.4385523514611962</v>
      </c>
      <c r="EQ59" s="51">
        <f t="shared" si="37"/>
        <v>2.3778106548309275</v>
      </c>
      <c r="ER59" s="51">
        <f t="shared" si="37"/>
        <v>2.6610635326527099</v>
      </c>
      <c r="ES59" s="51">
        <f t="shared" si="37"/>
        <v>2.9301780781589613</v>
      </c>
      <c r="ET59" s="51">
        <f t="shared" si="37"/>
        <v>2.9336406320873842</v>
      </c>
      <c r="EU59" s="51">
        <f t="shared" si="37"/>
        <v>2.9255973269506486</v>
      </c>
      <c r="EV59" s="51">
        <f t="shared" si="37"/>
        <v>3.1087503823439446</v>
      </c>
    </row>
    <row r="60" spans="1:152" x14ac:dyDescent="0.25">
      <c r="A60" s="93" t="s">
        <v>856</v>
      </c>
      <c r="B60" s="93" t="s">
        <v>857</v>
      </c>
      <c r="C60" s="51">
        <f>C25/C$8*100</f>
        <v>2.6934749620637333</v>
      </c>
      <c r="D60" s="51">
        <f t="shared" ref="D60:BO63" si="38">D25/D$8*100</f>
        <v>2.7257811917368926</v>
      </c>
      <c r="E60" s="51">
        <f t="shared" si="38"/>
        <v>2.7159507643150214</v>
      </c>
      <c r="F60" s="51">
        <f t="shared" si="38"/>
        <v>2.7667841980283514</v>
      </c>
      <c r="G60" s="51">
        <f t="shared" si="38"/>
        <v>2.7765972517353736</v>
      </c>
      <c r="H60" s="51">
        <f t="shared" si="38"/>
        <v>2.7809924601087146</v>
      </c>
      <c r="I60" s="51">
        <f t="shared" si="38"/>
        <v>2.7629233511586455</v>
      </c>
      <c r="J60" s="51">
        <f t="shared" si="38"/>
        <v>2.8142779734489296</v>
      </c>
      <c r="K60" s="51">
        <f t="shared" si="38"/>
        <v>2.8355957767722471</v>
      </c>
      <c r="L60" s="51">
        <f t="shared" si="38"/>
        <v>2.8198997805652897</v>
      </c>
      <c r="M60" s="51">
        <f t="shared" si="38"/>
        <v>2.8228652081863088</v>
      </c>
      <c r="N60" s="51">
        <f t="shared" si="38"/>
        <v>2.8690215493985849</v>
      </c>
      <c r="O60" s="51">
        <f t="shared" si="38"/>
        <v>2.9023175222005633</v>
      </c>
      <c r="P60" s="51">
        <f t="shared" si="38"/>
        <v>2.9650332654859191</v>
      </c>
      <c r="Q60" s="51">
        <f t="shared" si="38"/>
        <v>3.0012790386388652</v>
      </c>
      <c r="R60" s="51">
        <f t="shared" si="38"/>
        <v>3.0455670403261026</v>
      </c>
      <c r="S60" s="51">
        <f t="shared" si="38"/>
        <v>3.0886482150020056</v>
      </c>
      <c r="T60" s="51">
        <f t="shared" si="38"/>
        <v>3.0868366255838819</v>
      </c>
      <c r="U60" s="51">
        <f t="shared" si="38"/>
        <v>3.1030088103285864</v>
      </c>
      <c r="V60" s="51">
        <f t="shared" si="38"/>
        <v>3.0954922407422614</v>
      </c>
      <c r="W60" s="51">
        <f t="shared" si="38"/>
        <v>3.1354503865807</v>
      </c>
      <c r="X60" s="51">
        <f t="shared" si="38"/>
        <v>3.1955384046096103</v>
      </c>
      <c r="Y60" s="51">
        <f t="shared" si="38"/>
        <v>3.2105441027374115</v>
      </c>
      <c r="Z60" s="51">
        <f t="shared" si="38"/>
        <v>3.2446547222006772</v>
      </c>
      <c r="AA60" s="51">
        <f t="shared" si="38"/>
        <v>3.2243907476249487</v>
      </c>
      <c r="AB60" s="51">
        <f t="shared" si="38"/>
        <v>3.2086378568336347</v>
      </c>
      <c r="AC60" s="51">
        <f t="shared" si="38"/>
        <v>3.2139531371907482</v>
      </c>
      <c r="AD60" s="51">
        <f t="shared" si="38"/>
        <v>3.2549999999999994</v>
      </c>
      <c r="AE60" s="51">
        <f t="shared" si="38"/>
        <v>3.2948005072675839</v>
      </c>
      <c r="AF60" s="51">
        <f t="shared" si="38"/>
        <v>3.3279591885843542</v>
      </c>
      <c r="AG60" s="51">
        <f t="shared" si="38"/>
        <v>3.3380648213863258</v>
      </c>
      <c r="AH60" s="51">
        <f t="shared" si="38"/>
        <v>3.3594910846953936</v>
      </c>
      <c r="AI60" s="51">
        <f t="shared" si="38"/>
        <v>3.4003908495229336</v>
      </c>
      <c r="AJ60" s="51">
        <f t="shared" si="38"/>
        <v>3.4286878196713886</v>
      </c>
      <c r="AK60" s="51">
        <f t="shared" si="38"/>
        <v>3.4787840969869852</v>
      </c>
      <c r="AL60" s="51">
        <f t="shared" si="38"/>
        <v>3.4704680738902192</v>
      </c>
      <c r="AM60" s="51">
        <f t="shared" si="38"/>
        <v>3.4752878040335848</v>
      </c>
      <c r="AN60" s="51">
        <f t="shared" si="38"/>
        <v>3.4826614280833619</v>
      </c>
      <c r="AO60" s="51">
        <f t="shared" si="38"/>
        <v>3.5010940919037199</v>
      </c>
      <c r="AP60" s="51">
        <f t="shared" si="38"/>
        <v>3.4909979903453707</v>
      </c>
      <c r="AQ60" s="51">
        <f t="shared" si="38"/>
        <v>3.5723099703849952</v>
      </c>
      <c r="AR60" s="51">
        <f t="shared" si="38"/>
        <v>3.6403437652018802</v>
      </c>
      <c r="AS60" s="51">
        <f t="shared" si="38"/>
        <v>3.6669534078860506</v>
      </c>
      <c r="AT60" s="51">
        <f t="shared" si="38"/>
        <v>3.7146191427497679</v>
      </c>
      <c r="AU60" s="51">
        <f t="shared" si="38"/>
        <v>3.699372393092426</v>
      </c>
      <c r="AV60" s="51">
        <f t="shared" si="38"/>
        <v>3.7084570443444114</v>
      </c>
      <c r="AW60" s="51">
        <f t="shared" si="38"/>
        <v>3.7614939804720824</v>
      </c>
      <c r="AX60" s="51">
        <f t="shared" si="38"/>
        <v>3.7475713645195037</v>
      </c>
      <c r="AY60" s="51">
        <f t="shared" si="38"/>
        <v>3.758443614142938</v>
      </c>
      <c r="AZ60" s="51">
        <f t="shared" si="38"/>
        <v>3.7888618792608706</v>
      </c>
      <c r="BA60" s="51">
        <f t="shared" si="38"/>
        <v>3.7550186406653285</v>
      </c>
      <c r="BB60" s="51">
        <f t="shared" si="38"/>
        <v>3.7484991877957481</v>
      </c>
      <c r="BC60" s="51">
        <f t="shared" si="38"/>
        <v>3.7806093020816953</v>
      </c>
      <c r="BD60" s="51">
        <f t="shared" si="38"/>
        <v>3.7324692247025339</v>
      </c>
      <c r="BE60" s="51">
        <f t="shared" si="38"/>
        <v>3.7389485050954985</v>
      </c>
      <c r="BF60" s="51">
        <f t="shared" si="38"/>
        <v>3.735775189940612</v>
      </c>
      <c r="BG60" s="51">
        <f t="shared" si="38"/>
        <v>3.7528679121599477</v>
      </c>
      <c r="BH60" s="51">
        <f t="shared" si="38"/>
        <v>3.7684974159791995</v>
      </c>
      <c r="BI60" s="51">
        <f t="shared" si="38"/>
        <v>3.8151310908717817</v>
      </c>
      <c r="BJ60" s="51">
        <f t="shared" si="38"/>
        <v>3.8162981289624245</v>
      </c>
      <c r="BK60" s="51">
        <f t="shared" si="38"/>
        <v>3.7653742709498048</v>
      </c>
      <c r="BL60" s="51">
        <f t="shared" si="38"/>
        <v>3.7724042372502571</v>
      </c>
      <c r="BM60" s="51">
        <f t="shared" si="38"/>
        <v>3.7683284457478003</v>
      </c>
      <c r="BN60" s="51">
        <f t="shared" si="38"/>
        <v>3.7319688954412742</v>
      </c>
      <c r="BO60" s="51">
        <f t="shared" si="38"/>
        <v>3.7482309550698325</v>
      </c>
      <c r="BP60" s="51">
        <f t="shared" si="36"/>
        <v>3.7203754455220595</v>
      </c>
      <c r="BQ60" s="51">
        <f t="shared" si="36"/>
        <v>3.7013988091028667</v>
      </c>
      <c r="BR60" s="51">
        <f t="shared" si="36"/>
        <v>3.6634062860879606</v>
      </c>
      <c r="BS60" s="51">
        <f t="shared" si="36"/>
        <v>3.6936974382420997</v>
      </c>
      <c r="BT60" s="51">
        <f t="shared" si="36"/>
        <v>3.6904761904761907</v>
      </c>
      <c r="BU60" s="51">
        <f t="shared" si="36"/>
        <v>3.6784685890416515</v>
      </c>
      <c r="BV60" s="51">
        <f t="shared" si="36"/>
        <v>3.7093536732236045</v>
      </c>
      <c r="BW60" s="51">
        <f t="shared" si="36"/>
        <v>3.6909292737075807</v>
      </c>
      <c r="BX60" s="51">
        <f t="shared" si="36"/>
        <v>3.7172877373882396</v>
      </c>
      <c r="BY60" s="51">
        <f t="shared" si="36"/>
        <v>3.7361428991548289</v>
      </c>
      <c r="BZ60" s="51">
        <f t="shared" si="36"/>
        <v>3.7796171100018956</v>
      </c>
      <c r="CA60" s="51">
        <f t="shared" si="36"/>
        <v>3.815475598847033</v>
      </c>
      <c r="CB60" s="51">
        <f t="shared" si="36"/>
        <v>3.7964429060647351</v>
      </c>
      <c r="CC60" s="51">
        <f t="shared" si="36"/>
        <v>3.7811017348158344</v>
      </c>
      <c r="CD60" s="51">
        <f t="shared" si="36"/>
        <v>3.7438155434036404</v>
      </c>
      <c r="CE60" s="51">
        <f t="shared" si="36"/>
        <v>3.7618251341838458</v>
      </c>
      <c r="CF60" s="51">
        <f t="shared" si="36"/>
        <v>3.7432048821413386</v>
      </c>
      <c r="CG60" s="51">
        <f t="shared" si="36"/>
        <v>3.7110542280759127</v>
      </c>
      <c r="CH60" s="51">
        <f t="shared" si="36"/>
        <v>3.753084765446161</v>
      </c>
      <c r="CI60" s="51">
        <f t="shared" si="36"/>
        <v>3.7636535460759104</v>
      </c>
      <c r="CJ60" s="51">
        <f t="shared" si="36"/>
        <v>3.7637088733798603</v>
      </c>
      <c r="CK60" s="51">
        <f t="shared" si="36"/>
        <v>3.7674527999315788</v>
      </c>
      <c r="CL60" s="51">
        <f t="shared" si="36"/>
        <v>3.8494176549207628</v>
      </c>
      <c r="CM60" s="51">
        <f t="shared" si="36"/>
        <v>3.843461727311666</v>
      </c>
      <c r="CN60" s="51">
        <f t="shared" si="36"/>
        <v>3.8527901474371551</v>
      </c>
      <c r="CO60" s="51">
        <f t="shared" si="36"/>
        <v>3.8577726975832789</v>
      </c>
      <c r="CP60" s="51">
        <f t="shared" si="36"/>
        <v>3.860281168550181</v>
      </c>
      <c r="CQ60" s="51">
        <f t="shared" si="36"/>
        <v>3.8583023469673341</v>
      </c>
      <c r="CR60" s="51">
        <f t="shared" si="36"/>
        <v>3.8647962961134859</v>
      </c>
      <c r="CS60" s="51">
        <f t="shared" si="36"/>
        <v>3.856640844169267</v>
      </c>
      <c r="CT60" s="51">
        <f t="shared" si="36"/>
        <v>3.9063682887684346</v>
      </c>
      <c r="CU60" s="51">
        <f t="shared" si="36"/>
        <v>3.9470198675496686</v>
      </c>
      <c r="CV60" s="51">
        <f t="shared" si="36"/>
        <v>3.9151496609045942</v>
      </c>
      <c r="CW60" s="51">
        <f t="shared" si="36"/>
        <v>3.9247841922047613</v>
      </c>
      <c r="CX60" s="51">
        <f t="shared" si="36"/>
        <v>3.920039980009995</v>
      </c>
      <c r="CY60" s="51">
        <f t="shared" si="36"/>
        <v>3.9121740679878836</v>
      </c>
      <c r="CZ60" s="51">
        <f t="shared" si="36"/>
        <v>3.9517637954173646</v>
      </c>
      <c r="DA60" s="51">
        <f t="shared" si="36"/>
        <v>3.9695945945945952</v>
      </c>
      <c r="DB60" s="51">
        <f t="shared" si="36"/>
        <v>3.9078454119248733</v>
      </c>
      <c r="DC60" s="51">
        <f t="shared" si="36"/>
        <v>3.8273569358413368</v>
      </c>
      <c r="DD60" s="51">
        <f t="shared" si="36"/>
        <v>3.838658296636372</v>
      </c>
      <c r="DE60" s="51">
        <f t="shared" si="36"/>
        <v>3.8354253835425385</v>
      </c>
      <c r="DF60" s="51">
        <f t="shared" si="36"/>
        <v>3.791214891018762</v>
      </c>
      <c r="DG60" s="51">
        <f t="shared" si="36"/>
        <v>3.8341864900130487</v>
      </c>
      <c r="DH60" s="51">
        <f t="shared" si="36"/>
        <v>3.8927406384312726</v>
      </c>
      <c r="DI60" s="51">
        <f t="shared" si="36"/>
        <v>3.9188382733240505</v>
      </c>
      <c r="DJ60" s="51">
        <f t="shared" si="36"/>
        <v>3.9504912365548059</v>
      </c>
      <c r="DK60" s="51">
        <f t="shared" si="36"/>
        <v>3.9412015338730297</v>
      </c>
      <c r="DL60" s="51">
        <f t="shared" si="36"/>
        <v>3.9039943317686654</v>
      </c>
      <c r="DM60" s="51">
        <f t="shared" si="36"/>
        <v>3.950189820022497</v>
      </c>
      <c r="DN60" s="51">
        <f t="shared" si="36"/>
        <v>3.9415196555077094</v>
      </c>
      <c r="DO60" s="51">
        <f t="shared" si="36"/>
        <v>3.9731109217514051</v>
      </c>
      <c r="DP60" s="51">
        <f t="shared" si="36"/>
        <v>3.9101546921007744</v>
      </c>
      <c r="DQ60" s="51">
        <f t="shared" si="36"/>
        <v>3.9264975742188484</v>
      </c>
      <c r="DR60" s="51">
        <f t="shared" si="36"/>
        <v>3.9448140835255274</v>
      </c>
      <c r="DS60" s="51">
        <f t="shared" si="36"/>
        <v>3.9796754359105915</v>
      </c>
      <c r="DT60" s="51">
        <f t="shared" si="36"/>
        <v>3.9968260979819545</v>
      </c>
      <c r="DU60" s="51">
        <f t="shared" si="36"/>
        <v>3.9764168515848977</v>
      </c>
      <c r="DV60" s="51">
        <f t="shared" si="36"/>
        <v>4.0838878806210932</v>
      </c>
      <c r="DW60" s="51">
        <f t="shared" si="36"/>
        <v>4.096805947931589</v>
      </c>
      <c r="DX60" s="51">
        <f t="shared" si="36"/>
        <v>4.0514662826214254</v>
      </c>
      <c r="DY60" s="51">
        <f t="shared" si="36"/>
        <v>4.0841438659466576</v>
      </c>
      <c r="DZ60" s="51">
        <f t="shared" si="36"/>
        <v>4.1112905229164083</v>
      </c>
      <c r="EA60" s="51">
        <f t="shared" ref="EA60:EV60" si="39">EA25/EA$8*100</f>
        <v>4.135240372823155</v>
      </c>
      <c r="EB60" s="51">
        <f t="shared" si="39"/>
        <v>4.1317975715894226</v>
      </c>
      <c r="EC60" s="51">
        <f t="shared" si="39"/>
        <v>4.0962911042274328</v>
      </c>
      <c r="ED60" s="51">
        <f t="shared" si="39"/>
        <v>4.0222263382107801</v>
      </c>
      <c r="EE60" s="51">
        <f t="shared" si="39"/>
        <v>4.0841710932584112</v>
      </c>
      <c r="EF60" s="51">
        <f t="shared" si="39"/>
        <v>4.0426115053949569</v>
      </c>
      <c r="EG60" s="51">
        <f t="shared" si="39"/>
        <v>4.0599602930884267</v>
      </c>
      <c r="EH60" s="51">
        <f t="shared" si="39"/>
        <v>4.0476510875185037</v>
      </c>
      <c r="EI60" s="51">
        <f t="shared" si="39"/>
        <v>4.0528130209952247</v>
      </c>
      <c r="EJ60" s="51">
        <f t="shared" si="39"/>
        <v>4.0519765994003771</v>
      </c>
      <c r="EK60" s="51">
        <f t="shared" si="39"/>
        <v>4.0111497298599401</v>
      </c>
      <c r="EL60" s="51">
        <f t="shared" si="39"/>
        <v>4.0535284122315565</v>
      </c>
      <c r="EM60" s="51">
        <f t="shared" si="39"/>
        <v>3.7516188682120082</v>
      </c>
      <c r="EN60" s="51">
        <f t="shared" si="39"/>
        <v>2.3380062665034602</v>
      </c>
      <c r="EO60" s="51">
        <f t="shared" si="39"/>
        <v>2.8382935258643607</v>
      </c>
      <c r="EP60" s="51">
        <f t="shared" si="39"/>
        <v>2.868478531338992</v>
      </c>
      <c r="EQ60" s="51">
        <f t="shared" si="39"/>
        <v>2.9489383821824147</v>
      </c>
      <c r="ER60" s="51">
        <f t="shared" si="39"/>
        <v>3.1278496591568512</v>
      </c>
      <c r="ES60" s="51">
        <f t="shared" si="39"/>
        <v>3.2941014350230819</v>
      </c>
      <c r="ET60" s="51">
        <f t="shared" si="39"/>
        <v>3.382942467298427</v>
      </c>
      <c r="EU60" s="51">
        <f t="shared" si="39"/>
        <v>3.3743048931920026</v>
      </c>
      <c r="EV60" s="51">
        <f t="shared" si="39"/>
        <v>3.4040375520575985</v>
      </c>
    </row>
    <row r="61" spans="1:152" x14ac:dyDescent="0.25">
      <c r="A61" s="93" t="s">
        <v>858</v>
      </c>
      <c r="B61" s="93" t="s">
        <v>859</v>
      </c>
      <c r="C61" s="51">
        <f>C26/C$8*100</f>
        <v>6.4681335356600904</v>
      </c>
      <c r="D61" s="51">
        <f t="shared" si="38"/>
        <v>6.5105526139160261</v>
      </c>
      <c r="E61" s="51">
        <f t="shared" si="38"/>
        <v>6.368686685305545</v>
      </c>
      <c r="F61" s="51">
        <f t="shared" si="38"/>
        <v>6.3574872274591634</v>
      </c>
      <c r="G61" s="51">
        <f t="shared" si="38"/>
        <v>6.4244227227652644</v>
      </c>
      <c r="H61" s="51">
        <f t="shared" si="38"/>
        <v>6.4983342100648782</v>
      </c>
      <c r="I61" s="51">
        <f t="shared" si="38"/>
        <v>6.4376799670917322</v>
      </c>
      <c r="J61" s="51">
        <f t="shared" si="38"/>
        <v>6.5124627472229744</v>
      </c>
      <c r="K61" s="51">
        <f t="shared" si="38"/>
        <v>6.6398525222054641</v>
      </c>
      <c r="L61" s="51">
        <f t="shared" si="38"/>
        <v>6.6223430386794613</v>
      </c>
      <c r="M61" s="51">
        <f t="shared" si="38"/>
        <v>6.5792006158978635</v>
      </c>
      <c r="N61" s="51">
        <f t="shared" si="38"/>
        <v>6.7314100733123867</v>
      </c>
      <c r="O61" s="51">
        <f t="shared" si="38"/>
        <v>6.6493393978774105</v>
      </c>
      <c r="P61" s="51">
        <f t="shared" si="38"/>
        <v>6.7563872770908651</v>
      </c>
      <c r="Q61" s="51">
        <f t="shared" si="38"/>
        <v>6.8502929890835533</v>
      </c>
      <c r="R61" s="51">
        <f t="shared" si="38"/>
        <v>6.8627165526277469</v>
      </c>
      <c r="S61" s="51">
        <f t="shared" si="38"/>
        <v>6.8047676350925457</v>
      </c>
      <c r="T61" s="51">
        <f t="shared" si="38"/>
        <v>6.7477066801733363</v>
      </c>
      <c r="U61" s="51">
        <f t="shared" si="38"/>
        <v>6.782290685432482</v>
      </c>
      <c r="V61" s="51">
        <f t="shared" si="38"/>
        <v>6.7958507813996771</v>
      </c>
      <c r="W61" s="51">
        <f t="shared" si="38"/>
        <v>6.8755183391744019</v>
      </c>
      <c r="X61" s="51">
        <f t="shared" si="38"/>
        <v>6.9276312311677328</v>
      </c>
      <c r="Y61" s="51">
        <f t="shared" si="38"/>
        <v>6.9332154834013577</v>
      </c>
      <c r="Z61" s="51">
        <f t="shared" si="38"/>
        <v>6.8564337237260524</v>
      </c>
      <c r="AA61" s="51">
        <f t="shared" si="38"/>
        <v>6.8773234200743492</v>
      </c>
      <c r="AB61" s="51">
        <f t="shared" si="38"/>
        <v>6.9800606076039635</v>
      </c>
      <c r="AC61" s="51">
        <f t="shared" si="38"/>
        <v>6.9413334004479914</v>
      </c>
      <c r="AD61" s="51">
        <f t="shared" si="38"/>
        <v>6.93</v>
      </c>
      <c r="AE61" s="51">
        <f t="shared" si="38"/>
        <v>6.9529801970539467</v>
      </c>
      <c r="AF61" s="51">
        <f t="shared" si="38"/>
        <v>6.7521717159563979</v>
      </c>
      <c r="AG61" s="51">
        <f t="shared" si="38"/>
        <v>6.7258102673290754</v>
      </c>
      <c r="AH61" s="51">
        <f t="shared" si="38"/>
        <v>6.8559621099554242</v>
      </c>
      <c r="AI61" s="51">
        <f t="shared" si="38"/>
        <v>6.7456029428669959</v>
      </c>
      <c r="AJ61" s="51">
        <f t="shared" si="38"/>
        <v>6.7351649843841939</v>
      </c>
      <c r="AK61" s="51">
        <f t="shared" si="38"/>
        <v>6.7191121412016397</v>
      </c>
      <c r="AL61" s="51">
        <f t="shared" si="38"/>
        <v>6.6136578294199051</v>
      </c>
      <c r="AM61" s="51">
        <f t="shared" si="38"/>
        <v>6.5307712282524024</v>
      </c>
      <c r="AN61" s="51">
        <f t="shared" si="38"/>
        <v>6.5681585240860958</v>
      </c>
      <c r="AO61" s="51">
        <f t="shared" si="38"/>
        <v>6.5393031476182459</v>
      </c>
      <c r="AP61" s="51">
        <f t="shared" si="38"/>
        <v>6.4847618455673643</v>
      </c>
      <c r="AQ61" s="51">
        <f t="shared" si="38"/>
        <v>6.4206975978940442</v>
      </c>
      <c r="AR61" s="51">
        <f t="shared" si="38"/>
        <v>6.3969515161342621</v>
      </c>
      <c r="AS61" s="51">
        <f t="shared" si="38"/>
        <v>6.3596535099125777</v>
      </c>
      <c r="AT61" s="51">
        <f t="shared" si="38"/>
        <v>6.30575390153688</v>
      </c>
      <c r="AU61" s="51">
        <f t="shared" si="38"/>
        <v>6.2429345495653532</v>
      </c>
      <c r="AV61" s="51">
        <f t="shared" si="38"/>
        <v>6.2216262810075671</v>
      </c>
      <c r="AW61" s="51">
        <f t="shared" si="38"/>
        <v>6.2110152621101538</v>
      </c>
      <c r="AX61" s="51">
        <f t="shared" si="38"/>
        <v>6.2303840980421459</v>
      </c>
      <c r="AY61" s="51">
        <f t="shared" si="38"/>
        <v>6.2395317590325963</v>
      </c>
      <c r="AZ61" s="51">
        <f t="shared" si="38"/>
        <v>6.2325224352530473</v>
      </c>
      <c r="BA61" s="51">
        <f t="shared" si="38"/>
        <v>6.2123601950100378</v>
      </c>
      <c r="BB61" s="51">
        <f t="shared" si="38"/>
        <v>6.1303764390140545</v>
      </c>
      <c r="BC61" s="51">
        <f t="shared" si="38"/>
        <v>6.1699264153251878</v>
      </c>
      <c r="BD61" s="51">
        <f t="shared" si="38"/>
        <v>6.1670610019545311</v>
      </c>
      <c r="BE61" s="51">
        <f t="shared" si="38"/>
        <v>6.126408854693933</v>
      </c>
      <c r="BF61" s="51">
        <f t="shared" si="38"/>
        <v>6.1643608373975649</v>
      </c>
      <c r="BG61" s="51">
        <f t="shared" si="38"/>
        <v>6.0947230416256968</v>
      </c>
      <c r="BH61" s="51">
        <f t="shared" si="38"/>
        <v>6.0443616987128044</v>
      </c>
      <c r="BI61" s="51">
        <f t="shared" si="38"/>
        <v>6.0091866209966378</v>
      </c>
      <c r="BJ61" s="51">
        <f t="shared" si="38"/>
        <v>6.0615432194216794</v>
      </c>
      <c r="BK61" s="51">
        <f t="shared" si="38"/>
        <v>6.0681151974857217</v>
      </c>
      <c r="BL61" s="51">
        <f t="shared" si="38"/>
        <v>6.074285969695616</v>
      </c>
      <c r="BM61" s="51">
        <f t="shared" si="38"/>
        <v>6.0469208211143686</v>
      </c>
      <c r="BN61" s="51">
        <f t="shared" si="38"/>
        <v>5.9766426733732256</v>
      </c>
      <c r="BO61" s="51">
        <f t="shared" si="38"/>
        <v>5.9997426843737935</v>
      </c>
      <c r="BP61" s="51">
        <f t="shared" si="36"/>
        <v>5.9469207503230486</v>
      </c>
      <c r="BQ61" s="51">
        <f t="shared" si="36"/>
        <v>5.9332701582676828</v>
      </c>
      <c r="BR61" s="51">
        <f t="shared" si="36"/>
        <v>5.8533802679726739</v>
      </c>
      <c r="BS61" s="51">
        <f t="shared" si="36"/>
        <v>5.9631184449339818</v>
      </c>
      <c r="BT61" s="51">
        <f t="shared" si="36"/>
        <v>5.9578544061302683</v>
      </c>
      <c r="BU61" s="51">
        <f t="shared" si="36"/>
        <v>5.9293506914872038</v>
      </c>
      <c r="BV61" s="51">
        <f t="shared" si="36"/>
        <v>5.8985681787769302</v>
      </c>
      <c r="BW61" s="51">
        <f t="shared" si="36"/>
        <v>5.8991436726926736</v>
      </c>
      <c r="BX61" s="51">
        <f t="shared" si="36"/>
        <v>5.9727207465900936</v>
      </c>
      <c r="BY61" s="51">
        <f t="shared" si="36"/>
        <v>5.9954736667135498</v>
      </c>
      <c r="BZ61" s="51">
        <f t="shared" si="36"/>
        <v>6.0390471978264983</v>
      </c>
      <c r="CA61" s="51">
        <f t="shared" si="36"/>
        <v>6.0356823377397877</v>
      </c>
      <c r="CB61" s="51">
        <f t="shared" si="36"/>
        <v>6.0524603846767562</v>
      </c>
      <c r="CC61" s="51">
        <f t="shared" si="36"/>
        <v>6.0676300508251551</v>
      </c>
      <c r="CD61" s="51">
        <f t="shared" si="36"/>
        <v>6.0530738820633001</v>
      </c>
      <c r="CE61" s="51">
        <f t="shared" si="36"/>
        <v>6.0841703988680598</v>
      </c>
      <c r="CF61" s="51">
        <f t="shared" si="36"/>
        <v>6.0934824332555655</v>
      </c>
      <c r="CG61" s="51">
        <f t="shared" si="36"/>
        <v>6.0486462714673932</v>
      </c>
      <c r="CH61" s="51">
        <f t="shared" si="36"/>
        <v>6.1148146907417962</v>
      </c>
      <c r="CI61" s="51">
        <f t="shared" si="36"/>
        <v>6.1734906925122512</v>
      </c>
      <c r="CJ61" s="51">
        <f t="shared" si="36"/>
        <v>6.1142658979582993</v>
      </c>
      <c r="CK61" s="51">
        <f t="shared" si="36"/>
        <v>6.1087472471081279</v>
      </c>
      <c r="CL61" s="51">
        <f t="shared" si="36"/>
        <v>6.2063771559496796</v>
      </c>
      <c r="CM61" s="51">
        <f t="shared" si="36"/>
        <v>6.1491208825649544</v>
      </c>
      <c r="CN61" s="51">
        <f t="shared" si="36"/>
        <v>6.1671505470776022</v>
      </c>
      <c r="CO61" s="51">
        <f t="shared" si="36"/>
        <v>6.171415741345526</v>
      </c>
      <c r="CP61" s="51">
        <f t="shared" si="36"/>
        <v>6.1969789978967702</v>
      </c>
      <c r="CQ61" s="51">
        <f t="shared" si="36"/>
        <v>6.131302227020111</v>
      </c>
      <c r="CR61" s="51">
        <f t="shared" si="36"/>
        <v>6.1333280683915925</v>
      </c>
      <c r="CS61" s="51">
        <f t="shared" si="36"/>
        <v>6.1442450610782453</v>
      </c>
      <c r="CT61" s="51">
        <f t="shared" si="36"/>
        <v>6.2764335967860783</v>
      </c>
      <c r="CU61" s="51">
        <f t="shared" si="36"/>
        <v>6.2638818135506869</v>
      </c>
      <c r="CV61" s="51">
        <f t="shared" si="36"/>
        <v>6.2332364489317227</v>
      </c>
      <c r="CW61" s="51">
        <f t="shared" si="36"/>
        <v>6.1452401553413685</v>
      </c>
      <c r="CX61" s="51">
        <f t="shared" si="36"/>
        <v>6.1359320339830079</v>
      </c>
      <c r="CY61" s="51">
        <f t="shared" si="36"/>
        <v>6.166227800985963</v>
      </c>
      <c r="CZ61" s="51">
        <f t="shared" si="36"/>
        <v>6.2058561338544882</v>
      </c>
      <c r="DA61" s="51">
        <f t="shared" si="36"/>
        <v>6.2169928549238893</v>
      </c>
      <c r="DB61" s="51">
        <f t="shared" si="36"/>
        <v>6.1915764647229707</v>
      </c>
      <c r="DC61" s="51">
        <f t="shared" si="36"/>
        <v>6.1999204409842585</v>
      </c>
      <c r="DD61" s="51">
        <f t="shared" si="36"/>
        <v>6.2325494237796315</v>
      </c>
      <c r="DE61" s="51">
        <f t="shared" si="36"/>
        <v>6.2882380288238018</v>
      </c>
      <c r="DF61" s="51">
        <f t="shared" si="36"/>
        <v>6.3066646930392629</v>
      </c>
      <c r="DG61" s="51">
        <f t="shared" si="36"/>
        <v>6.3142718969277238</v>
      </c>
      <c r="DH61" s="51">
        <f t="shared" si="36"/>
        <v>6.3761347011839966</v>
      </c>
      <c r="DI61" s="51">
        <f t="shared" si="36"/>
        <v>6.4081234063330745</v>
      </c>
      <c r="DJ61" s="51">
        <f t="shared" si="36"/>
        <v>6.4241382089792838</v>
      </c>
      <c r="DK61" s="51">
        <f t="shared" si="36"/>
        <v>6.4568243147280215</v>
      </c>
      <c r="DL61" s="51">
        <f t="shared" si="36"/>
        <v>6.422814631122133</v>
      </c>
      <c r="DM61" s="51">
        <f t="shared" si="36"/>
        <v>6.4275168728908882</v>
      </c>
      <c r="DN61" s="51">
        <f t="shared" si="36"/>
        <v>6.467912210029171</v>
      </c>
      <c r="DO61" s="51">
        <f t="shared" si="36"/>
        <v>6.4717983146986162</v>
      </c>
      <c r="DP61" s="51">
        <f t="shared" si="36"/>
        <v>6.5279557392211931</v>
      </c>
      <c r="DQ61" s="51">
        <f t="shared" si="36"/>
        <v>6.5701381731647439</v>
      </c>
      <c r="DR61" s="51">
        <f t="shared" si="36"/>
        <v>6.6568219150807213</v>
      </c>
      <c r="DS61" s="51">
        <f t="shared" si="36"/>
        <v>6.7387184600998022</v>
      </c>
      <c r="DT61" s="51">
        <f t="shared" si="36"/>
        <v>6.7788984596759017</v>
      </c>
      <c r="DU61" s="51">
        <f t="shared" si="36"/>
        <v>6.7712466998169729</v>
      </c>
      <c r="DV61" s="51">
        <f t="shared" si="36"/>
        <v>6.8747731397459155</v>
      </c>
      <c r="DW61" s="51">
        <f t="shared" si="36"/>
        <v>6.9011052332514335</v>
      </c>
      <c r="DX61" s="51">
        <f t="shared" si="36"/>
        <v>6.866918828239986</v>
      </c>
      <c r="DY61" s="51">
        <f t="shared" si="36"/>
        <v>6.8688230361075613</v>
      </c>
      <c r="DZ61" s="51">
        <f t="shared" si="36"/>
        <v>6.8811327785368279</v>
      </c>
      <c r="EA61" s="51">
        <f t="shared" ref="EA61:EC64" si="40">EA26/EA$8*100</f>
        <v>6.9536423841059607</v>
      </c>
      <c r="EB61" s="51">
        <f t="shared" si="40"/>
        <v>6.9010377042695001</v>
      </c>
      <c r="EC61" s="51">
        <f t="shared" si="40"/>
        <v>6.8796587303381784</v>
      </c>
      <c r="ED61" s="51">
        <f t="shared" ref="ED61:EV61" si="41">ED26/ED$8*100</f>
        <v>6.8679385071309493</v>
      </c>
      <c r="EE61" s="51">
        <f t="shared" si="41"/>
        <v>6.8813380745423425</v>
      </c>
      <c r="EF61" s="51">
        <f t="shared" si="41"/>
        <v>6.8828976977670067</v>
      </c>
      <c r="EG61" s="51">
        <f t="shared" si="41"/>
        <v>6.955136903146558</v>
      </c>
      <c r="EH61" s="51">
        <f t="shared" si="41"/>
        <v>6.9026084862564012</v>
      </c>
      <c r="EI61" s="51">
        <f t="shared" si="41"/>
        <v>6.9717991466274833</v>
      </c>
      <c r="EJ61" s="51">
        <f t="shared" si="41"/>
        <v>7.0034850476846335</v>
      </c>
      <c r="EK61" s="51">
        <f t="shared" si="41"/>
        <v>7.0160707526067654</v>
      </c>
      <c r="EL61" s="51">
        <f t="shared" si="41"/>
        <v>6.9606043442360059</v>
      </c>
      <c r="EM61" s="51">
        <f t="shared" si="41"/>
        <v>6.4657769528571736</v>
      </c>
      <c r="EN61" s="51">
        <f t="shared" si="41"/>
        <v>4.7483775606826946</v>
      </c>
      <c r="EO61" s="51">
        <f t="shared" si="41"/>
        <v>5.8053141921672333</v>
      </c>
      <c r="EP61" s="51">
        <f t="shared" si="41"/>
        <v>5.7100002764798585</v>
      </c>
      <c r="EQ61" s="51">
        <f t="shared" si="41"/>
        <v>5.9198688472150023</v>
      </c>
      <c r="ER61" s="51">
        <f t="shared" si="41"/>
        <v>6.5598755236995991</v>
      </c>
      <c r="ES61" s="51">
        <f t="shared" si="41"/>
        <v>6.7842579659127207</v>
      </c>
      <c r="ET61" s="51">
        <f t="shared" si="41"/>
        <v>6.789790489267018</v>
      </c>
      <c r="EU61" s="51">
        <f t="shared" si="41"/>
        <v>6.8211948338642232</v>
      </c>
      <c r="EV61" s="51">
        <f t="shared" si="41"/>
        <v>7.0363050281169848</v>
      </c>
    </row>
    <row r="62" spans="1:152" x14ac:dyDescent="0.25">
      <c r="A62" s="93" t="s">
        <v>860</v>
      </c>
      <c r="B62" s="93" t="s">
        <v>861</v>
      </c>
      <c r="C62" s="51">
        <f>C27/C$8*100</f>
        <v>6.5781487101669196</v>
      </c>
      <c r="D62" s="51">
        <f t="shared" si="38"/>
        <v>6.5515698411514638</v>
      </c>
      <c r="E62" s="51">
        <f t="shared" si="38"/>
        <v>6.6736865037580344</v>
      </c>
      <c r="F62" s="51">
        <f t="shared" si="38"/>
        <v>6.4762178887529682</v>
      </c>
      <c r="G62" s="51">
        <f t="shared" si="38"/>
        <v>6.6935826604334894</v>
      </c>
      <c r="H62" s="51">
        <f t="shared" si="38"/>
        <v>6.5965281430825877</v>
      </c>
      <c r="I62" s="51">
        <f t="shared" si="38"/>
        <v>6.3622651857945982</v>
      </c>
      <c r="J62" s="51">
        <f t="shared" si="38"/>
        <v>6.3668382552153888</v>
      </c>
      <c r="K62" s="51">
        <f t="shared" si="38"/>
        <v>6.3448969331322287</v>
      </c>
      <c r="L62" s="51">
        <f t="shared" si="38"/>
        <v>6.1900239085579534</v>
      </c>
      <c r="M62" s="51">
        <f t="shared" si="38"/>
        <v>6.0691601976005645</v>
      </c>
      <c r="N62" s="51">
        <f t="shared" si="38"/>
        <v>6.0490653464089617</v>
      </c>
      <c r="O62" s="51">
        <f t="shared" si="38"/>
        <v>6.0521674556762273</v>
      </c>
      <c r="P62" s="51">
        <f t="shared" si="38"/>
        <v>6.0485463438344933</v>
      </c>
      <c r="Q62" s="51">
        <f t="shared" si="38"/>
        <v>6.1631815342514642</v>
      </c>
      <c r="R62" s="51">
        <f t="shared" si="38"/>
        <v>6.1086038724705203</v>
      </c>
      <c r="S62" s="51">
        <f t="shared" si="38"/>
        <v>6.2489255630049856</v>
      </c>
      <c r="T62" s="51">
        <f t="shared" si="38"/>
        <v>6.2693454893353593</v>
      </c>
      <c r="U62" s="51">
        <f t="shared" si="38"/>
        <v>6.1893943591732699</v>
      </c>
      <c r="V62" s="51">
        <f t="shared" si="38"/>
        <v>6.1554041109012791</v>
      </c>
      <c r="W62" s="51">
        <f t="shared" si="38"/>
        <v>6.0809545466705899</v>
      </c>
      <c r="X62" s="51">
        <f t="shared" si="38"/>
        <v>6.0553999048474916</v>
      </c>
      <c r="Y62" s="51">
        <f t="shared" si="38"/>
        <v>6.0259443159071422</v>
      </c>
      <c r="Z62" s="51">
        <f t="shared" si="38"/>
        <v>6.0704775201013472</v>
      </c>
      <c r="AA62" s="51">
        <f t="shared" si="38"/>
        <v>6.2448368442792237</v>
      </c>
      <c r="AB62" s="51">
        <f t="shared" si="38"/>
        <v>6.2950418905497978</v>
      </c>
      <c r="AC62" s="51">
        <f t="shared" si="38"/>
        <v>6.3876374801802029</v>
      </c>
      <c r="AD62" s="51">
        <f t="shared" si="38"/>
        <v>6.4349999999999987</v>
      </c>
      <c r="AE62" s="51">
        <f t="shared" si="38"/>
        <v>6.5822846551555942</v>
      </c>
      <c r="AF62" s="51">
        <f t="shared" si="38"/>
        <v>6.5813220396082492</v>
      </c>
      <c r="AG62" s="51">
        <f t="shared" si="38"/>
        <v>6.5673054175538219</v>
      </c>
      <c r="AH62" s="51">
        <f t="shared" si="38"/>
        <v>6.6632615156017829</v>
      </c>
      <c r="AI62" s="51">
        <f t="shared" si="38"/>
        <v>6.8858489481549601</v>
      </c>
      <c r="AJ62" s="51">
        <f t="shared" si="38"/>
        <v>7.0271126601185898</v>
      </c>
      <c r="AK62" s="51">
        <f t="shared" si="38"/>
        <v>7.1291674095204138</v>
      </c>
      <c r="AL62" s="51">
        <f t="shared" si="38"/>
        <v>7.1627825246556993</v>
      </c>
      <c r="AM62" s="51">
        <f t="shared" si="38"/>
        <v>7.0933956548082753</v>
      </c>
      <c r="AN62" s="51">
        <f t="shared" si="38"/>
        <v>6.9973522377861297</v>
      </c>
      <c r="AO62" s="51">
        <f t="shared" si="38"/>
        <v>6.8570106042753736</v>
      </c>
      <c r="AP62" s="51">
        <f t="shared" si="38"/>
        <v>6.8431847846354659</v>
      </c>
      <c r="AQ62" s="51">
        <f t="shared" si="38"/>
        <v>6.9183942086212573</v>
      </c>
      <c r="AR62" s="51">
        <f t="shared" si="38"/>
        <v>6.9847575806713147</v>
      </c>
      <c r="AS62" s="51">
        <f t="shared" si="38"/>
        <v>7.0158241142697104</v>
      </c>
      <c r="AT62" s="51">
        <f t="shared" si="38"/>
        <v>7.0474909508079993</v>
      </c>
      <c r="AU62" s="51">
        <f t="shared" si="38"/>
        <v>7.1024831403734447</v>
      </c>
      <c r="AV62" s="51">
        <f t="shared" si="38"/>
        <v>7.0721195287807683</v>
      </c>
      <c r="AW62" s="51">
        <f t="shared" si="38"/>
        <v>7.0812399279552558</v>
      </c>
      <c r="AX62" s="51">
        <f t="shared" si="38"/>
        <v>7.1233746824092057</v>
      </c>
      <c r="AY62" s="51">
        <f t="shared" si="38"/>
        <v>7.2223960538182617</v>
      </c>
      <c r="AZ62" s="51">
        <f t="shared" si="38"/>
        <v>7.3529142982472182</v>
      </c>
      <c r="BA62" s="51">
        <f t="shared" si="38"/>
        <v>7.461643246343562</v>
      </c>
      <c r="BB62" s="51">
        <f t="shared" si="38"/>
        <v>7.4952327141747297</v>
      </c>
      <c r="BC62" s="51">
        <f t="shared" si="38"/>
        <v>7.5524793316204359</v>
      </c>
      <c r="BD62" s="51">
        <f t="shared" si="38"/>
        <v>7.5832390357644952</v>
      </c>
      <c r="BE62" s="51">
        <f t="shared" si="38"/>
        <v>7.6314368630626985</v>
      </c>
      <c r="BF62" s="51">
        <f t="shared" si="38"/>
        <v>7.5909890182807471</v>
      </c>
      <c r="BG62" s="51">
        <f t="shared" si="38"/>
        <v>7.6171746968207152</v>
      </c>
      <c r="BH62" s="51">
        <f t="shared" si="38"/>
        <v>7.6316887619169895</v>
      </c>
      <c r="BI62" s="51">
        <f t="shared" si="38"/>
        <v>7.7028712136757536</v>
      </c>
      <c r="BJ62" s="51">
        <f t="shared" si="38"/>
        <v>7.8861914334312662</v>
      </c>
      <c r="BK62" s="51">
        <f t="shared" si="38"/>
        <v>8.1925599105496971</v>
      </c>
      <c r="BL62" s="51">
        <f t="shared" si="38"/>
        <v>8.0066747120785475</v>
      </c>
      <c r="BM62" s="51">
        <f t="shared" si="38"/>
        <v>7.948680351906158</v>
      </c>
      <c r="BN62" s="51">
        <f t="shared" si="38"/>
        <v>7.8903246321510121</v>
      </c>
      <c r="BO62" s="51">
        <f t="shared" si="38"/>
        <v>7.7366231612654213</v>
      </c>
      <c r="BP62" s="51">
        <f t="shared" si="36"/>
        <v>7.5784899819661184</v>
      </c>
      <c r="BQ62" s="51">
        <f t="shared" si="36"/>
        <v>7.2839907783262383</v>
      </c>
      <c r="BR62" s="51">
        <f t="shared" si="36"/>
        <v>7.3365519736201357</v>
      </c>
      <c r="BS62" s="51">
        <f t="shared" si="36"/>
        <v>7.3056513847901687</v>
      </c>
      <c r="BT62" s="51">
        <f t="shared" si="36"/>
        <v>7.2974822112753133</v>
      </c>
      <c r="BU62" s="51">
        <f t="shared" si="36"/>
        <v>7.3447702477998131</v>
      </c>
      <c r="BV62" s="51">
        <f t="shared" si="36"/>
        <v>7.3892680315803565</v>
      </c>
      <c r="BW62" s="51">
        <f t="shared" si="36"/>
        <v>7.3580716777672057</v>
      </c>
      <c r="BX62" s="51">
        <f t="shared" si="36"/>
        <v>7.4606800234940946</v>
      </c>
      <c r="BY62" s="51">
        <f t="shared" si="36"/>
        <v>7.423698039867535</v>
      </c>
      <c r="BZ62" s="51">
        <f t="shared" si="36"/>
        <v>7.4265495671952992</v>
      </c>
      <c r="CA62" s="51">
        <f t="shared" si="36"/>
        <v>7.4619819103468839</v>
      </c>
      <c r="CB62" s="51">
        <f t="shared" si="36"/>
        <v>7.4885542094733095</v>
      </c>
      <c r="CC62" s="51">
        <f t="shared" si="36"/>
        <v>7.529607765021189</v>
      </c>
      <c r="CD62" s="51">
        <f t="shared" si="36"/>
        <v>7.6095447766493853</v>
      </c>
      <c r="CE62" s="51">
        <f t="shared" si="36"/>
        <v>7.6709893939216762</v>
      </c>
      <c r="CF62" s="51">
        <f t="shared" si="36"/>
        <v>7.7013251198124371</v>
      </c>
      <c r="CG62" s="51">
        <f t="shared" si="36"/>
        <v>7.7389745266742587</v>
      </c>
      <c r="CH62" s="51">
        <f t="shared" si="36"/>
        <v>7.7607673668107156</v>
      </c>
      <c r="CI62" s="51">
        <f t="shared" si="36"/>
        <v>7.7646645128678484</v>
      </c>
      <c r="CJ62" s="51">
        <f t="shared" si="36"/>
        <v>7.7820885170575229</v>
      </c>
      <c r="CK62" s="51">
        <f t="shared" si="36"/>
        <v>7.6835083067844092</v>
      </c>
      <c r="CL62" s="51">
        <f t="shared" si="36"/>
        <v>7.7943017162738393</v>
      </c>
      <c r="CM62" s="51">
        <f t="shared" si="36"/>
        <v>7.7715443841999132</v>
      </c>
      <c r="CN62" s="51">
        <f t="shared" si="36"/>
        <v>7.7830700403979867</v>
      </c>
      <c r="CO62" s="51">
        <f t="shared" si="36"/>
        <v>7.8808785107772703</v>
      </c>
      <c r="CP62" s="51">
        <f t="shared" si="36"/>
        <v>7.863461170764106</v>
      </c>
      <c r="CQ62" s="51">
        <f t="shared" si="36"/>
        <v>7.847547079285115</v>
      </c>
      <c r="CR62" s="51">
        <f t="shared" si="36"/>
        <v>7.7542720066338262</v>
      </c>
      <c r="CS62" s="51">
        <f t="shared" si="36"/>
        <v>7.713281688338534</v>
      </c>
      <c r="CT62" s="51">
        <f t="shared" si="36"/>
        <v>7.6280168367501444</v>
      </c>
      <c r="CU62" s="51">
        <f t="shared" si="36"/>
        <v>7.3795211411105441</v>
      </c>
      <c r="CV62" s="51">
        <f t="shared" si="36"/>
        <v>7.3101830605272546</v>
      </c>
      <c r="CW62" s="51">
        <f t="shared" si="36"/>
        <v>7.1935931746383091</v>
      </c>
      <c r="CX62" s="51">
        <f t="shared" si="36"/>
        <v>7.2553723138430781</v>
      </c>
      <c r="CY62" s="51">
        <f t="shared" si="36"/>
        <v>7.4026411134649281</v>
      </c>
      <c r="CZ62" s="51">
        <f t="shared" si="36"/>
        <v>7.5146207423516618</v>
      </c>
      <c r="DA62" s="51">
        <f t="shared" si="36"/>
        <v>7.4732059645852749</v>
      </c>
      <c r="DB62" s="51">
        <f t="shared" si="36"/>
        <v>7.5482009146429148</v>
      </c>
      <c r="DC62" s="51">
        <f t="shared" si="36"/>
        <v>7.5590536265651336</v>
      </c>
      <c r="DD62" s="51">
        <f t="shared" si="36"/>
        <v>7.5705050126487397</v>
      </c>
      <c r="DE62" s="51">
        <f t="shared" si="36"/>
        <v>7.6410971641097154</v>
      </c>
      <c r="DF62" s="51">
        <f t="shared" si="36"/>
        <v>7.5537505088258143</v>
      </c>
      <c r="DG62" s="51">
        <f t="shared" si="36"/>
        <v>7.6282244303924527</v>
      </c>
      <c r="DH62" s="51">
        <f t="shared" si="36"/>
        <v>7.5146977310519674</v>
      </c>
      <c r="DI62" s="51">
        <f t="shared" si="36"/>
        <v>7.4805143136155658</v>
      </c>
      <c r="DJ62" s="51">
        <f t="shared" si="36"/>
        <v>7.463929713318465</v>
      </c>
      <c r="DK62" s="51">
        <f t="shared" si="36"/>
        <v>7.5433177105524774</v>
      </c>
      <c r="DL62" s="51">
        <f t="shared" si="36"/>
        <v>7.6636258967319097</v>
      </c>
      <c r="DM62" s="51">
        <f t="shared" si="36"/>
        <v>7.6420134983127106</v>
      </c>
      <c r="DN62" s="51">
        <f t="shared" si="36"/>
        <v>7.7493401861369646</v>
      </c>
      <c r="DO62" s="51">
        <f t="shared" si="36"/>
        <v>7.721572374140349</v>
      </c>
      <c r="DP62" s="51">
        <f t="shared" si="36"/>
        <v>7.7575161013856944</v>
      </c>
      <c r="DQ62" s="51">
        <f t="shared" si="36"/>
        <v>7.8370746503774829</v>
      </c>
      <c r="DR62" s="51">
        <f t="shared" si="36"/>
        <v>7.8406809470872263</v>
      </c>
      <c r="DS62" s="51">
        <f t="shared" si="36"/>
        <v>7.9510753978434119</v>
      </c>
      <c r="DT62" s="51">
        <f t="shared" si="36"/>
        <v>7.9936521959639091</v>
      </c>
      <c r="DU62" s="51">
        <f t="shared" si="36"/>
        <v>7.9236787119972787</v>
      </c>
      <c r="DV62" s="51">
        <f t="shared" si="36"/>
        <v>7.9153055051421655</v>
      </c>
      <c r="DW62" s="51">
        <f t="shared" si="36"/>
        <v>7.8406735440292596</v>
      </c>
      <c r="DX62" s="51">
        <f t="shared" si="36"/>
        <v>7.7951160840046221</v>
      </c>
      <c r="DY62" s="51">
        <f t="shared" si="36"/>
        <v>7.8743798543784438</v>
      </c>
      <c r="DZ62" s="51">
        <f t="shared" si="36"/>
        <v>7.8802322692833187</v>
      </c>
      <c r="EA62" s="51">
        <f t="shared" si="40"/>
        <v>7.9401214128035331</v>
      </c>
      <c r="EB62" s="51">
        <f t="shared" si="40"/>
        <v>8.0536197924591466</v>
      </c>
      <c r="EC62" s="51">
        <f t="shared" si="40"/>
        <v>8.1285187781219612</v>
      </c>
      <c r="ED62" s="51">
        <f t="shared" ref="ED62:EV62" si="42">ED27/ED$8*100</f>
        <v>8.1704019262826435</v>
      </c>
      <c r="EE62" s="51">
        <f t="shared" si="42"/>
        <v>8.2568740213939744</v>
      </c>
      <c r="EF62" s="51">
        <f t="shared" si="42"/>
        <v>8.2741907564479842</v>
      </c>
      <c r="EG62" s="51">
        <f t="shared" si="42"/>
        <v>8.293459786039735</v>
      </c>
      <c r="EH62" s="51">
        <f t="shared" si="42"/>
        <v>8.2900710375160251</v>
      </c>
      <c r="EI62" s="51">
        <f t="shared" si="42"/>
        <v>8.1684986860323825</v>
      </c>
      <c r="EJ62" s="51">
        <f t="shared" si="42"/>
        <v>8.1150830916059729</v>
      </c>
      <c r="EK62" s="51">
        <f t="shared" si="42"/>
        <v>8.1007605216972358</v>
      </c>
      <c r="EL62" s="51">
        <f t="shared" si="42"/>
        <v>8.0968206416039408</v>
      </c>
      <c r="EM62" s="51">
        <f t="shared" si="42"/>
        <v>8.2685208911912795</v>
      </c>
      <c r="EN62" s="51">
        <f t="shared" si="42"/>
        <v>8.9971284941145679</v>
      </c>
      <c r="EO62" s="51">
        <f t="shared" si="42"/>
        <v>8.3987463095887733</v>
      </c>
      <c r="EP62" s="51">
        <f t="shared" si="42"/>
        <v>8.4464596754126458</v>
      </c>
      <c r="EQ62" s="51">
        <f t="shared" si="42"/>
        <v>8.2963466485398598</v>
      </c>
      <c r="ER62" s="51">
        <f t="shared" si="42"/>
        <v>8.0118864663907612</v>
      </c>
      <c r="ES62" s="51">
        <f t="shared" si="42"/>
        <v>7.9944127429548564</v>
      </c>
      <c r="ET62" s="51">
        <f t="shared" si="42"/>
        <v>8.0034571109830708</v>
      </c>
      <c r="EU62" s="51">
        <f t="shared" si="42"/>
        <v>7.8499829035218749</v>
      </c>
      <c r="EV62" s="51">
        <f t="shared" si="42"/>
        <v>7.6427613467918389</v>
      </c>
    </row>
    <row r="63" spans="1:152" x14ac:dyDescent="0.25">
      <c r="A63" s="93" t="s">
        <v>862</v>
      </c>
      <c r="B63" s="93" t="s">
        <v>863</v>
      </c>
      <c r="C63" s="51">
        <f>C28/C$8*100</f>
        <v>7.5265553869499247</v>
      </c>
      <c r="D63" s="51">
        <f t="shared" si="38"/>
        <v>7.6739503318666564</v>
      </c>
      <c r="E63" s="51">
        <f t="shared" si="38"/>
        <v>7.7194001670237098</v>
      </c>
      <c r="F63" s="51">
        <f t="shared" si="38"/>
        <v>7.7246887817514569</v>
      </c>
      <c r="G63" s="51">
        <f t="shared" si="38"/>
        <v>7.660433489162771</v>
      </c>
      <c r="H63" s="51">
        <f t="shared" si="38"/>
        <v>7.655619849202175</v>
      </c>
      <c r="I63" s="51">
        <f t="shared" si="38"/>
        <v>7.6443164678458793</v>
      </c>
      <c r="J63" s="51">
        <f t="shared" si="38"/>
        <v>7.6876185315632615</v>
      </c>
      <c r="K63" s="51">
        <f t="shared" si="38"/>
        <v>7.8967655438243671</v>
      </c>
      <c r="L63" s="51">
        <f t="shared" si="38"/>
        <v>7.8701732551665406</v>
      </c>
      <c r="M63" s="51">
        <f t="shared" si="38"/>
        <v>7.8430743568358245</v>
      </c>
      <c r="N63" s="51">
        <f t="shared" si="38"/>
        <v>7.9120251356755213</v>
      </c>
      <c r="O63" s="51">
        <f t="shared" si="38"/>
        <v>7.9365079365079358</v>
      </c>
      <c r="P63" s="51">
        <f t="shared" si="38"/>
        <v>7.8773885834067512</v>
      </c>
      <c r="Q63" s="51">
        <f t="shared" si="38"/>
        <v>7.8824474255629262</v>
      </c>
      <c r="R63" s="51">
        <f t="shared" si="38"/>
        <v>7.8701412141505322</v>
      </c>
      <c r="S63" s="51">
        <f t="shared" si="38"/>
        <v>7.8562833075468452</v>
      </c>
      <c r="T63" s="51">
        <f t="shared" si="38"/>
        <v>7.8648207552479033</v>
      </c>
      <c r="U63" s="51">
        <f t="shared" si="38"/>
        <v>7.8655732254668358</v>
      </c>
      <c r="V63" s="51">
        <f t="shared" si="38"/>
        <v>7.8523140925637014</v>
      </c>
      <c r="W63" s="51">
        <f t="shared" si="38"/>
        <v>7.825249471628454</v>
      </c>
      <c r="X63" s="51">
        <f t="shared" si="38"/>
        <v>7.9003013162763649</v>
      </c>
      <c r="Y63" s="51">
        <f t="shared" si="38"/>
        <v>7.8378870200431532</v>
      </c>
      <c r="Z63" s="51">
        <f t="shared" si="38"/>
        <v>7.6785852788334763</v>
      </c>
      <c r="AA63" s="51">
        <f t="shared" si="38"/>
        <v>7.669867823213548</v>
      </c>
      <c r="AB63" s="51">
        <f t="shared" si="38"/>
        <v>7.6065089510810049</v>
      </c>
      <c r="AC63" s="51">
        <f t="shared" si="38"/>
        <v>7.5856341076686871</v>
      </c>
      <c r="AD63" s="51">
        <f t="shared" si="38"/>
        <v>7.625</v>
      </c>
      <c r="AE63" s="51">
        <f t="shared" si="38"/>
        <v>7.6748609891717887</v>
      </c>
      <c r="AF63" s="51">
        <f t="shared" si="38"/>
        <v>7.7604254397574417</v>
      </c>
      <c r="AG63" s="51">
        <f t="shared" si="38"/>
        <v>7.8329784717293602</v>
      </c>
      <c r="AH63" s="51">
        <f t="shared" si="38"/>
        <v>7.7683878157503727</v>
      </c>
      <c r="AI63" s="51">
        <f t="shared" si="38"/>
        <v>7.699735601793309</v>
      </c>
      <c r="AJ63" s="51">
        <f t="shared" si="38"/>
        <v>7.6947449418367801</v>
      </c>
      <c r="AK63" s="51">
        <f t="shared" si="38"/>
        <v>7.7531645569620249</v>
      </c>
      <c r="AL63" s="51">
        <f t="shared" si="38"/>
        <v>7.7865881784435613</v>
      </c>
      <c r="AM63" s="51">
        <f t="shared" si="38"/>
        <v>7.8421189301480139</v>
      </c>
      <c r="AN63" s="51">
        <f t="shared" si="38"/>
        <v>7.8237102835667915</v>
      </c>
      <c r="AO63" s="51">
        <f t="shared" si="38"/>
        <v>7.8985019357010593</v>
      </c>
      <c r="AP63" s="51">
        <f t="shared" si="38"/>
        <v>7.8687301883274285</v>
      </c>
      <c r="AQ63" s="51">
        <f t="shared" si="38"/>
        <v>7.917900625205661</v>
      </c>
      <c r="AR63" s="51">
        <f t="shared" si="38"/>
        <v>7.9211934490027556</v>
      </c>
      <c r="AS63" s="51">
        <f t="shared" si="38"/>
        <v>7.8220337287694797</v>
      </c>
      <c r="AT63" s="51">
        <f t="shared" si="38"/>
        <v>7.8228534129794092</v>
      </c>
      <c r="AU63" s="51">
        <f t="shared" si="38"/>
        <v>7.8977117686040614</v>
      </c>
      <c r="AV63" s="51">
        <f t="shared" si="38"/>
        <v>7.8421607125754234</v>
      </c>
      <c r="AW63" s="51">
        <f t="shared" si="38"/>
        <v>8.0519480519480524</v>
      </c>
      <c r="AX63" s="51">
        <f t="shared" si="38"/>
        <v>7.8930653116126139</v>
      </c>
      <c r="AY63" s="51">
        <f t="shared" si="38"/>
        <v>8.0248845042425128</v>
      </c>
      <c r="AZ63" s="51">
        <f t="shared" si="38"/>
        <v>8.1552830223164499</v>
      </c>
      <c r="BA63" s="51">
        <f t="shared" si="38"/>
        <v>8.1821766561514195</v>
      </c>
      <c r="BB63" s="51">
        <f t="shared" si="38"/>
        <v>8.2509358005508862</v>
      </c>
      <c r="BC63" s="51">
        <f t="shared" si="38"/>
        <v>8.3704752416408841</v>
      </c>
      <c r="BD63" s="51">
        <f t="shared" si="38"/>
        <v>8.3753386139971884</v>
      </c>
      <c r="BE63" s="51">
        <f t="shared" si="38"/>
        <v>8.4750624282918263</v>
      </c>
      <c r="BF63" s="51">
        <f t="shared" si="38"/>
        <v>8.4137885272552335</v>
      </c>
      <c r="BG63" s="51">
        <f t="shared" si="38"/>
        <v>8.4529662405768597</v>
      </c>
      <c r="BH63" s="51">
        <f t="shared" si="38"/>
        <v>8.4084999839501808</v>
      </c>
      <c r="BI63" s="51">
        <f t="shared" si="38"/>
        <v>8.3232048995311967</v>
      </c>
      <c r="BJ63" s="51">
        <f t="shared" si="38"/>
        <v>8.3918354723983306</v>
      </c>
      <c r="BK63" s="51">
        <f t="shared" si="38"/>
        <v>8.399564836360339</v>
      </c>
      <c r="BL63" s="51">
        <f t="shared" si="38"/>
        <v>8.4655611674786577</v>
      </c>
      <c r="BM63" s="51">
        <f t="shared" si="38"/>
        <v>8.5014662756598227</v>
      </c>
      <c r="BN63" s="51">
        <f t="shared" si="38"/>
        <v>8.4771485560662558</v>
      </c>
      <c r="BO63" s="51">
        <f t="shared" ref="BO63:CT63" si="43">BO28/BO$8*100</f>
        <v>8.5185767586808279</v>
      </c>
      <c r="BP63" s="51">
        <f t="shared" si="43"/>
        <v>8.6520028967808802</v>
      </c>
      <c r="BQ63" s="51">
        <f t="shared" si="43"/>
        <v>8.7506895039814445</v>
      </c>
      <c r="BR63" s="51">
        <f t="shared" si="43"/>
        <v>8.7946795041253321</v>
      </c>
      <c r="BS63" s="51">
        <f t="shared" si="43"/>
        <v>8.7631794061820258</v>
      </c>
      <c r="BT63" s="51">
        <f t="shared" si="43"/>
        <v>8.7123700054734545</v>
      </c>
      <c r="BU63" s="51">
        <f t="shared" si="43"/>
        <v>8.6696137675575553</v>
      </c>
      <c r="BV63" s="51">
        <f t="shared" si="43"/>
        <v>8.7314331593737453</v>
      </c>
      <c r="BW63" s="51">
        <f t="shared" si="43"/>
        <v>8.8619304366212077</v>
      </c>
      <c r="BX63" s="51">
        <f t="shared" si="43"/>
        <v>8.8690204268093709</v>
      </c>
      <c r="BY63" s="51">
        <f t="shared" si="43"/>
        <v>8.7777621501361747</v>
      </c>
      <c r="BZ63" s="51">
        <f t="shared" si="43"/>
        <v>8.7432867883995709</v>
      </c>
      <c r="CA63" s="51">
        <f t="shared" si="43"/>
        <v>8.7205546168372923</v>
      </c>
      <c r="CB63" s="51">
        <f t="shared" si="43"/>
        <v>8.7478980250641332</v>
      </c>
      <c r="CC63" s="51">
        <f t="shared" si="43"/>
        <v>8.7610010503060387</v>
      </c>
      <c r="CD63" s="51">
        <f t="shared" si="43"/>
        <v>8.6558719787893832</v>
      </c>
      <c r="CE63" s="51">
        <f t="shared" si="43"/>
        <v>8.7257504355859066</v>
      </c>
      <c r="CF63" s="51">
        <f t="shared" si="43"/>
        <v>8.6230476606406086</v>
      </c>
      <c r="CG63" s="51">
        <f t="shared" si="43"/>
        <v>8.4832151193604037</v>
      </c>
      <c r="CH63" s="51">
        <f t="shared" si="43"/>
        <v>8.5111609884649333</v>
      </c>
      <c r="CI63" s="51">
        <f t="shared" si="43"/>
        <v>8.5448671457770153</v>
      </c>
      <c r="CJ63" s="51">
        <f t="shared" si="43"/>
        <v>8.6458017252590036</v>
      </c>
      <c r="CK63" s="51">
        <f t="shared" si="43"/>
        <v>8.6520986123286789</v>
      </c>
      <c r="CL63" s="51">
        <f t="shared" si="43"/>
        <v>8.7479050427477354</v>
      </c>
      <c r="CM63" s="51">
        <f t="shared" si="43"/>
        <v>8.7441627229134671</v>
      </c>
      <c r="CN63" s="51">
        <f t="shared" si="43"/>
        <v>8.7191461663239895</v>
      </c>
      <c r="CO63" s="51">
        <f t="shared" si="43"/>
        <v>8.6534536250816458</v>
      </c>
      <c r="CP63" s="51">
        <f t="shared" si="43"/>
        <v>8.5930502863008318</v>
      </c>
      <c r="CQ63" s="51">
        <f t="shared" si="43"/>
        <v>8.6092119467434323</v>
      </c>
      <c r="CR63" s="51">
        <f t="shared" si="43"/>
        <v>8.6121284514161047</v>
      </c>
      <c r="CS63" s="51">
        <f t="shared" si="43"/>
        <v>8.6149363624730544</v>
      </c>
      <c r="CT63" s="51">
        <f t="shared" si="43"/>
        <v>8.8786603276504259</v>
      </c>
      <c r="CU63" s="51">
        <f t="shared" ref="CU63:DZ63" si="44">CU28/CU$8*100</f>
        <v>8.9353031074885383</v>
      </c>
      <c r="CV63" s="51">
        <f t="shared" si="44"/>
        <v>8.8001631737290289</v>
      </c>
      <c r="CW63" s="51">
        <f t="shared" si="44"/>
        <v>8.7550556371611972</v>
      </c>
      <c r="CX63" s="51">
        <f t="shared" si="44"/>
        <v>8.7076461769115454</v>
      </c>
      <c r="CY63" s="51">
        <f t="shared" si="44"/>
        <v>8.7033993941673771</v>
      </c>
      <c r="CZ63" s="51">
        <f t="shared" si="44"/>
        <v>8.683300516256697</v>
      </c>
      <c r="DA63" s="51">
        <f t="shared" si="44"/>
        <v>8.6682587760173977</v>
      </c>
      <c r="DB63" s="51">
        <f t="shared" si="44"/>
        <v>8.564470820590012</v>
      </c>
      <c r="DC63" s="51">
        <f t="shared" si="44"/>
        <v>8.6094220605785079</v>
      </c>
      <c r="DD63" s="51">
        <f t="shared" si="44"/>
        <v>8.5299353508854114</v>
      </c>
      <c r="DE63" s="51">
        <f t="shared" si="44"/>
        <v>8.443514644351465</v>
      </c>
      <c r="DF63" s="51">
        <f t="shared" si="44"/>
        <v>8.4622358731450973</v>
      </c>
      <c r="DG63" s="51">
        <f t="shared" si="44"/>
        <v>8.4603943682534481</v>
      </c>
      <c r="DH63" s="51">
        <f t="shared" si="44"/>
        <v>8.381568545492545</v>
      </c>
      <c r="DI63" s="51">
        <f t="shared" si="44"/>
        <v>8.3422247138181103</v>
      </c>
      <c r="DJ63" s="51">
        <f t="shared" si="44"/>
        <v>8.2869860375972841</v>
      </c>
      <c r="DK63" s="51">
        <f t="shared" si="44"/>
        <v>8.111418832552193</v>
      </c>
      <c r="DL63" s="51">
        <f t="shared" si="44"/>
        <v>8.1941369232131791</v>
      </c>
      <c r="DM63" s="51">
        <f t="shared" si="44"/>
        <v>8.2211403262092233</v>
      </c>
      <c r="DN63" s="51">
        <f t="shared" si="44"/>
        <v>8.2329142936518949</v>
      </c>
      <c r="DO63" s="51">
        <f t="shared" si="44"/>
        <v>8.2655511658532799</v>
      </c>
      <c r="DP63" s="51">
        <f t="shared" si="44"/>
        <v>8.1962205232207861</v>
      </c>
      <c r="DQ63" s="51">
        <f t="shared" si="44"/>
        <v>8.2510075999430228</v>
      </c>
      <c r="DR63" s="51">
        <f t="shared" si="44"/>
        <v>8.2961389769201421</v>
      </c>
      <c r="DS63" s="51">
        <f t="shared" si="44"/>
        <v>8.2134079229387869</v>
      </c>
      <c r="DT63" s="51">
        <f t="shared" si="44"/>
        <v>8.2112444477165081</v>
      </c>
      <c r="DU63" s="51">
        <f t="shared" si="44"/>
        <v>8.1982215455384768</v>
      </c>
      <c r="DV63" s="51">
        <f t="shared" si="44"/>
        <v>8.2331115144182299</v>
      </c>
      <c r="DW63" s="51">
        <f t="shared" si="44"/>
        <v>8.3024545621883785</v>
      </c>
      <c r="DX63" s="51">
        <f t="shared" si="44"/>
        <v>8.3062971813822468</v>
      </c>
      <c r="DY63" s="51">
        <f t="shared" si="44"/>
        <v>8.2983909523398989</v>
      </c>
      <c r="DZ63" s="51">
        <f t="shared" si="44"/>
        <v>8.2474226804123703</v>
      </c>
      <c r="EA63" s="51">
        <f t="shared" si="40"/>
        <v>8.3272013735589905</v>
      </c>
      <c r="EB63" s="51">
        <f t="shared" si="40"/>
        <v>8.3176105413712307</v>
      </c>
      <c r="EC63" s="51">
        <f t="shared" si="40"/>
        <v>8.2528772017093637</v>
      </c>
      <c r="ED63" s="51">
        <f t="shared" ref="ED63:EV63" si="45">ED28/ED$8*100</f>
        <v>8.1889238747916266</v>
      </c>
      <c r="EE63" s="51">
        <f t="shared" si="45"/>
        <v>8.1544404934369368</v>
      </c>
      <c r="EF63" s="51">
        <f t="shared" si="45"/>
        <v>8.3297270786452042</v>
      </c>
      <c r="EG63" s="51">
        <f t="shared" si="45"/>
        <v>8.3534486452515964</v>
      </c>
      <c r="EH63" s="51">
        <f t="shared" si="45"/>
        <v>8.4125983582755524</v>
      </c>
      <c r="EI63" s="51">
        <f t="shared" si="45"/>
        <v>8.4538981039305998</v>
      </c>
      <c r="EJ63" s="51">
        <f t="shared" si="45"/>
        <v>8.3975041215384287</v>
      </c>
      <c r="EK63" s="51">
        <f t="shared" si="45"/>
        <v>8.4992601259506522</v>
      </c>
      <c r="EL63" s="51">
        <f t="shared" si="45"/>
        <v>8.5192337875923823</v>
      </c>
      <c r="EM63" s="51">
        <f t="shared" si="45"/>
        <v>8.4610536667797867</v>
      </c>
      <c r="EN63" s="51">
        <f t="shared" si="45"/>
        <v>7.8092642632239393</v>
      </c>
      <c r="EO63" s="51">
        <f t="shared" si="45"/>
        <v>7.7096363458282617</v>
      </c>
      <c r="EP63" s="51">
        <f t="shared" si="45"/>
        <v>7.8527191794077797</v>
      </c>
      <c r="EQ63" s="51">
        <f t="shared" si="45"/>
        <v>7.7158889466458742</v>
      </c>
      <c r="ER63" s="51">
        <f t="shared" si="45"/>
        <v>7.6777390206418943</v>
      </c>
      <c r="ES63" s="51">
        <f t="shared" si="45"/>
        <v>7.9179951017544727</v>
      </c>
      <c r="ET63" s="51">
        <f t="shared" si="45"/>
        <v>7.7993404518762794</v>
      </c>
      <c r="EU63" s="51">
        <f t="shared" si="45"/>
        <v>7.8523824092236998</v>
      </c>
      <c r="EV63" s="51">
        <f t="shared" si="45"/>
        <v>7.917460765629043</v>
      </c>
    </row>
    <row r="64" spans="1:152" x14ac:dyDescent="0.25">
      <c r="A64" s="93" t="s">
        <v>864</v>
      </c>
      <c r="B64" s="93" t="s">
        <v>865</v>
      </c>
      <c r="C64" s="51">
        <f>C29/C$8*100</f>
        <v>1.7754172989377845</v>
      </c>
      <c r="D64" s="51">
        <f t="shared" ref="D64:AI64" si="46">D29/D$8*100</f>
        <v>1.7711984488030426</v>
      </c>
      <c r="E64" s="51">
        <f t="shared" si="46"/>
        <v>1.7537489561018118</v>
      </c>
      <c r="F64" s="51">
        <f t="shared" si="46"/>
        <v>1.7665683240987262</v>
      </c>
      <c r="G64" s="51">
        <f t="shared" si="46"/>
        <v>1.799121688624451</v>
      </c>
      <c r="H64" s="51">
        <f t="shared" si="46"/>
        <v>1.84815009644047</v>
      </c>
      <c r="I64" s="51">
        <f t="shared" si="46"/>
        <v>1.8270944741532977</v>
      </c>
      <c r="J64" s="51">
        <f t="shared" si="46"/>
        <v>1.8186128420482253</v>
      </c>
      <c r="K64" s="51">
        <f t="shared" si="46"/>
        <v>1.8200100553041727</v>
      </c>
      <c r="L64" s="51">
        <f t="shared" si="46"/>
        <v>1.7915042740641274</v>
      </c>
      <c r="M64" s="51">
        <f t="shared" si="46"/>
        <v>1.8091999743375891</v>
      </c>
      <c r="N64" s="51">
        <f t="shared" si="46"/>
        <v>1.8185280396077312</v>
      </c>
      <c r="O64" s="51">
        <f t="shared" si="46"/>
        <v>1.8657755499860762</v>
      </c>
      <c r="P64" s="51">
        <f t="shared" si="46"/>
        <v>1.8956770058024728</v>
      </c>
      <c r="Q64" s="51">
        <f t="shared" si="46"/>
        <v>1.9185579582973913</v>
      </c>
      <c r="R64" s="51">
        <f t="shared" si="46"/>
        <v>1.9216771000145583</v>
      </c>
      <c r="S64" s="51">
        <f t="shared" si="46"/>
        <v>1.882413615265601</v>
      </c>
      <c r="T64" s="51">
        <f t="shared" si="46"/>
        <v>1.8993753165625527</v>
      </c>
      <c r="U64" s="51">
        <f t="shared" si="46"/>
        <v>1.9116750706488612</v>
      </c>
      <c r="V64" s="51">
        <f t="shared" si="46"/>
        <v>1.9158661083285438</v>
      </c>
      <c r="W64" s="51">
        <f t="shared" si="46"/>
        <v>1.9101634607667408</v>
      </c>
      <c r="X64" s="51">
        <f t="shared" si="46"/>
        <v>1.9744145477612729</v>
      </c>
      <c r="Y64" s="51">
        <f t="shared" si="46"/>
        <v>2.0303116957392051</v>
      </c>
      <c r="Z64" s="51">
        <f t="shared" si="46"/>
        <v>2.0476227410222601</v>
      </c>
      <c r="AA64" s="51">
        <f t="shared" si="46"/>
        <v>2.0291201982651796</v>
      </c>
      <c r="AB64" s="51">
        <f t="shared" si="46"/>
        <v>2.0244976953831264</v>
      </c>
      <c r="AC64" s="51">
        <f t="shared" si="46"/>
        <v>2.0285405078901664</v>
      </c>
      <c r="AD64" s="51">
        <f t="shared" si="46"/>
        <v>2.0449999999999999</v>
      </c>
      <c r="AE64" s="51">
        <f t="shared" si="46"/>
        <v>2.0607745585796509</v>
      </c>
      <c r="AF64" s="51">
        <f t="shared" si="46"/>
        <v>2.0959164521019322</v>
      </c>
      <c r="AG64" s="51">
        <f t="shared" si="46"/>
        <v>2.1173409037142181</v>
      </c>
      <c r="AH64" s="51">
        <f t="shared" si="46"/>
        <v>2.1034546805349179</v>
      </c>
      <c r="AI64" s="51">
        <f t="shared" si="46"/>
        <v>2.0416139786182321</v>
      </c>
      <c r="AJ64" s="51">
        <f t="shared" ref="AJ64:BN64" si="47">AJ29/AJ$8*100</f>
        <v>2.0187389670936495</v>
      </c>
      <c r="AK64" s="51">
        <f t="shared" si="47"/>
        <v>2.0168479229809235</v>
      </c>
      <c r="AL64" s="51">
        <f t="shared" si="47"/>
        <v>2.0141893821248931</v>
      </c>
      <c r="AM64" s="51">
        <f t="shared" si="47"/>
        <v>2.0297758158054187</v>
      </c>
      <c r="AN64" s="51">
        <f t="shared" si="47"/>
        <v>2.0562862999658353</v>
      </c>
      <c r="AO64" s="51">
        <f t="shared" si="47"/>
        <v>2.0935027773102171</v>
      </c>
      <c r="AP64" s="51">
        <f t="shared" si="47"/>
        <v>2.1028860297926122</v>
      </c>
      <c r="AQ64" s="51">
        <f t="shared" si="47"/>
        <v>2.0668805528134255</v>
      </c>
      <c r="AR64" s="51">
        <f t="shared" si="47"/>
        <v>2.0613750608075239</v>
      </c>
      <c r="AS64" s="51">
        <f t="shared" si="47"/>
        <v>2.0545341788865108</v>
      </c>
      <c r="AT64" s="51">
        <f t="shared" si="47"/>
        <v>2.0649959451707978</v>
      </c>
      <c r="AU64" s="51">
        <f t="shared" si="47"/>
        <v>2.106966046856118</v>
      </c>
      <c r="AV64" s="51">
        <f t="shared" si="47"/>
        <v>2.1185710181017141</v>
      </c>
      <c r="AW64" s="51">
        <f t="shared" si="47"/>
        <v>2.1215281069295671</v>
      </c>
      <c r="AX64" s="51">
        <f t="shared" si="47"/>
        <v>2.0475265281721713</v>
      </c>
      <c r="AY64" s="51">
        <f t="shared" si="47"/>
        <v>1.9233954832416116</v>
      </c>
      <c r="AZ64" s="51">
        <f t="shared" si="47"/>
        <v>1.8916893608465994</v>
      </c>
      <c r="BA64" s="51">
        <f t="shared" si="47"/>
        <v>1.8855749928305137</v>
      </c>
      <c r="BB64" s="51">
        <f t="shared" si="47"/>
        <v>1.9281022671092589</v>
      </c>
      <c r="BC64" s="51">
        <f t="shared" si="47"/>
        <v>2.0100326848793109</v>
      </c>
      <c r="BD64" s="51">
        <f t="shared" si="47"/>
        <v>2.0779755169221272</v>
      </c>
      <c r="BE64" s="51">
        <f t="shared" si="47"/>
        <v>2.1444961868124448</v>
      </c>
      <c r="BF64" s="51">
        <f t="shared" si="47"/>
        <v>2.1880495006801368</v>
      </c>
      <c r="BG64" s="51">
        <f t="shared" si="47"/>
        <v>2.1828908554572273</v>
      </c>
      <c r="BH64" s="51">
        <f t="shared" si="47"/>
        <v>2.1859852983661279</v>
      </c>
      <c r="BI64" s="51">
        <f t="shared" si="47"/>
        <v>2.2035262734203585</v>
      </c>
      <c r="BJ64" s="51">
        <f t="shared" si="47"/>
        <v>2.2251430338642337</v>
      </c>
      <c r="BK64" s="51">
        <f t="shared" si="47"/>
        <v>2.2574113807379654</v>
      </c>
      <c r="BL64" s="51">
        <f t="shared" si="47"/>
        <v>2.2989019502674357</v>
      </c>
      <c r="BM64" s="51">
        <f t="shared" si="47"/>
        <v>2.3533724340175954</v>
      </c>
      <c r="BN64" s="51">
        <f t="shared" si="47"/>
        <v>2.4296823056687766</v>
      </c>
      <c r="BO64" s="51">
        <f t="shared" ref="BO64:CT64" si="48">BO29/BO$8*100</f>
        <v>2.4659414178091006</v>
      </c>
      <c r="BP64" s="51">
        <f t="shared" si="48"/>
        <v>2.5233233460659159</v>
      </c>
      <c r="BQ64" s="51">
        <f t="shared" si="48"/>
        <v>2.5713194631062333</v>
      </c>
      <c r="BR64" s="51">
        <f t="shared" si="48"/>
        <v>2.5628539228917671</v>
      </c>
      <c r="BS64" s="51">
        <f t="shared" si="48"/>
        <v>2.6241046316693684</v>
      </c>
      <c r="BT64" s="51">
        <f t="shared" si="48"/>
        <v>2.6819923371647509</v>
      </c>
      <c r="BU64" s="51">
        <f t="shared" si="48"/>
        <v>2.734855551499912</v>
      </c>
      <c r="BV64" s="51">
        <f t="shared" si="48"/>
        <v>2.7512377893750837</v>
      </c>
      <c r="BW64" s="51">
        <f t="shared" si="48"/>
        <v>2.7077386615921348</v>
      </c>
      <c r="BX64" s="51">
        <f t="shared" si="48"/>
        <v>2.6757162435554394</v>
      </c>
      <c r="BY64" s="51">
        <f t="shared" si="48"/>
        <v>2.6314107072076105</v>
      </c>
      <c r="BZ64" s="51">
        <f t="shared" si="48"/>
        <v>2.6069375118468443</v>
      </c>
      <c r="CA64" s="51">
        <f t="shared" si="48"/>
        <v>2.5718119471225527</v>
      </c>
      <c r="CB64" s="51">
        <f t="shared" si="48"/>
        <v>2.5493733966687531</v>
      </c>
      <c r="CC64" s="51">
        <f t="shared" si="48"/>
        <v>2.4917605302234618</v>
      </c>
      <c r="CD64" s="51">
        <f t="shared" si="48"/>
        <v>2.4181521198778495</v>
      </c>
      <c r="CE64" s="51">
        <f t="shared" si="48"/>
        <v>2.3621034414210036</v>
      </c>
      <c r="CF64" s="51">
        <f t="shared" si="48"/>
        <v>2.3801588304926962</v>
      </c>
      <c r="CG64" s="51">
        <f t="shared" si="48"/>
        <v>2.3646553376709778</v>
      </c>
      <c r="CH64" s="51">
        <f t="shared" si="48"/>
        <v>2.4823289002043487</v>
      </c>
      <c r="CI64" s="51">
        <f t="shared" si="48"/>
        <v>2.548295641854025</v>
      </c>
      <c r="CJ64" s="51">
        <f t="shared" si="48"/>
        <v>2.5965581516320602</v>
      </c>
      <c r="CK64" s="51">
        <f t="shared" si="48"/>
        <v>2.6042891659004899</v>
      </c>
      <c r="CL64" s="51">
        <f t="shared" si="48"/>
        <v>2.5638033816322636</v>
      </c>
      <c r="CM64" s="51">
        <f t="shared" si="48"/>
        <v>2.5678795666572647</v>
      </c>
      <c r="CN64" s="51">
        <f t="shared" si="48"/>
        <v>2.5065349685391629</v>
      </c>
      <c r="CO64" s="51">
        <f t="shared" si="48"/>
        <v>2.539190071848465</v>
      </c>
      <c r="CP64" s="51">
        <f t="shared" si="48"/>
        <v>2.5963309214962109</v>
      </c>
      <c r="CQ64" s="51">
        <f t="shared" si="48"/>
        <v>2.6878173603614406</v>
      </c>
      <c r="CR64" s="51">
        <f t="shared" si="48"/>
        <v>2.7927225342797066</v>
      </c>
      <c r="CS64" s="51">
        <f t="shared" si="48"/>
        <v>2.892972802708901</v>
      </c>
      <c r="CT64" s="51">
        <f t="shared" si="48"/>
        <v>3.0625119865952009</v>
      </c>
      <c r="CU64" s="51">
        <f t="shared" ref="CU64:DZ64" si="49">CU29/CU$8*100</f>
        <v>2.9791136016301576</v>
      </c>
      <c r="CV64" s="51">
        <f t="shared" si="49"/>
        <v>2.89327418285656</v>
      </c>
      <c r="CW64" s="51">
        <f t="shared" si="49"/>
        <v>2.877437269855323</v>
      </c>
      <c r="CX64" s="51">
        <f t="shared" si="49"/>
        <v>2.944527736131934</v>
      </c>
      <c r="CY64" s="51">
        <f t="shared" si="49"/>
        <v>2.930170860638698</v>
      </c>
      <c r="CZ64" s="51">
        <f t="shared" si="49"/>
        <v>2.9133727138252952</v>
      </c>
      <c r="DA64" s="51">
        <f t="shared" si="49"/>
        <v>2.8522056539297922</v>
      </c>
      <c r="DB64" s="51">
        <f t="shared" si="49"/>
        <v>2.7861135346059083</v>
      </c>
      <c r="DC64" s="51">
        <f t="shared" si="49"/>
        <v>2.8290807145157313</v>
      </c>
      <c r="DD64" s="51">
        <f t="shared" si="49"/>
        <v>2.8942190574346478</v>
      </c>
      <c r="DE64" s="51">
        <f t="shared" si="49"/>
        <v>3.0181311018131103</v>
      </c>
      <c r="DF64" s="51">
        <f t="shared" si="49"/>
        <v>2.9160344891388816</v>
      </c>
      <c r="DG64" s="51">
        <f t="shared" si="49"/>
        <v>2.9682552717783075</v>
      </c>
      <c r="DH64" s="51">
        <f t="shared" si="49"/>
        <v>3.0949287148685611</v>
      </c>
      <c r="DI64" s="51">
        <f t="shared" si="49"/>
        <v>3.0951046168869922</v>
      </c>
      <c r="DJ64" s="51">
        <f t="shared" si="49"/>
        <v>3.2062477050252105</v>
      </c>
      <c r="DK64" s="51">
        <f t="shared" si="49"/>
        <v>3.0721843488140892</v>
      </c>
      <c r="DL64" s="51">
        <f t="shared" si="49"/>
        <v>3.1263838455406963</v>
      </c>
      <c r="DM64" s="51">
        <f t="shared" si="49"/>
        <v>3.1258787964004497</v>
      </c>
      <c r="DN64" s="51">
        <f t="shared" si="49"/>
        <v>3.0872343381025145</v>
      </c>
      <c r="DO64" s="51">
        <f t="shared" si="49"/>
        <v>3.0934490148991656</v>
      </c>
      <c r="DP64" s="51">
        <f t="shared" si="49"/>
        <v>3.0989333627500057</v>
      </c>
      <c r="DQ64" s="51">
        <f t="shared" si="49"/>
        <v>3.0877387027307845</v>
      </c>
      <c r="DR64" s="51">
        <f t="shared" si="49"/>
        <v>3.0637641241766085</v>
      </c>
      <c r="DS64" s="51">
        <f t="shared" si="49"/>
        <v>2.996549127351269</v>
      </c>
      <c r="DT64" s="51">
        <f t="shared" si="49"/>
        <v>2.9702160380213831</v>
      </c>
      <c r="DU64" s="51">
        <f t="shared" si="49"/>
        <v>3.0272599167463032</v>
      </c>
      <c r="DV64" s="51">
        <f t="shared" si="49"/>
        <v>3.1240169388989716</v>
      </c>
      <c r="DW64" s="51">
        <f t="shared" si="49"/>
        <v>3.123624460788629</v>
      </c>
      <c r="DX64" s="51">
        <f t="shared" si="49"/>
        <v>3.0987386645987312</v>
      </c>
      <c r="DY64" s="51">
        <f t="shared" si="49"/>
        <v>3.2032039877420821</v>
      </c>
      <c r="DZ64" s="51">
        <f t="shared" si="49"/>
        <v>3.2232020866973041</v>
      </c>
      <c r="EA64" s="51">
        <f t="shared" si="40"/>
        <v>3.2338422859946037</v>
      </c>
      <c r="EB64" s="51">
        <f t="shared" si="40"/>
        <v>3.1945162959130884</v>
      </c>
      <c r="EC64" s="51">
        <f t="shared" si="40"/>
        <v>3.1225269631672958</v>
      </c>
      <c r="ED64" s="51">
        <f t="shared" ref="ED64:EV64" si="50">ED29/ED$8*100</f>
        <v>3.0798295980737174</v>
      </c>
      <c r="EE64" s="51">
        <f t="shared" si="50"/>
        <v>3.1322709513148075</v>
      </c>
      <c r="EF64" s="51">
        <f t="shared" si="50"/>
        <v>3.1655703652414746</v>
      </c>
      <c r="EG64" s="51">
        <f t="shared" si="50"/>
        <v>3.1751246197134817</v>
      </c>
      <c r="EH64" s="51">
        <f t="shared" si="50"/>
        <v>3.3075294100982346</v>
      </c>
      <c r="EI64" s="51">
        <f t="shared" si="50"/>
        <v>3.0807595580547629</v>
      </c>
      <c r="EJ64" s="51">
        <f t="shared" si="50"/>
        <v>3.0419388273266694</v>
      </c>
      <c r="EK64" s="51">
        <f t="shared" si="50"/>
        <v>3.064799201624282</v>
      </c>
      <c r="EL64" s="51">
        <f t="shared" si="50"/>
        <v>3.0087553484055438</v>
      </c>
      <c r="EM64" s="51">
        <f t="shared" si="50"/>
        <v>3.6047953127272478</v>
      </c>
      <c r="EN64" s="51">
        <f t="shared" si="50"/>
        <v>4.4419809541405879</v>
      </c>
      <c r="EO64" s="51">
        <f t="shared" si="50"/>
        <v>3.4602415033091272</v>
      </c>
      <c r="EP64" s="51">
        <f t="shared" si="50"/>
        <v>3.3965550609638089</v>
      </c>
      <c r="EQ64" s="51">
        <f t="shared" si="50"/>
        <v>3.190184866781292</v>
      </c>
      <c r="ER64" s="51">
        <f t="shared" si="50"/>
        <v>2.9786311433071666</v>
      </c>
      <c r="ES64" s="51">
        <f t="shared" si="50"/>
        <v>3.009101215792144</v>
      </c>
      <c r="ET64" s="51">
        <f t="shared" si="50"/>
        <v>3.098527663017494</v>
      </c>
      <c r="EU64" s="51">
        <f t="shared" si="50"/>
        <v>3.149951110071326</v>
      </c>
      <c r="EV64" s="51">
        <f t="shared" si="50"/>
        <v>3.1811016211383256</v>
      </c>
    </row>
    <row r="65" spans="1:152" x14ac:dyDescent="0.25">
      <c r="A65" s="93"/>
      <c r="B65" s="93"/>
      <c r="C65" s="48">
        <f>SUM(C49:C64)</f>
        <v>99.99620637329285</v>
      </c>
      <c r="D65" s="48">
        <f t="shared" ref="D65:BO65" si="51">SUM(D49:D64)</f>
        <v>99.996271161160408</v>
      </c>
      <c r="E65" s="48">
        <f t="shared" si="51"/>
        <v>100.00363095021969</v>
      </c>
      <c r="F65" s="48">
        <f t="shared" si="51"/>
        <v>99.996402101172905</v>
      </c>
      <c r="G65" s="48">
        <f t="shared" si="51"/>
        <v>99.996458421872802</v>
      </c>
      <c r="H65" s="48">
        <f t="shared" si="51"/>
        <v>99.992986147641602</v>
      </c>
      <c r="I65" s="48">
        <f t="shared" si="51"/>
        <v>99.996572055395603</v>
      </c>
      <c r="J65" s="48">
        <f t="shared" si="51"/>
        <v>99.999999999999986</v>
      </c>
      <c r="K65" s="48">
        <f t="shared" si="51"/>
        <v>100.00335176805764</v>
      </c>
      <c r="L65" s="48">
        <f t="shared" si="51"/>
        <v>99.999999999999972</v>
      </c>
      <c r="M65" s="48">
        <f t="shared" si="51"/>
        <v>99.993584397254111</v>
      </c>
      <c r="N65" s="48">
        <f t="shared" si="51"/>
        <v>99.996826303595796</v>
      </c>
      <c r="O65" s="48">
        <f t="shared" si="51"/>
        <v>99.996905844859057</v>
      </c>
      <c r="P65" s="48">
        <f t="shared" si="51"/>
        <v>99.996962056080449</v>
      </c>
      <c r="Q65" s="48">
        <f t="shared" si="51"/>
        <v>99.994050983075041</v>
      </c>
      <c r="R65" s="48">
        <f t="shared" si="51"/>
        <v>100.00873489590917</v>
      </c>
      <c r="S65" s="48">
        <f t="shared" si="51"/>
        <v>100.00286516532006</v>
      </c>
      <c r="T65" s="48">
        <f t="shared" si="51"/>
        <v>100</v>
      </c>
      <c r="U65" s="48">
        <f t="shared" si="51"/>
        <v>99.997229456419333</v>
      </c>
      <c r="V65" s="48">
        <f t="shared" si="51"/>
        <v>100.00273695158333</v>
      </c>
      <c r="W65" s="48">
        <f t="shared" si="51"/>
        <v>100.00267529896466</v>
      </c>
      <c r="X65" s="48">
        <f t="shared" si="51"/>
        <v>100.00000000000001</v>
      </c>
      <c r="Y65" s="48">
        <f t="shared" si="51"/>
        <v>100.00259963085243</v>
      </c>
      <c r="Z65" s="48">
        <f t="shared" si="51"/>
        <v>100</v>
      </c>
      <c r="AA65" s="48">
        <f t="shared" si="51"/>
        <v>100</v>
      </c>
      <c r="AB65" s="48">
        <f t="shared" si="51"/>
        <v>100.00509307596323</v>
      </c>
      <c r="AC65" s="48">
        <f t="shared" si="51"/>
        <v>99.997483200362424</v>
      </c>
      <c r="AD65" s="48">
        <f t="shared" si="51"/>
        <v>99.997499999999988</v>
      </c>
      <c r="AE65" s="48">
        <f t="shared" si="51"/>
        <v>100.00243878645988</v>
      </c>
      <c r="AF65" s="48">
        <f t="shared" si="51"/>
        <v>99.997593666530307</v>
      </c>
      <c r="AG65" s="48">
        <f t="shared" si="51"/>
        <v>100.00236574402653</v>
      </c>
      <c r="AH65" s="48">
        <f t="shared" si="51"/>
        <v>100.00232169390787</v>
      </c>
      <c r="AI65" s="48">
        <f t="shared" si="51"/>
        <v>100.00229911484078</v>
      </c>
      <c r="AJ65" s="48">
        <f t="shared" si="51"/>
        <v>99.995473679445979</v>
      </c>
      <c r="AK65" s="48">
        <f t="shared" si="51"/>
        <v>100.00668568372258</v>
      </c>
      <c r="AL65" s="48">
        <f t="shared" si="51"/>
        <v>99.997803501219082</v>
      </c>
      <c r="AM65" s="48">
        <f t="shared" si="51"/>
        <v>100.00216394010215</v>
      </c>
      <c r="AN65" s="48">
        <f t="shared" si="51"/>
        <v>100.00213529210797</v>
      </c>
      <c r="AO65" s="48">
        <f t="shared" si="51"/>
        <v>100</v>
      </c>
      <c r="AP65" s="48">
        <f t="shared" si="51"/>
        <v>99.997928191103668</v>
      </c>
      <c r="AQ65" s="48">
        <f t="shared" si="51"/>
        <v>100</v>
      </c>
      <c r="AR65" s="48">
        <f t="shared" si="51"/>
        <v>100.00202691746391</v>
      </c>
      <c r="AS65" s="48">
        <f t="shared" si="51"/>
        <v>99.99799947986476</v>
      </c>
      <c r="AT65" s="48">
        <f t="shared" si="51"/>
        <v>99.998022034535268</v>
      </c>
      <c r="AU65" s="48">
        <f t="shared" si="51"/>
        <v>100.00194908977508</v>
      </c>
      <c r="AV65" s="48">
        <f t="shared" si="51"/>
        <v>100.00000000000003</v>
      </c>
      <c r="AW65" s="48">
        <f t="shared" si="51"/>
        <v>100.00189591430467</v>
      </c>
      <c r="AX65" s="48">
        <f t="shared" si="51"/>
        <v>100.00186818113885</v>
      </c>
      <c r="AY65" s="48">
        <f t="shared" si="51"/>
        <v>100.00184056984041</v>
      </c>
      <c r="AZ65" s="48">
        <f t="shared" si="51"/>
        <v>99.999999999999986</v>
      </c>
      <c r="BA65" s="48">
        <f t="shared" si="51"/>
        <v>99.999999999999986</v>
      </c>
      <c r="BB65" s="48">
        <f t="shared" si="51"/>
        <v>100.00176566141675</v>
      </c>
      <c r="BC65" s="48">
        <f t="shared" si="51"/>
        <v>100</v>
      </c>
      <c r="BD65" s="48">
        <f t="shared" si="51"/>
        <v>99.999999999999986</v>
      </c>
      <c r="BE65" s="48">
        <f t="shared" si="51"/>
        <v>100.00168725113045</v>
      </c>
      <c r="BF65" s="48">
        <f t="shared" si="51"/>
        <v>100.00000000000001</v>
      </c>
      <c r="BG65" s="48">
        <f t="shared" si="51"/>
        <v>99.998361193051451</v>
      </c>
      <c r="BH65" s="48">
        <f t="shared" si="51"/>
        <v>100.00160498186371</v>
      </c>
      <c r="BI65" s="48">
        <f t="shared" si="51"/>
        <v>100.00157845721591</v>
      </c>
      <c r="BJ65" s="48">
        <f t="shared" si="51"/>
        <v>99.998453687954225</v>
      </c>
      <c r="BK65" s="48">
        <f t="shared" si="51"/>
        <v>99.99848901514008</v>
      </c>
      <c r="BL65" s="48">
        <f t="shared" si="51"/>
        <v>100.00000000000001</v>
      </c>
      <c r="BM65" s="48">
        <f t="shared" si="51"/>
        <v>100.00000000000001</v>
      </c>
      <c r="BN65" s="48">
        <f t="shared" si="51"/>
        <v>100.00289075824587</v>
      </c>
      <c r="BO65" s="48">
        <f t="shared" si="51"/>
        <v>100.00000000000001</v>
      </c>
      <c r="BP65" s="48">
        <f t="shared" ref="BP65:EA65" si="52">SUM(BP49:BP64)</f>
        <v>99.998580009371949</v>
      </c>
      <c r="BQ65" s="48">
        <f t="shared" si="52"/>
        <v>100.00000000000001</v>
      </c>
      <c r="BR65" s="48">
        <f t="shared" si="52"/>
        <v>99.998608656936526</v>
      </c>
      <c r="BS65" s="48">
        <f t="shared" si="52"/>
        <v>99.999999999999986</v>
      </c>
      <c r="BT65" s="48">
        <f t="shared" si="52"/>
        <v>99.998631636562664</v>
      </c>
      <c r="BU65" s="48">
        <f t="shared" si="52"/>
        <v>100</v>
      </c>
      <c r="BV65" s="48">
        <f t="shared" si="52"/>
        <v>99.99866184932425</v>
      </c>
      <c r="BW65" s="48">
        <f t="shared" si="52"/>
        <v>99.998678507241777</v>
      </c>
      <c r="BX65" s="48">
        <f t="shared" si="52"/>
        <v>99.997389545128243</v>
      </c>
      <c r="BY65" s="48">
        <f t="shared" si="52"/>
        <v>99.999999999999986</v>
      </c>
      <c r="BZ65" s="48">
        <f t="shared" si="52"/>
        <v>100.00252732672016</v>
      </c>
      <c r="CA65" s="48">
        <f t="shared" si="52"/>
        <v>100.00124242123047</v>
      </c>
      <c r="CB65" s="48">
        <f t="shared" si="52"/>
        <v>100.00122743061948</v>
      </c>
      <c r="CC65" s="48">
        <f t="shared" si="52"/>
        <v>100</v>
      </c>
      <c r="CD65" s="48">
        <f t="shared" si="52"/>
        <v>99.998816371943278</v>
      </c>
      <c r="CE65" s="48">
        <f t="shared" si="52"/>
        <v>100.00350807441794</v>
      </c>
      <c r="CF65" s="48">
        <f t="shared" si="52"/>
        <v>100.00229855995217</v>
      </c>
      <c r="CG65" s="48">
        <f t="shared" si="52"/>
        <v>100.00112763726163</v>
      </c>
      <c r="CH65" s="48">
        <f t="shared" si="52"/>
        <v>100.00000000000001</v>
      </c>
      <c r="CI65" s="48">
        <f t="shared" si="52"/>
        <v>100</v>
      </c>
      <c r="CJ65" s="48">
        <f t="shared" si="52"/>
        <v>100.00325111621656</v>
      </c>
      <c r="CK65" s="48">
        <f t="shared" si="52"/>
        <v>100</v>
      </c>
      <c r="CL65" s="48">
        <f t="shared" si="52"/>
        <v>100.0021214756985</v>
      </c>
      <c r="CM65" s="48">
        <f t="shared" si="52"/>
        <v>100.00000000000001</v>
      </c>
      <c r="CN65" s="48">
        <f t="shared" si="52"/>
        <v>100.00103319660697</v>
      </c>
      <c r="CO65" s="48">
        <f t="shared" si="52"/>
        <v>100.00102057478772</v>
      </c>
      <c r="CP65" s="48">
        <f t="shared" si="52"/>
        <v>100.00100632981454</v>
      </c>
      <c r="CQ65" s="48">
        <f t="shared" si="52"/>
        <v>99.99900043980648</v>
      </c>
      <c r="CR65" s="48">
        <f t="shared" si="52"/>
        <v>99.999012823423726</v>
      </c>
      <c r="CS65" s="48">
        <f t="shared" si="52"/>
        <v>99.999015660836093</v>
      </c>
      <c r="CT65" s="48">
        <f t="shared" si="52"/>
        <v>99.998990602509366</v>
      </c>
      <c r="CU65" s="48">
        <f t="shared" si="52"/>
        <v>99.99898115129902</v>
      </c>
      <c r="CV65" s="48">
        <f t="shared" si="52"/>
        <v>99.998980164193554</v>
      </c>
      <c r="CW65" s="48">
        <f t="shared" si="52"/>
        <v>100</v>
      </c>
      <c r="CX65" s="48">
        <f t="shared" si="52"/>
        <v>100.00099950024986</v>
      </c>
      <c r="CY65" s="48">
        <f t="shared" si="52"/>
        <v>100.00098992258806</v>
      </c>
      <c r="CZ65" s="48">
        <f t="shared" si="52"/>
        <v>100.00195922845582</v>
      </c>
      <c r="DA65" s="48">
        <f t="shared" si="52"/>
        <v>99.999029201615414</v>
      </c>
      <c r="DB65" s="48">
        <f t="shared" si="52"/>
        <v>100.00191749038856</v>
      </c>
      <c r="DC65" s="48">
        <f t="shared" si="52"/>
        <v>99.999999999999986</v>
      </c>
      <c r="DD65" s="48">
        <f t="shared" si="52"/>
        <v>100.00093694368967</v>
      </c>
      <c r="DE65" s="48">
        <f t="shared" si="52"/>
        <v>99.999999999999986</v>
      </c>
      <c r="DF65" s="48">
        <f t="shared" si="52"/>
        <v>100.00000000000001</v>
      </c>
      <c r="DG65" s="48">
        <f t="shared" si="52"/>
        <v>99.999087532962875</v>
      </c>
      <c r="DH65" s="48">
        <f t="shared" si="52"/>
        <v>100</v>
      </c>
      <c r="DI65" s="48">
        <f t="shared" si="52"/>
        <v>100.00000000000003</v>
      </c>
      <c r="DJ65" s="48">
        <f t="shared" si="52"/>
        <v>100.0008955999176</v>
      </c>
      <c r="DK65" s="48">
        <f t="shared" si="52"/>
        <v>100.00088765800311</v>
      </c>
      <c r="DL65" s="48">
        <f t="shared" si="52"/>
        <v>100.00088566114607</v>
      </c>
      <c r="DM65" s="48">
        <f t="shared" si="52"/>
        <v>100</v>
      </c>
      <c r="DN65" s="48">
        <f t="shared" si="52"/>
        <v>99.999131823864417</v>
      </c>
      <c r="DO65" s="48">
        <f t="shared" si="52"/>
        <v>100</v>
      </c>
      <c r="DP65" s="48">
        <f t="shared" si="52"/>
        <v>99.999999999999986</v>
      </c>
      <c r="DQ65" s="48">
        <f t="shared" si="52"/>
        <v>100.00000000000003</v>
      </c>
      <c r="DR65" s="48">
        <f t="shared" si="52"/>
        <v>100.00000000000003</v>
      </c>
      <c r="DS65" s="48">
        <f t="shared" si="52"/>
        <v>100.00082754739779</v>
      </c>
      <c r="DT65" s="48">
        <f t="shared" si="52"/>
        <v>99.999999999999972</v>
      </c>
      <c r="DU65" s="48">
        <f t="shared" si="52"/>
        <v>100.00000000000001</v>
      </c>
      <c r="DV65" s="48">
        <f t="shared" si="52"/>
        <v>100.00080661423675</v>
      </c>
      <c r="DW65" s="48">
        <f t="shared" si="52"/>
        <v>99.999199686277009</v>
      </c>
      <c r="DX65" s="48">
        <f t="shared" si="52"/>
        <v>99.998417395983353</v>
      </c>
      <c r="DY65" s="48">
        <f t="shared" si="52"/>
        <v>100.0015675086801</v>
      </c>
      <c r="DZ65" s="48">
        <f t="shared" si="52"/>
        <v>99.999999999999986</v>
      </c>
      <c r="EA65" s="48">
        <f t="shared" si="52"/>
        <v>100.00076649497178</v>
      </c>
      <c r="EB65" s="48">
        <f t="shared" ref="EB65:EV65" si="53">SUM(EB49:EB64)</f>
        <v>100.00000000000001</v>
      </c>
      <c r="EC65" s="48">
        <f t="shared" si="53"/>
        <v>100</v>
      </c>
      <c r="ED65" s="48">
        <f t="shared" si="53"/>
        <v>99.999259122059641</v>
      </c>
      <c r="EE65" s="48">
        <f t="shared" si="53"/>
        <v>100</v>
      </c>
      <c r="EF65" s="48">
        <f t="shared" si="53"/>
        <v>99.99927874906237</v>
      </c>
      <c r="EG65" s="48">
        <f t="shared" si="53"/>
        <v>100.00071415308587</v>
      </c>
      <c r="EH65" s="48">
        <f t="shared" si="53"/>
        <v>100.00070825040903</v>
      </c>
      <c r="EI65" s="48">
        <f t="shared" si="53"/>
        <v>100.00000000000001</v>
      </c>
      <c r="EJ65" s="48">
        <f t="shared" si="53"/>
        <v>100.00139123660065</v>
      </c>
      <c r="EK65" s="48">
        <f t="shared" si="53"/>
        <v>100</v>
      </c>
      <c r="EL65" s="48">
        <f t="shared" si="53"/>
        <v>100.00068241219061</v>
      </c>
      <c r="EM65" s="48">
        <f t="shared" si="53"/>
        <v>100.00069256394097</v>
      </c>
      <c r="EN65" s="48">
        <f t="shared" si="53"/>
        <v>99.999999999999986</v>
      </c>
      <c r="EO65" s="48">
        <f t="shared" si="53"/>
        <v>100.00209881207235</v>
      </c>
      <c r="EP65" s="48">
        <f t="shared" si="53"/>
        <v>100.0006911996461</v>
      </c>
      <c r="EQ65" s="48">
        <f t="shared" si="53"/>
        <v>100.00000000000001</v>
      </c>
      <c r="ER65" s="48">
        <f t="shared" si="53"/>
        <v>100.00063768596517</v>
      </c>
      <c r="ES65" s="48">
        <f t="shared" si="53"/>
        <v>99.999373625891778</v>
      </c>
      <c r="ET65" s="48">
        <f t="shared" si="53"/>
        <v>99.999387037059719</v>
      </c>
      <c r="EU65" s="48">
        <f t="shared" si="53"/>
        <v>100.00119975285092</v>
      </c>
      <c r="EV65" s="48">
        <f t="shared" si="53"/>
        <v>100</v>
      </c>
    </row>
    <row r="66" spans="1:152" x14ac:dyDescent="0.25">
      <c r="A66" s="93"/>
      <c r="B66" s="93"/>
      <c r="C66" s="51"/>
      <c r="D66" s="51"/>
      <c r="E66" s="51"/>
      <c r="F66" s="51"/>
      <c r="G66" s="51"/>
      <c r="H66" s="51"/>
      <c r="I66" s="51"/>
      <c r="J66" s="51"/>
      <c r="K66" s="51"/>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51"/>
      <c r="CI66" s="51"/>
      <c r="CJ66" s="51"/>
      <c r="CK66" s="51"/>
      <c r="CL66" s="51"/>
      <c r="CM66" s="51"/>
      <c r="CN66" s="51"/>
      <c r="CO66" s="51"/>
      <c r="CP66" s="51"/>
      <c r="CQ66" s="51"/>
      <c r="CR66" s="51"/>
      <c r="CS66" s="51"/>
      <c r="CT66" s="51"/>
      <c r="CU66" s="51"/>
      <c r="CV66" s="51"/>
      <c r="CW66" s="51"/>
      <c r="CX66" s="51"/>
      <c r="CY66" s="51"/>
      <c r="CZ66" s="51"/>
      <c r="DA66" s="51"/>
      <c r="DB66" s="51"/>
      <c r="DC66" s="51"/>
      <c r="DD66" s="51"/>
      <c r="DE66" s="51"/>
      <c r="DF66" s="51"/>
      <c r="DG66" s="51"/>
      <c r="DH66" s="51"/>
      <c r="DI66" s="51"/>
      <c r="DJ66" s="51"/>
      <c r="DK66" s="51"/>
      <c r="DL66" s="51"/>
      <c r="DM66" s="51"/>
      <c r="DN66" s="51"/>
      <c r="DO66" s="51"/>
      <c r="DP66" s="51"/>
      <c r="DQ66" s="51"/>
      <c r="DR66" s="51"/>
      <c r="DS66" s="51"/>
      <c r="DT66" s="51"/>
      <c r="DU66" s="51"/>
      <c r="DV66" s="51"/>
      <c r="DW66" s="51"/>
      <c r="DX66" s="51"/>
      <c r="DY66" s="51"/>
      <c r="DZ66" s="51"/>
      <c r="EA66" s="51"/>
      <c r="EB66" s="51"/>
      <c r="EC66" s="51"/>
      <c r="ED66" s="51"/>
      <c r="EE66" s="51"/>
      <c r="EF66" s="51"/>
      <c r="EG66" s="51"/>
      <c r="EH66" s="51"/>
      <c r="EI66" s="51"/>
      <c r="EJ66" s="51"/>
      <c r="EK66" s="51"/>
      <c r="EL66" s="51"/>
      <c r="EM66" s="51"/>
      <c r="EN66" s="51"/>
      <c r="EO66" s="51"/>
      <c r="EP66" s="51"/>
      <c r="EQ66" s="51"/>
      <c r="ER66" s="51"/>
      <c r="ES66" s="51"/>
      <c r="ET66" s="51"/>
      <c r="EU66" s="51"/>
      <c r="EV66" s="51"/>
    </row>
    <row r="67" spans="1:152" x14ac:dyDescent="0.25">
      <c r="A67" s="93"/>
      <c r="B67" s="93"/>
      <c r="C67" s="51"/>
      <c r="D67" s="51"/>
      <c r="E67" s="51"/>
      <c r="F67" s="51"/>
      <c r="G67" s="51"/>
      <c r="H67" s="51"/>
      <c r="I67" s="51"/>
      <c r="J67" s="51"/>
      <c r="K67" s="51"/>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c r="CK67" s="51"/>
      <c r="CL67" s="51"/>
      <c r="CM67" s="51"/>
      <c r="CN67" s="51"/>
      <c r="CO67" s="51"/>
      <c r="CP67" s="51"/>
      <c r="CQ67" s="51"/>
      <c r="CR67" s="51"/>
      <c r="CS67" s="51"/>
      <c r="CT67" s="51"/>
      <c r="CU67" s="51"/>
      <c r="CV67" s="51"/>
      <c r="CW67" s="51"/>
      <c r="CX67" s="51"/>
      <c r="CY67" s="51"/>
      <c r="CZ67" s="51"/>
      <c r="DA67" s="51"/>
      <c r="DB67" s="51"/>
      <c r="DC67" s="51"/>
      <c r="DD67" s="51"/>
      <c r="DE67" s="51"/>
      <c r="DF67" s="51"/>
      <c r="DG67" s="51"/>
      <c r="DH67" s="51"/>
      <c r="DI67" s="51"/>
      <c r="DJ67" s="51"/>
      <c r="DK67" s="51"/>
      <c r="DL67" s="51"/>
      <c r="DM67" s="51"/>
      <c r="DN67" s="51"/>
      <c r="DO67" s="51"/>
      <c r="DP67" s="51"/>
      <c r="DQ67" s="51"/>
      <c r="DR67" s="51"/>
      <c r="DS67" s="51"/>
      <c r="DT67" s="51"/>
      <c r="DU67" s="51"/>
      <c r="DV67" s="51"/>
      <c r="DW67" s="51"/>
      <c r="DX67" s="51"/>
      <c r="DY67" s="51"/>
      <c r="DZ67" s="51"/>
      <c r="EA67" s="51"/>
      <c r="EB67" s="51"/>
      <c r="EC67" s="51"/>
      <c r="ED67" s="51"/>
      <c r="EE67" s="51"/>
      <c r="EF67" s="51"/>
      <c r="EG67" s="51"/>
      <c r="EH67" s="51"/>
      <c r="EI67" s="51"/>
      <c r="EJ67" s="51"/>
      <c r="EK67" s="51"/>
      <c r="EL67" s="51"/>
      <c r="EM67" s="51"/>
      <c r="EN67" s="51"/>
      <c r="EO67" s="51"/>
      <c r="EP67" s="51"/>
      <c r="EQ67" s="51"/>
      <c r="ER67" s="51"/>
      <c r="ES67" s="51"/>
      <c r="ET67" s="51"/>
      <c r="EU67" s="51"/>
      <c r="EV67" s="51"/>
    </row>
    <row r="68" spans="1:152" x14ac:dyDescent="0.25">
      <c r="A68" s="93"/>
      <c r="B68" s="93"/>
      <c r="C68" s="51"/>
      <c r="D68" s="51"/>
      <c r="E68" s="51"/>
      <c r="F68" s="51"/>
      <c r="G68" s="51"/>
      <c r="H68" s="51"/>
      <c r="I68" s="51"/>
      <c r="J68" s="51"/>
      <c r="K68" s="51"/>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51"/>
      <c r="CI68" s="51"/>
      <c r="CJ68" s="51"/>
      <c r="CK68" s="51"/>
      <c r="CL68" s="51"/>
      <c r="CM68" s="51"/>
      <c r="CN68" s="51"/>
      <c r="CO68" s="51"/>
      <c r="CP68" s="51"/>
      <c r="CQ68" s="51"/>
      <c r="CR68" s="51"/>
      <c r="CS68" s="51"/>
      <c r="CT68" s="51"/>
      <c r="CU68" s="51"/>
      <c r="CV68" s="51"/>
      <c r="CW68" s="51"/>
      <c r="CX68" s="51"/>
      <c r="CY68" s="51"/>
      <c r="CZ68" s="51"/>
      <c r="DA68" s="51"/>
      <c r="DB68" s="51"/>
      <c r="DC68" s="51"/>
      <c r="DD68" s="51"/>
      <c r="DE68" s="51"/>
      <c r="DF68" s="51"/>
      <c r="DG68" s="51"/>
      <c r="DH68" s="51"/>
      <c r="DI68" s="51"/>
      <c r="DJ68" s="51"/>
      <c r="DK68" s="51"/>
      <c r="DL68" s="51"/>
      <c r="DM68" s="51"/>
      <c r="DN68" s="51"/>
      <c r="DO68" s="51"/>
      <c r="DP68" s="51"/>
      <c r="DQ68" s="51"/>
      <c r="DR68" s="51"/>
      <c r="DS68" s="51"/>
      <c r="DT68" s="51"/>
      <c r="DU68" s="51"/>
      <c r="DV68" s="51"/>
      <c r="DW68" s="51"/>
      <c r="DX68" s="51"/>
      <c r="DY68" s="51"/>
      <c r="DZ68" s="51"/>
      <c r="EA68" s="51"/>
      <c r="EB68" s="51"/>
      <c r="EC68" s="51"/>
      <c r="ED68" s="51"/>
      <c r="EE68" s="51"/>
      <c r="EF68" s="51"/>
      <c r="EG68" s="51"/>
      <c r="EH68" s="51"/>
      <c r="EI68" s="51"/>
      <c r="EJ68" s="51"/>
      <c r="EK68" s="51"/>
      <c r="EL68" s="51"/>
      <c r="EM68" s="51"/>
      <c r="EN68" s="51"/>
      <c r="EO68" s="51"/>
      <c r="EP68" s="51"/>
      <c r="EQ68" s="51"/>
      <c r="ER68" s="51"/>
      <c r="ES68" s="51"/>
      <c r="ET68" s="51"/>
      <c r="EU68" s="51"/>
      <c r="EV68" s="51"/>
    </row>
    <row r="69" spans="1:152" x14ac:dyDescent="0.25">
      <c r="A69" s="93"/>
      <c r="B69" s="93"/>
      <c r="C69" s="51"/>
      <c r="D69" s="51"/>
      <c r="E69" s="51"/>
      <c r="F69" s="51"/>
      <c r="G69" s="51"/>
      <c r="H69" s="51"/>
      <c r="I69" s="51"/>
      <c r="J69" s="51"/>
      <c r="K69" s="51"/>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51"/>
      <c r="CI69" s="51"/>
      <c r="CJ69" s="51"/>
      <c r="CK69" s="51"/>
      <c r="CL69" s="51"/>
      <c r="CM69" s="51"/>
      <c r="CN69" s="51"/>
      <c r="CO69" s="51"/>
      <c r="CP69" s="51"/>
      <c r="CQ69" s="51"/>
      <c r="CR69" s="51"/>
      <c r="CS69" s="51"/>
      <c r="CT69" s="51"/>
      <c r="CU69" s="51"/>
      <c r="CV69" s="51"/>
      <c r="CW69" s="51"/>
      <c r="CX69" s="51"/>
      <c r="CY69" s="51"/>
      <c r="CZ69" s="51"/>
      <c r="DA69" s="51"/>
      <c r="DB69" s="51"/>
      <c r="DC69" s="51"/>
      <c r="DD69" s="51"/>
      <c r="DE69" s="51"/>
      <c r="DF69" s="51"/>
      <c r="DG69" s="51"/>
      <c r="DH69" s="51"/>
      <c r="DI69" s="51"/>
      <c r="DJ69" s="51"/>
      <c r="DK69" s="51"/>
      <c r="DL69" s="51"/>
      <c r="DM69" s="51"/>
      <c r="DN69" s="51"/>
      <c r="DO69" s="51"/>
      <c r="DP69" s="51"/>
      <c r="DQ69" s="51"/>
      <c r="DR69" s="51"/>
      <c r="DS69" s="51"/>
      <c r="DT69" s="51"/>
      <c r="DU69" s="51"/>
      <c r="DV69" s="51"/>
      <c r="DW69" s="51"/>
      <c r="DX69" s="51"/>
      <c r="DY69" s="51"/>
      <c r="DZ69" s="51"/>
      <c r="EA69" s="51"/>
      <c r="EB69" s="51"/>
      <c r="EC69" s="51"/>
      <c r="ED69" s="51"/>
      <c r="EE69" s="51"/>
      <c r="EF69" s="51"/>
      <c r="EG69" s="51"/>
      <c r="EH69" s="51"/>
      <c r="EI69" s="51"/>
      <c r="EJ69" s="51"/>
      <c r="EK69" s="51"/>
      <c r="EL69" s="51"/>
      <c r="EM69" s="51"/>
      <c r="EN69" s="51"/>
      <c r="EO69" s="51"/>
      <c r="EP69" s="51"/>
      <c r="EQ69" s="51"/>
      <c r="ER69" s="51"/>
      <c r="ES69" s="51"/>
      <c r="ET69" s="51"/>
      <c r="EU69" s="51"/>
      <c r="EV69" s="51"/>
    </row>
    <row r="70" spans="1:152" x14ac:dyDescent="0.25">
      <c r="A70" s="93"/>
      <c r="B70" s="93"/>
      <c r="C70" s="51"/>
      <c r="D70" s="51"/>
      <c r="E70" s="51"/>
      <c r="F70" s="51"/>
      <c r="G70" s="51"/>
      <c r="H70" s="51"/>
      <c r="I70" s="51"/>
      <c r="J70" s="51"/>
      <c r="K70" s="51"/>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51"/>
      <c r="CI70" s="51"/>
      <c r="CJ70" s="51"/>
      <c r="CK70" s="51"/>
      <c r="CL70" s="51"/>
      <c r="CM70" s="51"/>
      <c r="CN70" s="51"/>
      <c r="CO70" s="51"/>
      <c r="CP70" s="51"/>
      <c r="CQ70" s="51"/>
      <c r="CR70" s="51"/>
      <c r="CS70" s="51"/>
      <c r="CT70" s="51"/>
      <c r="CU70" s="51"/>
      <c r="CV70" s="51"/>
      <c r="CW70" s="51"/>
      <c r="CX70" s="51"/>
      <c r="CY70" s="51"/>
      <c r="CZ70" s="51"/>
      <c r="DA70" s="51"/>
      <c r="DB70" s="51"/>
      <c r="DC70" s="51"/>
      <c r="DD70" s="51"/>
      <c r="DE70" s="51"/>
      <c r="DF70" s="51"/>
      <c r="DG70" s="51"/>
      <c r="DH70" s="51"/>
      <c r="DI70" s="51"/>
      <c r="DJ70" s="51"/>
      <c r="DK70" s="51"/>
      <c r="DL70" s="51"/>
      <c r="DM70" s="51"/>
      <c r="DN70" s="51"/>
      <c r="DO70" s="51"/>
      <c r="DP70" s="51"/>
      <c r="DQ70" s="51"/>
      <c r="DR70" s="51"/>
      <c r="DS70" s="51"/>
      <c r="DT70" s="51"/>
      <c r="DU70" s="51"/>
      <c r="DV70" s="51"/>
      <c r="DW70" s="51"/>
      <c r="DX70" s="51"/>
      <c r="DY70" s="51"/>
      <c r="DZ70" s="51"/>
      <c r="EA70" s="51"/>
      <c r="EB70" s="51"/>
      <c r="EC70" s="51"/>
      <c r="ED70" s="51"/>
      <c r="EE70" s="51"/>
      <c r="EF70" s="51"/>
      <c r="EG70" s="51"/>
      <c r="EH70" s="51"/>
      <c r="EI70" s="51"/>
      <c r="EJ70" s="51"/>
      <c r="EK70" s="51"/>
      <c r="EL70" s="51"/>
      <c r="EM70" s="51"/>
      <c r="EN70" s="51"/>
      <c r="EO70" s="51"/>
      <c r="EP70" s="51"/>
      <c r="EQ70" s="51"/>
      <c r="ER70" s="51"/>
      <c r="ES70" s="51"/>
      <c r="ET70" s="51"/>
      <c r="EU70" s="51"/>
      <c r="EV70" s="51"/>
    </row>
    <row r="71" spans="1:152" x14ac:dyDescent="0.25">
      <c r="A71" s="93"/>
      <c r="B71" s="93"/>
      <c r="C71" s="51"/>
      <c r="D71" s="51"/>
      <c r="E71" s="51"/>
      <c r="F71" s="51"/>
      <c r="G71" s="51"/>
      <c r="H71" s="51"/>
      <c r="I71" s="51"/>
      <c r="J71" s="51"/>
      <c r="K71" s="51"/>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51"/>
      <c r="CI71" s="51"/>
      <c r="CJ71" s="51"/>
      <c r="CK71" s="51"/>
      <c r="CL71" s="51"/>
      <c r="CM71" s="51"/>
      <c r="CN71" s="51"/>
      <c r="CO71" s="51"/>
      <c r="CP71" s="51"/>
      <c r="CQ71" s="51"/>
      <c r="CR71" s="51"/>
      <c r="CS71" s="51"/>
      <c r="CT71" s="51"/>
      <c r="CU71" s="51"/>
      <c r="CV71" s="51"/>
      <c r="CW71" s="51"/>
      <c r="CX71" s="51"/>
      <c r="CY71" s="51"/>
      <c r="CZ71" s="51"/>
      <c r="DA71" s="51"/>
      <c r="DB71" s="51"/>
      <c r="DC71" s="51"/>
      <c r="DD71" s="51"/>
      <c r="DE71" s="51"/>
      <c r="DF71" s="51"/>
      <c r="DG71" s="51"/>
      <c r="DH71" s="51"/>
      <c r="DI71" s="51"/>
      <c r="DJ71" s="51"/>
      <c r="DK71" s="51"/>
      <c r="DL71" s="51"/>
      <c r="DM71" s="51"/>
      <c r="DN71" s="51"/>
      <c r="DO71" s="51"/>
      <c r="DP71" s="51"/>
      <c r="DQ71" s="51"/>
      <c r="DR71" s="51"/>
      <c r="DS71" s="51"/>
      <c r="DT71" s="51"/>
      <c r="DU71" s="51"/>
      <c r="DV71" s="51"/>
      <c r="DW71" s="51"/>
      <c r="DX71" s="51"/>
      <c r="DY71" s="51"/>
      <c r="DZ71" s="51"/>
      <c r="EA71" s="51"/>
      <c r="EB71" s="51"/>
      <c r="EC71" s="51"/>
      <c r="ED71" s="51"/>
      <c r="EE71" s="51"/>
      <c r="EF71" s="51"/>
      <c r="EG71" s="51"/>
      <c r="EH71" s="51"/>
      <c r="EI71" s="51"/>
      <c r="EJ71" s="51"/>
      <c r="EK71" s="51"/>
      <c r="EL71" s="51"/>
      <c r="EM71" s="51"/>
      <c r="EN71" s="51"/>
      <c r="EO71" s="51"/>
      <c r="EP71" s="51"/>
      <c r="EQ71" s="51"/>
      <c r="ER71" s="51"/>
      <c r="ES71" s="51"/>
      <c r="ET71" s="51"/>
      <c r="EU71" s="51"/>
      <c r="EV71" s="51"/>
    </row>
    <row r="72" spans="1:152" x14ac:dyDescent="0.25">
      <c r="C72" s="48">
        <v>6.1760242792109263</v>
      </c>
      <c r="D72" s="48">
        <v>6.1786859571929291</v>
      </c>
      <c r="E72" s="48">
        <v>6.7317817072727939</v>
      </c>
      <c r="F72" s="48">
        <v>5.9833057494423265</v>
      </c>
      <c r="G72" s="48">
        <v>6.0029749256268596</v>
      </c>
      <c r="H72" s="48">
        <v>6.3229879011046819</v>
      </c>
      <c r="I72" s="48">
        <v>7.1335527217880168</v>
      </c>
      <c r="J72" s="48">
        <v>6.5090761311297749</v>
      </c>
      <c r="K72" s="48">
        <v>5.6812468577174462</v>
      </c>
      <c r="L72" s="48">
        <v>6.1015949955785542</v>
      </c>
      <c r="M72" s="48">
        <v>6.5535382049143509</v>
      </c>
      <c r="N72" s="48">
        <v>6.1125392744930016</v>
      </c>
      <c r="O72" s="48">
        <v>6.370865435192921</v>
      </c>
      <c r="P72" s="48">
        <v>6.1457605492602614</v>
      </c>
      <c r="Q72" s="48">
        <v>5.8538326541539014</v>
      </c>
      <c r="R72" s="48">
        <v>5.9339059542873791</v>
      </c>
      <c r="S72" s="48">
        <v>5.9051057246003094</v>
      </c>
      <c r="T72" s="48">
        <v>5.8444481962969208</v>
      </c>
      <c r="U72" s="48">
        <v>6.0065384828503356</v>
      </c>
      <c r="V72" s="48">
        <v>5.4875879245696151</v>
      </c>
      <c r="W72" s="48">
        <v>5.8428529388159127</v>
      </c>
      <c r="X72" s="48">
        <v>5.4501242268858698</v>
      </c>
      <c r="Y72" s="48">
        <v>5.2746509995580633</v>
      </c>
      <c r="Z72" s="48">
        <v>4.9872023578686111</v>
      </c>
      <c r="AA72" s="48">
        <v>4.6907269723254856</v>
      </c>
      <c r="AB72" s="48">
        <v>4.6194198986477888</v>
      </c>
      <c r="AC72" s="48">
        <v>4.8247049052424931</v>
      </c>
      <c r="AD72" s="48">
        <v>4.7049999999999992</v>
      </c>
      <c r="AE72" s="48">
        <v>4.838552336357429</v>
      </c>
      <c r="AF72" s="48">
        <v>4.8680126091873817</v>
      </c>
      <c r="AG72" s="48">
        <v>4.885261414714928</v>
      </c>
      <c r="AH72" s="48">
        <v>4.921991084695394</v>
      </c>
      <c r="AI72" s="48">
        <v>4.8488331992183014</v>
      </c>
      <c r="AJ72" s="48">
        <v>5.0604263793961888</v>
      </c>
      <c r="AK72" s="48">
        <v>5.0365484043501514</v>
      </c>
      <c r="AL72" s="48">
        <v>5.2364530937685334</v>
      </c>
      <c r="AM72" s="48">
        <v>5.3470959923829309</v>
      </c>
      <c r="AN72" s="48">
        <v>5.2464127092586264</v>
      </c>
      <c r="AO72" s="48">
        <v>5.2116647029119676</v>
      </c>
      <c r="AP72" s="48">
        <v>5.3639132326434202</v>
      </c>
      <c r="AQ72" s="48">
        <v>5.1435505100361958</v>
      </c>
      <c r="AR72" s="48">
        <v>5.0997243392249061</v>
      </c>
      <c r="AS72" s="48">
        <v>5.1533398683657756</v>
      </c>
      <c r="AT72" s="48">
        <v>5.211938999545068</v>
      </c>
      <c r="AU72" s="48">
        <v>5.2450005847269328</v>
      </c>
      <c r="AV72" s="48">
        <v>5.2370462599367871</v>
      </c>
      <c r="AW72" s="48">
        <v>5.1910133661958477</v>
      </c>
      <c r="AX72" s="48">
        <v>5.1879390225676278</v>
      </c>
      <c r="AY72" s="48">
        <v>5.3560582356297504</v>
      </c>
      <c r="AZ72" s="48">
        <v>5.1084751338804306</v>
      </c>
      <c r="BA72" s="48">
        <v>5.3215514769142525</v>
      </c>
      <c r="BB72" s="48">
        <v>5.3852673211384978</v>
      </c>
      <c r="BC72" s="48">
        <v>5.1421879642738535</v>
      </c>
      <c r="BD72" s="48">
        <v>5.4006789424956274</v>
      </c>
      <c r="BE72" s="48">
        <v>5.4110143753796311</v>
      </c>
      <c r="BF72" s="48">
        <v>5.8209747519989383</v>
      </c>
      <c r="BG72" s="48">
        <v>5.4670599803343167</v>
      </c>
      <c r="BH72" s="48">
        <v>5.7346001990177511</v>
      </c>
      <c r="BI72" s="48">
        <v>5.6982305494609564</v>
      </c>
      <c r="BJ72" s="48">
        <v>5.4260089686098656</v>
      </c>
      <c r="BK72" s="48">
        <v>5.7311655737209515</v>
      </c>
      <c r="BL72" s="48">
        <v>5.2682548905675004</v>
      </c>
      <c r="BM72" s="48">
        <v>5.260997067448681</v>
      </c>
      <c r="BN72" s="48">
        <v>5.2221547711964851</v>
      </c>
      <c r="BO72" s="48">
        <v>5.3250039312109561</v>
      </c>
      <c r="BP72" s="48">
        <v>5.192905726822203</v>
      </c>
      <c r="BQ72" s="48">
        <v>5.2190147518492855</v>
      </c>
      <c r="BR72" s="48">
        <v>5.927121450336009</v>
      </c>
      <c r="BS72" s="48">
        <v>5.4726574947698028</v>
      </c>
      <c r="BT72" s="48">
        <v>5.3776683087027912</v>
      </c>
      <c r="BU72" s="48">
        <v>5.6724932743913152</v>
      </c>
      <c r="BV72" s="48">
        <v>5.3231633881975116</v>
      </c>
      <c r="BW72" s="48">
        <v>5.1392853367163545</v>
      </c>
      <c r="BX72" s="48">
        <v>5.253540429419826</v>
      </c>
      <c r="BY72" s="48">
        <v>5.2679359153038652</v>
      </c>
      <c r="BZ72" s="48">
        <v>5.0875086876856015</v>
      </c>
      <c r="CA72" s="48">
        <v>5.0417453533445986</v>
      </c>
      <c r="CB72" s="48">
        <v>4.8986756023615765</v>
      </c>
      <c r="CC72" s="48">
        <v>4.9448891142419091</v>
      </c>
      <c r="CD72" s="48">
        <v>5.004379423809862</v>
      </c>
      <c r="CE72" s="48">
        <v>4.7850135060865089</v>
      </c>
      <c r="CF72" s="48">
        <v>4.8511107790968966</v>
      </c>
      <c r="CG72" s="48">
        <v>4.8499678623380431</v>
      </c>
      <c r="CH72" s="48">
        <v>4.2254307505052875</v>
      </c>
      <c r="CI72" s="48">
        <v>4.3108942660600862</v>
      </c>
      <c r="CJ72" s="48">
        <v>4.2524600112705357</v>
      </c>
      <c r="CK72" s="48">
        <v>4.2613697107058099</v>
      </c>
      <c r="CL72" s="48">
        <v>4.2068863101173175</v>
      </c>
      <c r="CM72" s="48">
        <v>4.1798560399494367</v>
      </c>
      <c r="CN72" s="48">
        <v>4.1410520007852298</v>
      </c>
      <c r="CO72" s="48">
        <v>4.0751551273677338</v>
      </c>
      <c r="CP72" s="48">
        <v>4.0464521842388628</v>
      </c>
      <c r="CQ72" s="48">
        <v>3.7783375314861463</v>
      </c>
      <c r="CR72" s="48">
        <v>3.5587715574684848</v>
      </c>
      <c r="CS72" s="48">
        <v>3.3378941047927477</v>
      </c>
      <c r="CT72" s="48">
        <v>2.9837789823254504</v>
      </c>
      <c r="CU72" s="48">
        <v>3.077941925624045</v>
      </c>
      <c r="CV72" s="48">
        <v>3.1217174034980371</v>
      </c>
      <c r="CW72" s="48">
        <v>3.4649978871964104</v>
      </c>
      <c r="CX72" s="48">
        <v>3.2153923038480761</v>
      </c>
      <c r="CY72" s="48">
        <v>3.1855708883565308</v>
      </c>
      <c r="CZ72" s="48">
        <v>3.331667989145874</v>
      </c>
      <c r="DA72" s="48">
        <v>3.3861447654551102</v>
      </c>
      <c r="DB72" s="48">
        <v>3.5195536082375392</v>
      </c>
      <c r="DC72" s="48">
        <v>3.4854425943816181</v>
      </c>
      <c r="DD72" s="48">
        <v>3.330834816827509</v>
      </c>
      <c r="DE72" s="48">
        <v>3.3407717340771734</v>
      </c>
      <c r="DF72" s="48">
        <v>3.4960959182918252</v>
      </c>
      <c r="DG72" s="48">
        <v>3.5659211810973335</v>
      </c>
      <c r="DH72" s="48">
        <v>3.5528982017428281</v>
      </c>
      <c r="DI72" s="48">
        <v>3.5689097057706567</v>
      </c>
      <c r="DJ72" s="48">
        <v>3.6701684623445017</v>
      </c>
      <c r="DK72" s="48">
        <v>3.7157364010793921</v>
      </c>
      <c r="DL72" s="48">
        <v>3.7038349127623773</v>
      </c>
      <c r="DM72" s="48">
        <v>3.6575506186726656</v>
      </c>
      <c r="DN72" s="48">
        <v>3.6211626614807617</v>
      </c>
      <c r="DO72" s="48">
        <v>3.649477969719662</v>
      </c>
      <c r="DP72" s="48">
        <v>3.7497772535575784</v>
      </c>
      <c r="DQ72" s="48">
        <v>3.7522100165070431</v>
      </c>
      <c r="DR72" s="48">
        <v>3.7689359372148208</v>
      </c>
      <c r="DS72" s="48">
        <v>3.8514055892551244</v>
      </c>
      <c r="DT72" s="48">
        <v>3.941201011067756</v>
      </c>
      <c r="DU72" s="48">
        <v>3.9002899301899938</v>
      </c>
      <c r="DV72" s="48">
        <v>3.8112522686025407</v>
      </c>
      <c r="DW72" s="48">
        <v>3.7902857920304762</v>
      </c>
      <c r="DX72" s="48">
        <v>3.7618497475746597</v>
      </c>
      <c r="DY72" s="48">
        <v>3.8443150378945226</v>
      </c>
      <c r="DZ72" s="48">
        <v>3.8636504782014658</v>
      </c>
      <c r="EA72" s="48">
        <v>3.7703887662496931</v>
      </c>
      <c r="EB72" s="48">
        <v>3.7270624752746415</v>
      </c>
      <c r="EC72" s="48">
        <v>3.7812497644726819</v>
      </c>
      <c r="ED72" s="48">
        <v>3.8673828486756809</v>
      </c>
      <c r="EE72" s="48">
        <v>3.7658954885347624</v>
      </c>
      <c r="EF72" s="48">
        <v>3.7461773700305812</v>
      </c>
      <c r="EG72" s="48">
        <v>3.7335923328524698</v>
      </c>
      <c r="EH72" s="48">
        <v>3.6899846309661246</v>
      </c>
      <c r="EI72" s="48">
        <v>3.5328774477945126</v>
      </c>
      <c r="EJ72" s="48">
        <v>3.5657394074723321</v>
      </c>
      <c r="EK72" s="48">
        <v>3.5720430847585942</v>
      </c>
      <c r="EL72" s="48">
        <v>3.5935825957594911</v>
      </c>
      <c r="EM72" s="48">
        <v>3.3381581954553949</v>
      </c>
      <c r="EN72" s="48">
        <v>3.7352671732218603</v>
      </c>
      <c r="EO72" s="48">
        <v>4.1682407757209416</v>
      </c>
      <c r="EP72" s="48">
        <v>4.161713069202909</v>
      </c>
      <c r="EQ72" s="48">
        <v>4.4977141562370875</v>
      </c>
      <c r="ER72" s="48">
        <v>4.8342973019506807</v>
      </c>
      <c r="ES72" s="48">
        <v>4.1835526686668878</v>
      </c>
      <c r="ET72" s="48">
        <v>4.2870628041828587</v>
      </c>
      <c r="EU72" s="48">
        <v>4.4030929628496533</v>
      </c>
      <c r="EV72" s="48">
        <v>4.3187219124255893</v>
      </c>
    </row>
    <row r="73" spans="1:152" x14ac:dyDescent="0.25">
      <c r="C73" s="48">
        <v>3.4901365705614569</v>
      </c>
      <c r="D73" s="48">
        <v>3.4827354761727198</v>
      </c>
      <c r="E73" s="48">
        <v>3.4530336589085366</v>
      </c>
      <c r="F73" s="48">
        <v>3.5223429517161979</v>
      </c>
      <c r="G73" s="48">
        <v>3.5451197053406998</v>
      </c>
      <c r="H73" s="48">
        <v>3.5735577766088022</v>
      </c>
      <c r="I73" s="48">
        <v>3.6061977238447831</v>
      </c>
      <c r="J73" s="48">
        <v>3.6067461392576536</v>
      </c>
      <c r="K73" s="48">
        <v>3.6165577342047928</v>
      </c>
      <c r="L73" s="48">
        <v>3.5666328235024398</v>
      </c>
      <c r="M73" s="48">
        <v>3.5510361198434595</v>
      </c>
      <c r="N73" s="48">
        <v>3.5132819194515852</v>
      </c>
      <c r="O73" s="48">
        <v>3.4747362232742351</v>
      </c>
      <c r="P73" s="48">
        <v>3.4784457878907555</v>
      </c>
      <c r="Q73" s="48">
        <v>3.4266337487730154</v>
      </c>
      <c r="R73" s="48">
        <v>3.4531955160867662</v>
      </c>
      <c r="S73" s="48">
        <v>3.4410635493667985</v>
      </c>
      <c r="T73" s="48">
        <v>3.4132477910968539</v>
      </c>
      <c r="U73" s="48">
        <v>3.3745220812323375</v>
      </c>
      <c r="V73" s="48">
        <v>3.3500287379916256</v>
      </c>
      <c r="W73" s="48">
        <v>3.3334225099654882</v>
      </c>
      <c r="X73" s="48">
        <v>3.203467780303431</v>
      </c>
      <c r="Y73" s="48">
        <v>3.1143577611979096</v>
      </c>
      <c r="Z73" s="48">
        <v>3.0533364357920316</v>
      </c>
      <c r="AA73" s="48">
        <v>3.0565881866997109</v>
      </c>
      <c r="AB73" s="48">
        <v>3.0532990399551809</v>
      </c>
      <c r="AC73" s="48">
        <v>2.9924747690836333</v>
      </c>
      <c r="AD73" s="48">
        <v>2.9475000000000002</v>
      </c>
      <c r="AE73" s="48">
        <v>2.9753194810262418</v>
      </c>
      <c r="AF73" s="48">
        <v>2.9597901677214429</v>
      </c>
      <c r="AG73" s="48">
        <v>2.9595457771469125</v>
      </c>
      <c r="AH73" s="48">
        <v>2.950872956909361</v>
      </c>
      <c r="AI73" s="48">
        <v>2.9497643407288199</v>
      </c>
      <c r="AJ73" s="48">
        <v>2.9602136423301499</v>
      </c>
      <c r="AK73" s="48">
        <v>2.9550722053842038</v>
      </c>
      <c r="AL73" s="48">
        <v>2.9367188701210267</v>
      </c>
      <c r="AM73" s="48">
        <v>2.925647018090539</v>
      </c>
      <c r="AN73" s="48">
        <v>2.9744619063887945</v>
      </c>
      <c r="AO73" s="48">
        <v>2.998232620770914</v>
      </c>
      <c r="AP73" s="48">
        <v>3.0061947086000789</v>
      </c>
      <c r="AQ73" s="48">
        <v>2.9656136887133924</v>
      </c>
      <c r="AR73" s="48">
        <v>2.9390303226852597</v>
      </c>
      <c r="AS73" s="48">
        <v>2.9627703202832736</v>
      </c>
      <c r="AT73" s="48">
        <v>2.96101430069031</v>
      </c>
      <c r="AU73" s="48">
        <v>2.9002455853116595</v>
      </c>
      <c r="AV73" s="48">
        <v>2.9479934872138682</v>
      </c>
      <c r="AW73" s="48">
        <v>2.9272916864157743</v>
      </c>
      <c r="AX73" s="48">
        <v>2.934912569122702</v>
      </c>
      <c r="AY73" s="48">
        <v>2.9062597780272772</v>
      </c>
      <c r="AZ73" s="48">
        <v>2.9042457916765669</v>
      </c>
      <c r="BA73" s="48">
        <v>2.8982649842271293</v>
      </c>
      <c r="BB73" s="48">
        <v>2.8868564164135884</v>
      </c>
      <c r="BC73" s="48">
        <v>2.9381434289409749</v>
      </c>
      <c r="BD73" s="48">
        <v>2.9420841477214275</v>
      </c>
      <c r="BE73" s="48">
        <v>2.9510022271714922</v>
      </c>
      <c r="BF73" s="48">
        <v>2.9793304800769715</v>
      </c>
      <c r="BG73" s="48">
        <v>3.0252376270075385</v>
      </c>
      <c r="BH73" s="48">
        <v>3.0189708856289919</v>
      </c>
      <c r="BI73" s="48">
        <v>3.0558931700156262</v>
      </c>
      <c r="BJ73" s="48">
        <v>3.06788309880934</v>
      </c>
      <c r="BK73" s="48">
        <v>3.0854310839805383</v>
      </c>
      <c r="BL73" s="48">
        <v>3.0945037917728215</v>
      </c>
      <c r="BM73" s="48">
        <v>3.0806451612903225</v>
      </c>
      <c r="BN73" s="48">
        <v>3.0410776746740669</v>
      </c>
      <c r="BO73" s="48">
        <v>3.0406129830028732</v>
      </c>
      <c r="BP73" s="48">
        <v>3.0274200190278742</v>
      </c>
      <c r="BQ73" s="48">
        <v>3.0324031512099912</v>
      </c>
      <c r="BR73" s="48">
        <v>3.0539980242928499</v>
      </c>
      <c r="BS73" s="48">
        <v>3.1145655818335483</v>
      </c>
      <c r="BT73" s="48">
        <v>3.0993431855500821</v>
      </c>
      <c r="BU73" s="48">
        <v>3.0390288085871493</v>
      </c>
      <c r="BV73" s="48">
        <v>3.0416164860163257</v>
      </c>
      <c r="BW73" s="48">
        <v>2.9760016915107306</v>
      </c>
      <c r="BX73" s="48">
        <v>3.0359590158585132</v>
      </c>
      <c r="BY73" s="48">
        <v>3.0623074070759122</v>
      </c>
      <c r="BZ73" s="48">
        <v>3.0757566184368486</v>
      </c>
      <c r="CA73" s="48">
        <v>3.0886591790080504</v>
      </c>
      <c r="CB73" s="48">
        <v>3.0931251611002688</v>
      </c>
      <c r="CC73" s="48">
        <v>3.0929701930390063</v>
      </c>
      <c r="CD73" s="48">
        <v>3.0821674596974642</v>
      </c>
      <c r="CE73" s="48">
        <v>3.0929522784943342</v>
      </c>
      <c r="CF73" s="48">
        <v>3.0996080955281511</v>
      </c>
      <c r="CG73" s="48">
        <v>3.0739391752461072</v>
      </c>
      <c r="CH73" s="48">
        <v>3.1076569182495284</v>
      </c>
      <c r="CI73" s="48">
        <v>3.1416891936440954</v>
      </c>
      <c r="CJ73" s="48">
        <v>3.0582166543846721</v>
      </c>
      <c r="CK73" s="48">
        <v>3.0308537706600527</v>
      </c>
      <c r="CL73" s="48">
        <v>3.0008273755224133</v>
      </c>
      <c r="CM73" s="48">
        <v>2.9868054032030584</v>
      </c>
      <c r="CN73" s="48">
        <v>2.9342783638298529</v>
      </c>
      <c r="CO73" s="48">
        <v>2.890267798824298</v>
      </c>
      <c r="CP73" s="48">
        <v>2.82577411920983</v>
      </c>
      <c r="CQ73" s="48">
        <v>2.7417936108112433</v>
      </c>
      <c r="CR73" s="48">
        <v>2.6841331108895448</v>
      </c>
      <c r="CS73" s="48">
        <v>2.582905966079672</v>
      </c>
      <c r="CT73" s="48">
        <v>2.5113809567069421</v>
      </c>
      <c r="CU73" s="48">
        <v>2.4707080998471729</v>
      </c>
      <c r="CV73" s="48">
        <v>2.4292488909285601</v>
      </c>
      <c r="CW73" s="48">
        <v>2.3814314747369054</v>
      </c>
      <c r="CX73" s="48">
        <v>2.3558220889555224</v>
      </c>
      <c r="CY73" s="48">
        <v>2.3718545209764597</v>
      </c>
      <c r="CZ73" s="48">
        <v>2.3736052742430029</v>
      </c>
      <c r="DA73" s="48">
        <v>2.3308869214041628</v>
      </c>
      <c r="DB73" s="48">
        <v>2.3172871345982378</v>
      </c>
      <c r="DC73" s="48">
        <v>2.3081585876380442</v>
      </c>
      <c r="DD73" s="48">
        <v>2.3076923076923079</v>
      </c>
      <c r="DE73" s="48">
        <v>2.3012552301255229</v>
      </c>
      <c r="DF73" s="48">
        <v>2.3119194760019242</v>
      </c>
      <c r="DG73" s="48">
        <v>2.3286158787513802</v>
      </c>
      <c r="DH73" s="48">
        <v>2.2916647736049645</v>
      </c>
      <c r="DI73" s="48">
        <v>2.2876467077779989</v>
      </c>
      <c r="DJ73" s="48">
        <v>2.2873621895626783</v>
      </c>
      <c r="DK73" s="48">
        <v>2.3123490981394688</v>
      </c>
      <c r="DL73" s="48">
        <v>2.3222035249313611</v>
      </c>
      <c r="DM73" s="48">
        <v>2.3349620359955003</v>
      </c>
      <c r="DN73" s="48">
        <v>2.3093485206278652</v>
      </c>
      <c r="DO73" s="48">
        <v>2.2921131682460989</v>
      </c>
      <c r="DP73" s="48">
        <v>2.3377769480767436</v>
      </c>
      <c r="DQ73" s="48">
        <v>2.3428269777029236</v>
      </c>
      <c r="DR73" s="48">
        <v>2.3511257860591677</v>
      </c>
      <c r="DS73" s="48">
        <v>2.3659580102450368</v>
      </c>
      <c r="DT73" s="48">
        <v>2.3935147692785916</v>
      </c>
      <c r="DU73" s="48">
        <v>2.4077163543303262</v>
      </c>
      <c r="DV73" s="48">
        <v>2.42871546682799</v>
      </c>
      <c r="DW73" s="48">
        <v>2.4457587374250704</v>
      </c>
      <c r="DX73" s="48">
        <v>2.4348362796144776</v>
      </c>
      <c r="DY73" s="48">
        <v>2.4280709454428604</v>
      </c>
      <c r="DZ73" s="48">
        <v>2.4135200596199229</v>
      </c>
      <c r="EA73" s="48">
        <v>2.4328550404709341</v>
      </c>
      <c r="EB73" s="48">
        <v>2.4238458963512981</v>
      </c>
      <c r="EC73" s="48">
        <v>2.4283808533248918</v>
      </c>
      <c r="ED73" s="48">
        <v>2.4649009075754771</v>
      </c>
      <c r="EE73" s="48">
        <v>2.4796230446171177</v>
      </c>
      <c r="EF73" s="48">
        <v>2.5027407535629798</v>
      </c>
      <c r="EG73" s="48">
        <v>2.4888235042063616</v>
      </c>
      <c r="EH73" s="48">
        <v>2.4625866721438032</v>
      </c>
      <c r="EI73" s="48">
        <v>2.4852355251631866</v>
      </c>
      <c r="EJ73" s="48">
        <v>2.5042258811744817</v>
      </c>
      <c r="EK73" s="48">
        <v>2.5086892184865275</v>
      </c>
      <c r="EL73" s="48">
        <v>2.4873924347784548</v>
      </c>
      <c r="EM73" s="48">
        <v>2.5327063321121122</v>
      </c>
      <c r="EN73" s="48">
        <v>2.7806646804776092</v>
      </c>
      <c r="EO73" s="48">
        <v>2.9334396731450001</v>
      </c>
      <c r="EP73" s="48">
        <v>2.8712433299234146</v>
      </c>
      <c r="EQ73" s="48">
        <v>3.0782251722713156</v>
      </c>
      <c r="ER73" s="48">
        <v>3.0207184170083599</v>
      </c>
      <c r="ES73" s="48">
        <v>2.9358154451327603</v>
      </c>
      <c r="ET73" s="48">
        <v>2.9078961885964372</v>
      </c>
      <c r="EU73" s="48">
        <v>2.9309962147797557</v>
      </c>
      <c r="EV73" s="48">
        <v>2.8969906590433165</v>
      </c>
    </row>
    <row r="74" spans="1:152" x14ac:dyDescent="0.25">
      <c r="C74" s="48">
        <v>2.7693474962063735</v>
      </c>
      <c r="D74" s="48">
        <v>2.7332388694160636</v>
      </c>
      <c r="E74" s="48">
        <v>2.676010311898624</v>
      </c>
      <c r="F74" s="48">
        <v>2.7415989062387567</v>
      </c>
      <c r="G74" s="48">
        <v>2.751806204844879</v>
      </c>
      <c r="H74" s="48">
        <v>2.7915132386463264</v>
      </c>
      <c r="I74" s="48">
        <v>2.9103249691484989</v>
      </c>
      <c r="J74" s="48">
        <v>3.0411812516933074</v>
      </c>
      <c r="K74" s="48">
        <v>3.0098877157700685</v>
      </c>
      <c r="L74" s="48">
        <v>3.0033078963744146</v>
      </c>
      <c r="M74" s="48">
        <v>2.9832552768332583</v>
      </c>
      <c r="N74" s="48">
        <v>2.94201656669523</v>
      </c>
      <c r="O74" s="48">
        <v>2.9796714007240324</v>
      </c>
      <c r="P74" s="48">
        <v>3.0166783121183585</v>
      </c>
      <c r="Q74" s="48">
        <v>2.9804574794015286</v>
      </c>
      <c r="R74" s="48">
        <v>3.0222739845683506</v>
      </c>
      <c r="S74" s="48">
        <v>2.8880866425992782</v>
      </c>
      <c r="T74" s="48">
        <v>2.9151893747537843</v>
      </c>
      <c r="U74" s="48">
        <v>2.9146118468443509</v>
      </c>
      <c r="V74" s="48">
        <v>2.9011686783260804</v>
      </c>
      <c r="W74" s="48">
        <v>2.8545439952914737</v>
      </c>
      <c r="X74" s="48">
        <v>2.7937833694560448</v>
      </c>
      <c r="Y74" s="48">
        <v>2.7348116567447422</v>
      </c>
      <c r="Z74" s="48">
        <v>2.7043098322086916</v>
      </c>
      <c r="AA74" s="48">
        <v>2.7416356877323422</v>
      </c>
      <c r="AB74" s="48">
        <v>2.7528075581247293</v>
      </c>
      <c r="AC74" s="48">
        <v>2.7483452042382903</v>
      </c>
      <c r="AD74" s="48">
        <v>2.6875</v>
      </c>
      <c r="AE74" s="48">
        <v>2.6704711735440445</v>
      </c>
      <c r="AF74" s="48">
        <v>2.6204971484948389</v>
      </c>
      <c r="AG74" s="48">
        <v>2.6330731014904183</v>
      </c>
      <c r="AH74" s="48">
        <v>2.6536961367013374</v>
      </c>
      <c r="AI74" s="48">
        <v>2.7267502011725484</v>
      </c>
      <c r="AJ74" s="48">
        <v>2.7655818585072196</v>
      </c>
      <c r="AK74" s="48">
        <v>2.781244428596898</v>
      </c>
      <c r="AL74" s="48">
        <v>2.818107935950096</v>
      </c>
      <c r="AM74" s="48">
        <v>2.8520730546178488</v>
      </c>
      <c r="AN74" s="48">
        <v>2.955244277417151</v>
      </c>
      <c r="AO74" s="48">
        <v>2.9877125063120689</v>
      </c>
      <c r="AP74" s="48">
        <v>3.0890670644539746</v>
      </c>
      <c r="AQ74" s="48">
        <v>3.0602171767028632</v>
      </c>
      <c r="AR74" s="48">
        <v>3.0667261229122751</v>
      </c>
      <c r="AS74" s="48">
        <v>3.1368155720487332</v>
      </c>
      <c r="AT74" s="48">
        <v>3.1232074687975948</v>
      </c>
      <c r="AU74" s="48">
        <v>3.1126963707948385</v>
      </c>
      <c r="AV74" s="48">
        <v>3.1548702231587011</v>
      </c>
      <c r="AW74" s="48">
        <v>3.1529054886719123</v>
      </c>
      <c r="AX74" s="48">
        <v>3.1572261246450455</v>
      </c>
      <c r="AY74" s="48">
        <v>3.1400121477609462</v>
      </c>
      <c r="AZ74" s="48">
        <v>3.1509878822217758</v>
      </c>
      <c r="BA74" s="48">
        <v>3.1599512474906799</v>
      </c>
      <c r="BB74" s="48">
        <v>3.1640652588459632</v>
      </c>
      <c r="BC74" s="48">
        <v>3.2143044412983062</v>
      </c>
      <c r="BD74" s="48">
        <v>3.2352638617426188</v>
      </c>
      <c r="BE74" s="48">
        <v>3.285077951002227</v>
      </c>
      <c r="BF74" s="48">
        <v>3.2878802959424038</v>
      </c>
      <c r="BG74" s="48">
        <v>3.3218616846935429</v>
      </c>
      <c r="BH74" s="48">
        <v>3.3479921676885049</v>
      </c>
      <c r="BI74" s="48">
        <v>3.370006155983142</v>
      </c>
      <c r="BJ74" s="48">
        <v>3.3848770681923614</v>
      </c>
      <c r="BK74" s="48">
        <v>3.4556223746638062</v>
      </c>
      <c r="BL74" s="48">
        <v>3.422279831344329</v>
      </c>
      <c r="BM74" s="48">
        <v>3.4002932551319649</v>
      </c>
      <c r="BN74" s="48">
        <v>3.3691787355823428</v>
      </c>
      <c r="BO74" s="48">
        <v>3.3079353280059469</v>
      </c>
      <c r="BP74" s="48">
        <v>3.3114181446402449</v>
      </c>
      <c r="BQ74" s="48">
        <v>3.3096191109288147</v>
      </c>
      <c r="BR74" s="48">
        <v>3.3545281260000275</v>
      </c>
      <c r="BS74" s="48">
        <v>3.3902766809371405</v>
      </c>
      <c r="BT74" s="48">
        <v>3.3470169677066233</v>
      </c>
      <c r="BU74" s="48">
        <v>3.2985899879682576</v>
      </c>
      <c r="BV74" s="48">
        <v>3.2891743610330524</v>
      </c>
      <c r="BW74" s="48">
        <v>3.250872185220425</v>
      </c>
      <c r="BX74" s="48">
        <v>3.3048358676499379</v>
      </c>
      <c r="BY74" s="48">
        <v>3.3909140891713228</v>
      </c>
      <c r="BZ74" s="48">
        <v>3.4561192898211921</v>
      </c>
      <c r="CA74" s="48">
        <v>3.460143126925753</v>
      </c>
      <c r="CB74" s="48">
        <v>3.4797658062378023</v>
      </c>
      <c r="CC74" s="48">
        <v>3.4708389168568088</v>
      </c>
      <c r="CD74" s="48">
        <v>3.4313377364297035</v>
      </c>
      <c r="CE74" s="48">
        <v>3.4940421202801781</v>
      </c>
      <c r="CF74" s="48">
        <v>3.5248416866832928</v>
      </c>
      <c r="CG74" s="48">
        <v>3.4787609521769034</v>
      </c>
      <c r="CH74" s="48">
        <v>3.4795037575513952</v>
      </c>
      <c r="CI74" s="48">
        <v>3.5691523263224978</v>
      </c>
      <c r="CJ74" s="48">
        <v>3.4992847544323546</v>
      </c>
      <c r="CK74" s="48">
        <v>3.4734546387564409</v>
      </c>
      <c r="CL74" s="48">
        <v>3.5290748244478856</v>
      </c>
      <c r="CM74" s="48">
        <v>3.4799051409826474</v>
      </c>
      <c r="CN74" s="48">
        <v>3.4798061723165299</v>
      </c>
      <c r="CO74" s="48">
        <v>3.49240692357936</v>
      </c>
      <c r="CP74" s="48">
        <v>3.4678125408821487</v>
      </c>
      <c r="CQ74" s="48">
        <v>3.3515253288553035</v>
      </c>
      <c r="CR74" s="48">
        <v>3.349490123298354</v>
      </c>
      <c r="CS74" s="48">
        <v>3.2493035800415391</v>
      </c>
      <c r="CT74" s="48">
        <v>3.103897283711353</v>
      </c>
      <c r="CU74" s="48">
        <v>3.1003565970453386</v>
      </c>
      <c r="CV74" s="48">
        <v>2.9942379276936415</v>
      </c>
      <c r="CW74" s="48">
        <v>2.9740225768155026</v>
      </c>
      <c r="CX74" s="48">
        <v>2.9645177411294354</v>
      </c>
      <c r="CY74" s="48">
        <v>2.9430398542833953</v>
      </c>
      <c r="CZ74" s="48">
        <v>2.9261076987882171</v>
      </c>
      <c r="DA74" s="48">
        <v>2.895891581236409</v>
      </c>
      <c r="DB74" s="48">
        <v>2.8791118184520101</v>
      </c>
      <c r="DC74" s="48">
        <v>2.8735958780852791</v>
      </c>
      <c r="DD74" s="48">
        <v>2.856741309847278</v>
      </c>
      <c r="DE74" s="48">
        <v>2.8423988842398886</v>
      </c>
      <c r="DF74" s="48">
        <v>2.8438737371868403</v>
      </c>
      <c r="DG74" s="48">
        <v>2.8377724854689625</v>
      </c>
      <c r="DH74" s="48">
        <v>2.8159671425066555</v>
      </c>
      <c r="DI74" s="48">
        <v>2.8184169123098899</v>
      </c>
      <c r="DJ74" s="48">
        <v>2.8175573407847248</v>
      </c>
      <c r="DK74" s="48">
        <v>2.8680230080954412</v>
      </c>
      <c r="DL74" s="48">
        <v>2.8305730227614916</v>
      </c>
      <c r="DM74" s="48">
        <v>2.8262092238470191</v>
      </c>
      <c r="DN74" s="48">
        <v>2.7946589804139466</v>
      </c>
      <c r="DO74" s="48">
        <v>2.7861698556562602</v>
      </c>
      <c r="DP74" s="48">
        <v>2.7917554116778533</v>
      </c>
      <c r="DQ74" s="48">
        <v>2.7886009233888878</v>
      </c>
      <c r="DR74" s="48">
        <v>2.7725696460867111</v>
      </c>
      <c r="DS74" s="48">
        <v>2.7557328345981018</v>
      </c>
      <c r="DT74" s="48">
        <v>2.7289013227318462</v>
      </c>
      <c r="DU74" s="48">
        <v>2.7300409789598152</v>
      </c>
      <c r="DV74" s="48">
        <v>2.7610405323653961</v>
      </c>
      <c r="DW74" s="48">
        <v>2.7730870501236482</v>
      </c>
      <c r="DX74" s="48">
        <v>2.7671831231107666</v>
      </c>
      <c r="DY74" s="48">
        <v>2.7564640139194769</v>
      </c>
      <c r="DZ74" s="48">
        <v>2.7147248788970311</v>
      </c>
      <c r="EA74" s="48">
        <v>2.7417525141035073</v>
      </c>
      <c r="EB74" s="48">
        <v>2.7730440339612308</v>
      </c>
      <c r="EC74" s="48">
        <v>2.763018065887354</v>
      </c>
      <c r="ED74" s="48">
        <v>2.7916280792739396</v>
      </c>
      <c r="EE74" s="48">
        <v>2.8081420021364707</v>
      </c>
      <c r="EF74" s="48">
        <v>2.8107149039293748</v>
      </c>
      <c r="EG74" s="48">
        <v>2.8173339236998842</v>
      </c>
      <c r="EH74" s="48">
        <v>2.8075046213339188</v>
      </c>
      <c r="EI74" s="48">
        <v>2.8737743366582835</v>
      </c>
      <c r="EJ74" s="48">
        <v>2.9181187698685975</v>
      </c>
      <c r="EK74" s="48">
        <v>2.9498606283767508</v>
      </c>
      <c r="EL74" s="48">
        <v>2.9261834733415681</v>
      </c>
      <c r="EM74" s="48">
        <v>2.9690216149205972</v>
      </c>
      <c r="EN74" s="48">
        <v>3.5258704973940889</v>
      </c>
      <c r="EO74" s="48">
        <v>3.5644825029033571</v>
      </c>
      <c r="EP74" s="48">
        <v>3.5161325997401085</v>
      </c>
      <c r="EQ74" s="48">
        <v>3.7279912564810003</v>
      </c>
      <c r="ER74" s="48">
        <v>3.7036800857049932</v>
      </c>
      <c r="ES74" s="48">
        <v>3.6016511221492151</v>
      </c>
      <c r="ET74" s="48">
        <v>3.6416128280884132</v>
      </c>
      <c r="EU74" s="48">
        <v>3.6196543512036521</v>
      </c>
      <c r="EV74" s="48">
        <v>3.4881532199242367</v>
      </c>
    </row>
    <row r="75" spans="1:152" x14ac:dyDescent="0.25">
      <c r="C75" s="48">
        <v>1.5250379362670714</v>
      </c>
      <c r="D75" s="48">
        <v>1.521366246550824</v>
      </c>
      <c r="E75" s="48">
        <v>1.5322609927017903</v>
      </c>
      <c r="F75" s="48">
        <v>1.5542922933007124</v>
      </c>
      <c r="G75" s="48">
        <v>1.5653775322283612</v>
      </c>
      <c r="H75" s="48">
        <v>1.5921444853585831</v>
      </c>
      <c r="I75" s="48">
        <v>1.6282736870972165</v>
      </c>
      <c r="J75" s="48">
        <v>1.7847466811162287</v>
      </c>
      <c r="K75" s="48">
        <v>1.7194570135746605</v>
      </c>
      <c r="L75" s="48">
        <v>1.7096256509350538</v>
      </c>
      <c r="M75" s="48">
        <v>1.6873035221659074</v>
      </c>
      <c r="N75" s="48">
        <v>1.7106223618648639</v>
      </c>
      <c r="O75" s="48">
        <v>1.7327268789257093</v>
      </c>
      <c r="P75" s="48">
        <v>1.7346659780660449</v>
      </c>
      <c r="Q75" s="48">
        <v>1.7281894166988905</v>
      </c>
      <c r="R75" s="48">
        <v>1.7469791818314164</v>
      </c>
      <c r="S75" s="48">
        <v>1.7047733654231851</v>
      </c>
      <c r="T75" s="48">
        <v>1.7108447295852325</v>
      </c>
      <c r="U75" s="48">
        <v>1.7121959328420235</v>
      </c>
      <c r="V75" s="48">
        <v>1.7242794974956894</v>
      </c>
      <c r="W75" s="48">
        <v>1.7576714197811605</v>
      </c>
      <c r="X75" s="48">
        <v>1.7233176507902945</v>
      </c>
      <c r="Y75" s="48">
        <v>1.7053578391868354</v>
      </c>
      <c r="Z75" s="48">
        <v>1.6882546084438583</v>
      </c>
      <c r="AA75" s="48">
        <v>1.6883519206939286</v>
      </c>
      <c r="AB75" s="48">
        <v>1.6781685298836235</v>
      </c>
      <c r="AC75" s="48">
        <v>1.6233357662396495</v>
      </c>
      <c r="AD75" s="48">
        <v>1.5974999999999999</v>
      </c>
      <c r="AE75" s="48">
        <v>1.616915422885572</v>
      </c>
      <c r="AF75" s="48">
        <v>1.6074307577544096</v>
      </c>
      <c r="AG75" s="48">
        <v>1.6347291223089662</v>
      </c>
      <c r="AH75" s="48">
        <v>1.6205423476968799</v>
      </c>
      <c r="AI75" s="48">
        <v>1.6116795033911941</v>
      </c>
      <c r="AJ75" s="48">
        <v>1.6113701172317023</v>
      </c>
      <c r="AK75" s="48">
        <v>1.6357639507933681</v>
      </c>
      <c r="AL75" s="48">
        <v>1.6100336064313485</v>
      </c>
      <c r="AM75" s="48">
        <v>1.6164632562970658</v>
      </c>
      <c r="AN75" s="48">
        <v>1.607874957294158</v>
      </c>
      <c r="AO75" s="48">
        <v>1.6222016495539469</v>
      </c>
      <c r="AP75" s="48">
        <v>1.6305136014254047</v>
      </c>
      <c r="AQ75" s="48">
        <v>1.6062026982560054</v>
      </c>
      <c r="AR75" s="48">
        <v>1.6012647964974864</v>
      </c>
      <c r="AS75" s="48">
        <v>1.600416108188129</v>
      </c>
      <c r="AT75" s="48">
        <v>1.6041299918903418</v>
      </c>
      <c r="AU75" s="48">
        <v>1.6041008848867575</v>
      </c>
      <c r="AV75" s="48">
        <v>1.6167033809022124</v>
      </c>
      <c r="AW75" s="48">
        <v>1.6096312446677412</v>
      </c>
      <c r="AX75" s="48">
        <v>1.6028994171274846</v>
      </c>
      <c r="AY75" s="48">
        <v>1.5847306326038539</v>
      </c>
      <c r="AZ75" s="48">
        <v>1.5681830643539927</v>
      </c>
      <c r="BA75" s="48">
        <v>1.5754946945798682</v>
      </c>
      <c r="BB75" s="48">
        <v>1.5802669680062151</v>
      </c>
      <c r="BC75" s="48">
        <v>1.599286875360495</v>
      </c>
      <c r="BD75" s="48">
        <v>1.6099166752391731</v>
      </c>
      <c r="BE75" s="48">
        <v>1.5995140716744281</v>
      </c>
      <c r="BF75" s="48">
        <v>1.5991506585713813</v>
      </c>
      <c r="BG75" s="48">
        <v>1.6224188790560472</v>
      </c>
      <c r="BH75" s="48">
        <v>1.6178217186145796</v>
      </c>
      <c r="BI75" s="48">
        <v>1.6258109323946774</v>
      </c>
      <c r="BJ75" s="48">
        <v>1.6715633214782741</v>
      </c>
      <c r="BK75" s="48">
        <v>1.6424405427457618</v>
      </c>
      <c r="BL75" s="48">
        <v>1.6522892176581891</v>
      </c>
      <c r="BM75" s="48">
        <v>1.6246334310850441</v>
      </c>
      <c r="BN75" s="48">
        <v>1.6043708264677825</v>
      </c>
      <c r="BO75" s="48">
        <v>1.5753434448844224</v>
      </c>
      <c r="BP75" s="48">
        <v>1.5250699345384322</v>
      </c>
      <c r="BQ75" s="48">
        <v>1.5063010056150377</v>
      </c>
      <c r="BR75" s="48">
        <v>1.5207379683608586</v>
      </c>
      <c r="BS75" s="48">
        <v>1.548969893456364</v>
      </c>
      <c r="BT75" s="48">
        <v>1.5503557744937053</v>
      </c>
      <c r="BU75" s="48">
        <v>1.5316813345770639</v>
      </c>
      <c r="BV75" s="48">
        <v>1.5402114278067709</v>
      </c>
      <c r="BW75" s="48">
        <v>1.5131092081615394</v>
      </c>
      <c r="BX75" s="48">
        <v>1.5597467858774392</v>
      </c>
      <c r="BY75" s="48">
        <v>1.5982815277014155</v>
      </c>
      <c r="BZ75" s="48">
        <v>1.6136981108232769</v>
      </c>
      <c r="CA75" s="48">
        <v>1.6325414968690986</v>
      </c>
      <c r="CB75" s="48">
        <v>1.612843834002283</v>
      </c>
      <c r="CC75" s="48">
        <v>1.5911532843190519</v>
      </c>
      <c r="CD75" s="48">
        <v>1.5848779679473524</v>
      </c>
      <c r="CE75" s="48">
        <v>1.6078674415613268</v>
      </c>
      <c r="CF75" s="48">
        <v>1.6020962866763973</v>
      </c>
      <c r="CG75" s="48">
        <v>1.5865856271354628</v>
      </c>
      <c r="CH75" s="48">
        <v>1.6347861043181133</v>
      </c>
      <c r="CI75" s="48">
        <v>1.6615019450121973</v>
      </c>
      <c r="CJ75" s="48">
        <v>1.6450648055832504</v>
      </c>
      <c r="CK75" s="48">
        <v>1.6421133656909492</v>
      </c>
      <c r="CL75" s="48">
        <v>1.6685406368670048</v>
      </c>
      <c r="CM75" s="48">
        <v>1.6704798320117842</v>
      </c>
      <c r="CN75" s="48">
        <v>1.695475632058024</v>
      </c>
      <c r="CO75" s="48">
        <v>1.7064010450685827</v>
      </c>
      <c r="CP75" s="48">
        <v>1.6916404182306708</v>
      </c>
      <c r="CQ75" s="48">
        <v>1.6572708008476273</v>
      </c>
      <c r="CR75" s="48">
        <v>1.6387131166151689</v>
      </c>
      <c r="CS75" s="48">
        <v>1.6162849071275995</v>
      </c>
      <c r="CT75" s="48">
        <v>1.5746600853950279</v>
      </c>
      <c r="CU75" s="48">
        <v>1.585328578706062</v>
      </c>
      <c r="CV75" s="48">
        <v>1.5991025444903371</v>
      </c>
      <c r="CW75" s="48">
        <v>1.5936575648429485</v>
      </c>
      <c r="CX75" s="48">
        <v>1.60119940029985</v>
      </c>
      <c r="CY75" s="48">
        <v>1.6076342829990697</v>
      </c>
      <c r="CZ75" s="48">
        <v>1.5948119630489515</v>
      </c>
      <c r="DA75" s="48">
        <v>1.6037589313451381</v>
      </c>
      <c r="DB75" s="48">
        <v>1.624114359126775</v>
      </c>
      <c r="DC75" s="48">
        <v>1.6366426095357163</v>
      </c>
      <c r="DD75" s="48">
        <v>1.651831724913333</v>
      </c>
      <c r="DE75" s="48">
        <v>1.6578335657833569</v>
      </c>
      <c r="DF75" s="48">
        <v>1.6384191244495427</v>
      </c>
      <c r="DG75" s="48">
        <v>1.6515653372021937</v>
      </c>
      <c r="DH75" s="48">
        <v>1.6392399887324969</v>
      </c>
      <c r="DI75" s="48">
        <v>1.6474673128741162</v>
      </c>
      <c r="DJ75" s="48">
        <v>1.6461126485576363</v>
      </c>
      <c r="DK75" s="48">
        <v>1.6554821758272973</v>
      </c>
      <c r="DL75" s="48">
        <v>1.6429014259144452</v>
      </c>
      <c r="DM75" s="48">
        <v>1.6292885264341959</v>
      </c>
      <c r="DN75" s="48">
        <v>1.6451937769134604</v>
      </c>
      <c r="DO75" s="48">
        <v>1.6319363751387921</v>
      </c>
      <c r="DP75" s="48">
        <v>1.6377167004675552</v>
      </c>
      <c r="DQ75" s="48">
        <v>1.6381354583008638</v>
      </c>
      <c r="DR75" s="48">
        <v>1.6409762896348041</v>
      </c>
      <c r="DS75" s="48">
        <v>1.6509570585655293</v>
      </c>
      <c r="DT75" s="48">
        <v>1.6491202238091731</v>
      </c>
      <c r="DU75" s="48">
        <v>1.6399682534540567</v>
      </c>
      <c r="DV75" s="48">
        <v>1.6342004436378301</v>
      </c>
      <c r="DW75" s="48">
        <v>1.6238365439252187</v>
      </c>
      <c r="DX75" s="48">
        <v>1.606343076898729</v>
      </c>
      <c r="DY75" s="48">
        <v>1.5886700472603865</v>
      </c>
      <c r="DZ75" s="48">
        <v>1.5774437958017635</v>
      </c>
      <c r="EA75" s="48">
        <v>1.5613502575423104</v>
      </c>
      <c r="EB75" s="48">
        <v>1.5519917227108124</v>
      </c>
      <c r="EC75" s="48">
        <v>1.5616403252914886</v>
      </c>
      <c r="ED75" s="48">
        <v>1.5536210409335061</v>
      </c>
      <c r="EE75" s="48">
        <v>1.5504046124354303</v>
      </c>
      <c r="EF75" s="48">
        <v>1.5514107668339969</v>
      </c>
      <c r="EG75" s="48">
        <v>1.5175753074429035</v>
      </c>
      <c r="EH75" s="48">
        <v>1.5071568703830929</v>
      </c>
      <c r="EI75" s="48">
        <v>1.5160077990335978</v>
      </c>
      <c r="EJ75" s="48">
        <v>1.5108829483086039</v>
      </c>
      <c r="EK75" s="48">
        <v>1.5100313155992979</v>
      </c>
      <c r="EL75" s="48">
        <v>1.4965299340107412</v>
      </c>
      <c r="EM75" s="48">
        <v>1.4439958169137965</v>
      </c>
      <c r="EN75" s="48">
        <v>1.2617689400063126</v>
      </c>
      <c r="EO75" s="48">
        <v>1.6006940071919293</v>
      </c>
      <c r="EP75" s="48">
        <v>1.6111863750725759</v>
      </c>
      <c r="EQ75" s="48">
        <v>1.7440388126940969</v>
      </c>
      <c r="ER75" s="48">
        <v>1.7829699586141809</v>
      </c>
      <c r="ES75" s="48">
        <v>1.7763969708548131</v>
      </c>
      <c r="ET75" s="48">
        <v>1.7886258596805236</v>
      </c>
      <c r="EU75" s="48">
        <v>1.777433848627183</v>
      </c>
      <c r="EV75" s="48">
        <v>1.7405472812404412</v>
      </c>
    </row>
    <row r="76" spans="1:152" x14ac:dyDescent="0.25">
      <c r="C76" s="48">
        <v>11.297420333839151</v>
      </c>
      <c r="D76" s="48">
        <v>11.205160712953985</v>
      </c>
      <c r="E76" s="48">
        <v>11.030826767365021</v>
      </c>
      <c r="F76" s="48">
        <v>11.142692667482191</v>
      </c>
      <c r="G76" s="48">
        <v>11.138263210086414</v>
      </c>
      <c r="H76" s="48">
        <v>11.015255128879538</v>
      </c>
      <c r="I76" s="48">
        <v>10.842588783765256</v>
      </c>
      <c r="J76" s="48">
        <v>10.860877810891356</v>
      </c>
      <c r="K76" s="48">
        <v>10.789341377576671</v>
      </c>
      <c r="L76" s="48">
        <v>10.611469557527919</v>
      </c>
      <c r="M76" s="48">
        <v>10.431770064797586</v>
      </c>
      <c r="N76" s="48">
        <v>10.349423974102638</v>
      </c>
      <c r="O76" s="48">
        <v>10.303536619326092</v>
      </c>
      <c r="P76" s="48">
        <v>10.325971382568277</v>
      </c>
      <c r="Q76" s="48">
        <v>10.324518873256194</v>
      </c>
      <c r="R76" s="48">
        <v>10.228563109622945</v>
      </c>
      <c r="S76" s="48">
        <v>10.251561515099421</v>
      </c>
      <c r="T76" s="48">
        <v>10.186279475491023</v>
      </c>
      <c r="U76" s="48">
        <v>10.190059289632627</v>
      </c>
      <c r="V76" s="48">
        <v>10.236198921641076</v>
      </c>
      <c r="W76" s="48">
        <v>10.246395034645122</v>
      </c>
      <c r="X76" s="48">
        <v>10.308188401966484</v>
      </c>
      <c r="Y76" s="48">
        <v>10.28933891387423</v>
      </c>
      <c r="Z76" s="48">
        <v>10.238113705111299</v>
      </c>
      <c r="AA76" s="48">
        <v>10.341800908715408</v>
      </c>
      <c r="AB76" s="48">
        <v>10.346583819297665</v>
      </c>
      <c r="AC76" s="48">
        <v>10.195555331840032</v>
      </c>
      <c r="AD76" s="48">
        <v>9.9974999999999987</v>
      </c>
      <c r="AE76" s="48">
        <v>9.8209930738464539</v>
      </c>
      <c r="AF76" s="48">
        <v>9.6782732151021484</v>
      </c>
      <c r="AG76" s="48">
        <v>9.5788975632836522</v>
      </c>
      <c r="AH76" s="48">
        <v>9.4725111441307597</v>
      </c>
      <c r="AI76" s="48">
        <v>9.3872858949304518</v>
      </c>
      <c r="AJ76" s="48">
        <v>9.3106413796225027</v>
      </c>
      <c r="AK76" s="48">
        <v>9.2351577821358521</v>
      </c>
      <c r="AL76" s="48">
        <v>9.2187053836185129</v>
      </c>
      <c r="AM76" s="48">
        <v>9.1729420929628667</v>
      </c>
      <c r="AN76" s="48">
        <v>9.1860266484455071</v>
      </c>
      <c r="AO76" s="48">
        <v>9.1567076249789583</v>
      </c>
      <c r="AP76" s="48">
        <v>9.097312863861438</v>
      </c>
      <c r="AQ76" s="48">
        <v>9.0654820664692348</v>
      </c>
      <c r="AR76" s="48">
        <v>8.9691097778498463</v>
      </c>
      <c r="AS76" s="48">
        <v>8.8783083601736443</v>
      </c>
      <c r="AT76" s="48">
        <v>8.8593073164942542</v>
      </c>
      <c r="AU76" s="48">
        <v>8.8371730401902298</v>
      </c>
      <c r="AV76" s="48">
        <v>8.8133320563164439</v>
      </c>
      <c r="AW76" s="48">
        <v>8.8027301165987293</v>
      </c>
      <c r="AX76" s="48">
        <v>8.7767149902854591</v>
      </c>
      <c r="AY76" s="48">
        <v>8.7150981944009853</v>
      </c>
      <c r="AZ76" s="48">
        <v>8.623179134757736</v>
      </c>
      <c r="BA76" s="48">
        <v>8.5388586177229708</v>
      </c>
      <c r="BB76" s="48">
        <v>8.429267603644325</v>
      </c>
      <c r="BC76" s="48">
        <v>8.3704752416408841</v>
      </c>
      <c r="BD76" s="48">
        <v>8.3050440626821658</v>
      </c>
      <c r="BE76" s="48">
        <v>8.2658432881150024</v>
      </c>
      <c r="BF76" s="48">
        <v>8.2346305696559501</v>
      </c>
      <c r="BG76" s="48">
        <v>8.2677810553916746</v>
      </c>
      <c r="BH76" s="48">
        <v>8.2030623053959495</v>
      </c>
      <c r="BI76" s="48">
        <v>8.171673006803152</v>
      </c>
      <c r="BJ76" s="48">
        <v>8.1768980980361832</v>
      </c>
      <c r="BK76" s="48">
        <v>7.9598682421202129</v>
      </c>
      <c r="BL76" s="48">
        <v>8.0230635140571227</v>
      </c>
      <c r="BM76" s="48">
        <v>7.9853372434017604</v>
      </c>
      <c r="BN76" s="48">
        <v>7.9842742751423694</v>
      </c>
      <c r="BO76" s="48">
        <v>7.9467642560004572</v>
      </c>
      <c r="BP76" s="48">
        <v>8.0016471891285512</v>
      </c>
      <c r="BQ76" s="48">
        <v>8.0123898561588618</v>
      </c>
      <c r="BR76" s="48">
        <v>7.9334381478441145</v>
      </c>
      <c r="BS76" s="48">
        <v>7.9152638652202221</v>
      </c>
      <c r="BT76" s="48">
        <v>7.8393541324575811</v>
      </c>
      <c r="BU76" s="48">
        <v>7.7706128077219443</v>
      </c>
      <c r="BV76" s="48">
        <v>7.7773317275525233</v>
      </c>
      <c r="BW76" s="48">
        <v>7.7822708531557243</v>
      </c>
      <c r="BX76" s="48">
        <v>7.7256411929778768</v>
      </c>
      <c r="BY76" s="48">
        <v>7.7459115958521396</v>
      </c>
      <c r="BZ76" s="48">
        <v>7.7298287736147095</v>
      </c>
      <c r="CA76" s="48">
        <v>7.7092237352151871</v>
      </c>
      <c r="CB76" s="48">
        <v>7.7058094291220183</v>
      </c>
      <c r="CC76" s="48">
        <v>7.6720630666521812</v>
      </c>
      <c r="CD76" s="48">
        <v>7.6533390147480045</v>
      </c>
      <c r="CE76" s="48">
        <v>7.6616345288071379</v>
      </c>
      <c r="CF76" s="48">
        <v>7.6346668811989273</v>
      </c>
      <c r="CG76" s="48">
        <v>7.5653183883808248</v>
      </c>
      <c r="CH76" s="48">
        <v>7.6223018771007123</v>
      </c>
      <c r="CI76" s="48">
        <v>7.5690644161666762</v>
      </c>
      <c r="CJ76" s="48">
        <v>7.5382548008149461</v>
      </c>
      <c r="CK76" s="48">
        <v>7.5017639889670518</v>
      </c>
      <c r="CL76" s="48">
        <v>7.5832148842735005</v>
      </c>
      <c r="CM76" s="48">
        <v>7.5803637655268954</v>
      </c>
      <c r="CN76" s="48">
        <v>7.560932769896783</v>
      </c>
      <c r="CO76" s="48">
        <v>7.5573563030698896</v>
      </c>
      <c r="CP76" s="48">
        <v>7.562568556218614</v>
      </c>
      <c r="CQ76" s="48">
        <v>7.5696693454879851</v>
      </c>
      <c r="CR76" s="48">
        <v>7.6081698733452452</v>
      </c>
      <c r="CS76" s="48">
        <v>7.6315815377346414</v>
      </c>
      <c r="CT76" s="48">
        <v>7.80264260263049</v>
      </c>
      <c r="CU76" s="48">
        <v>7.878757004584819</v>
      </c>
      <c r="CV76" s="48">
        <v>7.8639539034215495</v>
      </c>
      <c r="CW76" s="48">
        <v>7.7600257560818564</v>
      </c>
      <c r="CX76" s="48">
        <v>7.7561219390304847</v>
      </c>
      <c r="CY76" s="48">
        <v>7.7659427032806043</v>
      </c>
      <c r="CZ76" s="48">
        <v>7.67429786150214</v>
      </c>
      <c r="DA76" s="48">
        <v>7.6236797141969559</v>
      </c>
      <c r="DB76" s="48">
        <v>7.6153130782431955</v>
      </c>
      <c r="DC76" s="48">
        <v>7.6414540357257854</v>
      </c>
      <c r="DD76" s="48">
        <v>7.6595146631687445</v>
      </c>
      <c r="DE76" s="48">
        <v>7.6671315667131559</v>
      </c>
      <c r="DF76" s="48">
        <v>7.6712430152092654</v>
      </c>
      <c r="DG76" s="48">
        <v>7.6565109085434289</v>
      </c>
      <c r="DH76" s="48">
        <v>7.6818929405457466</v>
      </c>
      <c r="DI76" s="48">
        <v>7.6622601587789578</v>
      </c>
      <c r="DJ76" s="48">
        <v>7.6385716972514031</v>
      </c>
      <c r="DK76" s="48">
        <v>7.6276452208493106</v>
      </c>
      <c r="DL76" s="48">
        <v>7.5980869719245421</v>
      </c>
      <c r="DM76" s="48">
        <v>7.6121344206974122</v>
      </c>
      <c r="DN76" s="48">
        <v>7.5757049590220866</v>
      </c>
      <c r="DO76" s="48">
        <v>7.5950456615109188</v>
      </c>
      <c r="DP76" s="48">
        <v>7.5716819265658</v>
      </c>
      <c r="DQ76" s="48">
        <v>7.5588848947990259</v>
      </c>
      <c r="DR76" s="48">
        <v>7.5544641523834821</v>
      </c>
      <c r="DS76" s="48">
        <v>7.5919198272081028</v>
      </c>
      <c r="DT76" s="48">
        <v>7.500388557592415</v>
      </c>
      <c r="DU76" s="48">
        <v>7.4871637052754352</v>
      </c>
      <c r="DV76" s="48">
        <v>7.4611816898568257</v>
      </c>
      <c r="DW76" s="48">
        <v>7.4509207609382875</v>
      </c>
      <c r="DX76" s="48">
        <v>7.4453605963251928</v>
      </c>
      <c r="DY76" s="48">
        <v>7.3813983744934992</v>
      </c>
      <c r="DZ76" s="48">
        <v>7.3663209539187671</v>
      </c>
      <c r="EA76" s="48">
        <v>7.3506867794947262</v>
      </c>
      <c r="EB76" s="48">
        <v>7.3605489790328962</v>
      </c>
      <c r="EC76" s="48">
        <v>7.3567428644643922</v>
      </c>
      <c r="ED76" s="48">
        <v>7.3324689757362478</v>
      </c>
      <c r="EE76" s="48">
        <v>7.2640004682675565</v>
      </c>
      <c r="EF76" s="48">
        <v>7.195920604696787</v>
      </c>
      <c r="EG76" s="48">
        <v>7.1579563795295149</v>
      </c>
      <c r="EH76" s="48">
        <v>7.1434136253213696</v>
      </c>
      <c r="EI76" s="48">
        <v>7.159004210347848</v>
      </c>
      <c r="EJ76" s="48">
        <v>7.146782417551842</v>
      </c>
      <c r="EK76" s="48">
        <v>7.1667985821948443</v>
      </c>
      <c r="EL76" s="48">
        <v>7.1073229652174508</v>
      </c>
      <c r="EM76" s="48">
        <v>7.7920368998067744</v>
      </c>
      <c r="EN76" s="48">
        <v>8.8693349346020298</v>
      </c>
      <c r="EO76" s="48">
        <v>8.1119086596986101</v>
      </c>
      <c r="EP76" s="48">
        <v>7.948795930216483</v>
      </c>
      <c r="EQ76" s="48">
        <v>8.007117437722421</v>
      </c>
      <c r="ER76" s="48">
        <v>7.8014500978847963</v>
      </c>
      <c r="ES76" s="48">
        <v>7.8002367694128996</v>
      </c>
      <c r="ET76" s="48">
        <v>7.7772737860268961</v>
      </c>
      <c r="EU76" s="48">
        <v>7.7366062591106246</v>
      </c>
      <c r="EV76" s="48">
        <v>7.6209971530081635</v>
      </c>
    </row>
    <row r="77" spans="1:152" x14ac:dyDescent="0.25">
      <c r="C77" s="48">
        <v>5.4286798179059179</v>
      </c>
      <c r="D77" s="48">
        <v>5.4329181892758589</v>
      </c>
      <c r="E77" s="48">
        <v>5.3738063251152832</v>
      </c>
      <c r="F77" s="48">
        <v>5.4184356335899828</v>
      </c>
      <c r="G77" s="48">
        <v>5.432780847145489</v>
      </c>
      <c r="H77" s="48">
        <v>5.5058741013501669</v>
      </c>
      <c r="I77" s="48">
        <v>5.4470039764157416</v>
      </c>
      <c r="J77" s="48">
        <v>5.4016526686534814</v>
      </c>
      <c r="K77" s="48">
        <v>5.5036031506619736</v>
      </c>
      <c r="L77" s="48">
        <v>5.4596665902466173</v>
      </c>
      <c r="M77" s="48">
        <v>5.4372233271315835</v>
      </c>
      <c r="N77" s="48">
        <v>5.4143260655685674</v>
      </c>
      <c r="O77" s="48">
        <v>5.3436059284012494</v>
      </c>
      <c r="P77" s="48">
        <v>5.3164018592216786</v>
      </c>
      <c r="Q77" s="48">
        <v>5.3332936732205001</v>
      </c>
      <c r="R77" s="48">
        <v>5.4098121997379529</v>
      </c>
      <c r="S77" s="48">
        <v>5.3349378259125553</v>
      </c>
      <c r="T77" s="48">
        <v>5.3351342225223695</v>
      </c>
      <c r="U77" s="48">
        <v>5.3055909569457524</v>
      </c>
      <c r="V77" s="48">
        <v>5.3178969264033729</v>
      </c>
      <c r="W77" s="48">
        <v>5.2355600738382506</v>
      </c>
      <c r="X77" s="48">
        <v>5.1725960776021562</v>
      </c>
      <c r="Y77" s="48">
        <v>5.0926768398887363</v>
      </c>
      <c r="Z77" s="48">
        <v>5.007885415858734</v>
      </c>
      <c r="AA77" s="48">
        <v>5.0650557620817844</v>
      </c>
      <c r="AB77" s="48">
        <v>5.1007155771728341</v>
      </c>
      <c r="AC77" s="48">
        <v>5.0663176704502559</v>
      </c>
      <c r="AD77" s="48">
        <v>4.9625000000000004</v>
      </c>
      <c r="AE77" s="48">
        <v>5.0190225343868899</v>
      </c>
      <c r="AF77" s="48">
        <v>5.0268306181870681</v>
      </c>
      <c r="AG77" s="48">
        <v>5.0508634965696713</v>
      </c>
      <c r="AH77" s="48">
        <v>5.035754086181278</v>
      </c>
      <c r="AI77" s="48">
        <v>4.9522933670536844</v>
      </c>
      <c r="AJ77" s="48">
        <v>4.9314262436065723</v>
      </c>
      <c r="AK77" s="48">
        <v>4.9072918523801032</v>
      </c>
      <c r="AL77" s="48">
        <v>4.8916027851604547</v>
      </c>
      <c r="AM77" s="48">
        <v>4.8667012897083017</v>
      </c>
      <c r="AN77" s="48">
        <v>4.8150837034506324</v>
      </c>
      <c r="AO77" s="48">
        <v>4.7908601245581552</v>
      </c>
      <c r="AP77" s="48">
        <v>4.8003812128369283</v>
      </c>
      <c r="AQ77" s="48">
        <v>4.6993254359986842</v>
      </c>
      <c r="AR77" s="48">
        <v>4.6558294146262353</v>
      </c>
      <c r="AS77" s="48">
        <v>4.6692139956388665</v>
      </c>
      <c r="AT77" s="48">
        <v>4.6165713946634499</v>
      </c>
      <c r="AU77" s="48">
        <v>4.5803609714263436</v>
      </c>
      <c r="AV77" s="48">
        <v>4.5934297481084192</v>
      </c>
      <c r="AW77" s="48">
        <v>4.557777988434923</v>
      </c>
      <c r="AX77" s="48">
        <v>4.5396801673890295</v>
      </c>
      <c r="AY77" s="48">
        <v>4.4854687011098635</v>
      </c>
      <c r="AZ77" s="48">
        <v>4.4669456984628884</v>
      </c>
      <c r="BA77" s="48">
        <v>4.479136793805564</v>
      </c>
      <c r="BB77" s="48">
        <v>4.449466770252136</v>
      </c>
      <c r="BC77" s="48">
        <v>4.4500375788719344</v>
      </c>
      <c r="BD77" s="48">
        <v>4.4182697253368994</v>
      </c>
      <c r="BE77" s="48">
        <v>4.3429844097995538</v>
      </c>
      <c r="BF77" s="48">
        <v>4.3379449918715371</v>
      </c>
      <c r="BG77" s="48">
        <v>4.3838085873484101</v>
      </c>
      <c r="BH77" s="48">
        <v>4.3575257599589117</v>
      </c>
      <c r="BI77" s="48">
        <v>4.2965605417265165</v>
      </c>
      <c r="BJ77" s="48">
        <v>4.2260708210916968</v>
      </c>
      <c r="BK77" s="48">
        <v>4.1688072285515698</v>
      </c>
      <c r="BL77" s="48">
        <v>4.1731849401808736</v>
      </c>
      <c r="BM77" s="48">
        <v>4.142228739002932</v>
      </c>
      <c r="BN77" s="48">
        <v>4.1164397421443644</v>
      </c>
      <c r="BO77" s="48">
        <v>4.0112647063028035</v>
      </c>
      <c r="BP77" s="48">
        <v>3.9532539085242036</v>
      </c>
      <c r="BQ77" s="48">
        <v>3.8937527403363363</v>
      </c>
      <c r="BR77" s="48">
        <v>3.8554116288453248</v>
      </c>
      <c r="BS77" s="48">
        <v>3.8682682849107057</v>
      </c>
      <c r="BT77" s="48">
        <v>3.8136288998357961</v>
      </c>
      <c r="BU77" s="48">
        <v>3.7244325478903892</v>
      </c>
      <c r="BV77" s="48">
        <v>3.7735849056603774</v>
      </c>
      <c r="BW77" s="48">
        <v>3.6737498678507245</v>
      </c>
      <c r="BX77" s="48">
        <v>3.6872675063629838</v>
      </c>
      <c r="BY77" s="48">
        <v>3.7092917694894458</v>
      </c>
      <c r="BZ77" s="48">
        <v>3.6722057243950217</v>
      </c>
      <c r="CA77" s="48">
        <v>3.6850213696451646</v>
      </c>
      <c r="CB77" s="48">
        <v>3.6147831743810679</v>
      </c>
      <c r="CC77" s="48">
        <v>3.5794912655584126</v>
      </c>
      <c r="CD77" s="48">
        <v>3.573373103236039</v>
      </c>
      <c r="CE77" s="48">
        <v>3.5794052644503429</v>
      </c>
      <c r="CF77" s="48">
        <v>3.5754100056314719</v>
      </c>
      <c r="CG77" s="48">
        <v>3.4753780403919667</v>
      </c>
      <c r="CH77" s="48">
        <v>3.5364532734805088</v>
      </c>
      <c r="CI77" s="48">
        <v>3.4878354321883029</v>
      </c>
      <c r="CJ77" s="48">
        <v>3.4505180111838394</v>
      </c>
      <c r="CK77" s="48">
        <v>3.4274840171908747</v>
      </c>
      <c r="CL77" s="48">
        <v>3.4336084180155719</v>
      </c>
      <c r="CM77" s="48">
        <v>3.4046865369145745</v>
      </c>
      <c r="CN77" s="48">
        <v>3.3361918439459841</v>
      </c>
      <c r="CO77" s="48">
        <v>3.2903331156107121</v>
      </c>
      <c r="CP77" s="48">
        <v>3.2474263114993303</v>
      </c>
      <c r="CQ77" s="48">
        <v>3.1945943784734721</v>
      </c>
      <c r="CR77" s="48">
        <v>3.20733669631487</v>
      </c>
      <c r="CS77" s="48">
        <v>3.1410262720122843</v>
      </c>
      <c r="CT77" s="48">
        <v>3.0867375263705097</v>
      </c>
      <c r="CU77" s="48">
        <v>3.1023942944472744</v>
      </c>
      <c r="CV77" s="48">
        <v>3.0717454489827136</v>
      </c>
      <c r="CW77" s="48">
        <v>3.0655773990381716</v>
      </c>
      <c r="CX77" s="48">
        <v>3.0564717641179411</v>
      </c>
      <c r="CY77" s="48">
        <v>3.095487932843652</v>
      </c>
      <c r="CZ77" s="48">
        <v>3.0887236606224469</v>
      </c>
      <c r="DA77" s="48">
        <v>3.0648105001553279</v>
      </c>
      <c r="DB77" s="48">
        <v>3.0948294871671957</v>
      </c>
      <c r="DC77" s="48">
        <v>3.0980659582125742</v>
      </c>
      <c r="DD77" s="48">
        <v>3.1078422186826571</v>
      </c>
      <c r="DE77" s="48">
        <v>3.099023709902371</v>
      </c>
      <c r="DF77" s="48">
        <v>3.128816193612848</v>
      </c>
      <c r="DG77" s="48">
        <v>3.1489237451297081</v>
      </c>
      <c r="DH77" s="48">
        <v>3.1121934375880271</v>
      </c>
      <c r="DI77" s="48">
        <v>3.1303687360977994</v>
      </c>
      <c r="DJ77" s="48">
        <v>3.108627314006287</v>
      </c>
      <c r="DK77" s="48">
        <v>3.1245561709984373</v>
      </c>
      <c r="DL77" s="48">
        <v>3.0962713665751487</v>
      </c>
      <c r="DM77" s="48">
        <v>3.0713934195725532</v>
      </c>
      <c r="DN77" s="48">
        <v>3.0481664120016672</v>
      </c>
      <c r="DO77" s="48">
        <v>3.0280338437438137</v>
      </c>
      <c r="DP77" s="48">
        <v>3.0632939319626291</v>
      </c>
      <c r="DQ77" s="48">
        <v>3.0399772085501455</v>
      </c>
      <c r="DR77" s="48">
        <v>3.0488310740181523</v>
      </c>
      <c r="DS77" s="48">
        <v>3.0304785706601343</v>
      </c>
      <c r="DT77" s="48">
        <v>3.0127528691910639</v>
      </c>
      <c r="DU77" s="48">
        <v>2.9997246473055927</v>
      </c>
      <c r="DV77" s="48">
        <v>2.9852792901794718</v>
      </c>
      <c r="DW77" s="48">
        <v>2.9971748925578825</v>
      </c>
      <c r="DX77" s="48">
        <v>2.968173833225189</v>
      </c>
      <c r="DY77" s="48">
        <v>2.9586726336497087</v>
      </c>
      <c r="DZ77" s="48">
        <v>2.9165631598559183</v>
      </c>
      <c r="EA77" s="48">
        <v>2.9073154280107922</v>
      </c>
      <c r="EB77" s="48">
        <v>2.8924865341894646</v>
      </c>
      <c r="EC77" s="48">
        <v>2.8685343040827251</v>
      </c>
      <c r="ED77" s="48">
        <v>2.8442304130394516</v>
      </c>
      <c r="EE77" s="48">
        <v>2.8337503841257301</v>
      </c>
      <c r="EF77" s="48">
        <v>2.8424499451849288</v>
      </c>
      <c r="EG77" s="48">
        <v>2.8116206990130403</v>
      </c>
      <c r="EH77" s="48">
        <v>2.7820076066093931</v>
      </c>
      <c r="EI77" s="48">
        <v>2.7791121534940233</v>
      </c>
      <c r="EJ77" s="48">
        <v>2.7706476901994339</v>
      </c>
      <c r="EK77" s="48">
        <v>2.7530197185037339</v>
      </c>
      <c r="EL77" s="48">
        <v>2.7364728843516062</v>
      </c>
      <c r="EM77" s="48">
        <v>2.5368617157579076</v>
      </c>
      <c r="EN77" s="48">
        <v>2.2602523537880015</v>
      </c>
      <c r="EO77" s="48">
        <v>2.7578390630902909</v>
      </c>
      <c r="EP77" s="48">
        <v>2.7343857999944707</v>
      </c>
      <c r="EQ77" s="48">
        <v>2.910952057259387</v>
      </c>
      <c r="ER77" s="48">
        <v>3.0417620538589563</v>
      </c>
      <c r="ES77" s="48">
        <v>3.0047165970347449</v>
      </c>
      <c r="ET77" s="48">
        <v>2.9508035944146815</v>
      </c>
      <c r="EU77" s="48">
        <v>2.9303963383542992</v>
      </c>
      <c r="EV77" s="48">
        <v>2.8993435448577678</v>
      </c>
    </row>
    <row r="78" spans="1:152" x14ac:dyDescent="0.25">
      <c r="C78" s="48">
        <v>4.100910470409711</v>
      </c>
      <c r="D78" s="48">
        <v>4.1576553061376682</v>
      </c>
      <c r="E78" s="48">
        <v>4.0303547438364626</v>
      </c>
      <c r="F78" s="48">
        <v>4.0080592933726704</v>
      </c>
      <c r="G78" s="48">
        <v>3.7753222836095763</v>
      </c>
      <c r="H78" s="48">
        <v>3.1386989303875152</v>
      </c>
      <c r="I78" s="48">
        <v>2.9068970245440835</v>
      </c>
      <c r="J78" s="48">
        <v>2.8379842861013271</v>
      </c>
      <c r="K78" s="48">
        <v>3.0735713088654264</v>
      </c>
      <c r="L78" s="48">
        <v>3.1506894180067468</v>
      </c>
      <c r="M78" s="48">
        <v>3.1404375441072689</v>
      </c>
      <c r="N78" s="48">
        <v>3.1641753149893681</v>
      </c>
      <c r="O78" s="48">
        <v>3.0446486586837467</v>
      </c>
      <c r="P78" s="48">
        <v>3.0257921438770241</v>
      </c>
      <c r="Q78" s="48">
        <v>3.0012790386388652</v>
      </c>
      <c r="R78" s="48">
        <v>2.9261901295676225</v>
      </c>
      <c r="S78" s="48">
        <v>2.9654461062403303</v>
      </c>
      <c r="T78" s="48">
        <v>3.2697394338454608</v>
      </c>
      <c r="U78" s="48">
        <v>3.0669917437801297</v>
      </c>
      <c r="V78" s="48">
        <v>3.0489640638257112</v>
      </c>
      <c r="W78" s="48">
        <v>3.1140479948634261</v>
      </c>
      <c r="X78" s="48">
        <v>3.0078765131891947</v>
      </c>
      <c r="Y78" s="48">
        <v>3.2625367197857904</v>
      </c>
      <c r="Z78" s="48">
        <v>3.6479743530080917</v>
      </c>
      <c r="AA78" s="48">
        <v>3.2192275919041715</v>
      </c>
      <c r="AB78" s="48">
        <v>3.0456594260103387</v>
      </c>
      <c r="AC78" s="48">
        <v>3.015125965821861</v>
      </c>
      <c r="AD78" s="48">
        <v>3.0100000000000002</v>
      </c>
      <c r="AE78" s="48">
        <v>2.9289825382889476</v>
      </c>
      <c r="AF78" s="48">
        <v>2.9862598358880574</v>
      </c>
      <c r="AG78" s="48">
        <v>2.99976342559735</v>
      </c>
      <c r="AH78" s="48">
        <v>2.9949851411589896</v>
      </c>
      <c r="AI78" s="48">
        <v>2.956661685251178</v>
      </c>
      <c r="AJ78" s="48">
        <v>2.8606345901416739</v>
      </c>
      <c r="AK78" s="48">
        <v>2.7879301123194864</v>
      </c>
      <c r="AL78" s="48">
        <v>2.7983394469216072</v>
      </c>
      <c r="AM78" s="48">
        <v>2.7568596901237776</v>
      </c>
      <c r="AN78" s="48">
        <v>2.6648445507345406</v>
      </c>
      <c r="AO78" s="48">
        <v>2.7815182629187003</v>
      </c>
      <c r="AP78" s="48">
        <v>2.7451467876603064</v>
      </c>
      <c r="AQ78" s="48">
        <v>2.7661237249095101</v>
      </c>
      <c r="AR78" s="48">
        <v>2.75255391600454</v>
      </c>
      <c r="AS78" s="48">
        <v>2.6526896993218236</v>
      </c>
      <c r="AT78" s="48">
        <v>2.5852008623929423</v>
      </c>
      <c r="AU78" s="48">
        <v>2.7111838771293804</v>
      </c>
      <c r="AV78" s="48">
        <v>2.8311464419116943</v>
      </c>
      <c r="AW78" s="48">
        <v>2.72063702720637</v>
      </c>
      <c r="AX78" s="48">
        <v>2.7761171723210283</v>
      </c>
      <c r="AY78" s="48">
        <v>2.801347297123189</v>
      </c>
      <c r="AZ78" s="48">
        <v>2.6373987900498967</v>
      </c>
      <c r="BA78" s="48">
        <v>2.6258244909664468</v>
      </c>
      <c r="BB78" s="48">
        <v>2.6078819125644461</v>
      </c>
      <c r="BC78" s="48">
        <v>2.3805778407005396</v>
      </c>
      <c r="BD78" s="48">
        <v>2.2597126495902344</v>
      </c>
      <c r="BE78" s="48">
        <v>2.2288587433353579</v>
      </c>
      <c r="BF78" s="48">
        <v>2.1465777512358586</v>
      </c>
      <c r="BG78" s="48">
        <v>2.069813176007866</v>
      </c>
      <c r="BH78" s="48">
        <v>2.3143838474625236</v>
      </c>
      <c r="BI78" s="48">
        <v>2.4213533692169276</v>
      </c>
      <c r="BJ78" s="48">
        <v>2.5096644502860679</v>
      </c>
      <c r="BK78" s="48">
        <v>2.6427125200205497</v>
      </c>
      <c r="BL78" s="48">
        <v>2.7354400393331249</v>
      </c>
      <c r="BM78" s="48">
        <v>2.7771260997067451</v>
      </c>
      <c r="BN78" s="48">
        <v>2.7491110918393891</v>
      </c>
      <c r="BO78" s="48">
        <v>2.6574986062070245</v>
      </c>
      <c r="BP78" s="48">
        <v>2.7022421652017097</v>
      </c>
      <c r="BQ78" s="48">
        <v>2.5430321202777817</v>
      </c>
      <c r="BR78" s="48">
        <v>2.1691038359328263</v>
      </c>
      <c r="BS78" s="48">
        <v>2.0629840530917054</v>
      </c>
      <c r="BT78" s="48">
        <v>2.3097974822112755</v>
      </c>
      <c r="BU78" s="48">
        <v>2.3441619012856392</v>
      </c>
      <c r="BV78" s="48">
        <v>2.4153619697577948</v>
      </c>
      <c r="BW78" s="48">
        <v>2.7315255312400888</v>
      </c>
      <c r="BX78" s="48">
        <v>2.3494093845852637</v>
      </c>
      <c r="BY78" s="48">
        <v>2.5240061885460756</v>
      </c>
      <c r="BZ78" s="48">
        <v>2.5475453339230425</v>
      </c>
      <c r="CA78" s="48">
        <v>2.7196600735513368</v>
      </c>
      <c r="CB78" s="48">
        <v>2.7568091713615885</v>
      </c>
      <c r="CC78" s="48">
        <v>2.7863291200367004</v>
      </c>
      <c r="CD78" s="48">
        <v>3.0371895935421254</v>
      </c>
      <c r="CE78" s="48">
        <v>2.9830326133985055</v>
      </c>
      <c r="CF78" s="48">
        <v>2.969739458229419</v>
      </c>
      <c r="CG78" s="48">
        <v>3.5171006190728562</v>
      </c>
      <c r="CH78" s="48">
        <v>3.4582872712248616</v>
      </c>
      <c r="CI78" s="48">
        <v>3.3449814289795823</v>
      </c>
      <c r="CJ78" s="48">
        <v>3.550218908491916</v>
      </c>
      <c r="CK78" s="48">
        <v>3.7332421048130171</v>
      </c>
      <c r="CL78" s="48">
        <v>3.1556951015126122</v>
      </c>
      <c r="CM78" s="48">
        <v>3.2584281401155435</v>
      </c>
      <c r="CN78" s="48">
        <v>3.5293996094516826</v>
      </c>
      <c r="CO78" s="48">
        <v>3.5638471587197915</v>
      </c>
      <c r="CP78" s="48">
        <v>3.8190216461543103</v>
      </c>
      <c r="CQ78" s="48">
        <v>3.9542601255447605</v>
      </c>
      <c r="CR78" s="48">
        <v>4.1579877392669227</v>
      </c>
      <c r="CS78" s="48">
        <v>4.3852309751848093</v>
      </c>
      <c r="CT78" s="48">
        <v>3.048380421726272</v>
      </c>
      <c r="CU78" s="48">
        <v>2.492103922567499</v>
      </c>
      <c r="CV78" s="48">
        <v>2.7035847228596199</v>
      </c>
      <c r="CW78" s="48">
        <v>3.1078334708332491</v>
      </c>
      <c r="CX78" s="48">
        <v>3.2933533233383305</v>
      </c>
      <c r="CY78" s="48">
        <v>3.26476469540082</v>
      </c>
      <c r="CZ78" s="48">
        <v>3.1621947277162255</v>
      </c>
      <c r="DA78" s="48">
        <v>3.2026638707673185</v>
      </c>
      <c r="DB78" s="48">
        <v>3.4946262331860067</v>
      </c>
      <c r="DC78" s="48">
        <v>3.7411680021215732</v>
      </c>
      <c r="DD78" s="48">
        <v>3.9679565258127982</v>
      </c>
      <c r="DE78" s="48">
        <v>3.9070199907019987</v>
      </c>
      <c r="DF78" s="48">
        <v>3.8531991266698733</v>
      </c>
      <c r="DG78" s="48">
        <v>3.8852846440922324</v>
      </c>
      <c r="DH78" s="48">
        <v>3.7891523021144744</v>
      </c>
      <c r="DI78" s="48">
        <v>3.7804944210354998</v>
      </c>
      <c r="DJ78" s="48">
        <v>3.8233160482549233</v>
      </c>
      <c r="DK78" s="48">
        <v>3.8329072574918333</v>
      </c>
      <c r="DL78" s="48">
        <v>3.620582765034098</v>
      </c>
      <c r="DM78" s="48">
        <v>3.648762654668166</v>
      </c>
      <c r="DN78" s="48">
        <v>3.6211626614807617</v>
      </c>
      <c r="DO78" s="48">
        <v>3.6262383694407867</v>
      </c>
      <c r="DP78" s="48">
        <v>3.533394995205648</v>
      </c>
      <c r="DQ78" s="48">
        <v>3.4111761896382702</v>
      </c>
      <c r="DR78" s="48">
        <v>3.0571272129950722</v>
      </c>
      <c r="DS78" s="48">
        <v>2.5281573002093696</v>
      </c>
      <c r="DT78" s="48">
        <v>2.6520078202328068</v>
      </c>
      <c r="DU78" s="48">
        <v>2.6028928230130064</v>
      </c>
      <c r="DV78" s="48">
        <v>2.3117564025005044</v>
      </c>
      <c r="DW78" s="48">
        <v>2.0520043857192016</v>
      </c>
      <c r="DX78" s="48">
        <v>2.2053586972003734</v>
      </c>
      <c r="DY78" s="48">
        <v>2.1576756981291783</v>
      </c>
      <c r="DZ78" s="48">
        <v>2.2699043597068687</v>
      </c>
      <c r="EA78" s="48">
        <v>2.3592715231788084</v>
      </c>
      <c r="EB78" s="48">
        <v>2.2716898451051399</v>
      </c>
      <c r="EC78" s="48">
        <v>2.2881949940081849</v>
      </c>
      <c r="ED78" s="48">
        <v>2.442674569364697</v>
      </c>
      <c r="EE78" s="48">
        <v>2.5110847710610651</v>
      </c>
      <c r="EF78" s="48">
        <v>2.5452945588829263</v>
      </c>
      <c r="EG78" s="48">
        <v>2.5295302301001241</v>
      </c>
      <c r="EH78" s="48">
        <v>2.4880836868683294</v>
      </c>
      <c r="EI78" s="48">
        <v>2.2881403826047637</v>
      </c>
      <c r="EJ78" s="48">
        <v>2.435359669442184</v>
      </c>
      <c r="EK78" s="48">
        <v>2.2905124057951065</v>
      </c>
      <c r="EL78" s="48">
        <v>2.3454506991312893</v>
      </c>
      <c r="EM78" s="48">
        <v>2.1137051478277731</v>
      </c>
      <c r="EN78" s="48">
        <v>1.4511497571152527</v>
      </c>
      <c r="EO78" s="48">
        <v>1.7168282751962392</v>
      </c>
      <c r="EP78" s="48">
        <v>1.7134839226962315</v>
      </c>
      <c r="EQ78" s="48">
        <v>2.0012795393658283</v>
      </c>
      <c r="ER78" s="48">
        <v>2.2032050096609423</v>
      </c>
      <c r="ES78" s="48">
        <v>2.3564193950478862</v>
      </c>
      <c r="ET78" s="48">
        <v>2.5486999056037072</v>
      </c>
      <c r="EU78" s="48">
        <v>2.7366362529318962</v>
      </c>
      <c r="EV78" s="48">
        <v>3.0128702854050493</v>
      </c>
    </row>
    <row r="79" spans="1:152" x14ac:dyDescent="0.25">
      <c r="C79" s="48">
        <v>7.3368740515933233</v>
      </c>
      <c r="D79" s="48">
        <v>7.2749645760310235</v>
      </c>
      <c r="E79" s="48">
        <v>7.1783885842925095</v>
      </c>
      <c r="F79" s="48">
        <v>7.2533640354033242</v>
      </c>
      <c r="G79" s="48">
        <v>7.2496104264060062</v>
      </c>
      <c r="H79" s="48">
        <v>7.2523233385937234</v>
      </c>
      <c r="I79" s="48">
        <v>7.2363910599204715</v>
      </c>
      <c r="J79" s="48">
        <v>7.2778379842861005</v>
      </c>
      <c r="K79" s="48">
        <v>7.3638344226579511</v>
      </c>
      <c r="L79" s="48">
        <v>7.3821766613172635</v>
      </c>
      <c r="M79" s="48">
        <v>7.3137871303008914</v>
      </c>
      <c r="N79" s="48">
        <v>7.3121965152813484</v>
      </c>
      <c r="O79" s="48">
        <v>7.2465113400785919</v>
      </c>
      <c r="P79" s="48">
        <v>7.2606859677370368</v>
      </c>
      <c r="Q79" s="48">
        <v>7.2429281061304609</v>
      </c>
      <c r="R79" s="48">
        <v>7.244140340660941</v>
      </c>
      <c r="S79" s="48">
        <v>7.3061715660993647</v>
      </c>
      <c r="T79" s="48">
        <v>7.3161123304631666</v>
      </c>
      <c r="U79" s="48">
        <v>7.3779575552723449</v>
      </c>
      <c r="V79" s="48">
        <v>7.436297451898076</v>
      </c>
      <c r="W79" s="48">
        <v>7.4667594103641086</v>
      </c>
      <c r="X79" s="48">
        <v>7.4377544008035095</v>
      </c>
      <c r="Y79" s="48">
        <v>7.4349442379182156</v>
      </c>
      <c r="Z79" s="48">
        <v>7.4459008764445818</v>
      </c>
      <c r="AA79" s="48">
        <v>7.5536968194960767</v>
      </c>
      <c r="AB79" s="48">
        <v>7.5275662736509723</v>
      </c>
      <c r="AC79" s="48">
        <v>7.5050965192661012</v>
      </c>
      <c r="AD79" s="48">
        <v>7.5449999999999999</v>
      </c>
      <c r="AE79" s="48">
        <v>7.5382889474197645</v>
      </c>
      <c r="AF79" s="48">
        <v>7.5077604254397574</v>
      </c>
      <c r="AG79" s="48">
        <v>7.4733853797019165</v>
      </c>
      <c r="AH79" s="48">
        <v>7.4503157503714705</v>
      </c>
      <c r="AI79" s="48">
        <v>7.5135072996896204</v>
      </c>
      <c r="AJ79" s="48">
        <v>7.479744715520753</v>
      </c>
      <c r="AK79" s="48">
        <v>7.418880370832591</v>
      </c>
      <c r="AL79" s="48">
        <v>7.3692534100643581</v>
      </c>
      <c r="AM79" s="48">
        <v>7.3725439279840739</v>
      </c>
      <c r="AN79" s="48">
        <v>7.4244106593782027</v>
      </c>
      <c r="AO79" s="48">
        <v>7.4566571284295575</v>
      </c>
      <c r="AP79" s="48">
        <v>7.4522966001616009</v>
      </c>
      <c r="AQ79" s="48">
        <v>7.4654491609081939</v>
      </c>
      <c r="AR79" s="48">
        <v>7.4813523593319271</v>
      </c>
      <c r="AS79" s="48">
        <v>7.4779442655090334</v>
      </c>
      <c r="AT79" s="48">
        <v>7.5103348695531773</v>
      </c>
      <c r="AU79" s="48">
        <v>7.478657466962928</v>
      </c>
      <c r="AV79" s="48">
        <v>7.5050282539986597</v>
      </c>
      <c r="AW79" s="48">
        <v>7.5514266755142669</v>
      </c>
      <c r="AX79" s="48">
        <v>7.6034972350919148</v>
      </c>
      <c r="AY79" s="48">
        <v>7.5776260330198228</v>
      </c>
      <c r="AZ79" s="48">
        <v>7.6252444574415588</v>
      </c>
      <c r="BA79" s="48">
        <v>7.6104100946372251</v>
      </c>
      <c r="BB79" s="48">
        <v>7.604703722014265</v>
      </c>
      <c r="BC79" s="48">
        <v>7.6381242025413796</v>
      </c>
      <c r="BD79" s="48">
        <v>7.6466755820731747</v>
      </c>
      <c r="BE79" s="48">
        <v>7.6837416481069036</v>
      </c>
      <c r="BF79" s="48">
        <v>7.7601937560134049</v>
      </c>
      <c r="BG79" s="48">
        <v>7.9744346116027547</v>
      </c>
      <c r="BH79" s="48">
        <v>7.88848586010978</v>
      </c>
      <c r="BI79" s="48">
        <v>7.8433539058923802</v>
      </c>
      <c r="BJ79" s="48">
        <v>8.0145353332302456</v>
      </c>
      <c r="BK79" s="48">
        <v>7.7755280892085468</v>
      </c>
      <c r="BL79" s="48">
        <v>7.9396296130752848</v>
      </c>
      <c r="BM79" s="48">
        <v>7.9325513196480939</v>
      </c>
      <c r="BN79" s="48">
        <v>7.9524759344376026</v>
      </c>
      <c r="BO79" s="48">
        <v>7.8638514431118036</v>
      </c>
      <c r="BP79" s="48">
        <v>7.9292276670973969</v>
      </c>
      <c r="BQ79" s="48">
        <v>8.0590639718258057</v>
      </c>
      <c r="BR79" s="48">
        <v>8.0503109651746829</v>
      </c>
      <c r="BS79" s="48">
        <v>8.1217008188204005</v>
      </c>
      <c r="BT79" s="48">
        <v>8.0623973727422005</v>
      </c>
      <c r="BU79" s="48">
        <v>8.016655175676954</v>
      </c>
      <c r="BV79" s="48">
        <v>8.0048173424327587</v>
      </c>
      <c r="BW79" s="48">
        <v>8.0505338830743227</v>
      </c>
      <c r="BX79" s="48">
        <v>8.0362853227174842</v>
      </c>
      <c r="BY79" s="48">
        <v>8.0706824022810686</v>
      </c>
      <c r="BZ79" s="48">
        <v>8.0609085739558974</v>
      </c>
      <c r="CA79" s="48">
        <v>7.9900109333068281</v>
      </c>
      <c r="CB79" s="48">
        <v>8.0531722944360578</v>
      </c>
      <c r="CC79" s="48">
        <v>8.0088853476271531</v>
      </c>
      <c r="CD79" s="48">
        <v>7.9575314253249054</v>
      </c>
      <c r="CE79" s="48">
        <v>7.9013529473671902</v>
      </c>
      <c r="CF79" s="48">
        <v>7.8806127960832546</v>
      </c>
      <c r="CG79" s="48">
        <v>7.8370789684374333</v>
      </c>
      <c r="CH79" s="48">
        <v>7.9371992004734633</v>
      </c>
      <c r="CI79" s="48">
        <v>8.0448781345464937</v>
      </c>
      <c r="CJ79" s="48">
        <v>7.9684858468074031</v>
      </c>
      <c r="CK79" s="48">
        <v>7.9251213410592491</v>
      </c>
      <c r="CL79" s="48">
        <v>8.0276640431083859</v>
      </c>
      <c r="CM79" s="48">
        <v>7.9992896020726896</v>
      </c>
      <c r="CN79" s="48">
        <v>7.953547480550073</v>
      </c>
      <c r="CO79" s="48">
        <v>7.9206809274983678</v>
      </c>
      <c r="CP79" s="48">
        <v>7.8383029254007699</v>
      </c>
      <c r="CQ79" s="48">
        <v>7.7995681899964016</v>
      </c>
      <c r="CR79" s="48">
        <v>7.7888231868034241</v>
      </c>
      <c r="CS79" s="48">
        <v>7.7979348564341331</v>
      </c>
      <c r="CT79" s="48">
        <v>7.9358830713946853</v>
      </c>
      <c r="CU79" s="48">
        <v>8.0804890473764637</v>
      </c>
      <c r="CV79" s="48">
        <v>8.1821426750293185</v>
      </c>
      <c r="CW79" s="48">
        <v>8.1342938205525481</v>
      </c>
      <c r="CX79" s="48">
        <v>8.1119440279860058</v>
      </c>
      <c r="CY79" s="48">
        <v>8.0985566928666177</v>
      </c>
      <c r="CZ79" s="48">
        <v>8.0906339083668843</v>
      </c>
      <c r="DA79" s="48">
        <v>8.0751009630319981</v>
      </c>
      <c r="DB79" s="48">
        <v>8.0419546897021181</v>
      </c>
      <c r="DC79" s="48">
        <v>8.0705044420450456</v>
      </c>
      <c r="DD79" s="48">
        <v>8.0464724070083378</v>
      </c>
      <c r="DE79" s="48">
        <v>7.9860529986053006</v>
      </c>
      <c r="DF79" s="48">
        <v>8.0024423639122233</v>
      </c>
      <c r="DG79" s="48">
        <v>8.035184728951668</v>
      </c>
      <c r="DH79" s="48">
        <v>7.9781192356271182</v>
      </c>
      <c r="DI79" s="48">
        <v>7.9434689042805218</v>
      </c>
      <c r="DJ79" s="48">
        <v>7.9135208719560799</v>
      </c>
      <c r="DK79" s="48">
        <v>7.9871467121147548</v>
      </c>
      <c r="DL79" s="48">
        <v>7.9496944469046147</v>
      </c>
      <c r="DM79" s="48">
        <v>8.0014412260967376</v>
      </c>
      <c r="DN79" s="48">
        <v>8.0158702597582998</v>
      </c>
      <c r="DO79" s="48">
        <v>8.0090548368493977</v>
      </c>
      <c r="DP79" s="48">
        <v>8.0935450202381052</v>
      </c>
      <c r="DQ79" s="48">
        <v>8.1295090621150816</v>
      </c>
      <c r="DR79" s="48">
        <v>8.1733561200617242</v>
      </c>
      <c r="DS79" s="48">
        <v>8.2340966078832167</v>
      </c>
      <c r="DT79" s="48">
        <v>8.2480551669979629</v>
      </c>
      <c r="DU79" s="48">
        <v>8.3067429015695105</v>
      </c>
      <c r="DV79" s="48">
        <v>8.3573301068763861</v>
      </c>
      <c r="DW79" s="48">
        <v>8.3536746404590598</v>
      </c>
      <c r="DX79" s="48">
        <v>8.3403231677402001</v>
      </c>
      <c r="DY79" s="48">
        <v>8.3007422153600174</v>
      </c>
      <c r="DZ79" s="48">
        <v>8.2404359706868711</v>
      </c>
      <c r="EA79" s="48">
        <v>8.2681812607309304</v>
      </c>
      <c r="EB79" s="48">
        <v>8.311524299321384</v>
      </c>
      <c r="EC79" s="48">
        <v>8.3048816333913678</v>
      </c>
      <c r="ED79" s="48">
        <v>8.2874606408594182</v>
      </c>
      <c r="EE79" s="48">
        <v>8.2371189838594017</v>
      </c>
      <c r="EF79" s="48">
        <v>8.211441924874503</v>
      </c>
      <c r="EG79" s="48">
        <v>8.1756245268735803</v>
      </c>
      <c r="EH79" s="48">
        <v>8.2036644876162406</v>
      </c>
      <c r="EI79" s="48">
        <v>8.3281528158467335</v>
      </c>
      <c r="EJ79" s="48">
        <v>8.3084649790966711</v>
      </c>
      <c r="EK79" s="48">
        <v>8.3079252555146414</v>
      </c>
      <c r="EL79" s="48">
        <v>8.2940377646906285</v>
      </c>
      <c r="EM79" s="48">
        <v>8.653586442368292</v>
      </c>
      <c r="EN79" s="48">
        <v>9.6029931407191853</v>
      </c>
      <c r="EO79" s="48">
        <v>9.1976941051364935</v>
      </c>
      <c r="EP79" s="48">
        <v>9.0865105477065988</v>
      </c>
      <c r="EQ79" s="48">
        <v>8.9867647646847146</v>
      </c>
      <c r="ER79" s="48">
        <v>8.875950949195559</v>
      </c>
      <c r="ES79" s="48">
        <v>8.7924133568014824</v>
      </c>
      <c r="ET79" s="48">
        <v>8.7347218987140032</v>
      </c>
      <c r="EU79" s="48">
        <v>8.6940090341389684</v>
      </c>
      <c r="EV79" s="48">
        <v>8.6150914096138891</v>
      </c>
    </row>
    <row r="80" spans="1:152" x14ac:dyDescent="0.25">
      <c r="C80" s="48">
        <v>18.474962063732928</v>
      </c>
      <c r="D80" s="48">
        <v>18.334700574241182</v>
      </c>
      <c r="E80" s="48">
        <v>18.347191460005085</v>
      </c>
      <c r="F80" s="48">
        <v>18.651507519608547</v>
      </c>
      <c r="G80" s="48">
        <v>18.51891202719932</v>
      </c>
      <c r="H80" s="48">
        <v>18.698930387515343</v>
      </c>
      <c r="I80" s="48">
        <v>18.579459755930344</v>
      </c>
      <c r="J80" s="48">
        <v>18.619615280411811</v>
      </c>
      <c r="K80" s="48">
        <v>18.622423328305683</v>
      </c>
      <c r="L80" s="48">
        <v>18.563521435823532</v>
      </c>
      <c r="M80" s="48">
        <v>18.492974914993262</v>
      </c>
      <c r="N80" s="48">
        <v>18.639118981878191</v>
      </c>
      <c r="O80" s="48">
        <v>18.558742535350721</v>
      </c>
      <c r="P80" s="48">
        <v>18.443357535619896</v>
      </c>
      <c r="Q80" s="48">
        <v>18.444926975817246</v>
      </c>
      <c r="R80" s="48">
        <v>18.363662833017909</v>
      </c>
      <c r="S80" s="48">
        <v>18.331327717609305</v>
      </c>
      <c r="T80" s="48">
        <v>18.197422477348191</v>
      </c>
      <c r="U80" s="48">
        <v>18.224635673519142</v>
      </c>
      <c r="V80" s="48">
        <v>18.512740509620386</v>
      </c>
      <c r="W80" s="48">
        <v>18.063618609379599</v>
      </c>
      <c r="X80" s="48">
        <v>18.300999101337421</v>
      </c>
      <c r="Y80" s="48">
        <v>18.36379234148751</v>
      </c>
      <c r="Z80" s="48">
        <v>18.413092375707748</v>
      </c>
      <c r="AA80" s="48">
        <v>18.579615861214378</v>
      </c>
      <c r="AB80" s="48">
        <v>18.681402633120271</v>
      </c>
      <c r="AC80" s="48">
        <v>18.624317318098306</v>
      </c>
      <c r="AD80" s="48">
        <v>18.692500000000003</v>
      </c>
      <c r="AE80" s="48">
        <v>18.40552141254512</v>
      </c>
      <c r="AF80" s="48">
        <v>18.446952378660637</v>
      </c>
      <c r="AG80" s="48">
        <v>18.3226874852141</v>
      </c>
      <c r="AH80" s="48">
        <v>18.31119985141159</v>
      </c>
      <c r="AI80" s="48">
        <v>18.346936429474653</v>
      </c>
      <c r="AJ80" s="48">
        <v>18.259177114923276</v>
      </c>
      <c r="AK80" s="48">
        <v>18.327687644856478</v>
      </c>
      <c r="AL80" s="48">
        <v>18.288048850132892</v>
      </c>
      <c r="AM80" s="48">
        <v>18.332900545312906</v>
      </c>
      <c r="AN80" s="48">
        <v>18.374188588998976</v>
      </c>
      <c r="AO80" s="48">
        <v>18.265022723447231</v>
      </c>
      <c r="AP80" s="48">
        <v>18.182194874344791</v>
      </c>
      <c r="AQ80" s="48">
        <v>18.297548535702536</v>
      </c>
      <c r="AR80" s="48">
        <v>18.400356737473647</v>
      </c>
      <c r="AS80" s="48">
        <v>18.486806569708126</v>
      </c>
      <c r="AT80" s="48">
        <v>18.456395751330181</v>
      </c>
      <c r="AU80" s="48">
        <v>18.520251042763029</v>
      </c>
      <c r="AV80" s="48">
        <v>18.371803467100854</v>
      </c>
      <c r="AW80" s="48">
        <v>18.261446582614465</v>
      </c>
      <c r="AX80" s="48">
        <v>18.25773426991481</v>
      </c>
      <c r="AY80" s="48">
        <v>18.186670593215659</v>
      </c>
      <c r="AZ80" s="48">
        <v>18.297296803319139</v>
      </c>
      <c r="BA80" s="48">
        <v>18.181818181818183</v>
      </c>
      <c r="BB80" s="48">
        <v>18.285189632036158</v>
      </c>
      <c r="BC80" s="48">
        <v>18.200408997955009</v>
      </c>
      <c r="BD80" s="48">
        <v>18.204574289339227</v>
      </c>
      <c r="BE80" s="48">
        <v>18.164945670513596</v>
      </c>
      <c r="BF80" s="48">
        <v>17.952290899439301</v>
      </c>
      <c r="BG80" s="48">
        <v>18.018682399213372</v>
      </c>
      <c r="BH80" s="48">
        <v>17.911597598947132</v>
      </c>
      <c r="BI80" s="48">
        <v>17.910754029012043</v>
      </c>
      <c r="BJ80" s="48">
        <v>17.663522498840265</v>
      </c>
      <c r="BK80" s="48">
        <v>17.509292556888582</v>
      </c>
      <c r="BL80" s="48">
        <v>17.644780166569824</v>
      </c>
      <c r="BM80" s="48">
        <v>17.719941348973606</v>
      </c>
      <c r="BN80" s="48">
        <v>17.960280981701498</v>
      </c>
      <c r="BO80" s="48">
        <v>18.175060397695596</v>
      </c>
      <c r="BP80" s="48">
        <v>18.194339917356544</v>
      </c>
      <c r="BQ80" s="48">
        <v>18.320297582846553</v>
      </c>
      <c r="BR80" s="48">
        <v>18.113895343174768</v>
      </c>
      <c r="BS80" s="48">
        <v>18.088864873851783</v>
      </c>
      <c r="BT80" s="48">
        <v>18.104816639299397</v>
      </c>
      <c r="BU80" s="48">
        <v>18.057076421840993</v>
      </c>
      <c r="BV80" s="48">
        <v>18.115883848521346</v>
      </c>
      <c r="BW80" s="48">
        <v>18.104450787609686</v>
      </c>
      <c r="BX80" s="48">
        <v>18.077399986947725</v>
      </c>
      <c r="BY80" s="48">
        <v>17.838100474369959</v>
      </c>
      <c r="BZ80" s="48">
        <v>17.870727238263729</v>
      </c>
      <c r="CA80" s="48">
        <v>17.802653811748335</v>
      </c>
      <c r="CB80" s="48">
        <v>17.802653704999326</v>
      </c>
      <c r="CC80" s="48">
        <v>17.817777938744221</v>
      </c>
      <c r="CD80" s="48">
        <v>17.842009326989086</v>
      </c>
      <c r="CE80" s="48">
        <v>17.939123215267134</v>
      </c>
      <c r="CF80" s="48">
        <v>18.032202824930181</v>
      </c>
      <c r="CG80" s="48">
        <v>18.009494705743055</v>
      </c>
      <c r="CH80" s="48">
        <v>18.093196207832236</v>
      </c>
      <c r="CI80" s="48">
        <v>17.890815586470623</v>
      </c>
      <c r="CJ80" s="48">
        <v>17.947245220859159</v>
      </c>
      <c r="CK80" s="48">
        <v>18.018345485257331</v>
      </c>
      <c r="CL80" s="48">
        <v>17.960413263466069</v>
      </c>
      <c r="CM80" s="48">
        <v>18.038883839491856</v>
      </c>
      <c r="CN80" s="48">
        <v>18.055110707016436</v>
      </c>
      <c r="CO80" s="48">
        <v>18.068256041802744</v>
      </c>
      <c r="CP80" s="48">
        <v>18.05053788328587</v>
      </c>
      <c r="CQ80" s="48">
        <v>18.342929111191076</v>
      </c>
      <c r="CR80" s="48">
        <v>18.449343033988491</v>
      </c>
      <c r="CS80" s="48">
        <v>18.555777578722523</v>
      </c>
      <c r="CT80" s="48">
        <v>19.195712079459774</v>
      </c>
      <c r="CU80" s="48">
        <v>19.349974528782475</v>
      </c>
      <c r="CV80" s="48">
        <v>19.296313293559734</v>
      </c>
      <c r="CW80" s="48">
        <v>19.064531058212772</v>
      </c>
      <c r="CX80" s="48">
        <v>19.128435782108948</v>
      </c>
      <c r="CY80" s="48">
        <v>19.08768734284979</v>
      </c>
      <c r="CZ80" s="48">
        <v>19.00353640736278</v>
      </c>
      <c r="DA80" s="48">
        <v>18.992699596147876</v>
      </c>
      <c r="DB80" s="48">
        <v>18.861394207261537</v>
      </c>
      <c r="DC80" s="48">
        <v>18.627228126006326</v>
      </c>
      <c r="DD80" s="48">
        <v>18.510259533402042</v>
      </c>
      <c r="DE80" s="48">
        <v>18.551371455137147</v>
      </c>
      <c r="DF80" s="48">
        <v>18.462975983421529</v>
      </c>
      <c r="DG80" s="48">
        <v>18.106083417736535</v>
      </c>
      <c r="DH80" s="48">
        <v>18.270619985279552</v>
      </c>
      <c r="DI80" s="48">
        <v>18.3364377814348</v>
      </c>
      <c r="DJ80" s="48">
        <v>18.234414322433881</v>
      </c>
      <c r="DK80" s="48">
        <v>18.312384604459595</v>
      </c>
      <c r="DL80" s="48">
        <v>18.38986803648924</v>
      </c>
      <c r="DM80" s="48">
        <v>18.311480596175475</v>
      </c>
      <c r="DN80" s="48">
        <v>18.325461869704128</v>
      </c>
      <c r="DO80" s="48">
        <v>18.444496088000619</v>
      </c>
      <c r="DP80" s="48">
        <v>18.194777974831773</v>
      </c>
      <c r="DQ80" s="48">
        <v>17.991000728991228</v>
      </c>
      <c r="DR80" s="48">
        <v>18.013406560586706</v>
      </c>
      <c r="DS80" s="48">
        <v>18.163010286414156</v>
      </c>
      <c r="DT80" s="48">
        <v>17.957086881477661</v>
      </c>
      <c r="DU80" s="48">
        <v>17.934368875427204</v>
      </c>
      <c r="DV80" s="48">
        <v>17.923774954627948</v>
      </c>
      <c r="DW80" s="48">
        <v>17.945434610367265</v>
      </c>
      <c r="DX80" s="48">
        <v>17.96413819298273</v>
      </c>
      <c r="DY80" s="48">
        <v>18.019296031851777</v>
      </c>
      <c r="DZ80" s="48">
        <v>17.945752080486894</v>
      </c>
      <c r="EA80" s="48">
        <v>17.753556536669119</v>
      </c>
      <c r="EB80" s="48">
        <v>17.916375034235113</v>
      </c>
      <c r="EC80" s="48">
        <v>17.881987624452634</v>
      </c>
      <c r="ED80" s="48">
        <v>17.847008705315801</v>
      </c>
      <c r="EE80" s="48">
        <v>17.792703806137233</v>
      </c>
      <c r="EF80" s="48">
        <v>17.744215567480236</v>
      </c>
      <c r="EG80" s="48">
        <v>17.706711610700872</v>
      </c>
      <c r="EH80" s="48">
        <v>17.826662794897764</v>
      </c>
      <c r="EI80" s="48">
        <v>17.90598773630224</v>
      </c>
      <c r="EJ80" s="48">
        <v>17.766787008632623</v>
      </c>
      <c r="EK80" s="48">
        <v>17.793454695619261</v>
      </c>
      <c r="EL80" s="48">
        <v>17.823241594387842</v>
      </c>
      <c r="EM80" s="48">
        <v>18.16318191577037</v>
      </c>
      <c r="EN80" s="48">
        <v>20.537040886240636</v>
      </c>
      <c r="EO80" s="48">
        <v>18.767577551106072</v>
      </c>
      <c r="EP80" s="48">
        <v>18.660316845917773</v>
      </c>
      <c r="EQ80" s="48">
        <v>18.174790408786169</v>
      </c>
      <c r="ER80" s="48">
        <v>17.558045364979563</v>
      </c>
      <c r="ES80" s="48">
        <v>17.492123345589388</v>
      </c>
      <c r="ET80" s="48">
        <v>17.367691949344742</v>
      </c>
      <c r="EU80" s="48">
        <v>17.417412013125297</v>
      </c>
      <c r="EV80" s="48">
        <v>17.447236535610923</v>
      </c>
    </row>
    <row r="81" spans="3:152" x14ac:dyDescent="0.25">
      <c r="C81" s="48">
        <v>11.039453717754173</v>
      </c>
      <c r="D81" s="48">
        <v>11.100753225445596</v>
      </c>
      <c r="E81" s="48">
        <v>11.114338622417488</v>
      </c>
      <c r="F81" s="48">
        <v>11.297402317046844</v>
      </c>
      <c r="G81" s="48">
        <v>11.354299475846439</v>
      </c>
      <c r="H81" s="48">
        <v>11.425565491846397</v>
      </c>
      <c r="I81" s="48">
        <v>11.401343754284932</v>
      </c>
      <c r="J81" s="48">
        <v>11.56868057437009</v>
      </c>
      <c r="K81" s="48">
        <v>11.751298810122341</v>
      </c>
      <c r="L81" s="48">
        <v>11.823273179838207</v>
      </c>
      <c r="M81" s="48">
        <v>11.929813305960094</v>
      </c>
      <c r="N81" s="48">
        <v>12.07591481798851</v>
      </c>
      <c r="O81" s="48">
        <v>12.150747238466536</v>
      </c>
      <c r="P81" s="48">
        <v>12.285445210681409</v>
      </c>
      <c r="Q81" s="48">
        <v>12.394776763139891</v>
      </c>
      <c r="R81" s="48">
        <v>12.415198718881932</v>
      </c>
      <c r="S81" s="48">
        <v>12.523637613890322</v>
      </c>
      <c r="T81" s="48">
        <v>12.516179863807755</v>
      </c>
      <c r="U81" s="48">
        <v>12.592120574056628</v>
      </c>
      <c r="V81" s="48">
        <v>12.819881216301285</v>
      </c>
      <c r="W81" s="48">
        <v>12.924369298269081</v>
      </c>
      <c r="X81" s="48">
        <v>13.199767404979648</v>
      </c>
      <c r="Y81" s="48">
        <v>13.393298151662467</v>
      </c>
      <c r="Z81" s="48">
        <v>13.627549833242844</v>
      </c>
      <c r="AA81" s="48">
        <v>13.845002065262287</v>
      </c>
      <c r="AB81" s="48">
        <v>13.957574677226312</v>
      </c>
      <c r="AC81" s="48">
        <v>14.12679636574132</v>
      </c>
      <c r="AD81" s="48">
        <v>14.432499999999997</v>
      </c>
      <c r="AE81" s="48">
        <v>14.464442493415278</v>
      </c>
      <c r="AF81" s="48">
        <v>14.625694828789374</v>
      </c>
      <c r="AG81" s="48">
        <v>14.679441684409747</v>
      </c>
      <c r="AH81" s="48">
        <v>14.62202823179792</v>
      </c>
      <c r="AI81" s="48">
        <v>14.686745602942866</v>
      </c>
      <c r="AJ81" s="48">
        <v>14.597383786719774</v>
      </c>
      <c r="AK81" s="48">
        <v>14.548047780353004</v>
      </c>
      <c r="AL81" s="48">
        <v>14.468337470072706</v>
      </c>
      <c r="AM81" s="48">
        <v>14.435644421362417</v>
      </c>
      <c r="AN81" s="48">
        <v>14.423898189272293</v>
      </c>
      <c r="AO81" s="48">
        <v>14.406244739942773</v>
      </c>
      <c r="AP81" s="48">
        <v>14.39078459402905</v>
      </c>
      <c r="AQ81" s="48">
        <v>14.556597564988483</v>
      </c>
      <c r="AR81" s="48">
        <v>14.504621371817738</v>
      </c>
      <c r="AS81" s="48">
        <v>14.475763698561629</v>
      </c>
      <c r="AT81" s="48">
        <v>14.490574994560596</v>
      </c>
      <c r="AU81" s="48">
        <v>14.351148013877518</v>
      </c>
      <c r="AV81" s="48">
        <v>14.328129489512499</v>
      </c>
      <c r="AW81" s="48">
        <v>14.310361171675041</v>
      </c>
      <c r="AX81" s="48">
        <v>14.368181138843223</v>
      </c>
      <c r="AY81" s="48">
        <v>14.288343671200602</v>
      </c>
      <c r="AZ81" s="48">
        <v>14.35490651216347</v>
      </c>
      <c r="BA81" s="48">
        <v>14.276240321193004</v>
      </c>
      <c r="BB81" s="48">
        <v>14.224168373472704</v>
      </c>
      <c r="BC81" s="48">
        <v>14.335902679460963</v>
      </c>
      <c r="BD81" s="48">
        <v>14.218358879401979</v>
      </c>
      <c r="BE81" s="48">
        <v>14.117230208544241</v>
      </c>
      <c r="BF81" s="48">
        <v>13.96768521283302</v>
      </c>
      <c r="BG81" s="48">
        <v>13.911832186168468</v>
      </c>
      <c r="BH81" s="48">
        <v>13.740249735177992</v>
      </c>
      <c r="BI81" s="48">
        <v>13.697851719729135</v>
      </c>
      <c r="BJ81" s="48">
        <v>13.630740683469925</v>
      </c>
      <c r="BK81" s="48">
        <v>13.505182678069566</v>
      </c>
      <c r="BL81" s="48">
        <v>13.558008909548713</v>
      </c>
      <c r="BM81" s="48">
        <v>13.587976539589445</v>
      </c>
      <c r="BN81" s="48">
        <v>13.632815887607318</v>
      </c>
      <c r="BO81" s="48">
        <v>13.812131002244366</v>
      </c>
      <c r="BP81" s="48">
        <v>13.986907686409269</v>
      </c>
      <c r="BQ81" s="48">
        <v>14.229947809852481</v>
      </c>
      <c r="BR81" s="48">
        <v>14.315528779931268</v>
      </c>
      <c r="BS81" s="48">
        <v>14.576665696828627</v>
      </c>
      <c r="BT81" s="48">
        <v>14.704433497536945</v>
      </c>
      <c r="BU81" s="48">
        <v>14.793635343580592</v>
      </c>
      <c r="BV81" s="48">
        <v>14.85882510370668</v>
      </c>
      <c r="BW81" s="48">
        <v>14.885294428586532</v>
      </c>
      <c r="BX81" s="48">
        <v>14.940938458526398</v>
      </c>
      <c r="BY81" s="48">
        <v>14.872968584178292</v>
      </c>
      <c r="BZ81" s="48">
        <v>14.936500916155937</v>
      </c>
      <c r="CA81" s="48">
        <v>14.93390319053772</v>
      </c>
      <c r="CB81" s="48">
        <v>15.048299394876704</v>
      </c>
      <c r="CC81" s="48">
        <v>15.120785194306618</v>
      </c>
      <c r="CD81" s="48">
        <v>15.091257723173069</v>
      </c>
      <c r="CE81" s="48">
        <v>15.106937801840569</v>
      </c>
      <c r="CF81" s="48">
        <v>15.049821286963716</v>
      </c>
      <c r="CG81" s="48">
        <v>15.033659972260125</v>
      </c>
      <c r="CH81" s="48">
        <v>15.048072091387224</v>
      </c>
      <c r="CI81" s="48">
        <v>14.968901782378408</v>
      </c>
      <c r="CJ81" s="48">
        <v>14.981143525943907</v>
      </c>
      <c r="CK81" s="48">
        <v>14.983215377707456</v>
      </c>
      <c r="CL81" s="48">
        <v>15.078388527059422</v>
      </c>
      <c r="CM81" s="48">
        <v>15.140878177202493</v>
      </c>
      <c r="CN81" s="48">
        <v>15.131164309256405</v>
      </c>
      <c r="CO81" s="48">
        <v>15.18615284128021</v>
      </c>
      <c r="CP81" s="48">
        <v>15.205643497599903</v>
      </c>
      <c r="CQ81" s="48">
        <v>15.346247651033545</v>
      </c>
      <c r="CR81" s="48">
        <v>15.282480577300861</v>
      </c>
      <c r="CS81" s="48">
        <v>15.377346418481952</v>
      </c>
      <c r="CT81" s="48">
        <v>15.906085657471056</v>
      </c>
      <c r="CU81" s="48">
        <v>16.302598064187467</v>
      </c>
      <c r="CV81" s="48">
        <v>16.597827749732293</v>
      </c>
      <c r="CW81" s="48">
        <v>16.578465500935671</v>
      </c>
      <c r="CX81" s="48">
        <v>16.547726136931534</v>
      </c>
      <c r="CY81" s="48">
        <v>16.465382407095767</v>
      </c>
      <c r="CZ81" s="48">
        <v>16.527071639188488</v>
      </c>
      <c r="DA81" s="48">
        <v>16.688024231127681</v>
      </c>
      <c r="DB81" s="48">
        <v>16.574786918880569</v>
      </c>
      <c r="DC81" s="48">
        <v>16.494288799227139</v>
      </c>
      <c r="DD81" s="48">
        <v>16.42837065492364</v>
      </c>
      <c r="DE81" s="48">
        <v>16.321710832171085</v>
      </c>
      <c r="DF81" s="48">
        <v>16.450801169374234</v>
      </c>
      <c r="DG81" s="48">
        <v>16.526602976467476</v>
      </c>
      <c r="DH81" s="48">
        <v>16.485084188239998</v>
      </c>
      <c r="DI81" s="48">
        <v>16.487332043329658</v>
      </c>
      <c r="DJ81" s="48">
        <v>16.44769248681229</v>
      </c>
      <c r="DK81" s="48">
        <v>16.317817071438714</v>
      </c>
      <c r="DL81" s="48">
        <v>16.368789301213358</v>
      </c>
      <c r="DM81" s="48">
        <v>16.337703880764902</v>
      </c>
      <c r="DN81" s="48">
        <v>16.385956382830948</v>
      </c>
      <c r="DO81" s="48">
        <v>16.189394135013472</v>
      </c>
      <c r="DP81" s="48">
        <v>16.303342469473129</v>
      </c>
      <c r="DQ81" s="48">
        <v>16.432467760991429</v>
      </c>
      <c r="DR81" s="48">
        <v>16.583152200965674</v>
      </c>
      <c r="DS81" s="48">
        <v>16.70321667673516</v>
      </c>
      <c r="DT81" s="48">
        <v>16.709612505828364</v>
      </c>
      <c r="DU81" s="48">
        <v>16.855634202044094</v>
      </c>
      <c r="DV81" s="48">
        <v>16.833232506553742</v>
      </c>
      <c r="DW81" s="48">
        <v>16.997062848636666</v>
      </c>
      <c r="DX81" s="48">
        <v>17.094497285834112</v>
      </c>
      <c r="DY81" s="48">
        <v>16.924391218816375</v>
      </c>
      <c r="DZ81" s="48">
        <v>17.033598310768845</v>
      </c>
      <c r="EA81" s="48">
        <v>16.975564140299237</v>
      </c>
      <c r="EB81" s="48">
        <v>16.858890478074315</v>
      </c>
      <c r="EC81" s="48">
        <v>16.948168916423601</v>
      </c>
      <c r="ED81" s="48">
        <v>16.860159288757178</v>
      </c>
      <c r="EE81" s="48">
        <v>16.829828643341088</v>
      </c>
      <c r="EF81" s="48">
        <v>16.778460561998731</v>
      </c>
      <c r="EG81" s="48">
        <v>16.885435561967064</v>
      </c>
      <c r="EH81" s="48">
        <v>16.767120183011908</v>
      </c>
      <c r="EI81" s="48">
        <v>17.015880640877107</v>
      </c>
      <c r="EJ81" s="48">
        <v>17.040561503092022</v>
      </c>
      <c r="EK81" s="48">
        <v>16.999208506830932</v>
      </c>
      <c r="EL81" s="48">
        <v>17.08964848948062</v>
      </c>
      <c r="EM81" s="48">
        <v>16.669321495107038</v>
      </c>
      <c r="EN81" s="48">
        <v>15.39912392126069</v>
      </c>
      <c r="EO81" s="48">
        <v>16.57501853950664</v>
      </c>
      <c r="EP81" s="48">
        <v>16.984157704111254</v>
      </c>
      <c r="EQ81" s="48">
        <v>16.422088048302612</v>
      </c>
      <c r="ER81" s="48">
        <v>16.161513101258155</v>
      </c>
      <c r="ES81" s="48">
        <v>16.126001415605483</v>
      </c>
      <c r="ET81" s="48">
        <v>15.987299407877797</v>
      </c>
      <c r="EU81" s="48">
        <v>15.781549000905814</v>
      </c>
      <c r="EV81" s="48">
        <v>15.669631302792874</v>
      </c>
    </row>
    <row r="82" spans="3:152" x14ac:dyDescent="0.25">
      <c r="C82" s="48">
        <v>3.315629742033384</v>
      </c>
      <c r="D82" s="48">
        <v>3.3410396002684757</v>
      </c>
      <c r="E82" s="48">
        <v>3.3041646999019645</v>
      </c>
      <c r="F82" s="48">
        <v>3.3316543138806933</v>
      </c>
      <c r="G82" s="48">
        <v>3.3078339708173963</v>
      </c>
      <c r="H82" s="48">
        <v>3.2965106084516922</v>
      </c>
      <c r="I82" s="48">
        <v>3.2702591526120943</v>
      </c>
      <c r="J82" s="48">
        <v>3.2917908425900837</v>
      </c>
      <c r="K82" s="48">
        <v>3.3350092173621588</v>
      </c>
      <c r="L82" s="48">
        <v>3.3340975338158709</v>
      </c>
      <c r="M82" s="48">
        <v>3.3489446333483031</v>
      </c>
      <c r="N82" s="48">
        <v>3.3831603668793044</v>
      </c>
      <c r="O82" s="48">
        <v>3.3850057241870108</v>
      </c>
      <c r="P82" s="48">
        <v>3.4207248534192063</v>
      </c>
      <c r="Q82" s="48">
        <v>3.4474553080103512</v>
      </c>
      <c r="R82" s="48">
        <v>3.4561071480564856</v>
      </c>
      <c r="S82" s="48">
        <v>3.4697152025671882</v>
      </c>
      <c r="T82" s="48">
        <v>3.4273172378862058</v>
      </c>
      <c r="U82" s="48">
        <v>3.3800631683936384</v>
      </c>
      <c r="V82" s="48">
        <v>3.352765689574952</v>
      </c>
      <c r="W82" s="48">
        <v>3.3360978089301483</v>
      </c>
      <c r="X82" s="48">
        <v>3.3488396680234711</v>
      </c>
      <c r="Y82" s="48">
        <v>3.2989315517196562</v>
      </c>
      <c r="Z82" s="48">
        <v>3.2886062204296906</v>
      </c>
      <c r="AA82" s="48">
        <v>3.1727591904171835</v>
      </c>
      <c r="AB82" s="48">
        <v>3.1271486414219867</v>
      </c>
      <c r="AC82" s="48">
        <v>3.1183147509626759</v>
      </c>
      <c r="AD82" s="48">
        <v>3.1300000000000003</v>
      </c>
      <c r="AE82" s="48">
        <v>3.1582284655155597</v>
      </c>
      <c r="AF82" s="48">
        <v>3.1522968452968216</v>
      </c>
      <c r="AG82" s="48">
        <v>3.203217411876035</v>
      </c>
      <c r="AH82" s="48">
        <v>3.2178677563150071</v>
      </c>
      <c r="AI82" s="48">
        <v>3.2486492700310383</v>
      </c>
      <c r="AJ82" s="48">
        <v>3.2544244783415563</v>
      </c>
      <c r="AK82" s="48">
        <v>3.2759850240684618</v>
      </c>
      <c r="AL82" s="48">
        <v>3.3145166604432537</v>
      </c>
      <c r="AM82" s="48">
        <v>3.3519432182117197</v>
      </c>
      <c r="AN82" s="48">
        <v>3.4015203279808683</v>
      </c>
      <c r="AO82" s="48">
        <v>3.4337653593671096</v>
      </c>
      <c r="AP82" s="48">
        <v>3.4495618124184224</v>
      </c>
      <c r="AQ82" s="48">
        <v>3.4777064823955248</v>
      </c>
      <c r="AR82" s="48">
        <v>3.5268363872223119</v>
      </c>
      <c r="AS82" s="48">
        <v>3.5849320823414086</v>
      </c>
      <c r="AT82" s="48">
        <v>3.6236327313725099</v>
      </c>
      <c r="AU82" s="48">
        <v>3.6116633532140487</v>
      </c>
      <c r="AV82" s="48">
        <v>3.6375826070299779</v>
      </c>
      <c r="AW82" s="48">
        <v>3.6894492368944922</v>
      </c>
      <c r="AX82" s="48">
        <v>3.7550440890748762</v>
      </c>
      <c r="AY82" s="48">
        <v>3.7915738712705447</v>
      </c>
      <c r="AZ82" s="48">
        <v>3.8418657357483594</v>
      </c>
      <c r="BA82" s="48">
        <v>3.8356753656438203</v>
      </c>
      <c r="BB82" s="48">
        <v>3.8314852743837844</v>
      </c>
      <c r="BC82" s="48">
        <v>3.8470277734081413</v>
      </c>
      <c r="BD82" s="48">
        <v>3.8233377910365873</v>
      </c>
      <c r="BE82" s="48">
        <v>3.8351218195316195</v>
      </c>
      <c r="BF82" s="48">
        <v>3.8203775588069409</v>
      </c>
      <c r="BG82" s="48">
        <v>3.8348082595870205</v>
      </c>
      <c r="BH82" s="48">
        <v>3.8278817449362816</v>
      </c>
      <c r="BI82" s="48">
        <v>3.8561709784856282</v>
      </c>
      <c r="BJ82" s="48">
        <v>3.8456780578320706</v>
      </c>
      <c r="BK82" s="48">
        <v>3.8394125290864585</v>
      </c>
      <c r="BL82" s="48">
        <v>3.8707370491217095</v>
      </c>
      <c r="BM82" s="48">
        <v>3.8695014662756591</v>
      </c>
      <c r="BN82" s="48">
        <v>3.8649437747521174</v>
      </c>
      <c r="BO82" s="48">
        <v>3.815418924134776</v>
      </c>
      <c r="BP82" s="48">
        <v>3.7530352299674821</v>
      </c>
      <c r="BQ82" s="48">
        <v>3.6335091863145834</v>
      </c>
      <c r="BR82" s="48">
        <v>3.4936624323459431</v>
      </c>
      <c r="BS82" s="48">
        <v>3.4900314504620589</v>
      </c>
      <c r="BT82" s="48">
        <v>3.4496442255062947</v>
      </c>
      <c r="BU82" s="48">
        <v>3.3945735490935638</v>
      </c>
      <c r="BV82" s="48">
        <v>3.3788304563093807</v>
      </c>
      <c r="BW82" s="48">
        <v>3.3737710117348558</v>
      </c>
      <c r="BX82" s="48">
        <v>3.330940416367552</v>
      </c>
      <c r="BY82" s="48">
        <v>3.3551125829508108</v>
      </c>
      <c r="BZ82" s="48">
        <v>3.356289884374803</v>
      </c>
      <c r="CA82" s="48">
        <v>3.3321737401848717</v>
      </c>
      <c r="CB82" s="48">
        <v>3.3005609357931038</v>
      </c>
      <c r="CC82" s="48">
        <v>3.2837154274262677</v>
      </c>
      <c r="CD82" s="48">
        <v>3.2608952962621021</v>
      </c>
      <c r="CE82" s="48">
        <v>3.2473075528842217</v>
      </c>
      <c r="CF82" s="48">
        <v>3.2409695325878332</v>
      </c>
      <c r="CG82" s="48">
        <v>3.2272978428299179</v>
      </c>
      <c r="CH82" s="48">
        <v>3.2349558362087256</v>
      </c>
      <c r="CI82" s="48">
        <v>3.2153139491439746</v>
      </c>
      <c r="CJ82" s="48">
        <v>3.2099354111578307</v>
      </c>
      <c r="CK82" s="48">
        <v>3.1869400671384898</v>
      </c>
      <c r="CL82" s="48">
        <v>3.1960031397840338</v>
      </c>
      <c r="CM82" s="48">
        <v>3.1842542388817501</v>
      </c>
      <c r="CN82" s="48">
        <v>3.1553824377240738</v>
      </c>
      <c r="CO82" s="48">
        <v>3.1474526453298499</v>
      </c>
      <c r="CP82" s="48">
        <v>3.1357237020861217</v>
      </c>
      <c r="CQ82" s="48">
        <v>3.1286234057014917</v>
      </c>
      <c r="CR82" s="48">
        <v>3.116516451297644</v>
      </c>
      <c r="CS82" s="48">
        <v>3.1016527054561918</v>
      </c>
      <c r="CT82" s="48">
        <v>3.0978408987675254</v>
      </c>
      <c r="CU82" s="48">
        <v>3.0534895568008151</v>
      </c>
      <c r="CV82" s="48">
        <v>2.9870990770485948</v>
      </c>
      <c r="CW82" s="48">
        <v>2.9790530615530115</v>
      </c>
      <c r="CX82" s="48">
        <v>3.0064967516241881</v>
      </c>
      <c r="CY82" s="48">
        <v>3.000455364390505</v>
      </c>
      <c r="CZ82" s="48">
        <v>2.9603941967653138</v>
      </c>
      <c r="DA82" s="48">
        <v>2.9551102826964897</v>
      </c>
      <c r="DB82" s="48">
        <v>2.9807388090467195</v>
      </c>
      <c r="DC82" s="48">
        <v>2.9986171885359245</v>
      </c>
      <c r="DD82" s="48">
        <v>3.067553640026234</v>
      </c>
      <c r="DE82" s="48">
        <v>3.099023709902371</v>
      </c>
      <c r="DF82" s="48">
        <v>3.1103134367020684</v>
      </c>
      <c r="DG82" s="48">
        <v>3.0512897721569807</v>
      </c>
      <c r="DH82" s="48">
        <v>3.1230974729897953</v>
      </c>
      <c r="DI82" s="48">
        <v>3.0923919923323147</v>
      </c>
      <c r="DJ82" s="48">
        <v>3.0817593164781427</v>
      </c>
      <c r="DK82" s="48">
        <v>3.1218931969890638</v>
      </c>
      <c r="DL82" s="48">
        <v>3.1671242582587902</v>
      </c>
      <c r="DM82" s="48">
        <v>3.2023340832395948</v>
      </c>
      <c r="DN82" s="48">
        <v>3.1775246562022503</v>
      </c>
      <c r="DO82" s="48">
        <v>3.2225579053373616</v>
      </c>
      <c r="DP82" s="48">
        <v>3.2321569492647244</v>
      </c>
      <c r="DQ82" s="48">
        <v>3.2427540785802269</v>
      </c>
      <c r="DR82" s="48">
        <v>3.2338349732034715</v>
      </c>
      <c r="DS82" s="48">
        <v>3.246468441479986</v>
      </c>
      <c r="DT82" s="48">
        <v>3.2565216324326975</v>
      </c>
      <c r="DU82" s="48">
        <v>3.2386336027470479</v>
      </c>
      <c r="DV82" s="48">
        <v>3.26194797338173</v>
      </c>
      <c r="DW82" s="48">
        <v>3.3052956759049548</v>
      </c>
      <c r="DX82" s="48">
        <v>3.2918163546299084</v>
      </c>
      <c r="DY82" s="48">
        <v>3.3129295953476343</v>
      </c>
      <c r="DZ82" s="48">
        <v>3.3148056142094151</v>
      </c>
      <c r="EA82" s="48">
        <v>3.2897964189354916</v>
      </c>
      <c r="EB82" s="48">
        <v>3.3139587961413226</v>
      </c>
      <c r="EC82" s="48">
        <v>3.3373278766364436</v>
      </c>
      <c r="ED82" s="48">
        <v>3.3784034080385257</v>
      </c>
      <c r="EE82" s="48">
        <v>3.4183531615376737</v>
      </c>
      <c r="EF82" s="48">
        <v>3.3754543880907049</v>
      </c>
      <c r="EG82" s="48">
        <v>3.3393798294602437</v>
      </c>
      <c r="EH82" s="48">
        <v>3.36206469159236</v>
      </c>
      <c r="EI82" s="48">
        <v>3.388058436237249</v>
      </c>
      <c r="EJ82" s="48">
        <v>3.4238332742057773</v>
      </c>
      <c r="EK82" s="48">
        <v>3.4564162565814378</v>
      </c>
      <c r="EL82" s="48">
        <v>3.461877042971496</v>
      </c>
      <c r="EM82" s="48">
        <v>3.2363512961334155</v>
      </c>
      <c r="EN82" s="48">
        <v>2.24177617650908</v>
      </c>
      <c r="EO82" s="48">
        <v>2.3961437826190379</v>
      </c>
      <c r="EP82" s="48">
        <v>2.4385523514611962</v>
      </c>
      <c r="EQ82" s="48">
        <v>2.3778106548309275</v>
      </c>
      <c r="ER82" s="48">
        <v>2.6610635326527099</v>
      </c>
      <c r="ES82" s="48">
        <v>2.9301780781589613</v>
      </c>
      <c r="ET82" s="48">
        <v>2.9336406320873842</v>
      </c>
      <c r="EU82" s="48">
        <v>2.9255973269506486</v>
      </c>
      <c r="EV82" s="48">
        <v>3.1087503823439446</v>
      </c>
    </row>
    <row r="83" spans="3:152" x14ac:dyDescent="0.25">
      <c r="C83" s="48">
        <v>2.6934749620637333</v>
      </c>
      <c r="D83" s="48">
        <v>2.7257811917368926</v>
      </c>
      <c r="E83" s="48">
        <v>2.7159507643150214</v>
      </c>
      <c r="F83" s="48">
        <v>2.7667841980283514</v>
      </c>
      <c r="G83" s="48">
        <v>2.7765972517353736</v>
      </c>
      <c r="H83" s="48">
        <v>2.7809924601087146</v>
      </c>
      <c r="I83" s="48">
        <v>2.7629233511586455</v>
      </c>
      <c r="J83" s="48">
        <v>2.8142779734489296</v>
      </c>
      <c r="K83" s="48">
        <v>2.8355957767722471</v>
      </c>
      <c r="L83" s="48">
        <v>2.8198997805652897</v>
      </c>
      <c r="M83" s="48">
        <v>2.8228652081863088</v>
      </c>
      <c r="N83" s="48">
        <v>2.8690215493985849</v>
      </c>
      <c r="O83" s="48">
        <v>2.9023175222005633</v>
      </c>
      <c r="P83" s="48">
        <v>2.9650332654859191</v>
      </c>
      <c r="Q83" s="48">
        <v>3.0012790386388652</v>
      </c>
      <c r="R83" s="48">
        <v>3.0455670403261026</v>
      </c>
      <c r="S83" s="48">
        <v>3.0886482150020056</v>
      </c>
      <c r="T83" s="48">
        <v>3.0868366255838819</v>
      </c>
      <c r="U83" s="48">
        <v>3.1030088103285864</v>
      </c>
      <c r="V83" s="48">
        <v>3.0954922407422614</v>
      </c>
      <c r="W83" s="48">
        <v>3.1354503865807</v>
      </c>
      <c r="X83" s="48">
        <v>3.1955384046096103</v>
      </c>
      <c r="Y83" s="48">
        <v>3.2105441027374115</v>
      </c>
      <c r="Z83" s="48">
        <v>3.2446547222006772</v>
      </c>
      <c r="AA83" s="48">
        <v>3.2243907476249487</v>
      </c>
      <c r="AB83" s="48">
        <v>3.2086378568336347</v>
      </c>
      <c r="AC83" s="48">
        <v>3.2139531371907482</v>
      </c>
      <c r="AD83" s="48">
        <v>3.2549999999999994</v>
      </c>
      <c r="AE83" s="48">
        <v>3.2948005072675839</v>
      </c>
      <c r="AF83" s="48">
        <v>3.3279591885843542</v>
      </c>
      <c r="AG83" s="48">
        <v>3.3380648213863258</v>
      </c>
      <c r="AH83" s="48">
        <v>3.3594910846953936</v>
      </c>
      <c r="AI83" s="48">
        <v>3.4003908495229336</v>
      </c>
      <c r="AJ83" s="48">
        <v>3.4286878196713886</v>
      </c>
      <c r="AK83" s="48">
        <v>3.4787840969869852</v>
      </c>
      <c r="AL83" s="48">
        <v>3.4704680738902192</v>
      </c>
      <c r="AM83" s="48">
        <v>3.4752878040335848</v>
      </c>
      <c r="AN83" s="48">
        <v>3.4826614280833619</v>
      </c>
      <c r="AO83" s="48">
        <v>3.5010940919037199</v>
      </c>
      <c r="AP83" s="48">
        <v>3.4909979903453707</v>
      </c>
      <c r="AQ83" s="48">
        <v>3.5723099703849952</v>
      </c>
      <c r="AR83" s="48">
        <v>3.6403437652018802</v>
      </c>
      <c r="AS83" s="48">
        <v>3.6669534078860506</v>
      </c>
      <c r="AT83" s="48">
        <v>3.7146191427497679</v>
      </c>
      <c r="AU83" s="48">
        <v>3.699372393092426</v>
      </c>
      <c r="AV83" s="48">
        <v>3.7084570443444114</v>
      </c>
      <c r="AW83" s="48">
        <v>3.7614939804720824</v>
      </c>
      <c r="AX83" s="48">
        <v>3.7475713645195037</v>
      </c>
      <c r="AY83" s="48">
        <v>3.758443614142938</v>
      </c>
      <c r="AZ83" s="48">
        <v>3.7888618792608706</v>
      </c>
      <c r="BA83" s="48">
        <v>3.7550186406653285</v>
      </c>
      <c r="BB83" s="48">
        <v>3.7484991877957481</v>
      </c>
      <c r="BC83" s="48">
        <v>3.7806093020816953</v>
      </c>
      <c r="BD83" s="48">
        <v>3.7324692247025339</v>
      </c>
      <c r="BE83" s="48">
        <v>3.7389485050954985</v>
      </c>
      <c r="BF83" s="48">
        <v>3.735775189940612</v>
      </c>
      <c r="BG83" s="48">
        <v>3.7528679121599477</v>
      </c>
      <c r="BH83" s="48">
        <v>3.7684974159791995</v>
      </c>
      <c r="BI83" s="48">
        <v>3.8151310908717817</v>
      </c>
      <c r="BJ83" s="48">
        <v>3.8162981289624245</v>
      </c>
      <c r="BK83" s="48">
        <v>3.7653742709498048</v>
      </c>
      <c r="BL83" s="48">
        <v>3.7724042372502571</v>
      </c>
      <c r="BM83" s="48">
        <v>3.7683284457478003</v>
      </c>
      <c r="BN83" s="48">
        <v>3.7319688954412742</v>
      </c>
      <c r="BO83" s="48">
        <v>3.7482309550698325</v>
      </c>
      <c r="BP83" s="48">
        <v>3.7203754455220595</v>
      </c>
      <c r="BQ83" s="48">
        <v>3.7013988091028667</v>
      </c>
      <c r="BR83" s="48">
        <v>3.6634062860879606</v>
      </c>
      <c r="BS83" s="48">
        <v>3.6936974382420997</v>
      </c>
      <c r="BT83" s="48">
        <v>3.6904761904761907</v>
      </c>
      <c r="BU83" s="48">
        <v>3.6784685890416515</v>
      </c>
      <c r="BV83" s="48">
        <v>3.7093536732236045</v>
      </c>
      <c r="BW83" s="48">
        <v>3.6909292737075807</v>
      </c>
      <c r="BX83" s="48">
        <v>3.7172877373882396</v>
      </c>
      <c r="BY83" s="48">
        <v>3.7361428991548289</v>
      </c>
      <c r="BZ83" s="48">
        <v>3.7796171100018956</v>
      </c>
      <c r="CA83" s="48">
        <v>3.815475598847033</v>
      </c>
      <c r="CB83" s="48">
        <v>3.7964429060647351</v>
      </c>
      <c r="CC83" s="48">
        <v>3.7811017348158344</v>
      </c>
      <c r="CD83" s="48">
        <v>3.7438155434036404</v>
      </c>
      <c r="CE83" s="48">
        <v>3.7618251341838458</v>
      </c>
      <c r="CF83" s="48">
        <v>3.7432048821413386</v>
      </c>
      <c r="CG83" s="48">
        <v>3.7110542280759127</v>
      </c>
      <c r="CH83" s="48">
        <v>3.753084765446161</v>
      </c>
      <c r="CI83" s="48">
        <v>3.7636535460759104</v>
      </c>
      <c r="CJ83" s="48">
        <v>3.7637088733798603</v>
      </c>
      <c r="CK83" s="48">
        <v>3.7674527999315788</v>
      </c>
      <c r="CL83" s="48">
        <v>3.8494176549207628</v>
      </c>
      <c r="CM83" s="48">
        <v>3.843461727311666</v>
      </c>
      <c r="CN83" s="48">
        <v>3.8527901474371551</v>
      </c>
      <c r="CO83" s="48">
        <v>3.8577726975832789</v>
      </c>
      <c r="CP83" s="48">
        <v>3.860281168550181</v>
      </c>
      <c r="CQ83" s="48">
        <v>3.8583023469673341</v>
      </c>
      <c r="CR83" s="48">
        <v>3.8647962961134859</v>
      </c>
      <c r="CS83" s="48">
        <v>3.856640844169267</v>
      </c>
      <c r="CT83" s="48">
        <v>3.9063682887684346</v>
      </c>
      <c r="CU83" s="48">
        <v>3.9470198675496686</v>
      </c>
      <c r="CV83" s="48">
        <v>3.9151496609045942</v>
      </c>
      <c r="CW83" s="48">
        <v>3.9247841922047613</v>
      </c>
      <c r="CX83" s="48">
        <v>3.920039980009995</v>
      </c>
      <c r="CY83" s="48">
        <v>3.9121740679878836</v>
      </c>
      <c r="CZ83" s="48">
        <v>3.9517637954173646</v>
      </c>
      <c r="DA83" s="48">
        <v>3.9695945945945952</v>
      </c>
      <c r="DB83" s="48">
        <v>3.9078454119248733</v>
      </c>
      <c r="DC83" s="48">
        <v>3.8273569358413368</v>
      </c>
      <c r="DD83" s="48">
        <v>3.838658296636372</v>
      </c>
      <c r="DE83" s="48">
        <v>3.8354253835425385</v>
      </c>
      <c r="DF83" s="48">
        <v>3.791214891018762</v>
      </c>
      <c r="DG83" s="48">
        <v>3.8341864900130487</v>
      </c>
      <c r="DH83" s="48">
        <v>3.8927406384312726</v>
      </c>
      <c r="DI83" s="48">
        <v>3.9188382733240505</v>
      </c>
      <c r="DJ83" s="48">
        <v>3.9504912365548059</v>
      </c>
      <c r="DK83" s="48">
        <v>3.9412015338730297</v>
      </c>
      <c r="DL83" s="48">
        <v>3.9039943317686654</v>
      </c>
      <c r="DM83" s="48">
        <v>3.950189820022497</v>
      </c>
      <c r="DN83" s="48">
        <v>3.9415196555077094</v>
      </c>
      <c r="DO83" s="48">
        <v>3.9731109217514051</v>
      </c>
      <c r="DP83" s="48">
        <v>3.9101546921007744</v>
      </c>
      <c r="DQ83" s="48">
        <v>3.9264975742188484</v>
      </c>
      <c r="DR83" s="48">
        <v>3.9448140835255274</v>
      </c>
      <c r="DS83" s="48">
        <v>3.9796754359105915</v>
      </c>
      <c r="DT83" s="48">
        <v>3.9968260979819545</v>
      </c>
      <c r="DU83" s="48">
        <v>3.9764168515848977</v>
      </c>
      <c r="DV83" s="48">
        <v>4.0838878806210932</v>
      </c>
      <c r="DW83" s="48">
        <v>4.096805947931589</v>
      </c>
      <c r="DX83" s="48">
        <v>4.0514662826214254</v>
      </c>
      <c r="DY83" s="48">
        <v>4.0841438659466576</v>
      </c>
      <c r="DZ83" s="48">
        <v>4.1112905229164083</v>
      </c>
      <c r="EA83" s="48">
        <v>4.135240372823155</v>
      </c>
      <c r="EB83" s="48">
        <v>4.1317975715894226</v>
      </c>
      <c r="EC83" s="48">
        <v>4.0962911042274328</v>
      </c>
      <c r="ED83" s="48">
        <v>4.0222263382107801</v>
      </c>
      <c r="EE83" s="48">
        <v>4.0841710932584112</v>
      </c>
      <c r="EF83" s="48">
        <v>4.0426115053949569</v>
      </c>
      <c r="EG83" s="48">
        <v>4.0599602930884267</v>
      </c>
      <c r="EH83" s="48">
        <v>4.0476510875185037</v>
      </c>
      <c r="EI83" s="48">
        <v>4.0528130209952247</v>
      </c>
      <c r="EJ83" s="48">
        <v>4.0519765994003771</v>
      </c>
      <c r="EK83" s="48">
        <v>4.0111497298599401</v>
      </c>
      <c r="EL83" s="48">
        <v>4.0535284122315565</v>
      </c>
      <c r="EM83" s="48">
        <v>3.7516188682120082</v>
      </c>
      <c r="EN83" s="48">
        <v>2.3380062665034602</v>
      </c>
      <c r="EO83" s="48">
        <v>2.8382935258643607</v>
      </c>
      <c r="EP83" s="48">
        <v>2.868478531338992</v>
      </c>
      <c r="EQ83" s="48">
        <v>2.9489383821824147</v>
      </c>
      <c r="ER83" s="48">
        <v>3.1278496591568512</v>
      </c>
      <c r="ES83" s="48">
        <v>3.2941014350230819</v>
      </c>
      <c r="ET83" s="48">
        <v>3.382942467298427</v>
      </c>
      <c r="EU83" s="48">
        <v>3.3743048931920026</v>
      </c>
      <c r="EV83" s="48">
        <v>3.4040375520575985</v>
      </c>
    </row>
    <row r="84" spans="3:152" x14ac:dyDescent="0.25">
      <c r="C84" s="48">
        <v>6.4681335356600904</v>
      </c>
      <c r="D84" s="48">
        <v>6.5105526139160261</v>
      </c>
      <c r="E84" s="48">
        <v>6.368686685305545</v>
      </c>
      <c r="F84" s="48">
        <v>6.3574872274591634</v>
      </c>
      <c r="G84" s="48">
        <v>6.4244227227652644</v>
      </c>
      <c r="H84" s="48">
        <v>6.4983342100648782</v>
      </c>
      <c r="I84" s="48">
        <v>6.4376799670917322</v>
      </c>
      <c r="J84" s="48">
        <v>6.5124627472229744</v>
      </c>
      <c r="K84" s="48">
        <v>6.6398525222054641</v>
      </c>
      <c r="L84" s="48">
        <v>6.6223430386794613</v>
      </c>
      <c r="M84" s="48">
        <v>6.5792006158978635</v>
      </c>
      <c r="N84" s="48">
        <v>6.7314100733123867</v>
      </c>
      <c r="O84" s="48">
        <v>6.6493393978774105</v>
      </c>
      <c r="P84" s="48">
        <v>6.7563872770908651</v>
      </c>
      <c r="Q84" s="48">
        <v>6.8502929890835533</v>
      </c>
      <c r="R84" s="48">
        <v>6.8627165526277469</v>
      </c>
      <c r="S84" s="48">
        <v>6.8047676350925457</v>
      </c>
      <c r="T84" s="48">
        <v>6.7477066801733363</v>
      </c>
      <c r="U84" s="48">
        <v>6.782290685432482</v>
      </c>
      <c r="V84" s="48">
        <v>6.7958507813996771</v>
      </c>
      <c r="W84" s="48">
        <v>6.8755183391744019</v>
      </c>
      <c r="X84" s="48">
        <v>6.9276312311677328</v>
      </c>
      <c r="Y84" s="48">
        <v>6.9332154834013577</v>
      </c>
      <c r="Z84" s="48">
        <v>6.8564337237260524</v>
      </c>
      <c r="AA84" s="48">
        <v>6.8773234200743492</v>
      </c>
      <c r="AB84" s="48">
        <v>6.9800606076039635</v>
      </c>
      <c r="AC84" s="48">
        <v>6.9413334004479914</v>
      </c>
      <c r="AD84" s="48">
        <v>6.93</v>
      </c>
      <c r="AE84" s="48">
        <v>6.9529801970539467</v>
      </c>
      <c r="AF84" s="48">
        <v>6.7521717159563979</v>
      </c>
      <c r="AG84" s="48">
        <v>6.7258102673290754</v>
      </c>
      <c r="AH84" s="48">
        <v>6.8559621099554242</v>
      </c>
      <c r="AI84" s="48">
        <v>6.7456029428669959</v>
      </c>
      <c r="AJ84" s="48">
        <v>6.7351649843841939</v>
      </c>
      <c r="AK84" s="48">
        <v>6.7191121412016397</v>
      </c>
      <c r="AL84" s="48">
        <v>6.6136578294199051</v>
      </c>
      <c r="AM84" s="48">
        <v>6.5307712282524024</v>
      </c>
      <c r="AN84" s="48">
        <v>6.5681585240860958</v>
      </c>
      <c r="AO84" s="48">
        <v>6.5393031476182459</v>
      </c>
      <c r="AP84" s="48">
        <v>6.4847618455673643</v>
      </c>
      <c r="AQ84" s="48">
        <v>6.4206975978940442</v>
      </c>
      <c r="AR84" s="48">
        <v>6.3969515161342621</v>
      </c>
      <c r="AS84" s="48">
        <v>6.3596535099125777</v>
      </c>
      <c r="AT84" s="48">
        <v>6.30575390153688</v>
      </c>
      <c r="AU84" s="48">
        <v>6.2429345495653532</v>
      </c>
      <c r="AV84" s="48">
        <v>6.2216262810075671</v>
      </c>
      <c r="AW84" s="48">
        <v>6.2110152621101538</v>
      </c>
      <c r="AX84" s="48">
        <v>6.2303840980421459</v>
      </c>
      <c r="AY84" s="48">
        <v>6.2395317590325963</v>
      </c>
      <c r="AZ84" s="48">
        <v>6.2325224352530473</v>
      </c>
      <c r="BA84" s="48">
        <v>6.2123601950100378</v>
      </c>
      <c r="BB84" s="48">
        <v>6.1303764390140545</v>
      </c>
      <c r="BC84" s="48">
        <v>6.1699264153251878</v>
      </c>
      <c r="BD84" s="48">
        <v>6.1670610019545311</v>
      </c>
      <c r="BE84" s="48">
        <v>6.126408854693933</v>
      </c>
      <c r="BF84" s="48">
        <v>6.1643608373975649</v>
      </c>
      <c r="BG84" s="48">
        <v>6.0947230416256968</v>
      </c>
      <c r="BH84" s="48">
        <v>6.0443616987128044</v>
      </c>
      <c r="BI84" s="48">
        <v>6.0091866209966378</v>
      </c>
      <c r="BJ84" s="48">
        <v>6.0615432194216794</v>
      </c>
      <c r="BK84" s="48">
        <v>6.0681151974857217</v>
      </c>
      <c r="BL84" s="48">
        <v>6.074285969695616</v>
      </c>
      <c r="BM84" s="48">
        <v>6.0469208211143686</v>
      </c>
      <c r="BN84" s="48">
        <v>5.9766426733732256</v>
      </c>
      <c r="BO84" s="48">
        <v>5.9997426843737935</v>
      </c>
      <c r="BP84" s="48">
        <v>5.9469207503230486</v>
      </c>
      <c r="BQ84" s="48">
        <v>5.9332701582676828</v>
      </c>
      <c r="BR84" s="48">
        <v>5.8533802679726739</v>
      </c>
      <c r="BS84" s="48">
        <v>5.9631184449339818</v>
      </c>
      <c r="BT84" s="48">
        <v>5.9578544061302683</v>
      </c>
      <c r="BU84" s="48">
        <v>5.9293506914872038</v>
      </c>
      <c r="BV84" s="48">
        <v>5.8985681787769302</v>
      </c>
      <c r="BW84" s="48">
        <v>5.8991436726926736</v>
      </c>
      <c r="BX84" s="48">
        <v>5.9727207465900936</v>
      </c>
      <c r="BY84" s="48">
        <v>5.9954736667135498</v>
      </c>
      <c r="BZ84" s="48">
        <v>6.0390471978264983</v>
      </c>
      <c r="CA84" s="48">
        <v>6.0356823377397877</v>
      </c>
      <c r="CB84" s="48">
        <v>6.0524603846767562</v>
      </c>
      <c r="CC84" s="48">
        <v>6.0676300508251551</v>
      </c>
      <c r="CD84" s="48">
        <v>6.0530738820633001</v>
      </c>
      <c r="CE84" s="48">
        <v>6.0841703988680598</v>
      </c>
      <c r="CF84" s="48">
        <v>6.0934824332555655</v>
      </c>
      <c r="CG84" s="48">
        <v>6.0486462714673932</v>
      </c>
      <c r="CH84" s="48">
        <v>6.1148146907417962</v>
      </c>
      <c r="CI84" s="48">
        <v>6.1734906925122512</v>
      </c>
      <c r="CJ84" s="48">
        <v>6.1142658979582993</v>
      </c>
      <c r="CK84" s="48">
        <v>6.1087472471081279</v>
      </c>
      <c r="CL84" s="48">
        <v>6.2063771559496796</v>
      </c>
      <c r="CM84" s="48">
        <v>6.1491208825649544</v>
      </c>
      <c r="CN84" s="48">
        <v>6.1671505470776022</v>
      </c>
      <c r="CO84" s="48">
        <v>6.171415741345526</v>
      </c>
      <c r="CP84" s="48">
        <v>6.1969789978967702</v>
      </c>
      <c r="CQ84" s="48">
        <v>6.131302227020111</v>
      </c>
      <c r="CR84" s="48">
        <v>6.1333280683915925</v>
      </c>
      <c r="CS84" s="48">
        <v>6.1442450610782453</v>
      </c>
      <c r="CT84" s="48">
        <v>6.2764335967860783</v>
      </c>
      <c r="CU84" s="48">
        <v>6.2638818135506869</v>
      </c>
      <c r="CV84" s="48">
        <v>6.2332364489317227</v>
      </c>
      <c r="CW84" s="48">
        <v>6.1452401553413685</v>
      </c>
      <c r="CX84" s="48">
        <v>6.1359320339830079</v>
      </c>
      <c r="CY84" s="48">
        <v>6.166227800985963</v>
      </c>
      <c r="CZ84" s="48">
        <v>6.2058561338544882</v>
      </c>
      <c r="DA84" s="48">
        <v>6.2169928549238893</v>
      </c>
      <c r="DB84" s="48">
        <v>6.1915764647229707</v>
      </c>
      <c r="DC84" s="48">
        <v>6.1999204409842585</v>
      </c>
      <c r="DD84" s="48">
        <v>6.2325494237796315</v>
      </c>
      <c r="DE84" s="48">
        <v>6.2882380288238018</v>
      </c>
      <c r="DF84" s="48">
        <v>6.3066646930392629</v>
      </c>
      <c r="DG84" s="48">
        <v>6.3142718969277238</v>
      </c>
      <c r="DH84" s="48">
        <v>6.3761347011839966</v>
      </c>
      <c r="DI84" s="48">
        <v>6.4081234063330745</v>
      </c>
      <c r="DJ84" s="48">
        <v>6.4241382089792838</v>
      </c>
      <c r="DK84" s="48">
        <v>6.4568243147280215</v>
      </c>
      <c r="DL84" s="48">
        <v>6.422814631122133</v>
      </c>
      <c r="DM84" s="48">
        <v>6.4275168728908882</v>
      </c>
      <c r="DN84" s="48">
        <v>6.467912210029171</v>
      </c>
      <c r="DO84" s="48">
        <v>6.4717983146986162</v>
      </c>
      <c r="DP84" s="48">
        <v>6.5279557392211931</v>
      </c>
      <c r="DQ84" s="48">
        <v>6.5701381731647439</v>
      </c>
      <c r="DR84" s="48">
        <v>6.6568219150807213</v>
      </c>
      <c r="DS84" s="48">
        <v>6.7387184600998022</v>
      </c>
      <c r="DT84" s="48">
        <v>6.7788984596759017</v>
      </c>
      <c r="DU84" s="48">
        <v>6.7712466998169729</v>
      </c>
      <c r="DV84" s="48">
        <v>6.8747731397459155</v>
      </c>
      <c r="DW84" s="48">
        <v>6.9011052332514335</v>
      </c>
      <c r="DX84" s="48">
        <v>6.866918828239986</v>
      </c>
      <c r="DY84" s="48">
        <v>6.8688230361075613</v>
      </c>
      <c r="DZ84" s="48">
        <v>6.8811327785368279</v>
      </c>
      <c r="EA84" s="48">
        <v>6.9536423841059607</v>
      </c>
      <c r="EB84" s="48">
        <v>6.9010377042695001</v>
      </c>
      <c r="EC84" s="48">
        <v>6.8796587303381784</v>
      </c>
      <c r="ED84" s="48">
        <v>6.8679385071309493</v>
      </c>
      <c r="EE84" s="48">
        <v>6.8813380745423425</v>
      </c>
      <c r="EF84" s="48">
        <v>6.8828976977670067</v>
      </c>
      <c r="EG84" s="48">
        <v>6.955136903146558</v>
      </c>
      <c r="EH84" s="48">
        <v>6.9026084862564012</v>
      </c>
      <c r="EI84" s="48">
        <v>6.9717991466274833</v>
      </c>
      <c r="EJ84" s="48">
        <v>7.0034850476846335</v>
      </c>
      <c r="EK84" s="48">
        <v>7.0160707526067654</v>
      </c>
      <c r="EL84" s="48">
        <v>6.9606043442360059</v>
      </c>
      <c r="EM84" s="48">
        <v>6.4657769528571736</v>
      </c>
      <c r="EN84" s="48">
        <v>4.7483775606826946</v>
      </c>
      <c r="EO84" s="48">
        <v>5.8053141921672333</v>
      </c>
      <c r="EP84" s="48">
        <v>5.7100002764798585</v>
      </c>
      <c r="EQ84" s="48">
        <v>5.9198688472150023</v>
      </c>
      <c r="ER84" s="48">
        <v>6.5598755236995991</v>
      </c>
      <c r="ES84" s="48">
        <v>6.7842579659127207</v>
      </c>
      <c r="ET84" s="48">
        <v>6.789790489267018</v>
      </c>
      <c r="EU84" s="48">
        <v>6.8211948338642232</v>
      </c>
      <c r="EV84" s="48">
        <v>7.0363050281169848</v>
      </c>
    </row>
    <row r="85" spans="3:152" x14ac:dyDescent="0.25">
      <c r="C85" s="48">
        <v>6.5781487101669196</v>
      </c>
      <c r="D85" s="48">
        <v>6.5515698411514638</v>
      </c>
      <c r="E85" s="48">
        <v>6.6736865037580344</v>
      </c>
      <c r="F85" s="48">
        <v>6.4762178887529682</v>
      </c>
      <c r="G85" s="48">
        <v>6.6935826604334894</v>
      </c>
      <c r="H85" s="48">
        <v>6.5965281430825877</v>
      </c>
      <c r="I85" s="48">
        <v>6.3622651857945982</v>
      </c>
      <c r="J85" s="48">
        <v>6.3668382552153888</v>
      </c>
      <c r="K85" s="48">
        <v>6.3448969331322287</v>
      </c>
      <c r="L85" s="48">
        <v>6.1900239085579534</v>
      </c>
      <c r="M85" s="48">
        <v>6.0691601976005645</v>
      </c>
      <c r="N85" s="48">
        <v>6.0490653464089617</v>
      </c>
      <c r="O85" s="48">
        <v>6.0521674556762273</v>
      </c>
      <c r="P85" s="48">
        <v>6.0485463438344933</v>
      </c>
      <c r="Q85" s="48">
        <v>6.1631815342514642</v>
      </c>
      <c r="R85" s="48">
        <v>6.1086038724705203</v>
      </c>
      <c r="S85" s="48">
        <v>6.2489255630049856</v>
      </c>
      <c r="T85" s="48">
        <v>6.2693454893353593</v>
      </c>
      <c r="U85" s="48">
        <v>6.1893943591732699</v>
      </c>
      <c r="V85" s="48">
        <v>6.1554041109012791</v>
      </c>
      <c r="W85" s="48">
        <v>6.0809545466705899</v>
      </c>
      <c r="X85" s="48">
        <v>6.0553999048474916</v>
      </c>
      <c r="Y85" s="48">
        <v>6.0259443159071422</v>
      </c>
      <c r="Z85" s="48">
        <v>6.0704775201013472</v>
      </c>
      <c r="AA85" s="48">
        <v>6.2448368442792237</v>
      </c>
      <c r="AB85" s="48">
        <v>6.2950418905497978</v>
      </c>
      <c r="AC85" s="48">
        <v>6.3876374801802029</v>
      </c>
      <c r="AD85" s="48">
        <v>6.4349999999999987</v>
      </c>
      <c r="AE85" s="48">
        <v>6.5822846551555942</v>
      </c>
      <c r="AF85" s="48">
        <v>6.5813220396082492</v>
      </c>
      <c r="AG85" s="48">
        <v>6.5673054175538219</v>
      </c>
      <c r="AH85" s="48">
        <v>6.6632615156017829</v>
      </c>
      <c r="AI85" s="48">
        <v>6.8858489481549601</v>
      </c>
      <c r="AJ85" s="48">
        <v>7.0271126601185898</v>
      </c>
      <c r="AK85" s="48">
        <v>7.1291674095204138</v>
      </c>
      <c r="AL85" s="48">
        <v>7.1627825246556993</v>
      </c>
      <c r="AM85" s="48">
        <v>7.0933956548082753</v>
      </c>
      <c r="AN85" s="48">
        <v>6.9973522377861297</v>
      </c>
      <c r="AO85" s="48">
        <v>6.8570106042753736</v>
      </c>
      <c r="AP85" s="48">
        <v>6.8431847846354659</v>
      </c>
      <c r="AQ85" s="48">
        <v>6.9183942086212573</v>
      </c>
      <c r="AR85" s="48">
        <v>6.9847575806713147</v>
      </c>
      <c r="AS85" s="48">
        <v>7.0158241142697104</v>
      </c>
      <c r="AT85" s="48">
        <v>7.0474909508079993</v>
      </c>
      <c r="AU85" s="48">
        <v>7.1024831403734447</v>
      </c>
      <c r="AV85" s="48">
        <v>7.0721195287807683</v>
      </c>
      <c r="AW85" s="48">
        <v>7.0812399279552558</v>
      </c>
      <c r="AX85" s="48">
        <v>7.1233746824092057</v>
      </c>
      <c r="AY85" s="48">
        <v>7.2223960538182617</v>
      </c>
      <c r="AZ85" s="48">
        <v>7.3529142982472182</v>
      </c>
      <c r="BA85" s="48">
        <v>7.461643246343562</v>
      </c>
      <c r="BB85" s="48">
        <v>7.4952327141747297</v>
      </c>
      <c r="BC85" s="48">
        <v>7.5524793316204359</v>
      </c>
      <c r="BD85" s="48">
        <v>7.5832390357644952</v>
      </c>
      <c r="BE85" s="48">
        <v>7.6314368630626985</v>
      </c>
      <c r="BF85" s="48">
        <v>7.5909890182807471</v>
      </c>
      <c r="BG85" s="48">
        <v>7.6171746968207152</v>
      </c>
      <c r="BH85" s="48">
        <v>7.6316887619169895</v>
      </c>
      <c r="BI85" s="48">
        <v>7.7028712136757536</v>
      </c>
      <c r="BJ85" s="48">
        <v>7.8861914334312662</v>
      </c>
      <c r="BK85" s="48">
        <v>8.1925599105496971</v>
      </c>
      <c r="BL85" s="48">
        <v>8.0066747120785475</v>
      </c>
      <c r="BM85" s="48">
        <v>7.948680351906158</v>
      </c>
      <c r="BN85" s="48">
        <v>7.8903246321510121</v>
      </c>
      <c r="BO85" s="48">
        <v>7.7366231612654213</v>
      </c>
      <c r="BP85" s="48">
        <v>7.5784899819661184</v>
      </c>
      <c r="BQ85" s="48">
        <v>7.2839907783262383</v>
      </c>
      <c r="BR85" s="48">
        <v>7.3365519736201357</v>
      </c>
      <c r="BS85" s="48">
        <v>7.3056513847901687</v>
      </c>
      <c r="BT85" s="48">
        <v>7.2974822112753133</v>
      </c>
      <c r="BU85" s="48">
        <v>7.3447702477998131</v>
      </c>
      <c r="BV85" s="48">
        <v>7.3892680315803565</v>
      </c>
      <c r="BW85" s="48">
        <v>7.3580716777672057</v>
      </c>
      <c r="BX85" s="48">
        <v>7.4606800234940946</v>
      </c>
      <c r="BY85" s="48">
        <v>7.423698039867535</v>
      </c>
      <c r="BZ85" s="48">
        <v>7.4265495671952992</v>
      </c>
      <c r="CA85" s="48">
        <v>7.4619819103468839</v>
      </c>
      <c r="CB85" s="48">
        <v>7.4885542094733095</v>
      </c>
      <c r="CC85" s="48">
        <v>7.529607765021189</v>
      </c>
      <c r="CD85" s="48">
        <v>7.6095447766493853</v>
      </c>
      <c r="CE85" s="48">
        <v>7.6709893939216762</v>
      </c>
      <c r="CF85" s="48">
        <v>7.7013251198124371</v>
      </c>
      <c r="CG85" s="48">
        <v>7.7389745266742587</v>
      </c>
      <c r="CH85" s="48">
        <v>7.7607673668107156</v>
      </c>
      <c r="CI85" s="48">
        <v>7.7646645128678484</v>
      </c>
      <c r="CJ85" s="48">
        <v>7.7820885170575229</v>
      </c>
      <c r="CK85" s="48">
        <v>7.6835083067844092</v>
      </c>
      <c r="CL85" s="48">
        <v>7.7943017162738393</v>
      </c>
      <c r="CM85" s="48">
        <v>7.7715443841999132</v>
      </c>
      <c r="CN85" s="48">
        <v>7.7830700403979867</v>
      </c>
      <c r="CO85" s="48">
        <v>7.8808785107772703</v>
      </c>
      <c r="CP85" s="48">
        <v>7.863461170764106</v>
      </c>
      <c r="CQ85" s="48">
        <v>7.847547079285115</v>
      </c>
      <c r="CR85" s="48">
        <v>7.7542720066338262</v>
      </c>
      <c r="CS85" s="48">
        <v>7.713281688338534</v>
      </c>
      <c r="CT85" s="48">
        <v>7.6280168367501444</v>
      </c>
      <c r="CU85" s="48">
        <v>7.3795211411105441</v>
      </c>
      <c r="CV85" s="48">
        <v>7.3101830605272546</v>
      </c>
      <c r="CW85" s="48">
        <v>7.1935931746383091</v>
      </c>
      <c r="CX85" s="48">
        <v>7.2553723138430781</v>
      </c>
      <c r="CY85" s="48">
        <v>7.4026411134649281</v>
      </c>
      <c r="CZ85" s="48">
        <v>7.5146207423516618</v>
      </c>
      <c r="DA85" s="48">
        <v>7.4732059645852749</v>
      </c>
      <c r="DB85" s="48">
        <v>7.5482009146429148</v>
      </c>
      <c r="DC85" s="48">
        <v>7.5590536265651336</v>
      </c>
      <c r="DD85" s="48">
        <v>7.5705050126487397</v>
      </c>
      <c r="DE85" s="48">
        <v>7.6410971641097154</v>
      </c>
      <c r="DF85" s="48">
        <v>7.5537505088258143</v>
      </c>
      <c r="DG85" s="48">
        <v>7.6282244303924527</v>
      </c>
      <c r="DH85" s="48">
        <v>7.5146977310519674</v>
      </c>
      <c r="DI85" s="48">
        <v>7.4805143136155658</v>
      </c>
      <c r="DJ85" s="48">
        <v>7.463929713318465</v>
      </c>
      <c r="DK85" s="48">
        <v>7.5433177105524774</v>
      </c>
      <c r="DL85" s="48">
        <v>7.6636258967319097</v>
      </c>
      <c r="DM85" s="48">
        <v>7.6420134983127106</v>
      </c>
      <c r="DN85" s="48">
        <v>7.7493401861369646</v>
      </c>
      <c r="DO85" s="48">
        <v>7.721572374140349</v>
      </c>
      <c r="DP85" s="48">
        <v>7.7575161013856944</v>
      </c>
      <c r="DQ85" s="48">
        <v>7.8370746503774829</v>
      </c>
      <c r="DR85" s="48">
        <v>7.8406809470872263</v>
      </c>
      <c r="DS85" s="48">
        <v>7.9510753978434119</v>
      </c>
      <c r="DT85" s="48">
        <v>7.9936521959639091</v>
      </c>
      <c r="DU85" s="48">
        <v>7.9236787119972787</v>
      </c>
      <c r="DV85" s="48">
        <v>7.9153055051421655</v>
      </c>
      <c r="DW85" s="48">
        <v>7.8406735440292596</v>
      </c>
      <c r="DX85" s="48">
        <v>7.7951160840046221</v>
      </c>
      <c r="DY85" s="48">
        <v>7.8743798543784438</v>
      </c>
      <c r="DZ85" s="48">
        <v>7.8802322692833187</v>
      </c>
      <c r="EA85" s="48">
        <v>7.9401214128035331</v>
      </c>
      <c r="EB85" s="48">
        <v>8.0536197924591466</v>
      </c>
      <c r="EC85" s="48">
        <v>8.1285187781219612</v>
      </c>
      <c r="ED85" s="48">
        <v>8.1704019262826435</v>
      </c>
      <c r="EE85" s="48">
        <v>8.2568740213939744</v>
      </c>
      <c r="EF85" s="48">
        <v>8.2741907564479842</v>
      </c>
      <c r="EG85" s="48">
        <v>8.293459786039735</v>
      </c>
      <c r="EH85" s="48">
        <v>8.2900710375160251</v>
      </c>
      <c r="EI85" s="48">
        <v>8.1684986860323825</v>
      </c>
      <c r="EJ85" s="48">
        <v>8.1150830916059729</v>
      </c>
      <c r="EK85" s="48">
        <v>8.1007605216972358</v>
      </c>
      <c r="EL85" s="48">
        <v>8.0968206416039408</v>
      </c>
      <c r="EM85" s="48">
        <v>8.2685208911912795</v>
      </c>
      <c r="EN85" s="48">
        <v>8.9971284941145679</v>
      </c>
      <c r="EO85" s="48">
        <v>8.3987463095887733</v>
      </c>
      <c r="EP85" s="48">
        <v>8.4464596754126458</v>
      </c>
      <c r="EQ85" s="48">
        <v>8.2963466485398598</v>
      </c>
      <c r="ER85" s="48">
        <v>8.0118864663907612</v>
      </c>
      <c r="ES85" s="48">
        <v>7.9944127429548564</v>
      </c>
      <c r="ET85" s="48">
        <v>8.0034571109830708</v>
      </c>
      <c r="EU85" s="48">
        <v>7.8499829035218749</v>
      </c>
      <c r="EV85" s="48">
        <v>7.6427613467918389</v>
      </c>
    </row>
    <row r="86" spans="3:152" x14ac:dyDescent="0.25">
      <c r="C86" s="48">
        <v>7.5265553869499247</v>
      </c>
      <c r="D86" s="48">
        <v>7.6739503318666564</v>
      </c>
      <c r="E86" s="48">
        <v>7.7194001670237098</v>
      </c>
      <c r="F86" s="48">
        <v>7.7246887817514569</v>
      </c>
      <c r="G86" s="48">
        <v>7.660433489162771</v>
      </c>
      <c r="H86" s="48">
        <v>7.655619849202175</v>
      </c>
      <c r="I86" s="48">
        <v>7.6443164678458793</v>
      </c>
      <c r="J86" s="48">
        <v>7.6876185315632615</v>
      </c>
      <c r="K86" s="48">
        <v>7.8967655438243671</v>
      </c>
      <c r="L86" s="48">
        <v>7.8701732551665406</v>
      </c>
      <c r="M86" s="48">
        <v>7.8430743568358245</v>
      </c>
      <c r="N86" s="48">
        <v>7.9120251356755213</v>
      </c>
      <c r="O86" s="48">
        <v>7.9365079365079358</v>
      </c>
      <c r="P86" s="48">
        <v>7.8773885834067512</v>
      </c>
      <c r="Q86" s="48">
        <v>7.8824474255629262</v>
      </c>
      <c r="R86" s="48">
        <v>7.8701412141505322</v>
      </c>
      <c r="S86" s="48">
        <v>7.8562833075468452</v>
      </c>
      <c r="T86" s="48">
        <v>7.8648207552479033</v>
      </c>
      <c r="U86" s="48">
        <v>7.8655732254668358</v>
      </c>
      <c r="V86" s="48">
        <v>7.8523140925637014</v>
      </c>
      <c r="W86" s="48">
        <v>7.825249471628454</v>
      </c>
      <c r="X86" s="48">
        <v>7.9003013162763649</v>
      </c>
      <c r="Y86" s="48">
        <v>7.8378870200431532</v>
      </c>
      <c r="Z86" s="48">
        <v>7.6785852788334763</v>
      </c>
      <c r="AA86" s="48">
        <v>7.669867823213548</v>
      </c>
      <c r="AB86" s="48">
        <v>7.6065089510810049</v>
      </c>
      <c r="AC86" s="48">
        <v>7.5856341076686871</v>
      </c>
      <c r="AD86" s="48">
        <v>7.625</v>
      </c>
      <c r="AE86" s="48">
        <v>7.6748609891717887</v>
      </c>
      <c r="AF86" s="48">
        <v>7.7604254397574417</v>
      </c>
      <c r="AG86" s="48">
        <v>7.8329784717293602</v>
      </c>
      <c r="AH86" s="48">
        <v>7.7683878157503727</v>
      </c>
      <c r="AI86" s="48">
        <v>7.699735601793309</v>
      </c>
      <c r="AJ86" s="48">
        <v>7.6947449418367801</v>
      </c>
      <c r="AK86" s="48">
        <v>7.7531645569620249</v>
      </c>
      <c r="AL86" s="48">
        <v>7.7865881784435613</v>
      </c>
      <c r="AM86" s="48">
        <v>7.8421189301480139</v>
      </c>
      <c r="AN86" s="48">
        <v>7.8237102835667915</v>
      </c>
      <c r="AO86" s="48">
        <v>7.8985019357010593</v>
      </c>
      <c r="AP86" s="48">
        <v>7.8687301883274285</v>
      </c>
      <c r="AQ86" s="48">
        <v>7.917900625205661</v>
      </c>
      <c r="AR86" s="48">
        <v>7.9211934490027556</v>
      </c>
      <c r="AS86" s="48">
        <v>7.8220337287694797</v>
      </c>
      <c r="AT86" s="48">
        <v>7.8228534129794092</v>
      </c>
      <c r="AU86" s="48">
        <v>7.8977117686040614</v>
      </c>
      <c r="AV86" s="48">
        <v>7.8421607125754234</v>
      </c>
      <c r="AW86" s="48">
        <v>8.0519480519480524</v>
      </c>
      <c r="AX86" s="48">
        <v>7.8930653116126139</v>
      </c>
      <c r="AY86" s="48">
        <v>8.0248845042425128</v>
      </c>
      <c r="AZ86" s="48">
        <v>8.1552830223164499</v>
      </c>
      <c r="BA86" s="48">
        <v>8.1821766561514195</v>
      </c>
      <c r="BB86" s="48">
        <v>8.2509358005508862</v>
      </c>
      <c r="BC86" s="48">
        <v>8.3704752416408841</v>
      </c>
      <c r="BD86" s="48">
        <v>8.3753386139971884</v>
      </c>
      <c r="BE86" s="48">
        <v>8.4750624282918263</v>
      </c>
      <c r="BF86" s="48">
        <v>8.4137885272552335</v>
      </c>
      <c r="BG86" s="48">
        <v>8.4529662405768597</v>
      </c>
      <c r="BH86" s="48">
        <v>8.4084999839501808</v>
      </c>
      <c r="BI86" s="48">
        <v>8.3232048995311967</v>
      </c>
      <c r="BJ86" s="48">
        <v>8.3918354723983306</v>
      </c>
      <c r="BK86" s="48">
        <v>8.399564836360339</v>
      </c>
      <c r="BL86" s="48">
        <v>8.4655611674786577</v>
      </c>
      <c r="BM86" s="48">
        <v>8.5014662756598227</v>
      </c>
      <c r="BN86" s="48">
        <v>8.4771485560662558</v>
      </c>
      <c r="BO86" s="48">
        <v>8.5185767586808279</v>
      </c>
      <c r="BP86" s="48">
        <v>8.6520028967808802</v>
      </c>
      <c r="BQ86" s="48">
        <v>8.7506895039814445</v>
      </c>
      <c r="BR86" s="48">
        <v>8.7946795041253321</v>
      </c>
      <c r="BS86" s="48">
        <v>8.7631794061820258</v>
      </c>
      <c r="BT86" s="48">
        <v>8.7123700054734545</v>
      </c>
      <c r="BU86" s="48">
        <v>8.6696137675575553</v>
      </c>
      <c r="BV86" s="48">
        <v>8.7314331593737453</v>
      </c>
      <c r="BW86" s="48">
        <v>8.8619304366212077</v>
      </c>
      <c r="BX86" s="48">
        <v>8.8690204268093709</v>
      </c>
      <c r="BY86" s="48">
        <v>8.7777621501361747</v>
      </c>
      <c r="BZ86" s="48">
        <v>8.7432867883995709</v>
      </c>
      <c r="CA86" s="48">
        <v>8.7205546168372923</v>
      </c>
      <c r="CB86" s="48">
        <v>8.7478980250641332</v>
      </c>
      <c r="CC86" s="48">
        <v>8.7610010503060387</v>
      </c>
      <c r="CD86" s="48">
        <v>8.6558719787893832</v>
      </c>
      <c r="CE86" s="48">
        <v>8.7257504355859066</v>
      </c>
      <c r="CF86" s="48">
        <v>8.6230476606406086</v>
      </c>
      <c r="CG86" s="48">
        <v>8.4832151193604037</v>
      </c>
      <c r="CH86" s="48">
        <v>8.5111609884649333</v>
      </c>
      <c r="CI86" s="48">
        <v>8.5448671457770153</v>
      </c>
      <c r="CJ86" s="48">
        <v>8.6458017252590036</v>
      </c>
      <c r="CK86" s="48">
        <v>8.6520986123286789</v>
      </c>
      <c r="CL86" s="48">
        <v>8.7479050427477354</v>
      </c>
      <c r="CM86" s="48">
        <v>8.7441627229134671</v>
      </c>
      <c r="CN86" s="48">
        <v>8.7191461663239895</v>
      </c>
      <c r="CO86" s="48">
        <v>8.6534536250816458</v>
      </c>
      <c r="CP86" s="48">
        <v>8.5930502863008318</v>
      </c>
      <c r="CQ86" s="48">
        <v>8.6092119467434323</v>
      </c>
      <c r="CR86" s="48">
        <v>8.6121284514161047</v>
      </c>
      <c r="CS86" s="48">
        <v>8.6149363624730544</v>
      </c>
      <c r="CT86" s="48">
        <v>8.8786603276504259</v>
      </c>
      <c r="CU86" s="48">
        <v>8.9353031074885383</v>
      </c>
      <c r="CV86" s="48">
        <v>8.8001631737290289</v>
      </c>
      <c r="CW86" s="48">
        <v>8.7550556371611972</v>
      </c>
      <c r="CX86" s="48">
        <v>8.7076461769115454</v>
      </c>
      <c r="CY86" s="48">
        <v>8.7033993941673771</v>
      </c>
      <c r="CZ86" s="48">
        <v>8.683300516256697</v>
      </c>
      <c r="DA86" s="48">
        <v>8.6682587760173977</v>
      </c>
      <c r="DB86" s="48">
        <v>8.564470820590012</v>
      </c>
      <c r="DC86" s="48">
        <v>8.6094220605785079</v>
      </c>
      <c r="DD86" s="48">
        <v>8.5299353508854114</v>
      </c>
      <c r="DE86" s="48">
        <v>8.443514644351465</v>
      </c>
      <c r="DF86" s="48">
        <v>8.4622358731450973</v>
      </c>
      <c r="DG86" s="48">
        <v>8.4603943682534481</v>
      </c>
      <c r="DH86" s="48">
        <v>8.381568545492545</v>
      </c>
      <c r="DI86" s="48">
        <v>8.3422247138181103</v>
      </c>
      <c r="DJ86" s="48">
        <v>8.2869860375972841</v>
      </c>
      <c r="DK86" s="48">
        <v>8.111418832552193</v>
      </c>
      <c r="DL86" s="48">
        <v>8.1941369232131791</v>
      </c>
      <c r="DM86" s="48">
        <v>8.2211403262092233</v>
      </c>
      <c r="DN86" s="48">
        <v>8.2329142936518949</v>
      </c>
      <c r="DO86" s="48">
        <v>8.2655511658532799</v>
      </c>
      <c r="DP86" s="48">
        <v>8.1962205232207861</v>
      </c>
      <c r="DQ86" s="48">
        <v>8.2510075999430228</v>
      </c>
      <c r="DR86" s="48">
        <v>8.2961389769201421</v>
      </c>
      <c r="DS86" s="48">
        <v>8.2134079229387869</v>
      </c>
      <c r="DT86" s="48">
        <v>8.2112444477165081</v>
      </c>
      <c r="DU86" s="48">
        <v>8.1982215455384768</v>
      </c>
      <c r="DV86" s="48">
        <v>8.2331115144182299</v>
      </c>
      <c r="DW86" s="48">
        <v>8.3024545621883785</v>
      </c>
      <c r="DX86" s="48">
        <v>8.3062971813822468</v>
      </c>
      <c r="DY86" s="48">
        <v>8.2983909523398989</v>
      </c>
      <c r="DZ86" s="48">
        <v>8.2474226804123703</v>
      </c>
      <c r="EA86" s="48">
        <v>8.3272013735589905</v>
      </c>
      <c r="EB86" s="48">
        <v>8.3176105413712307</v>
      </c>
      <c r="EC86" s="48">
        <v>8.2528772017093637</v>
      </c>
      <c r="ED86" s="48">
        <v>8.1889238747916266</v>
      </c>
      <c r="EE86" s="48">
        <v>8.1544404934369368</v>
      </c>
      <c r="EF86" s="48">
        <v>8.3297270786452042</v>
      </c>
      <c r="EG86" s="48">
        <v>8.3534486452515964</v>
      </c>
      <c r="EH86" s="48">
        <v>8.4125983582755524</v>
      </c>
      <c r="EI86" s="48">
        <v>8.4538981039305998</v>
      </c>
      <c r="EJ86" s="48">
        <v>8.3975041215384287</v>
      </c>
      <c r="EK86" s="48">
        <v>8.4992601259506522</v>
      </c>
      <c r="EL86" s="48">
        <v>8.5192337875923823</v>
      </c>
      <c r="EM86" s="48">
        <v>8.4610536667797867</v>
      </c>
      <c r="EN86" s="48">
        <v>7.8092642632239393</v>
      </c>
      <c r="EO86" s="48">
        <v>7.7096363458282617</v>
      </c>
      <c r="EP86" s="48">
        <v>7.8527191794077797</v>
      </c>
      <c r="EQ86" s="48">
        <v>7.7158889466458742</v>
      </c>
      <c r="ER86" s="48">
        <v>7.6777390206418943</v>
      </c>
      <c r="ES86" s="48">
        <v>7.9179951017544727</v>
      </c>
      <c r="ET86" s="48">
        <v>7.7993404518762794</v>
      </c>
      <c r="EU86" s="48">
        <v>7.8523824092236998</v>
      </c>
      <c r="EV86" s="48">
        <v>7.917460765629043</v>
      </c>
    </row>
    <row r="87" spans="3:152" x14ac:dyDescent="0.25">
      <c r="C87" s="48">
        <v>1.7754172989377845</v>
      </c>
      <c r="D87" s="48">
        <v>1.7711984488030426</v>
      </c>
      <c r="E87" s="48">
        <v>1.7537489561018118</v>
      </c>
      <c r="F87" s="48">
        <v>1.7665683240987262</v>
      </c>
      <c r="G87" s="48">
        <v>1.799121688624451</v>
      </c>
      <c r="H87" s="48">
        <v>1.84815009644047</v>
      </c>
      <c r="I87" s="48">
        <v>1.8270944741532977</v>
      </c>
      <c r="J87" s="48">
        <v>1.8186128420482253</v>
      </c>
      <c r="K87" s="48">
        <v>1.8200100553041727</v>
      </c>
      <c r="L87" s="48">
        <v>1.7915042740641274</v>
      </c>
      <c r="M87" s="48">
        <v>1.8091999743375891</v>
      </c>
      <c r="N87" s="48">
        <v>1.8185280396077312</v>
      </c>
      <c r="O87" s="48">
        <v>1.8657755499860762</v>
      </c>
      <c r="P87" s="48">
        <v>1.8956770058024728</v>
      </c>
      <c r="Q87" s="48">
        <v>1.9185579582973913</v>
      </c>
      <c r="R87" s="48">
        <v>1.9216771000145583</v>
      </c>
      <c r="S87" s="48">
        <v>1.882413615265601</v>
      </c>
      <c r="T87" s="48">
        <v>1.8993753165625527</v>
      </c>
      <c r="U87" s="48">
        <v>1.9116750706488612</v>
      </c>
      <c r="V87" s="48">
        <v>1.9158661083285438</v>
      </c>
      <c r="W87" s="48">
        <v>1.9101634607667408</v>
      </c>
      <c r="X87" s="48">
        <v>1.9744145477612729</v>
      </c>
      <c r="Y87" s="48">
        <v>2.0303116957392051</v>
      </c>
      <c r="Z87" s="48">
        <v>2.0476227410222601</v>
      </c>
      <c r="AA87" s="48">
        <v>2.0291201982651796</v>
      </c>
      <c r="AB87" s="48">
        <v>2.0244976953831264</v>
      </c>
      <c r="AC87" s="48">
        <v>2.0285405078901664</v>
      </c>
      <c r="AD87" s="48">
        <v>2.0449999999999999</v>
      </c>
      <c r="AE87" s="48">
        <v>2.0607745585796509</v>
      </c>
      <c r="AF87" s="48">
        <v>2.0959164521019322</v>
      </c>
      <c r="AG87" s="48">
        <v>2.1173409037142181</v>
      </c>
      <c r="AH87" s="48">
        <v>2.1034546805349179</v>
      </c>
      <c r="AI87" s="48">
        <v>2.0416139786182321</v>
      </c>
      <c r="AJ87" s="48">
        <v>2.0187389670936495</v>
      </c>
      <c r="AK87" s="48">
        <v>2.0168479229809235</v>
      </c>
      <c r="AL87" s="48">
        <v>2.0141893821248931</v>
      </c>
      <c r="AM87" s="48">
        <v>2.0297758158054187</v>
      </c>
      <c r="AN87" s="48">
        <v>2.0562862999658353</v>
      </c>
      <c r="AO87" s="48">
        <v>2.0935027773102171</v>
      </c>
      <c r="AP87" s="48">
        <v>2.1028860297926122</v>
      </c>
      <c r="AQ87" s="48">
        <v>2.0668805528134255</v>
      </c>
      <c r="AR87" s="48">
        <v>2.0613750608075239</v>
      </c>
      <c r="AS87" s="48">
        <v>2.0545341788865108</v>
      </c>
      <c r="AT87" s="48">
        <v>2.0649959451707978</v>
      </c>
      <c r="AU87" s="48">
        <v>2.106966046856118</v>
      </c>
      <c r="AV87" s="48">
        <v>2.1185710181017141</v>
      </c>
      <c r="AW87" s="48">
        <v>2.1215281069295671</v>
      </c>
      <c r="AX87" s="48">
        <v>2.0475265281721713</v>
      </c>
      <c r="AY87" s="48">
        <v>1.9233954832416116</v>
      </c>
      <c r="AZ87" s="48">
        <v>1.8916893608465994</v>
      </c>
      <c r="BA87" s="48">
        <v>1.8855749928305137</v>
      </c>
      <c r="BB87" s="48">
        <v>1.9281022671092589</v>
      </c>
      <c r="BC87" s="48">
        <v>2.0100326848793109</v>
      </c>
      <c r="BD87" s="48">
        <v>2.0779755169221272</v>
      </c>
      <c r="BE87" s="48">
        <v>2.1444961868124448</v>
      </c>
      <c r="BF87" s="48">
        <v>2.1880495006801368</v>
      </c>
      <c r="BG87" s="48">
        <v>2.1828908554572273</v>
      </c>
      <c r="BH87" s="48">
        <v>2.1859852983661279</v>
      </c>
      <c r="BI87" s="48">
        <v>2.2035262734203585</v>
      </c>
      <c r="BJ87" s="48">
        <v>2.2251430338642337</v>
      </c>
      <c r="BK87" s="48">
        <v>2.2574113807379654</v>
      </c>
      <c r="BL87" s="48">
        <v>2.2989019502674357</v>
      </c>
      <c r="BM87" s="48">
        <v>2.3533724340175954</v>
      </c>
      <c r="BN87" s="48">
        <v>2.4296823056687766</v>
      </c>
      <c r="BO87" s="48">
        <v>2.4659414178091006</v>
      </c>
      <c r="BP87" s="48">
        <v>2.5233233460659159</v>
      </c>
      <c r="BQ87" s="48">
        <v>2.5713194631062333</v>
      </c>
      <c r="BR87" s="48">
        <v>2.5628539228917671</v>
      </c>
      <c r="BS87" s="48">
        <v>2.6241046316693684</v>
      </c>
      <c r="BT87" s="48">
        <v>2.6819923371647509</v>
      </c>
      <c r="BU87" s="48">
        <v>2.734855551499912</v>
      </c>
      <c r="BV87" s="48">
        <v>2.7512377893750837</v>
      </c>
      <c r="BW87" s="48">
        <v>2.7077386615921348</v>
      </c>
      <c r="BX87" s="48">
        <v>2.6757162435554394</v>
      </c>
      <c r="BY87" s="48">
        <v>2.6314107072076105</v>
      </c>
      <c r="BZ87" s="48">
        <v>2.6069375118468443</v>
      </c>
      <c r="CA87" s="48">
        <v>2.5718119471225527</v>
      </c>
      <c r="CB87" s="48">
        <v>2.5493733966687531</v>
      </c>
      <c r="CC87" s="48">
        <v>2.4917605302234618</v>
      </c>
      <c r="CD87" s="48">
        <v>2.4181521198778495</v>
      </c>
      <c r="CE87" s="48">
        <v>2.3621034414210036</v>
      </c>
      <c r="CF87" s="48">
        <v>2.3801588304926962</v>
      </c>
      <c r="CG87" s="48">
        <v>2.3646553376709778</v>
      </c>
      <c r="CH87" s="48">
        <v>2.4823289002043487</v>
      </c>
      <c r="CI87" s="48">
        <v>2.548295641854025</v>
      </c>
      <c r="CJ87" s="48">
        <v>2.5965581516320602</v>
      </c>
      <c r="CK87" s="48">
        <v>2.6042891659004899</v>
      </c>
      <c r="CL87" s="48">
        <v>2.5638033816322636</v>
      </c>
      <c r="CM87" s="48">
        <v>2.5678795666572647</v>
      </c>
      <c r="CN87" s="48">
        <v>2.5065349685391629</v>
      </c>
      <c r="CO87" s="48">
        <v>2.539190071848465</v>
      </c>
      <c r="CP87" s="48">
        <v>2.5963309214962109</v>
      </c>
      <c r="CQ87" s="48">
        <v>2.6878173603614406</v>
      </c>
      <c r="CR87" s="48">
        <v>2.7927225342797066</v>
      </c>
      <c r="CS87" s="48">
        <v>2.892972802708901</v>
      </c>
      <c r="CT87" s="48">
        <v>3.0625119865952009</v>
      </c>
      <c r="CU87" s="48">
        <v>2.9791136016301576</v>
      </c>
      <c r="CV87" s="48">
        <v>2.89327418285656</v>
      </c>
      <c r="CW87" s="48">
        <v>2.877437269855323</v>
      </c>
      <c r="CX87" s="48">
        <v>2.944527736131934</v>
      </c>
      <c r="CY87" s="48">
        <v>2.930170860638698</v>
      </c>
      <c r="CZ87" s="48">
        <v>2.9133727138252952</v>
      </c>
      <c r="DA87" s="48">
        <v>2.8522056539297922</v>
      </c>
      <c r="DB87" s="48">
        <v>2.7861135346059083</v>
      </c>
      <c r="DC87" s="48">
        <v>2.8290807145157313</v>
      </c>
      <c r="DD87" s="48">
        <v>2.8942190574346478</v>
      </c>
      <c r="DE87" s="48">
        <v>3.0181311018131103</v>
      </c>
      <c r="DF87" s="48">
        <v>2.9160344891388816</v>
      </c>
      <c r="DG87" s="48">
        <v>2.9682552717783075</v>
      </c>
      <c r="DH87" s="48">
        <v>3.0949287148685611</v>
      </c>
      <c r="DI87" s="48">
        <v>3.0951046168869922</v>
      </c>
      <c r="DJ87" s="48">
        <v>3.2062477050252105</v>
      </c>
      <c r="DK87" s="48">
        <v>3.0721843488140892</v>
      </c>
      <c r="DL87" s="48">
        <v>3.1263838455406963</v>
      </c>
      <c r="DM87" s="48">
        <v>3.1258787964004497</v>
      </c>
      <c r="DN87" s="48">
        <v>3.0872343381025145</v>
      </c>
      <c r="DO87" s="48">
        <v>3.0934490148991656</v>
      </c>
      <c r="DP87" s="48">
        <v>3.0989333627500057</v>
      </c>
      <c r="DQ87" s="48">
        <v>3.0877387027307845</v>
      </c>
      <c r="DR87" s="48">
        <v>3.0637641241766085</v>
      </c>
      <c r="DS87" s="48">
        <v>2.996549127351269</v>
      </c>
      <c r="DT87" s="48">
        <v>2.9702160380213831</v>
      </c>
      <c r="DU87" s="48">
        <v>3.0272599167463032</v>
      </c>
      <c r="DV87" s="48">
        <v>3.1240169388989716</v>
      </c>
      <c r="DW87" s="48">
        <v>3.123624460788629</v>
      </c>
      <c r="DX87" s="48">
        <v>3.0987386645987312</v>
      </c>
      <c r="DY87" s="48">
        <v>3.2032039877420821</v>
      </c>
      <c r="DZ87" s="48">
        <v>3.2232020866973041</v>
      </c>
      <c r="EA87" s="48">
        <v>3.2338422859946037</v>
      </c>
      <c r="EB87" s="48">
        <v>3.1945162959130884</v>
      </c>
      <c r="EC87" s="48">
        <v>3.1225269631672958</v>
      </c>
      <c r="ED87" s="48">
        <v>3.0798295980737174</v>
      </c>
      <c r="EE87" s="48">
        <v>3.1322709513148075</v>
      </c>
      <c r="EF87" s="48">
        <v>3.1655703652414746</v>
      </c>
      <c r="EG87" s="48">
        <v>3.1751246197134817</v>
      </c>
      <c r="EH87" s="48">
        <v>3.3075294100982346</v>
      </c>
      <c r="EI87" s="48">
        <v>3.0807595580547629</v>
      </c>
      <c r="EJ87" s="48">
        <v>3.0419388273266694</v>
      </c>
      <c r="EK87" s="48">
        <v>3.064799201624282</v>
      </c>
      <c r="EL87" s="48">
        <v>3.0087553484055438</v>
      </c>
      <c r="EM87" s="48">
        <v>3.6047953127272478</v>
      </c>
      <c r="EN87" s="48">
        <v>4.4419809541405879</v>
      </c>
      <c r="EO87" s="48">
        <v>3.4602415033091272</v>
      </c>
      <c r="EP87" s="48">
        <v>3.3965550609638089</v>
      </c>
      <c r="EQ87" s="48">
        <v>3.190184866781292</v>
      </c>
      <c r="ER87" s="48">
        <v>2.9786311433071666</v>
      </c>
      <c r="ES87" s="48">
        <v>3.009101215792144</v>
      </c>
      <c r="ET87" s="48">
        <v>3.098527663017494</v>
      </c>
      <c r="EU87" s="48">
        <v>3.149951110071326</v>
      </c>
      <c r="EV87" s="48">
        <v>3.1811016211383256</v>
      </c>
    </row>
    <row r="88" spans="3:152" x14ac:dyDescent="0.25">
      <c r="C88" s="51" t="e">
        <f>#REF!/S$8*100</f>
        <v>#REF!</v>
      </c>
      <c r="D88" s="51" t="e">
        <f>#REF!/S$8*100</f>
        <v>#REF!</v>
      </c>
      <c r="E88" s="51" t="e">
        <f>#REF!/S$8*100</f>
        <v>#REF!</v>
      </c>
      <c r="F88" s="51" t="e">
        <f>#REF!/S$8*100</f>
        <v>#REF!</v>
      </c>
      <c r="G88" s="51" t="e">
        <f>#REF!/S$8*100</f>
        <v>#REF!</v>
      </c>
      <c r="H88" s="51" t="e">
        <f>#REF!/S$8*100</f>
        <v>#REF!</v>
      </c>
      <c r="I88" s="51" t="e">
        <f>#REF!/S$8*100</f>
        <v>#REF!</v>
      </c>
      <c r="J88" s="51" t="e">
        <f>#REF!/S$8*100</f>
        <v>#REF!</v>
      </c>
      <c r="K88" s="51" t="e">
        <f>#REF!/S$8*100</f>
        <v>#REF!</v>
      </c>
      <c r="L88" s="51" t="e">
        <f>#REF!/S$8*100</f>
        <v>#REF!</v>
      </c>
      <c r="M88" s="51" t="e">
        <f>#REF!/S$8*100</f>
        <v>#REF!</v>
      </c>
      <c r="N88" s="51" t="e">
        <f>#REF!/S$8*100</f>
        <v>#REF!</v>
      </c>
      <c r="O88" s="51" t="e">
        <f>#REF!/S$8*100</f>
        <v>#REF!</v>
      </c>
      <c r="P88" s="51" t="e">
        <f>#REF!/S$8*100</f>
        <v>#REF!</v>
      </c>
      <c r="Q88" s="51" t="e">
        <f>#REF!/S$8*100</f>
        <v>#REF!</v>
      </c>
      <c r="R88" s="51" t="e">
        <f>#REF!/S$8*100</f>
        <v>#REF!</v>
      </c>
    </row>
    <row r="89" spans="3:152" x14ac:dyDescent="0.25">
      <c r="C89" s="51" t="e">
        <f>#REF!/T$8*100</f>
        <v>#REF!</v>
      </c>
      <c r="D89" s="51" t="e">
        <f>#REF!/T$8*100</f>
        <v>#REF!</v>
      </c>
      <c r="E89" s="51" t="e">
        <f>#REF!/T$8*100</f>
        <v>#REF!</v>
      </c>
      <c r="F89" s="51" t="e">
        <f>#REF!/T$8*100</f>
        <v>#REF!</v>
      </c>
      <c r="G89" s="51" t="e">
        <f>#REF!/T$8*100</f>
        <v>#REF!</v>
      </c>
      <c r="H89" s="51" t="e">
        <f>#REF!/T$8*100</f>
        <v>#REF!</v>
      </c>
      <c r="I89" s="51" t="e">
        <f>#REF!/T$8*100</f>
        <v>#REF!</v>
      </c>
      <c r="J89" s="51" t="e">
        <f>#REF!/T$8*100</f>
        <v>#REF!</v>
      </c>
      <c r="K89" s="51" t="e">
        <f>#REF!/T$8*100</f>
        <v>#REF!</v>
      </c>
      <c r="L89" s="51" t="e">
        <f>#REF!/T$8*100</f>
        <v>#REF!</v>
      </c>
      <c r="M89" s="51" t="e">
        <f>#REF!/T$8*100</f>
        <v>#REF!</v>
      </c>
      <c r="N89" s="51" t="e">
        <f>#REF!/T$8*100</f>
        <v>#REF!</v>
      </c>
      <c r="O89" s="51" t="e">
        <f>#REF!/T$8*100</f>
        <v>#REF!</v>
      </c>
      <c r="P89" s="51" t="e">
        <f>#REF!/T$8*100</f>
        <v>#REF!</v>
      </c>
      <c r="Q89" s="51" t="e">
        <f>#REF!/T$8*100</f>
        <v>#REF!</v>
      </c>
      <c r="R89" s="51" t="e">
        <f>#REF!/T$8*100</f>
        <v>#REF!</v>
      </c>
    </row>
    <row r="90" spans="3:152" x14ac:dyDescent="0.25">
      <c r="C90" s="51" t="e">
        <f>#REF!/U$8*100</f>
        <v>#REF!</v>
      </c>
      <c r="D90" s="51" t="e">
        <f>#REF!/U$8*100</f>
        <v>#REF!</v>
      </c>
      <c r="E90" s="51" t="e">
        <f>#REF!/U$8*100</f>
        <v>#REF!</v>
      </c>
      <c r="F90" s="51" t="e">
        <f>#REF!/U$8*100</f>
        <v>#REF!</v>
      </c>
      <c r="G90" s="51" t="e">
        <f>#REF!/U$8*100</f>
        <v>#REF!</v>
      </c>
      <c r="H90" s="51" t="e">
        <f>#REF!/U$8*100</f>
        <v>#REF!</v>
      </c>
      <c r="I90" s="51" t="e">
        <f>#REF!/U$8*100</f>
        <v>#REF!</v>
      </c>
      <c r="J90" s="51" t="e">
        <f>#REF!/U$8*100</f>
        <v>#REF!</v>
      </c>
      <c r="K90" s="51" t="e">
        <f>#REF!/U$8*100</f>
        <v>#REF!</v>
      </c>
      <c r="L90" s="51" t="e">
        <f>#REF!/U$8*100</f>
        <v>#REF!</v>
      </c>
      <c r="M90" s="51" t="e">
        <f>#REF!/U$8*100</f>
        <v>#REF!</v>
      </c>
      <c r="N90" s="51" t="e">
        <f>#REF!/U$8*100</f>
        <v>#REF!</v>
      </c>
      <c r="O90" s="51" t="e">
        <f>#REF!/U$8*100</f>
        <v>#REF!</v>
      </c>
      <c r="P90" s="51" t="e">
        <f>#REF!/U$8*100</f>
        <v>#REF!</v>
      </c>
      <c r="Q90" s="51" t="e">
        <f>#REF!/U$8*100</f>
        <v>#REF!</v>
      </c>
      <c r="R90" s="51" t="e">
        <f>#REF!/U$8*100</f>
        <v>#REF!</v>
      </c>
    </row>
    <row r="91" spans="3:152" x14ac:dyDescent="0.25">
      <c r="C91" s="51" t="e">
        <f>#REF!/V$8*100</f>
        <v>#REF!</v>
      </c>
      <c r="D91" s="51" t="e">
        <f>#REF!/V$8*100</f>
        <v>#REF!</v>
      </c>
      <c r="E91" s="51" t="e">
        <f>#REF!/V$8*100</f>
        <v>#REF!</v>
      </c>
      <c r="F91" s="51" t="e">
        <f>#REF!/V$8*100</f>
        <v>#REF!</v>
      </c>
      <c r="G91" s="51" t="e">
        <f>#REF!/V$8*100</f>
        <v>#REF!</v>
      </c>
      <c r="H91" s="51" t="e">
        <f>#REF!/V$8*100</f>
        <v>#REF!</v>
      </c>
      <c r="I91" s="51" t="e">
        <f>#REF!/V$8*100</f>
        <v>#REF!</v>
      </c>
      <c r="J91" s="51" t="e">
        <f>#REF!/V$8*100</f>
        <v>#REF!</v>
      </c>
      <c r="K91" s="51" t="e">
        <f>#REF!/V$8*100</f>
        <v>#REF!</v>
      </c>
      <c r="L91" s="51" t="e">
        <f>#REF!/V$8*100</f>
        <v>#REF!</v>
      </c>
      <c r="M91" s="51" t="e">
        <f>#REF!/V$8*100</f>
        <v>#REF!</v>
      </c>
      <c r="N91" s="51" t="e">
        <f>#REF!/V$8*100</f>
        <v>#REF!</v>
      </c>
      <c r="O91" s="51" t="e">
        <f>#REF!/V$8*100</f>
        <v>#REF!</v>
      </c>
      <c r="P91" s="51" t="e">
        <f>#REF!/V$8*100</f>
        <v>#REF!</v>
      </c>
      <c r="Q91" s="51" t="e">
        <f>#REF!/V$8*100</f>
        <v>#REF!</v>
      </c>
      <c r="R91" s="51" t="e">
        <f>#REF!/V$8*100</f>
        <v>#REF!</v>
      </c>
    </row>
    <row r="92" spans="3:152" x14ac:dyDescent="0.25">
      <c r="C92" s="51" t="e">
        <f>#REF!/W$8*100</f>
        <v>#REF!</v>
      </c>
      <c r="D92" s="51" t="e">
        <f>#REF!/W$8*100</f>
        <v>#REF!</v>
      </c>
      <c r="E92" s="51" t="e">
        <f>#REF!/W$8*100</f>
        <v>#REF!</v>
      </c>
      <c r="F92" s="51" t="e">
        <f>#REF!/W$8*100</f>
        <v>#REF!</v>
      </c>
      <c r="G92" s="51" t="e">
        <f>#REF!/W$8*100</f>
        <v>#REF!</v>
      </c>
      <c r="H92" s="51" t="e">
        <f>#REF!/W$8*100</f>
        <v>#REF!</v>
      </c>
      <c r="I92" s="51" t="e">
        <f>#REF!/W$8*100</f>
        <v>#REF!</v>
      </c>
      <c r="J92" s="51" t="e">
        <f>#REF!/W$8*100</f>
        <v>#REF!</v>
      </c>
      <c r="K92" s="51" t="e">
        <f>#REF!/W$8*100</f>
        <v>#REF!</v>
      </c>
      <c r="L92" s="51" t="e">
        <f>#REF!/W$8*100</f>
        <v>#REF!</v>
      </c>
      <c r="M92" s="51" t="e">
        <f>#REF!/W$8*100</f>
        <v>#REF!</v>
      </c>
      <c r="N92" s="51" t="e">
        <f>#REF!/W$8*100</f>
        <v>#REF!</v>
      </c>
      <c r="O92" s="51" t="e">
        <f>#REF!/W$8*100</f>
        <v>#REF!</v>
      </c>
      <c r="P92" s="51" t="e">
        <f>#REF!/W$8*100</f>
        <v>#REF!</v>
      </c>
      <c r="Q92" s="51" t="e">
        <f>#REF!/W$8*100</f>
        <v>#REF!</v>
      </c>
      <c r="R92" s="51" t="e">
        <f>#REF!/W$8*100</f>
        <v>#REF!</v>
      </c>
    </row>
    <row r="93" spans="3:152" x14ac:dyDescent="0.25">
      <c r="C93" s="51" t="e">
        <f>#REF!/X$8*100</f>
        <v>#REF!</v>
      </c>
      <c r="D93" s="51" t="e">
        <f>#REF!/X$8*100</f>
        <v>#REF!</v>
      </c>
      <c r="E93" s="51" t="e">
        <f>#REF!/X$8*100</f>
        <v>#REF!</v>
      </c>
      <c r="F93" s="51" t="e">
        <f>#REF!/X$8*100</f>
        <v>#REF!</v>
      </c>
      <c r="G93" s="51" t="e">
        <f>#REF!/X$8*100</f>
        <v>#REF!</v>
      </c>
      <c r="H93" s="51" t="e">
        <f>#REF!/X$8*100</f>
        <v>#REF!</v>
      </c>
      <c r="I93" s="51" t="e">
        <f>#REF!/X$8*100</f>
        <v>#REF!</v>
      </c>
      <c r="J93" s="51" t="e">
        <f>#REF!/X$8*100</f>
        <v>#REF!</v>
      </c>
      <c r="K93" s="51" t="e">
        <f>#REF!/X$8*100</f>
        <v>#REF!</v>
      </c>
      <c r="L93" s="51" t="e">
        <f>#REF!/X$8*100</f>
        <v>#REF!</v>
      </c>
      <c r="M93" s="51" t="e">
        <f>#REF!/X$8*100</f>
        <v>#REF!</v>
      </c>
      <c r="N93" s="51" t="e">
        <f>#REF!/X$8*100</f>
        <v>#REF!</v>
      </c>
      <c r="O93" s="51" t="e">
        <f>#REF!/X$8*100</f>
        <v>#REF!</v>
      </c>
      <c r="P93" s="51" t="e">
        <f>#REF!/X$8*100</f>
        <v>#REF!</v>
      </c>
      <c r="Q93" s="51" t="e">
        <f>#REF!/X$8*100</f>
        <v>#REF!</v>
      </c>
      <c r="R93" s="51" t="e">
        <f>#REF!/X$8*100</f>
        <v>#REF!</v>
      </c>
    </row>
    <row r="94" spans="3:152" x14ac:dyDescent="0.25">
      <c r="C94" s="51" t="e">
        <f>#REF!/Y$8*100</f>
        <v>#REF!</v>
      </c>
      <c r="D94" s="51" t="e">
        <f>#REF!/Y$8*100</f>
        <v>#REF!</v>
      </c>
      <c r="E94" s="51" t="e">
        <f>#REF!/Y$8*100</f>
        <v>#REF!</v>
      </c>
      <c r="F94" s="51" t="e">
        <f>#REF!/Y$8*100</f>
        <v>#REF!</v>
      </c>
      <c r="G94" s="51" t="e">
        <f>#REF!/Y$8*100</f>
        <v>#REF!</v>
      </c>
      <c r="H94" s="51" t="e">
        <f>#REF!/Y$8*100</f>
        <v>#REF!</v>
      </c>
      <c r="I94" s="51" t="e">
        <f>#REF!/Y$8*100</f>
        <v>#REF!</v>
      </c>
      <c r="J94" s="51" t="e">
        <f>#REF!/Y$8*100</f>
        <v>#REF!</v>
      </c>
      <c r="K94" s="51" t="e">
        <f>#REF!/Y$8*100</f>
        <v>#REF!</v>
      </c>
      <c r="L94" s="51" t="e">
        <f>#REF!/Y$8*100</f>
        <v>#REF!</v>
      </c>
      <c r="M94" s="51" t="e">
        <f>#REF!/Y$8*100</f>
        <v>#REF!</v>
      </c>
      <c r="N94" s="51" t="e">
        <f>#REF!/Y$8*100</f>
        <v>#REF!</v>
      </c>
      <c r="O94" s="51" t="e">
        <f>#REF!/Y$8*100</f>
        <v>#REF!</v>
      </c>
      <c r="P94" s="51" t="e">
        <f>#REF!/Y$8*100</f>
        <v>#REF!</v>
      </c>
      <c r="Q94" s="51" t="e">
        <f>#REF!/Y$8*100</f>
        <v>#REF!</v>
      </c>
      <c r="R94" s="51" t="e">
        <f>#REF!/Y$8*100</f>
        <v>#REF!</v>
      </c>
    </row>
    <row r="95" spans="3:152" x14ac:dyDescent="0.25">
      <c r="C95" s="51" t="e">
        <f>#REF!/Z$8*100</f>
        <v>#REF!</v>
      </c>
      <c r="D95" s="51" t="e">
        <f>#REF!/Z$8*100</f>
        <v>#REF!</v>
      </c>
      <c r="E95" s="51" t="e">
        <f>#REF!/Z$8*100</f>
        <v>#REF!</v>
      </c>
      <c r="F95" s="51" t="e">
        <f>#REF!/Z$8*100</f>
        <v>#REF!</v>
      </c>
      <c r="G95" s="51" t="e">
        <f>#REF!/Z$8*100</f>
        <v>#REF!</v>
      </c>
      <c r="H95" s="51" t="e">
        <f>#REF!/Z$8*100</f>
        <v>#REF!</v>
      </c>
      <c r="I95" s="51" t="e">
        <f>#REF!/Z$8*100</f>
        <v>#REF!</v>
      </c>
      <c r="J95" s="51" t="e">
        <f>#REF!/Z$8*100</f>
        <v>#REF!</v>
      </c>
      <c r="K95" s="51" t="e">
        <f>#REF!/Z$8*100</f>
        <v>#REF!</v>
      </c>
      <c r="L95" s="51" t="e">
        <f>#REF!/Z$8*100</f>
        <v>#REF!</v>
      </c>
      <c r="M95" s="51" t="e">
        <f>#REF!/Z$8*100</f>
        <v>#REF!</v>
      </c>
      <c r="N95" s="51" t="e">
        <f>#REF!/Z$8*100</f>
        <v>#REF!</v>
      </c>
      <c r="O95" s="51" t="e">
        <f>#REF!/Z$8*100</f>
        <v>#REF!</v>
      </c>
      <c r="P95" s="51" t="e">
        <f>#REF!/Z$8*100</f>
        <v>#REF!</v>
      </c>
      <c r="Q95" s="51" t="e">
        <f>#REF!/Z$8*100</f>
        <v>#REF!</v>
      </c>
      <c r="R95" s="51" t="e">
        <f>#REF!/Z$8*100</f>
        <v>#REF!</v>
      </c>
    </row>
    <row r="96" spans="3:152" x14ac:dyDescent="0.25">
      <c r="C96" s="51" t="e">
        <f>#REF!/AA$8*100</f>
        <v>#REF!</v>
      </c>
      <c r="D96" s="51" t="e">
        <f>#REF!/AA$8*100</f>
        <v>#REF!</v>
      </c>
      <c r="E96" s="51" t="e">
        <f>#REF!/AA$8*100</f>
        <v>#REF!</v>
      </c>
      <c r="F96" s="51" t="e">
        <f>#REF!/AA$8*100</f>
        <v>#REF!</v>
      </c>
      <c r="G96" s="51" t="e">
        <f>#REF!/AA$8*100</f>
        <v>#REF!</v>
      </c>
      <c r="H96" s="51" t="e">
        <f>#REF!/AA$8*100</f>
        <v>#REF!</v>
      </c>
      <c r="I96" s="51" t="e">
        <f>#REF!/AA$8*100</f>
        <v>#REF!</v>
      </c>
      <c r="J96" s="51" t="e">
        <f>#REF!/AA$8*100</f>
        <v>#REF!</v>
      </c>
      <c r="K96" s="51" t="e">
        <f>#REF!/AA$8*100</f>
        <v>#REF!</v>
      </c>
      <c r="L96" s="51" t="e">
        <f>#REF!/AA$8*100</f>
        <v>#REF!</v>
      </c>
      <c r="M96" s="51" t="e">
        <f>#REF!/AA$8*100</f>
        <v>#REF!</v>
      </c>
      <c r="N96" s="51" t="e">
        <f>#REF!/AA$8*100</f>
        <v>#REF!</v>
      </c>
      <c r="O96" s="51" t="e">
        <f>#REF!/AA$8*100</f>
        <v>#REF!</v>
      </c>
      <c r="P96" s="51" t="e">
        <f>#REF!/AA$8*100</f>
        <v>#REF!</v>
      </c>
      <c r="Q96" s="51" t="e">
        <f>#REF!/AA$8*100</f>
        <v>#REF!</v>
      </c>
      <c r="R96" s="51" t="e">
        <f>#REF!/AA$8*100</f>
        <v>#REF!</v>
      </c>
    </row>
    <row r="97" spans="3:18" x14ac:dyDescent="0.25">
      <c r="C97" s="51" t="e">
        <f>#REF!/AB$8*100</f>
        <v>#REF!</v>
      </c>
      <c r="D97" s="51" t="e">
        <f>#REF!/AB$8*100</f>
        <v>#REF!</v>
      </c>
      <c r="E97" s="51" t="e">
        <f>#REF!/AB$8*100</f>
        <v>#REF!</v>
      </c>
      <c r="F97" s="51" t="e">
        <f>#REF!/AB$8*100</f>
        <v>#REF!</v>
      </c>
      <c r="G97" s="51" t="e">
        <f>#REF!/AB$8*100</f>
        <v>#REF!</v>
      </c>
      <c r="H97" s="51" t="e">
        <f>#REF!/AB$8*100</f>
        <v>#REF!</v>
      </c>
      <c r="I97" s="51" t="e">
        <f>#REF!/AB$8*100</f>
        <v>#REF!</v>
      </c>
      <c r="J97" s="51" t="e">
        <f>#REF!/AB$8*100</f>
        <v>#REF!</v>
      </c>
      <c r="K97" s="51" t="e">
        <f>#REF!/AB$8*100</f>
        <v>#REF!</v>
      </c>
      <c r="L97" s="51" t="e">
        <f>#REF!/AB$8*100</f>
        <v>#REF!</v>
      </c>
      <c r="M97" s="51" t="e">
        <f>#REF!/AB$8*100</f>
        <v>#REF!</v>
      </c>
      <c r="N97" s="51" t="e">
        <f>#REF!/AB$8*100</f>
        <v>#REF!</v>
      </c>
      <c r="O97" s="51" t="e">
        <f>#REF!/AB$8*100</f>
        <v>#REF!</v>
      </c>
      <c r="P97" s="51" t="e">
        <f>#REF!/AB$8*100</f>
        <v>#REF!</v>
      </c>
      <c r="Q97" s="51" t="e">
        <f>#REF!/AB$8*100</f>
        <v>#REF!</v>
      </c>
      <c r="R97" s="51" t="e">
        <f>#REF!/AB$8*100</f>
        <v>#REF!</v>
      </c>
    </row>
    <row r="98" spans="3:18" x14ac:dyDescent="0.25">
      <c r="C98" s="51" t="e">
        <f>#REF!/AC$8*100</f>
        <v>#REF!</v>
      </c>
      <c r="D98" s="51" t="e">
        <f>#REF!/AC$8*100</f>
        <v>#REF!</v>
      </c>
      <c r="E98" s="51" t="e">
        <f>#REF!/AC$8*100</f>
        <v>#REF!</v>
      </c>
      <c r="F98" s="51" t="e">
        <f>#REF!/AC$8*100</f>
        <v>#REF!</v>
      </c>
      <c r="G98" s="51" t="e">
        <f>#REF!/AC$8*100</f>
        <v>#REF!</v>
      </c>
      <c r="H98" s="51" t="e">
        <f>#REF!/AC$8*100</f>
        <v>#REF!</v>
      </c>
      <c r="I98" s="51" t="e">
        <f>#REF!/AC$8*100</f>
        <v>#REF!</v>
      </c>
      <c r="J98" s="51" t="e">
        <f>#REF!/AC$8*100</f>
        <v>#REF!</v>
      </c>
      <c r="K98" s="51" t="e">
        <f>#REF!/AC$8*100</f>
        <v>#REF!</v>
      </c>
      <c r="L98" s="51" t="e">
        <f>#REF!/AC$8*100</f>
        <v>#REF!</v>
      </c>
      <c r="M98" s="51" t="e">
        <f>#REF!/AC$8*100</f>
        <v>#REF!</v>
      </c>
      <c r="N98" s="51" t="e">
        <f>#REF!/AC$8*100</f>
        <v>#REF!</v>
      </c>
      <c r="O98" s="51" t="e">
        <f>#REF!/AC$8*100</f>
        <v>#REF!</v>
      </c>
      <c r="P98" s="51" t="e">
        <f>#REF!/AC$8*100</f>
        <v>#REF!</v>
      </c>
      <c r="Q98" s="51" t="e">
        <f>#REF!/AC$8*100</f>
        <v>#REF!</v>
      </c>
      <c r="R98" s="51" t="e">
        <f>#REF!/AC$8*100</f>
        <v>#REF!</v>
      </c>
    </row>
    <row r="99" spans="3:18" x14ac:dyDescent="0.25">
      <c r="C99" s="51" t="e">
        <f>#REF!/AD$8*100</f>
        <v>#REF!</v>
      </c>
      <c r="D99" s="51" t="e">
        <f>#REF!/AD$8*100</f>
        <v>#REF!</v>
      </c>
      <c r="E99" s="51" t="e">
        <f>#REF!/AD$8*100</f>
        <v>#REF!</v>
      </c>
      <c r="F99" s="51" t="e">
        <f>#REF!/AD$8*100</f>
        <v>#REF!</v>
      </c>
      <c r="G99" s="51" t="e">
        <f>#REF!/AD$8*100</f>
        <v>#REF!</v>
      </c>
      <c r="H99" s="51" t="e">
        <f>#REF!/AD$8*100</f>
        <v>#REF!</v>
      </c>
      <c r="I99" s="51" t="e">
        <f>#REF!/AD$8*100</f>
        <v>#REF!</v>
      </c>
      <c r="J99" s="51" t="e">
        <f>#REF!/AD$8*100</f>
        <v>#REF!</v>
      </c>
      <c r="K99" s="51" t="e">
        <f>#REF!/AD$8*100</f>
        <v>#REF!</v>
      </c>
      <c r="L99" s="51" t="e">
        <f>#REF!/AD$8*100</f>
        <v>#REF!</v>
      </c>
      <c r="M99" s="51" t="e">
        <f>#REF!/AD$8*100</f>
        <v>#REF!</v>
      </c>
      <c r="N99" s="51" t="e">
        <f>#REF!/AD$8*100</f>
        <v>#REF!</v>
      </c>
      <c r="O99" s="51" t="e">
        <f>#REF!/AD$8*100</f>
        <v>#REF!</v>
      </c>
      <c r="P99" s="51" t="e">
        <f>#REF!/AD$8*100</f>
        <v>#REF!</v>
      </c>
      <c r="Q99" s="51" t="e">
        <f>#REF!/AD$8*100</f>
        <v>#REF!</v>
      </c>
      <c r="R99" s="51" t="e">
        <f>#REF!/AD$8*100</f>
        <v>#REF!</v>
      </c>
    </row>
    <row r="100" spans="3:18" x14ac:dyDescent="0.25">
      <c r="C100" s="51" t="e">
        <f>#REF!/AE$8*100</f>
        <v>#REF!</v>
      </c>
      <c r="D100" s="51" t="e">
        <f>#REF!/AE$8*100</f>
        <v>#REF!</v>
      </c>
      <c r="E100" s="51" t="e">
        <f>#REF!/AE$8*100</f>
        <v>#REF!</v>
      </c>
      <c r="F100" s="51" t="e">
        <f>#REF!/AE$8*100</f>
        <v>#REF!</v>
      </c>
      <c r="G100" s="51" t="e">
        <f>#REF!/AE$8*100</f>
        <v>#REF!</v>
      </c>
      <c r="H100" s="51" t="e">
        <f>#REF!/AE$8*100</f>
        <v>#REF!</v>
      </c>
      <c r="I100" s="51" t="e">
        <f>#REF!/AE$8*100</f>
        <v>#REF!</v>
      </c>
      <c r="J100" s="51" t="e">
        <f>#REF!/AE$8*100</f>
        <v>#REF!</v>
      </c>
      <c r="K100" s="51" t="e">
        <f>#REF!/AE$8*100</f>
        <v>#REF!</v>
      </c>
      <c r="L100" s="51" t="e">
        <f>#REF!/AE$8*100</f>
        <v>#REF!</v>
      </c>
      <c r="M100" s="51" t="e">
        <f>#REF!/AE$8*100</f>
        <v>#REF!</v>
      </c>
      <c r="N100" s="51" t="e">
        <f>#REF!/AE$8*100</f>
        <v>#REF!</v>
      </c>
      <c r="O100" s="51" t="e">
        <f>#REF!/AE$8*100</f>
        <v>#REF!</v>
      </c>
      <c r="P100" s="51" t="e">
        <f>#REF!/AE$8*100</f>
        <v>#REF!</v>
      </c>
      <c r="Q100" s="51" t="e">
        <f>#REF!/AE$8*100</f>
        <v>#REF!</v>
      </c>
      <c r="R100" s="51" t="e">
        <f>#REF!/AE$8*100</f>
        <v>#REF!</v>
      </c>
    </row>
    <row r="101" spans="3:18" x14ac:dyDescent="0.25">
      <c r="C101" s="51" t="e">
        <f>#REF!/AF$8*100</f>
        <v>#REF!</v>
      </c>
      <c r="D101" s="51" t="e">
        <f>#REF!/AF$8*100</f>
        <v>#REF!</v>
      </c>
      <c r="E101" s="51" t="e">
        <f>#REF!/AF$8*100</f>
        <v>#REF!</v>
      </c>
      <c r="F101" s="51" t="e">
        <f>#REF!/AF$8*100</f>
        <v>#REF!</v>
      </c>
      <c r="G101" s="51" t="e">
        <f>#REF!/AF$8*100</f>
        <v>#REF!</v>
      </c>
      <c r="H101" s="51" t="e">
        <f>#REF!/AF$8*100</f>
        <v>#REF!</v>
      </c>
      <c r="I101" s="51" t="e">
        <f>#REF!/AF$8*100</f>
        <v>#REF!</v>
      </c>
      <c r="J101" s="51" t="e">
        <f>#REF!/AF$8*100</f>
        <v>#REF!</v>
      </c>
      <c r="K101" s="51" t="e">
        <f>#REF!/AF$8*100</f>
        <v>#REF!</v>
      </c>
      <c r="L101" s="51" t="e">
        <f>#REF!/AF$8*100</f>
        <v>#REF!</v>
      </c>
      <c r="M101" s="51" t="e">
        <f>#REF!/AF$8*100</f>
        <v>#REF!</v>
      </c>
      <c r="N101" s="51" t="e">
        <f>#REF!/AF$8*100</f>
        <v>#REF!</v>
      </c>
      <c r="O101" s="51" t="e">
        <f>#REF!/AF$8*100</f>
        <v>#REF!</v>
      </c>
      <c r="P101" s="51" t="e">
        <f>#REF!/AF$8*100</f>
        <v>#REF!</v>
      </c>
      <c r="Q101" s="51" t="e">
        <f>#REF!/AF$8*100</f>
        <v>#REF!</v>
      </c>
      <c r="R101" s="51" t="e">
        <f>#REF!/AF$8*100</f>
        <v>#REF!</v>
      </c>
    </row>
    <row r="102" spans="3:18" x14ac:dyDescent="0.25">
      <c r="C102" s="51" t="e">
        <f>#REF!/AG$8*100</f>
        <v>#REF!</v>
      </c>
      <c r="D102" s="51" t="e">
        <f>#REF!/AG$8*100</f>
        <v>#REF!</v>
      </c>
      <c r="E102" s="51" t="e">
        <f>#REF!/AG$8*100</f>
        <v>#REF!</v>
      </c>
      <c r="F102" s="51" t="e">
        <f>#REF!/AG$8*100</f>
        <v>#REF!</v>
      </c>
      <c r="G102" s="51" t="e">
        <f>#REF!/AG$8*100</f>
        <v>#REF!</v>
      </c>
      <c r="H102" s="51" t="e">
        <f>#REF!/AG$8*100</f>
        <v>#REF!</v>
      </c>
      <c r="I102" s="51" t="e">
        <f>#REF!/AG$8*100</f>
        <v>#REF!</v>
      </c>
      <c r="J102" s="51" t="e">
        <f>#REF!/AG$8*100</f>
        <v>#REF!</v>
      </c>
      <c r="K102" s="51" t="e">
        <f>#REF!/AG$8*100</f>
        <v>#REF!</v>
      </c>
      <c r="L102" s="51" t="e">
        <f>#REF!/AG$8*100</f>
        <v>#REF!</v>
      </c>
      <c r="M102" s="51" t="e">
        <f>#REF!/AG$8*100</f>
        <v>#REF!</v>
      </c>
      <c r="N102" s="51" t="e">
        <f>#REF!/AG$8*100</f>
        <v>#REF!</v>
      </c>
      <c r="O102" s="51" t="e">
        <f>#REF!/AG$8*100</f>
        <v>#REF!</v>
      </c>
      <c r="P102" s="51" t="e">
        <f>#REF!/AG$8*100</f>
        <v>#REF!</v>
      </c>
      <c r="Q102" s="51" t="e">
        <f>#REF!/AG$8*100</f>
        <v>#REF!</v>
      </c>
      <c r="R102" s="51" t="e">
        <f>#REF!/AG$8*100</f>
        <v>#REF!</v>
      </c>
    </row>
    <row r="103" spans="3:18" x14ac:dyDescent="0.25">
      <c r="C103" s="51" t="e">
        <f>#REF!/AH$8*100</f>
        <v>#REF!</v>
      </c>
      <c r="D103" s="51" t="e">
        <f>#REF!/AH$8*100</f>
        <v>#REF!</v>
      </c>
      <c r="E103" s="51" t="e">
        <f>#REF!/AH$8*100</f>
        <v>#REF!</v>
      </c>
      <c r="F103" s="51" t="e">
        <f>#REF!/AH$8*100</f>
        <v>#REF!</v>
      </c>
      <c r="G103" s="51" t="e">
        <f>#REF!/AH$8*100</f>
        <v>#REF!</v>
      </c>
      <c r="H103" s="51" t="e">
        <f>#REF!/AH$8*100</f>
        <v>#REF!</v>
      </c>
      <c r="I103" s="51" t="e">
        <f>#REF!/AH$8*100</f>
        <v>#REF!</v>
      </c>
      <c r="J103" s="51" t="e">
        <f>#REF!/AH$8*100</f>
        <v>#REF!</v>
      </c>
      <c r="K103" s="51" t="e">
        <f>#REF!/AH$8*100</f>
        <v>#REF!</v>
      </c>
      <c r="L103" s="51" t="e">
        <f>#REF!/AH$8*100</f>
        <v>#REF!</v>
      </c>
      <c r="M103" s="51" t="e">
        <f>#REF!/AH$8*100</f>
        <v>#REF!</v>
      </c>
      <c r="N103" s="51" t="e">
        <f>#REF!/AH$8*100</f>
        <v>#REF!</v>
      </c>
      <c r="O103" s="51" t="e">
        <f>#REF!/AH$8*100</f>
        <v>#REF!</v>
      </c>
      <c r="P103" s="51" t="e">
        <f>#REF!/AH$8*100</f>
        <v>#REF!</v>
      </c>
      <c r="Q103" s="51" t="e">
        <f>#REF!/AH$8*100</f>
        <v>#REF!</v>
      </c>
      <c r="R103" s="51" t="e">
        <f>#REF!/AH$8*100</f>
        <v>#REF!</v>
      </c>
    </row>
    <row r="104" spans="3:18" x14ac:dyDescent="0.25">
      <c r="C104" s="51" t="e">
        <f>#REF!/AI$8*100</f>
        <v>#REF!</v>
      </c>
      <c r="D104" s="51" t="e">
        <f>#REF!/AI$8*100</f>
        <v>#REF!</v>
      </c>
      <c r="E104" s="51" t="e">
        <f>#REF!/AI$8*100</f>
        <v>#REF!</v>
      </c>
      <c r="F104" s="51" t="e">
        <f>#REF!/AI$8*100</f>
        <v>#REF!</v>
      </c>
      <c r="G104" s="51" t="e">
        <f>#REF!/AI$8*100</f>
        <v>#REF!</v>
      </c>
      <c r="H104" s="51" t="e">
        <f>#REF!/AI$8*100</f>
        <v>#REF!</v>
      </c>
      <c r="I104" s="51" t="e">
        <f>#REF!/AI$8*100</f>
        <v>#REF!</v>
      </c>
      <c r="J104" s="51" t="e">
        <f>#REF!/AI$8*100</f>
        <v>#REF!</v>
      </c>
      <c r="K104" s="51" t="e">
        <f>#REF!/AI$8*100</f>
        <v>#REF!</v>
      </c>
      <c r="L104" s="51" t="e">
        <f>#REF!/AI$8*100</f>
        <v>#REF!</v>
      </c>
      <c r="M104" s="51" t="e">
        <f>#REF!/AI$8*100</f>
        <v>#REF!</v>
      </c>
      <c r="N104" s="51" t="e">
        <f>#REF!/AI$8*100</f>
        <v>#REF!</v>
      </c>
      <c r="O104" s="51" t="e">
        <f>#REF!/AI$8*100</f>
        <v>#REF!</v>
      </c>
      <c r="P104" s="51" t="e">
        <f>#REF!/AI$8*100</f>
        <v>#REF!</v>
      </c>
      <c r="Q104" s="51" t="e">
        <f>#REF!/AI$8*100</f>
        <v>#REF!</v>
      </c>
      <c r="R104" s="51" t="e">
        <f>#REF!/AI$8*100</f>
        <v>#REF!</v>
      </c>
    </row>
    <row r="105" spans="3:18" x14ac:dyDescent="0.25">
      <c r="C105" s="51" t="e">
        <f>#REF!/AJ$8*100</f>
        <v>#REF!</v>
      </c>
      <c r="D105" s="51" t="e">
        <f>#REF!/AJ$8*100</f>
        <v>#REF!</v>
      </c>
      <c r="E105" s="51" t="e">
        <f>#REF!/AJ$8*100</f>
        <v>#REF!</v>
      </c>
      <c r="F105" s="51" t="e">
        <f>#REF!/AJ$8*100</f>
        <v>#REF!</v>
      </c>
      <c r="G105" s="51" t="e">
        <f>#REF!/AJ$8*100</f>
        <v>#REF!</v>
      </c>
      <c r="H105" s="51" t="e">
        <f>#REF!/AJ$8*100</f>
        <v>#REF!</v>
      </c>
      <c r="I105" s="51" t="e">
        <f>#REF!/AJ$8*100</f>
        <v>#REF!</v>
      </c>
      <c r="J105" s="51" t="e">
        <f>#REF!/AJ$8*100</f>
        <v>#REF!</v>
      </c>
      <c r="K105" s="51" t="e">
        <f>#REF!/AJ$8*100</f>
        <v>#REF!</v>
      </c>
      <c r="L105" s="51" t="e">
        <f>#REF!/AJ$8*100</f>
        <v>#REF!</v>
      </c>
      <c r="M105" s="51" t="e">
        <f>#REF!/AJ$8*100</f>
        <v>#REF!</v>
      </c>
      <c r="N105" s="51" t="e">
        <f>#REF!/AJ$8*100</f>
        <v>#REF!</v>
      </c>
      <c r="O105" s="51" t="e">
        <f>#REF!/AJ$8*100</f>
        <v>#REF!</v>
      </c>
      <c r="P105" s="51" t="e">
        <f>#REF!/AJ$8*100</f>
        <v>#REF!</v>
      </c>
      <c r="Q105" s="51" t="e">
        <f>#REF!/AJ$8*100</f>
        <v>#REF!</v>
      </c>
      <c r="R105" s="51" t="e">
        <f>#REF!/AJ$8*100</f>
        <v>#REF!</v>
      </c>
    </row>
    <row r="106" spans="3:18" x14ac:dyDescent="0.25">
      <c r="C106" s="51" t="e">
        <f>#REF!/AK$8*100</f>
        <v>#REF!</v>
      </c>
      <c r="D106" s="51" t="e">
        <f>#REF!/AK$8*100</f>
        <v>#REF!</v>
      </c>
      <c r="E106" s="51" t="e">
        <f>#REF!/AK$8*100</f>
        <v>#REF!</v>
      </c>
      <c r="F106" s="51" t="e">
        <f>#REF!/AK$8*100</f>
        <v>#REF!</v>
      </c>
      <c r="G106" s="51" t="e">
        <f>#REF!/AK$8*100</f>
        <v>#REF!</v>
      </c>
      <c r="H106" s="51" t="e">
        <f>#REF!/AK$8*100</f>
        <v>#REF!</v>
      </c>
      <c r="I106" s="51" t="e">
        <f>#REF!/AK$8*100</f>
        <v>#REF!</v>
      </c>
      <c r="J106" s="51" t="e">
        <f>#REF!/AK$8*100</f>
        <v>#REF!</v>
      </c>
      <c r="K106" s="51" t="e">
        <f>#REF!/AK$8*100</f>
        <v>#REF!</v>
      </c>
      <c r="L106" s="51" t="e">
        <f>#REF!/AK$8*100</f>
        <v>#REF!</v>
      </c>
      <c r="M106" s="51" t="e">
        <f>#REF!/AK$8*100</f>
        <v>#REF!</v>
      </c>
      <c r="N106" s="51" t="e">
        <f>#REF!/AK$8*100</f>
        <v>#REF!</v>
      </c>
      <c r="O106" s="51" t="e">
        <f>#REF!/AK$8*100</f>
        <v>#REF!</v>
      </c>
      <c r="P106" s="51" t="e">
        <f>#REF!/AK$8*100</f>
        <v>#REF!</v>
      </c>
      <c r="Q106" s="51" t="e">
        <f>#REF!/AK$8*100</f>
        <v>#REF!</v>
      </c>
      <c r="R106" s="51" t="e">
        <f>#REF!/AK$8*100</f>
        <v>#REF!</v>
      </c>
    </row>
    <row r="107" spans="3:18" x14ac:dyDescent="0.25">
      <c r="C107" s="51" t="e">
        <f>#REF!/AL$8*100</f>
        <v>#REF!</v>
      </c>
      <c r="D107" s="51" t="e">
        <f>#REF!/AL$8*100</f>
        <v>#REF!</v>
      </c>
      <c r="E107" s="51" t="e">
        <f>#REF!/AL$8*100</f>
        <v>#REF!</v>
      </c>
      <c r="F107" s="51" t="e">
        <f>#REF!/AL$8*100</f>
        <v>#REF!</v>
      </c>
      <c r="G107" s="51" t="e">
        <f>#REF!/AL$8*100</f>
        <v>#REF!</v>
      </c>
      <c r="H107" s="51" t="e">
        <f>#REF!/AL$8*100</f>
        <v>#REF!</v>
      </c>
      <c r="I107" s="51" t="e">
        <f>#REF!/AL$8*100</f>
        <v>#REF!</v>
      </c>
      <c r="J107" s="51" t="e">
        <f>#REF!/AL$8*100</f>
        <v>#REF!</v>
      </c>
      <c r="K107" s="51" t="e">
        <f>#REF!/AL$8*100</f>
        <v>#REF!</v>
      </c>
      <c r="L107" s="51" t="e">
        <f>#REF!/AL$8*100</f>
        <v>#REF!</v>
      </c>
      <c r="M107" s="51" t="e">
        <f>#REF!/AL$8*100</f>
        <v>#REF!</v>
      </c>
      <c r="N107" s="51" t="e">
        <f>#REF!/AL$8*100</f>
        <v>#REF!</v>
      </c>
      <c r="O107" s="51" t="e">
        <f>#REF!/AL$8*100</f>
        <v>#REF!</v>
      </c>
      <c r="P107" s="51" t="e">
        <f>#REF!/AL$8*100</f>
        <v>#REF!</v>
      </c>
      <c r="Q107" s="51" t="e">
        <f>#REF!/AL$8*100</f>
        <v>#REF!</v>
      </c>
      <c r="R107" s="51" t="e">
        <f>#REF!/AL$8*100</f>
        <v>#REF!</v>
      </c>
    </row>
    <row r="108" spans="3:18" x14ac:dyDescent="0.25">
      <c r="C108" s="51" t="e">
        <f>#REF!/AM$8*100</f>
        <v>#REF!</v>
      </c>
      <c r="D108" s="51" t="e">
        <f>#REF!/AM$8*100</f>
        <v>#REF!</v>
      </c>
      <c r="E108" s="51" t="e">
        <f>#REF!/AM$8*100</f>
        <v>#REF!</v>
      </c>
      <c r="F108" s="51" t="e">
        <f>#REF!/AM$8*100</f>
        <v>#REF!</v>
      </c>
      <c r="G108" s="51" t="e">
        <f>#REF!/AM$8*100</f>
        <v>#REF!</v>
      </c>
      <c r="H108" s="51" t="e">
        <f>#REF!/AM$8*100</f>
        <v>#REF!</v>
      </c>
      <c r="I108" s="51" t="e">
        <f>#REF!/AM$8*100</f>
        <v>#REF!</v>
      </c>
      <c r="J108" s="51" t="e">
        <f>#REF!/AM$8*100</f>
        <v>#REF!</v>
      </c>
      <c r="K108" s="51" t="e">
        <f>#REF!/AM$8*100</f>
        <v>#REF!</v>
      </c>
      <c r="L108" s="51" t="e">
        <f>#REF!/AM$8*100</f>
        <v>#REF!</v>
      </c>
      <c r="M108" s="51" t="e">
        <f>#REF!/AM$8*100</f>
        <v>#REF!</v>
      </c>
      <c r="N108" s="51" t="e">
        <f>#REF!/AM$8*100</f>
        <v>#REF!</v>
      </c>
      <c r="O108" s="51" t="e">
        <f>#REF!/AM$8*100</f>
        <v>#REF!</v>
      </c>
      <c r="P108" s="51" t="e">
        <f>#REF!/AM$8*100</f>
        <v>#REF!</v>
      </c>
      <c r="Q108" s="51" t="e">
        <f>#REF!/AM$8*100</f>
        <v>#REF!</v>
      </c>
      <c r="R108" s="51" t="e">
        <f>#REF!/AM$8*100</f>
        <v>#REF!</v>
      </c>
    </row>
    <row r="109" spans="3:18" x14ac:dyDescent="0.25">
      <c r="C109" s="51" t="e">
        <f>#REF!/AN$8*100</f>
        <v>#REF!</v>
      </c>
      <c r="D109" s="51" t="e">
        <f>#REF!/AN$8*100</f>
        <v>#REF!</v>
      </c>
      <c r="E109" s="51" t="e">
        <f>#REF!/AN$8*100</f>
        <v>#REF!</v>
      </c>
      <c r="F109" s="51" t="e">
        <f>#REF!/AN$8*100</f>
        <v>#REF!</v>
      </c>
      <c r="G109" s="51" t="e">
        <f>#REF!/AN$8*100</f>
        <v>#REF!</v>
      </c>
      <c r="H109" s="51" t="e">
        <f>#REF!/AN$8*100</f>
        <v>#REF!</v>
      </c>
      <c r="I109" s="51" t="e">
        <f>#REF!/AN$8*100</f>
        <v>#REF!</v>
      </c>
      <c r="J109" s="51" t="e">
        <f>#REF!/AN$8*100</f>
        <v>#REF!</v>
      </c>
      <c r="K109" s="51" t="e">
        <f>#REF!/AN$8*100</f>
        <v>#REF!</v>
      </c>
      <c r="L109" s="51" t="e">
        <f>#REF!/AN$8*100</f>
        <v>#REF!</v>
      </c>
      <c r="M109" s="51" t="e">
        <f>#REF!/AN$8*100</f>
        <v>#REF!</v>
      </c>
      <c r="N109" s="51" t="e">
        <f>#REF!/AN$8*100</f>
        <v>#REF!</v>
      </c>
      <c r="O109" s="51" t="e">
        <f>#REF!/AN$8*100</f>
        <v>#REF!</v>
      </c>
      <c r="P109" s="51" t="e">
        <f>#REF!/AN$8*100</f>
        <v>#REF!</v>
      </c>
      <c r="Q109" s="51" t="e">
        <f>#REF!/AN$8*100</f>
        <v>#REF!</v>
      </c>
      <c r="R109" s="51" t="e">
        <f>#REF!/AN$8*100</f>
        <v>#REF!</v>
      </c>
    </row>
    <row r="110" spans="3:18" x14ac:dyDescent="0.25">
      <c r="C110" s="51" t="e">
        <f>#REF!/AO$8*100</f>
        <v>#REF!</v>
      </c>
      <c r="D110" s="51" t="e">
        <f>#REF!/AO$8*100</f>
        <v>#REF!</v>
      </c>
      <c r="E110" s="51" t="e">
        <f>#REF!/AO$8*100</f>
        <v>#REF!</v>
      </c>
      <c r="F110" s="51" t="e">
        <f>#REF!/AO$8*100</f>
        <v>#REF!</v>
      </c>
      <c r="G110" s="51" t="e">
        <f>#REF!/AO$8*100</f>
        <v>#REF!</v>
      </c>
      <c r="H110" s="51" t="e">
        <f>#REF!/AO$8*100</f>
        <v>#REF!</v>
      </c>
      <c r="I110" s="51" t="e">
        <f>#REF!/AO$8*100</f>
        <v>#REF!</v>
      </c>
      <c r="J110" s="51" t="e">
        <f>#REF!/AO$8*100</f>
        <v>#REF!</v>
      </c>
      <c r="K110" s="51" t="e">
        <f>#REF!/AO$8*100</f>
        <v>#REF!</v>
      </c>
      <c r="L110" s="51" t="e">
        <f>#REF!/AO$8*100</f>
        <v>#REF!</v>
      </c>
      <c r="M110" s="51" t="e">
        <f>#REF!/AO$8*100</f>
        <v>#REF!</v>
      </c>
      <c r="N110" s="51" t="e">
        <f>#REF!/AO$8*100</f>
        <v>#REF!</v>
      </c>
      <c r="O110" s="51" t="e">
        <f>#REF!/AO$8*100</f>
        <v>#REF!</v>
      </c>
      <c r="P110" s="51" t="e">
        <f>#REF!/AO$8*100</f>
        <v>#REF!</v>
      </c>
      <c r="Q110" s="51" t="e">
        <f>#REF!/AO$8*100</f>
        <v>#REF!</v>
      </c>
      <c r="R110" s="51" t="e">
        <f>#REF!/AO$8*100</f>
        <v>#REF!</v>
      </c>
    </row>
    <row r="111" spans="3:18" x14ac:dyDescent="0.25">
      <c r="C111" s="51" t="e">
        <f>#REF!/AP$8*100</f>
        <v>#REF!</v>
      </c>
      <c r="D111" s="51" t="e">
        <f>#REF!/AP$8*100</f>
        <v>#REF!</v>
      </c>
      <c r="E111" s="51" t="e">
        <f>#REF!/AP$8*100</f>
        <v>#REF!</v>
      </c>
      <c r="F111" s="51" t="e">
        <f>#REF!/AP$8*100</f>
        <v>#REF!</v>
      </c>
      <c r="G111" s="51" t="e">
        <f>#REF!/AP$8*100</f>
        <v>#REF!</v>
      </c>
      <c r="H111" s="51" t="e">
        <f>#REF!/AP$8*100</f>
        <v>#REF!</v>
      </c>
      <c r="I111" s="51" t="e">
        <f>#REF!/AP$8*100</f>
        <v>#REF!</v>
      </c>
      <c r="J111" s="51" t="e">
        <f>#REF!/AP$8*100</f>
        <v>#REF!</v>
      </c>
      <c r="K111" s="51" t="e">
        <f>#REF!/AP$8*100</f>
        <v>#REF!</v>
      </c>
      <c r="L111" s="51" t="e">
        <f>#REF!/AP$8*100</f>
        <v>#REF!</v>
      </c>
      <c r="M111" s="51" t="e">
        <f>#REF!/AP$8*100</f>
        <v>#REF!</v>
      </c>
      <c r="N111" s="51" t="e">
        <f>#REF!/AP$8*100</f>
        <v>#REF!</v>
      </c>
      <c r="O111" s="51" t="e">
        <f>#REF!/AP$8*100</f>
        <v>#REF!</v>
      </c>
      <c r="P111" s="51" t="e">
        <f>#REF!/AP$8*100</f>
        <v>#REF!</v>
      </c>
      <c r="Q111" s="51" t="e">
        <f>#REF!/AP$8*100</f>
        <v>#REF!</v>
      </c>
      <c r="R111" s="51" t="e">
        <f>#REF!/AP$8*100</f>
        <v>#REF!</v>
      </c>
    </row>
    <row r="112" spans="3:18" x14ac:dyDescent="0.25">
      <c r="C112" s="51" t="e">
        <f>#REF!/AQ$8*100</f>
        <v>#REF!</v>
      </c>
      <c r="D112" s="51" t="e">
        <f>#REF!/AQ$8*100</f>
        <v>#REF!</v>
      </c>
      <c r="E112" s="51" t="e">
        <f>#REF!/AQ$8*100</f>
        <v>#REF!</v>
      </c>
      <c r="F112" s="51" t="e">
        <f>#REF!/AQ$8*100</f>
        <v>#REF!</v>
      </c>
      <c r="G112" s="51" t="e">
        <f>#REF!/AQ$8*100</f>
        <v>#REF!</v>
      </c>
      <c r="H112" s="51" t="e">
        <f>#REF!/AQ$8*100</f>
        <v>#REF!</v>
      </c>
      <c r="I112" s="51" t="e">
        <f>#REF!/AQ$8*100</f>
        <v>#REF!</v>
      </c>
      <c r="J112" s="51" t="e">
        <f>#REF!/AQ$8*100</f>
        <v>#REF!</v>
      </c>
      <c r="K112" s="51" t="e">
        <f>#REF!/AQ$8*100</f>
        <v>#REF!</v>
      </c>
      <c r="L112" s="51" t="e">
        <f>#REF!/AQ$8*100</f>
        <v>#REF!</v>
      </c>
      <c r="M112" s="51" t="e">
        <f>#REF!/AQ$8*100</f>
        <v>#REF!</v>
      </c>
      <c r="N112" s="51" t="e">
        <f>#REF!/AQ$8*100</f>
        <v>#REF!</v>
      </c>
      <c r="O112" s="51" t="e">
        <f>#REF!/AQ$8*100</f>
        <v>#REF!</v>
      </c>
      <c r="P112" s="51" t="e">
        <f>#REF!/AQ$8*100</f>
        <v>#REF!</v>
      </c>
      <c r="Q112" s="51" t="e">
        <f>#REF!/AQ$8*100</f>
        <v>#REF!</v>
      </c>
      <c r="R112" s="51" t="e">
        <f>#REF!/AQ$8*100</f>
        <v>#REF!</v>
      </c>
    </row>
    <row r="113" spans="3:18" x14ac:dyDescent="0.25">
      <c r="C113" s="51" t="e">
        <f>#REF!/AR$8*100</f>
        <v>#REF!</v>
      </c>
      <c r="D113" s="51" t="e">
        <f>#REF!/AR$8*100</f>
        <v>#REF!</v>
      </c>
      <c r="E113" s="51" t="e">
        <f>#REF!/AR$8*100</f>
        <v>#REF!</v>
      </c>
      <c r="F113" s="51" t="e">
        <f>#REF!/AR$8*100</f>
        <v>#REF!</v>
      </c>
      <c r="G113" s="51" t="e">
        <f>#REF!/AR$8*100</f>
        <v>#REF!</v>
      </c>
      <c r="H113" s="51" t="e">
        <f>#REF!/AR$8*100</f>
        <v>#REF!</v>
      </c>
      <c r="I113" s="51" t="e">
        <f>#REF!/AR$8*100</f>
        <v>#REF!</v>
      </c>
      <c r="J113" s="51" t="e">
        <f>#REF!/AR$8*100</f>
        <v>#REF!</v>
      </c>
      <c r="K113" s="51" t="e">
        <f>#REF!/AR$8*100</f>
        <v>#REF!</v>
      </c>
      <c r="L113" s="51" t="e">
        <f>#REF!/AR$8*100</f>
        <v>#REF!</v>
      </c>
      <c r="M113" s="51" t="e">
        <f>#REF!/AR$8*100</f>
        <v>#REF!</v>
      </c>
      <c r="N113" s="51" t="e">
        <f>#REF!/AR$8*100</f>
        <v>#REF!</v>
      </c>
      <c r="O113" s="51" t="e">
        <f>#REF!/AR$8*100</f>
        <v>#REF!</v>
      </c>
      <c r="P113" s="51" t="e">
        <f>#REF!/AR$8*100</f>
        <v>#REF!</v>
      </c>
      <c r="Q113" s="51" t="e">
        <f>#REF!/AR$8*100</f>
        <v>#REF!</v>
      </c>
      <c r="R113" s="51" t="e">
        <f>#REF!/AR$8*100</f>
        <v>#REF!</v>
      </c>
    </row>
    <row r="114" spans="3:18" x14ac:dyDescent="0.25">
      <c r="C114" s="51" t="e">
        <f>#REF!/AS$8*100</f>
        <v>#REF!</v>
      </c>
      <c r="D114" s="51" t="e">
        <f>#REF!/AS$8*100</f>
        <v>#REF!</v>
      </c>
      <c r="E114" s="51" t="e">
        <f>#REF!/AS$8*100</f>
        <v>#REF!</v>
      </c>
      <c r="F114" s="51" t="e">
        <f>#REF!/AS$8*100</f>
        <v>#REF!</v>
      </c>
      <c r="G114" s="51" t="e">
        <f>#REF!/AS$8*100</f>
        <v>#REF!</v>
      </c>
      <c r="H114" s="51" t="e">
        <f>#REF!/AS$8*100</f>
        <v>#REF!</v>
      </c>
      <c r="I114" s="51" t="e">
        <f>#REF!/AS$8*100</f>
        <v>#REF!</v>
      </c>
      <c r="J114" s="51" t="e">
        <f>#REF!/AS$8*100</f>
        <v>#REF!</v>
      </c>
      <c r="K114" s="51" t="e">
        <f>#REF!/AS$8*100</f>
        <v>#REF!</v>
      </c>
      <c r="L114" s="51" t="e">
        <f>#REF!/AS$8*100</f>
        <v>#REF!</v>
      </c>
      <c r="M114" s="51" t="e">
        <f>#REF!/AS$8*100</f>
        <v>#REF!</v>
      </c>
      <c r="N114" s="51" t="e">
        <f>#REF!/AS$8*100</f>
        <v>#REF!</v>
      </c>
      <c r="O114" s="51" t="e">
        <f>#REF!/AS$8*100</f>
        <v>#REF!</v>
      </c>
      <c r="P114" s="51" t="e">
        <f>#REF!/AS$8*100</f>
        <v>#REF!</v>
      </c>
      <c r="Q114" s="51" t="e">
        <f>#REF!/AS$8*100</f>
        <v>#REF!</v>
      </c>
      <c r="R114" s="51" t="e">
        <f>#REF!/AS$8*100</f>
        <v>#REF!</v>
      </c>
    </row>
    <row r="115" spans="3:18" x14ac:dyDescent="0.25">
      <c r="C115" s="51" t="e">
        <f>#REF!/AT$8*100</f>
        <v>#REF!</v>
      </c>
      <c r="D115" s="51" t="e">
        <f>#REF!/AT$8*100</f>
        <v>#REF!</v>
      </c>
      <c r="E115" s="51" t="e">
        <f>#REF!/AT$8*100</f>
        <v>#REF!</v>
      </c>
      <c r="F115" s="51" t="e">
        <f>#REF!/AT$8*100</f>
        <v>#REF!</v>
      </c>
      <c r="G115" s="51" t="e">
        <f>#REF!/AT$8*100</f>
        <v>#REF!</v>
      </c>
      <c r="H115" s="51" t="e">
        <f>#REF!/AT$8*100</f>
        <v>#REF!</v>
      </c>
      <c r="I115" s="51" t="e">
        <f>#REF!/AT$8*100</f>
        <v>#REF!</v>
      </c>
      <c r="J115" s="51" t="e">
        <f>#REF!/AT$8*100</f>
        <v>#REF!</v>
      </c>
      <c r="K115" s="51" t="e">
        <f>#REF!/AT$8*100</f>
        <v>#REF!</v>
      </c>
      <c r="L115" s="51" t="e">
        <f>#REF!/AT$8*100</f>
        <v>#REF!</v>
      </c>
      <c r="M115" s="51" t="e">
        <f>#REF!/AT$8*100</f>
        <v>#REF!</v>
      </c>
      <c r="N115" s="51" t="e">
        <f>#REF!/AT$8*100</f>
        <v>#REF!</v>
      </c>
      <c r="O115" s="51" t="e">
        <f>#REF!/AT$8*100</f>
        <v>#REF!</v>
      </c>
      <c r="P115" s="51" t="e">
        <f>#REF!/AT$8*100</f>
        <v>#REF!</v>
      </c>
      <c r="Q115" s="51" t="e">
        <f>#REF!/AT$8*100</f>
        <v>#REF!</v>
      </c>
      <c r="R115" s="51" t="e">
        <f>#REF!/AT$8*100</f>
        <v>#REF!</v>
      </c>
    </row>
    <row r="116" spans="3:18" x14ac:dyDescent="0.25">
      <c r="C116" s="51" t="e">
        <f>#REF!/AU$8*100</f>
        <v>#REF!</v>
      </c>
      <c r="D116" s="51" t="e">
        <f>#REF!/AU$8*100</f>
        <v>#REF!</v>
      </c>
      <c r="E116" s="51" t="e">
        <f>#REF!/AU$8*100</f>
        <v>#REF!</v>
      </c>
      <c r="F116" s="51" t="e">
        <f>#REF!/AU$8*100</f>
        <v>#REF!</v>
      </c>
      <c r="G116" s="51" t="e">
        <f>#REF!/AU$8*100</f>
        <v>#REF!</v>
      </c>
      <c r="H116" s="51" t="e">
        <f>#REF!/AU$8*100</f>
        <v>#REF!</v>
      </c>
      <c r="I116" s="51" t="e">
        <f>#REF!/AU$8*100</f>
        <v>#REF!</v>
      </c>
      <c r="J116" s="51" t="e">
        <f>#REF!/AU$8*100</f>
        <v>#REF!</v>
      </c>
      <c r="K116" s="51" t="e">
        <f>#REF!/AU$8*100</f>
        <v>#REF!</v>
      </c>
      <c r="L116" s="51" t="e">
        <f>#REF!/AU$8*100</f>
        <v>#REF!</v>
      </c>
      <c r="M116" s="51" t="e">
        <f>#REF!/AU$8*100</f>
        <v>#REF!</v>
      </c>
      <c r="N116" s="51" t="e">
        <f>#REF!/AU$8*100</f>
        <v>#REF!</v>
      </c>
      <c r="O116" s="51" t="e">
        <f>#REF!/AU$8*100</f>
        <v>#REF!</v>
      </c>
      <c r="P116" s="51" t="e">
        <f>#REF!/AU$8*100</f>
        <v>#REF!</v>
      </c>
      <c r="Q116" s="51" t="e">
        <f>#REF!/AU$8*100</f>
        <v>#REF!</v>
      </c>
      <c r="R116" s="51" t="e">
        <f>#REF!/AU$8*100</f>
        <v>#REF!</v>
      </c>
    </row>
    <row r="117" spans="3:18" x14ac:dyDescent="0.25">
      <c r="C117" s="51" t="e">
        <f>#REF!/AV$8*100</f>
        <v>#REF!</v>
      </c>
      <c r="D117" s="51" t="e">
        <f>#REF!/AV$8*100</f>
        <v>#REF!</v>
      </c>
      <c r="E117" s="51" t="e">
        <f>#REF!/AV$8*100</f>
        <v>#REF!</v>
      </c>
      <c r="F117" s="51" t="e">
        <f>#REF!/AV$8*100</f>
        <v>#REF!</v>
      </c>
      <c r="G117" s="51" t="e">
        <f>#REF!/AV$8*100</f>
        <v>#REF!</v>
      </c>
      <c r="H117" s="51" t="e">
        <f>#REF!/AV$8*100</f>
        <v>#REF!</v>
      </c>
      <c r="I117" s="51" t="e">
        <f>#REF!/AV$8*100</f>
        <v>#REF!</v>
      </c>
      <c r="J117" s="51" t="e">
        <f>#REF!/AV$8*100</f>
        <v>#REF!</v>
      </c>
      <c r="K117" s="51" t="e">
        <f>#REF!/AV$8*100</f>
        <v>#REF!</v>
      </c>
      <c r="L117" s="51" t="e">
        <f>#REF!/AV$8*100</f>
        <v>#REF!</v>
      </c>
      <c r="M117" s="51" t="e">
        <f>#REF!/AV$8*100</f>
        <v>#REF!</v>
      </c>
      <c r="N117" s="51" t="e">
        <f>#REF!/AV$8*100</f>
        <v>#REF!</v>
      </c>
      <c r="O117" s="51" t="e">
        <f>#REF!/AV$8*100</f>
        <v>#REF!</v>
      </c>
      <c r="P117" s="51" t="e">
        <f>#REF!/AV$8*100</f>
        <v>#REF!</v>
      </c>
      <c r="Q117" s="51" t="e">
        <f>#REF!/AV$8*100</f>
        <v>#REF!</v>
      </c>
      <c r="R117" s="51" t="e">
        <f>#REF!/AV$8*100</f>
        <v>#REF!</v>
      </c>
    </row>
    <row r="118" spans="3:18" x14ac:dyDescent="0.25">
      <c r="C118" s="51" t="e">
        <f>#REF!/AW$8*100</f>
        <v>#REF!</v>
      </c>
      <c r="D118" s="51" t="e">
        <f>#REF!/AW$8*100</f>
        <v>#REF!</v>
      </c>
      <c r="E118" s="51" t="e">
        <f>#REF!/AW$8*100</f>
        <v>#REF!</v>
      </c>
      <c r="F118" s="51" t="e">
        <f>#REF!/AW$8*100</f>
        <v>#REF!</v>
      </c>
      <c r="G118" s="51" t="e">
        <f>#REF!/AW$8*100</f>
        <v>#REF!</v>
      </c>
      <c r="H118" s="51" t="e">
        <f>#REF!/AW$8*100</f>
        <v>#REF!</v>
      </c>
      <c r="I118" s="51" t="e">
        <f>#REF!/AW$8*100</f>
        <v>#REF!</v>
      </c>
      <c r="J118" s="51" t="e">
        <f>#REF!/AW$8*100</f>
        <v>#REF!</v>
      </c>
      <c r="K118" s="51" t="e">
        <f>#REF!/AW$8*100</f>
        <v>#REF!</v>
      </c>
      <c r="L118" s="51" t="e">
        <f>#REF!/AW$8*100</f>
        <v>#REF!</v>
      </c>
      <c r="M118" s="51" t="e">
        <f>#REF!/AW$8*100</f>
        <v>#REF!</v>
      </c>
      <c r="N118" s="51" t="e">
        <f>#REF!/AW$8*100</f>
        <v>#REF!</v>
      </c>
      <c r="O118" s="51" t="e">
        <f>#REF!/AW$8*100</f>
        <v>#REF!</v>
      </c>
      <c r="P118" s="51" t="e">
        <f>#REF!/AW$8*100</f>
        <v>#REF!</v>
      </c>
      <c r="Q118" s="51" t="e">
        <f>#REF!/AW$8*100</f>
        <v>#REF!</v>
      </c>
      <c r="R118" s="51" t="e">
        <f>#REF!/AW$8*100</f>
        <v>#REF!</v>
      </c>
    </row>
    <row r="119" spans="3:18" x14ac:dyDescent="0.25">
      <c r="C119" s="51" t="e">
        <f>#REF!/AX$8*100</f>
        <v>#REF!</v>
      </c>
      <c r="D119" s="51" t="e">
        <f>#REF!/AX$8*100</f>
        <v>#REF!</v>
      </c>
      <c r="E119" s="51" t="e">
        <f>#REF!/AX$8*100</f>
        <v>#REF!</v>
      </c>
      <c r="F119" s="51" t="e">
        <f>#REF!/AX$8*100</f>
        <v>#REF!</v>
      </c>
      <c r="G119" s="51" t="e">
        <f>#REF!/AX$8*100</f>
        <v>#REF!</v>
      </c>
      <c r="H119" s="51" t="e">
        <f>#REF!/AX$8*100</f>
        <v>#REF!</v>
      </c>
      <c r="I119" s="51" t="e">
        <f>#REF!/AX$8*100</f>
        <v>#REF!</v>
      </c>
      <c r="J119" s="51" t="e">
        <f>#REF!/AX$8*100</f>
        <v>#REF!</v>
      </c>
      <c r="K119" s="51" t="e">
        <f>#REF!/AX$8*100</f>
        <v>#REF!</v>
      </c>
      <c r="L119" s="51" t="e">
        <f>#REF!/AX$8*100</f>
        <v>#REF!</v>
      </c>
      <c r="M119" s="51" t="e">
        <f>#REF!/AX$8*100</f>
        <v>#REF!</v>
      </c>
      <c r="N119" s="51" t="e">
        <f>#REF!/AX$8*100</f>
        <v>#REF!</v>
      </c>
      <c r="O119" s="51" t="e">
        <f>#REF!/AX$8*100</f>
        <v>#REF!</v>
      </c>
      <c r="P119" s="51" t="e">
        <f>#REF!/AX$8*100</f>
        <v>#REF!</v>
      </c>
      <c r="Q119" s="51" t="e">
        <f>#REF!/AX$8*100</f>
        <v>#REF!</v>
      </c>
      <c r="R119" s="51" t="e">
        <f>#REF!/AX$8*100</f>
        <v>#REF!</v>
      </c>
    </row>
    <row r="120" spans="3:18" x14ac:dyDescent="0.25">
      <c r="C120" s="51" t="e">
        <f>#REF!/AY$8*100</f>
        <v>#REF!</v>
      </c>
      <c r="D120" s="51" t="e">
        <f>#REF!/AY$8*100</f>
        <v>#REF!</v>
      </c>
      <c r="E120" s="51" t="e">
        <f>#REF!/AY$8*100</f>
        <v>#REF!</v>
      </c>
      <c r="F120" s="51" t="e">
        <f>#REF!/AY$8*100</f>
        <v>#REF!</v>
      </c>
      <c r="G120" s="51" t="e">
        <f>#REF!/AY$8*100</f>
        <v>#REF!</v>
      </c>
      <c r="H120" s="51" t="e">
        <f>#REF!/AY$8*100</f>
        <v>#REF!</v>
      </c>
      <c r="I120" s="51" t="e">
        <f>#REF!/AY$8*100</f>
        <v>#REF!</v>
      </c>
      <c r="J120" s="51" t="e">
        <f>#REF!/AY$8*100</f>
        <v>#REF!</v>
      </c>
      <c r="K120" s="51" t="e">
        <f>#REF!/AY$8*100</f>
        <v>#REF!</v>
      </c>
      <c r="L120" s="51" t="e">
        <f>#REF!/AY$8*100</f>
        <v>#REF!</v>
      </c>
      <c r="M120" s="51" t="e">
        <f>#REF!/AY$8*100</f>
        <v>#REF!</v>
      </c>
      <c r="N120" s="51" t="e">
        <f>#REF!/AY$8*100</f>
        <v>#REF!</v>
      </c>
      <c r="O120" s="51" t="e">
        <f>#REF!/AY$8*100</f>
        <v>#REF!</v>
      </c>
      <c r="P120" s="51" t="e">
        <f>#REF!/AY$8*100</f>
        <v>#REF!</v>
      </c>
      <c r="Q120" s="51" t="e">
        <f>#REF!/AY$8*100</f>
        <v>#REF!</v>
      </c>
      <c r="R120" s="51" t="e">
        <f>#REF!/AY$8*100</f>
        <v>#REF!</v>
      </c>
    </row>
    <row r="121" spans="3:18" x14ac:dyDescent="0.25">
      <c r="C121" s="51" t="e">
        <f>#REF!/AZ$8*100</f>
        <v>#REF!</v>
      </c>
      <c r="D121" s="51" t="e">
        <f>#REF!/AZ$8*100</f>
        <v>#REF!</v>
      </c>
      <c r="E121" s="51" t="e">
        <f>#REF!/AZ$8*100</f>
        <v>#REF!</v>
      </c>
      <c r="F121" s="51" t="e">
        <f>#REF!/AZ$8*100</f>
        <v>#REF!</v>
      </c>
      <c r="G121" s="51" t="e">
        <f>#REF!/AZ$8*100</f>
        <v>#REF!</v>
      </c>
      <c r="H121" s="51" t="e">
        <f>#REF!/AZ$8*100</f>
        <v>#REF!</v>
      </c>
      <c r="I121" s="51" t="e">
        <f>#REF!/AZ$8*100</f>
        <v>#REF!</v>
      </c>
      <c r="J121" s="51" t="e">
        <f>#REF!/AZ$8*100</f>
        <v>#REF!</v>
      </c>
      <c r="K121" s="51" t="e">
        <f>#REF!/AZ$8*100</f>
        <v>#REF!</v>
      </c>
      <c r="L121" s="51" t="e">
        <f>#REF!/AZ$8*100</f>
        <v>#REF!</v>
      </c>
      <c r="M121" s="51" t="e">
        <f>#REF!/AZ$8*100</f>
        <v>#REF!</v>
      </c>
      <c r="N121" s="51" t="e">
        <f>#REF!/AZ$8*100</f>
        <v>#REF!</v>
      </c>
      <c r="O121" s="51" t="e">
        <f>#REF!/AZ$8*100</f>
        <v>#REF!</v>
      </c>
      <c r="P121" s="51" t="e">
        <f>#REF!/AZ$8*100</f>
        <v>#REF!</v>
      </c>
      <c r="Q121" s="51" t="e">
        <f>#REF!/AZ$8*100</f>
        <v>#REF!</v>
      </c>
      <c r="R121" s="51" t="e">
        <f>#REF!/AZ$8*100</f>
        <v>#REF!</v>
      </c>
    </row>
    <row r="122" spans="3:18" x14ac:dyDescent="0.25">
      <c r="C122" s="51" t="e">
        <f>#REF!/BA$8*100</f>
        <v>#REF!</v>
      </c>
      <c r="D122" s="51" t="e">
        <f>#REF!/BA$8*100</f>
        <v>#REF!</v>
      </c>
      <c r="E122" s="51" t="e">
        <f>#REF!/BA$8*100</f>
        <v>#REF!</v>
      </c>
      <c r="F122" s="51" t="e">
        <f>#REF!/BA$8*100</f>
        <v>#REF!</v>
      </c>
      <c r="G122" s="51" t="e">
        <f>#REF!/BA$8*100</f>
        <v>#REF!</v>
      </c>
      <c r="H122" s="51" t="e">
        <f>#REF!/BA$8*100</f>
        <v>#REF!</v>
      </c>
      <c r="I122" s="51" t="e">
        <f>#REF!/BA$8*100</f>
        <v>#REF!</v>
      </c>
      <c r="J122" s="51" t="e">
        <f>#REF!/BA$8*100</f>
        <v>#REF!</v>
      </c>
      <c r="K122" s="51" t="e">
        <f>#REF!/BA$8*100</f>
        <v>#REF!</v>
      </c>
      <c r="L122" s="51" t="e">
        <f>#REF!/BA$8*100</f>
        <v>#REF!</v>
      </c>
      <c r="M122" s="51" t="e">
        <f>#REF!/BA$8*100</f>
        <v>#REF!</v>
      </c>
      <c r="N122" s="51" t="e">
        <f>#REF!/BA$8*100</f>
        <v>#REF!</v>
      </c>
      <c r="O122" s="51" t="e">
        <f>#REF!/BA$8*100</f>
        <v>#REF!</v>
      </c>
      <c r="P122" s="51" t="e">
        <f>#REF!/BA$8*100</f>
        <v>#REF!</v>
      </c>
      <c r="Q122" s="51" t="e">
        <f>#REF!/BA$8*100</f>
        <v>#REF!</v>
      </c>
      <c r="R122" s="51" t="e">
        <f>#REF!/BA$8*100</f>
        <v>#REF!</v>
      </c>
    </row>
    <row r="123" spans="3:18" x14ac:dyDescent="0.25">
      <c r="C123" s="51" t="e">
        <f>#REF!/BB$8*100</f>
        <v>#REF!</v>
      </c>
      <c r="D123" s="51" t="e">
        <f>#REF!/BB$8*100</f>
        <v>#REF!</v>
      </c>
      <c r="E123" s="51" t="e">
        <f>#REF!/BB$8*100</f>
        <v>#REF!</v>
      </c>
      <c r="F123" s="51" t="e">
        <f>#REF!/BB$8*100</f>
        <v>#REF!</v>
      </c>
      <c r="G123" s="51" t="e">
        <f>#REF!/BB$8*100</f>
        <v>#REF!</v>
      </c>
      <c r="H123" s="51" t="e">
        <f>#REF!/BB$8*100</f>
        <v>#REF!</v>
      </c>
      <c r="I123" s="51" t="e">
        <f>#REF!/BB$8*100</f>
        <v>#REF!</v>
      </c>
      <c r="J123" s="51" t="e">
        <f>#REF!/BB$8*100</f>
        <v>#REF!</v>
      </c>
      <c r="K123" s="51" t="e">
        <f>#REF!/BB$8*100</f>
        <v>#REF!</v>
      </c>
      <c r="L123" s="51" t="e">
        <f>#REF!/BB$8*100</f>
        <v>#REF!</v>
      </c>
      <c r="M123" s="51" t="e">
        <f>#REF!/BB$8*100</f>
        <v>#REF!</v>
      </c>
      <c r="N123" s="51" t="e">
        <f>#REF!/BB$8*100</f>
        <v>#REF!</v>
      </c>
      <c r="O123" s="51" t="e">
        <f>#REF!/BB$8*100</f>
        <v>#REF!</v>
      </c>
      <c r="P123" s="51" t="e">
        <f>#REF!/BB$8*100</f>
        <v>#REF!</v>
      </c>
      <c r="Q123" s="51" t="e">
        <f>#REF!/BB$8*100</f>
        <v>#REF!</v>
      </c>
      <c r="R123" s="51" t="e">
        <f>#REF!/BB$8*100</f>
        <v>#REF!</v>
      </c>
    </row>
    <row r="124" spans="3:18" x14ac:dyDescent="0.25">
      <c r="C124" s="51" t="e">
        <f>#REF!/BC$8*100</f>
        <v>#REF!</v>
      </c>
      <c r="D124" s="51" t="e">
        <f>#REF!/BC$8*100</f>
        <v>#REF!</v>
      </c>
      <c r="E124" s="51" t="e">
        <f>#REF!/BC$8*100</f>
        <v>#REF!</v>
      </c>
      <c r="F124" s="51" t="e">
        <f>#REF!/BC$8*100</f>
        <v>#REF!</v>
      </c>
      <c r="G124" s="51" t="e">
        <f>#REF!/BC$8*100</f>
        <v>#REF!</v>
      </c>
      <c r="H124" s="51" t="e">
        <f>#REF!/BC$8*100</f>
        <v>#REF!</v>
      </c>
      <c r="I124" s="51" t="e">
        <f>#REF!/BC$8*100</f>
        <v>#REF!</v>
      </c>
      <c r="J124" s="51" t="e">
        <f>#REF!/BC$8*100</f>
        <v>#REF!</v>
      </c>
      <c r="K124" s="51" t="e">
        <f>#REF!/BC$8*100</f>
        <v>#REF!</v>
      </c>
      <c r="L124" s="51" t="e">
        <f>#REF!/BC$8*100</f>
        <v>#REF!</v>
      </c>
      <c r="M124" s="51" t="e">
        <f>#REF!/BC$8*100</f>
        <v>#REF!</v>
      </c>
      <c r="N124" s="51" t="e">
        <f>#REF!/BC$8*100</f>
        <v>#REF!</v>
      </c>
      <c r="O124" s="51" t="e">
        <f>#REF!/BC$8*100</f>
        <v>#REF!</v>
      </c>
      <c r="P124" s="51" t="e">
        <f>#REF!/BC$8*100</f>
        <v>#REF!</v>
      </c>
      <c r="Q124" s="51" t="e">
        <f>#REF!/BC$8*100</f>
        <v>#REF!</v>
      </c>
      <c r="R124" s="51" t="e">
        <f>#REF!/BC$8*100</f>
        <v>#REF!</v>
      </c>
    </row>
    <row r="125" spans="3:18" x14ac:dyDescent="0.25">
      <c r="C125" s="51" t="e">
        <f>#REF!/BD$8*100</f>
        <v>#REF!</v>
      </c>
      <c r="D125" s="51" t="e">
        <f>#REF!/BD$8*100</f>
        <v>#REF!</v>
      </c>
      <c r="E125" s="51" t="e">
        <f>#REF!/BD$8*100</f>
        <v>#REF!</v>
      </c>
      <c r="F125" s="51" t="e">
        <f>#REF!/BD$8*100</f>
        <v>#REF!</v>
      </c>
      <c r="G125" s="51" t="e">
        <f>#REF!/BD$8*100</f>
        <v>#REF!</v>
      </c>
      <c r="H125" s="51" t="e">
        <f>#REF!/BD$8*100</f>
        <v>#REF!</v>
      </c>
      <c r="I125" s="51" t="e">
        <f>#REF!/BD$8*100</f>
        <v>#REF!</v>
      </c>
      <c r="J125" s="51" t="e">
        <f>#REF!/BD$8*100</f>
        <v>#REF!</v>
      </c>
      <c r="K125" s="51" t="e">
        <f>#REF!/BD$8*100</f>
        <v>#REF!</v>
      </c>
      <c r="L125" s="51" t="e">
        <f>#REF!/BD$8*100</f>
        <v>#REF!</v>
      </c>
      <c r="M125" s="51" t="e">
        <f>#REF!/BD$8*100</f>
        <v>#REF!</v>
      </c>
      <c r="N125" s="51" t="e">
        <f>#REF!/BD$8*100</f>
        <v>#REF!</v>
      </c>
      <c r="O125" s="51" t="e">
        <f>#REF!/BD$8*100</f>
        <v>#REF!</v>
      </c>
      <c r="P125" s="51" t="e">
        <f>#REF!/BD$8*100</f>
        <v>#REF!</v>
      </c>
      <c r="Q125" s="51" t="e">
        <f>#REF!/BD$8*100</f>
        <v>#REF!</v>
      </c>
      <c r="R125" s="51" t="e">
        <f>#REF!/BD$8*100</f>
        <v>#REF!</v>
      </c>
    </row>
    <row r="126" spans="3:18" x14ac:dyDescent="0.25">
      <c r="C126" s="51" t="e">
        <f>#REF!/BE$8*100</f>
        <v>#REF!</v>
      </c>
      <c r="D126" s="51" t="e">
        <f>#REF!/BE$8*100</f>
        <v>#REF!</v>
      </c>
      <c r="E126" s="51" t="e">
        <f>#REF!/BE$8*100</f>
        <v>#REF!</v>
      </c>
      <c r="F126" s="51" t="e">
        <f>#REF!/BE$8*100</f>
        <v>#REF!</v>
      </c>
      <c r="G126" s="51" t="e">
        <f>#REF!/BE$8*100</f>
        <v>#REF!</v>
      </c>
      <c r="H126" s="51" t="e">
        <f>#REF!/BE$8*100</f>
        <v>#REF!</v>
      </c>
      <c r="I126" s="51" t="e">
        <f>#REF!/BE$8*100</f>
        <v>#REF!</v>
      </c>
      <c r="J126" s="51" t="e">
        <f>#REF!/BE$8*100</f>
        <v>#REF!</v>
      </c>
      <c r="K126" s="51" t="e">
        <f>#REF!/BE$8*100</f>
        <v>#REF!</v>
      </c>
      <c r="L126" s="51" t="e">
        <f>#REF!/BE$8*100</f>
        <v>#REF!</v>
      </c>
      <c r="M126" s="51" t="e">
        <f>#REF!/BE$8*100</f>
        <v>#REF!</v>
      </c>
      <c r="N126" s="51" t="e">
        <f>#REF!/BE$8*100</f>
        <v>#REF!</v>
      </c>
      <c r="O126" s="51" t="e">
        <f>#REF!/BE$8*100</f>
        <v>#REF!</v>
      </c>
      <c r="P126" s="51" t="e">
        <f>#REF!/BE$8*100</f>
        <v>#REF!</v>
      </c>
      <c r="Q126" s="51" t="e">
        <f>#REF!/BE$8*100</f>
        <v>#REF!</v>
      </c>
      <c r="R126" s="51" t="e">
        <f>#REF!/BE$8*100</f>
        <v>#REF!</v>
      </c>
    </row>
    <row r="127" spans="3:18" x14ac:dyDescent="0.25">
      <c r="C127" s="51" t="e">
        <f>#REF!/BF$8*100</f>
        <v>#REF!</v>
      </c>
      <c r="D127" s="51" t="e">
        <f>#REF!/BF$8*100</f>
        <v>#REF!</v>
      </c>
      <c r="E127" s="51" t="e">
        <f>#REF!/BF$8*100</f>
        <v>#REF!</v>
      </c>
      <c r="F127" s="51" t="e">
        <f>#REF!/BF$8*100</f>
        <v>#REF!</v>
      </c>
      <c r="G127" s="51" t="e">
        <f>#REF!/BF$8*100</f>
        <v>#REF!</v>
      </c>
      <c r="H127" s="51" t="e">
        <f>#REF!/BF$8*100</f>
        <v>#REF!</v>
      </c>
      <c r="I127" s="51" t="e">
        <f>#REF!/BF$8*100</f>
        <v>#REF!</v>
      </c>
      <c r="J127" s="51" t="e">
        <f>#REF!/BF$8*100</f>
        <v>#REF!</v>
      </c>
      <c r="K127" s="51" t="e">
        <f>#REF!/BF$8*100</f>
        <v>#REF!</v>
      </c>
      <c r="L127" s="51" t="e">
        <f>#REF!/BF$8*100</f>
        <v>#REF!</v>
      </c>
      <c r="M127" s="51" t="e">
        <f>#REF!/BF$8*100</f>
        <v>#REF!</v>
      </c>
      <c r="N127" s="51" t="e">
        <f>#REF!/BF$8*100</f>
        <v>#REF!</v>
      </c>
      <c r="O127" s="51" t="e">
        <f>#REF!/BF$8*100</f>
        <v>#REF!</v>
      </c>
      <c r="P127" s="51" t="e">
        <f>#REF!/BF$8*100</f>
        <v>#REF!</v>
      </c>
      <c r="Q127" s="51" t="e">
        <f>#REF!/BF$8*100</f>
        <v>#REF!</v>
      </c>
      <c r="R127" s="51" t="e">
        <f>#REF!/BF$8*100</f>
        <v>#REF!</v>
      </c>
    </row>
    <row r="128" spans="3:18" x14ac:dyDescent="0.25">
      <c r="C128" s="51" t="e">
        <f>#REF!/BG$8*100</f>
        <v>#REF!</v>
      </c>
      <c r="D128" s="51" t="e">
        <f>#REF!/BG$8*100</f>
        <v>#REF!</v>
      </c>
      <c r="E128" s="51" t="e">
        <f>#REF!/BG$8*100</f>
        <v>#REF!</v>
      </c>
      <c r="F128" s="51" t="e">
        <f>#REF!/BG$8*100</f>
        <v>#REF!</v>
      </c>
      <c r="G128" s="51" t="e">
        <f>#REF!/BG$8*100</f>
        <v>#REF!</v>
      </c>
      <c r="H128" s="51" t="e">
        <f>#REF!/BG$8*100</f>
        <v>#REF!</v>
      </c>
      <c r="I128" s="51" t="e">
        <f>#REF!/BG$8*100</f>
        <v>#REF!</v>
      </c>
      <c r="J128" s="51" t="e">
        <f>#REF!/BG$8*100</f>
        <v>#REF!</v>
      </c>
      <c r="K128" s="51" t="e">
        <f>#REF!/BG$8*100</f>
        <v>#REF!</v>
      </c>
      <c r="L128" s="51" t="e">
        <f>#REF!/BG$8*100</f>
        <v>#REF!</v>
      </c>
      <c r="M128" s="51" t="e">
        <f>#REF!/BG$8*100</f>
        <v>#REF!</v>
      </c>
      <c r="N128" s="51" t="e">
        <f>#REF!/BG$8*100</f>
        <v>#REF!</v>
      </c>
      <c r="O128" s="51" t="e">
        <f>#REF!/BG$8*100</f>
        <v>#REF!</v>
      </c>
      <c r="P128" s="51" t="e">
        <f>#REF!/BG$8*100</f>
        <v>#REF!</v>
      </c>
      <c r="Q128" s="51" t="e">
        <f>#REF!/BG$8*100</f>
        <v>#REF!</v>
      </c>
      <c r="R128" s="51" t="e">
        <f>#REF!/BG$8*100</f>
        <v>#REF!</v>
      </c>
    </row>
    <row r="129" spans="3:18" x14ac:dyDescent="0.25">
      <c r="C129" s="51" t="e">
        <f>#REF!/BH$8*100</f>
        <v>#REF!</v>
      </c>
      <c r="D129" s="51" t="e">
        <f>#REF!/BH$8*100</f>
        <v>#REF!</v>
      </c>
      <c r="E129" s="51" t="e">
        <f>#REF!/BH$8*100</f>
        <v>#REF!</v>
      </c>
      <c r="F129" s="51" t="e">
        <f>#REF!/BH$8*100</f>
        <v>#REF!</v>
      </c>
      <c r="G129" s="51" t="e">
        <f>#REF!/BH$8*100</f>
        <v>#REF!</v>
      </c>
      <c r="H129" s="51" t="e">
        <f>#REF!/BH$8*100</f>
        <v>#REF!</v>
      </c>
      <c r="I129" s="51" t="e">
        <f>#REF!/BH$8*100</f>
        <v>#REF!</v>
      </c>
      <c r="J129" s="51" t="e">
        <f>#REF!/BH$8*100</f>
        <v>#REF!</v>
      </c>
      <c r="K129" s="51" t="e">
        <f>#REF!/BH$8*100</f>
        <v>#REF!</v>
      </c>
      <c r="L129" s="51" t="e">
        <f>#REF!/BH$8*100</f>
        <v>#REF!</v>
      </c>
      <c r="M129" s="51" t="e">
        <f>#REF!/BH$8*100</f>
        <v>#REF!</v>
      </c>
      <c r="N129" s="51" t="e">
        <f>#REF!/BH$8*100</f>
        <v>#REF!</v>
      </c>
      <c r="O129" s="51" t="e">
        <f>#REF!/BH$8*100</f>
        <v>#REF!</v>
      </c>
      <c r="P129" s="51" t="e">
        <f>#REF!/BH$8*100</f>
        <v>#REF!</v>
      </c>
      <c r="Q129" s="51" t="e">
        <f>#REF!/BH$8*100</f>
        <v>#REF!</v>
      </c>
      <c r="R129" s="51" t="e">
        <f>#REF!/BH$8*100</f>
        <v>#REF!</v>
      </c>
    </row>
    <row r="130" spans="3:18" x14ac:dyDescent="0.25">
      <c r="C130" s="51" t="e">
        <f>#REF!/BI$8*100</f>
        <v>#REF!</v>
      </c>
      <c r="D130" s="51" t="e">
        <f>#REF!/BI$8*100</f>
        <v>#REF!</v>
      </c>
      <c r="E130" s="51" t="e">
        <f>#REF!/BI$8*100</f>
        <v>#REF!</v>
      </c>
      <c r="F130" s="51" t="e">
        <f>#REF!/BI$8*100</f>
        <v>#REF!</v>
      </c>
      <c r="G130" s="51" t="e">
        <f>#REF!/BI$8*100</f>
        <v>#REF!</v>
      </c>
      <c r="H130" s="51" t="e">
        <f>#REF!/BI$8*100</f>
        <v>#REF!</v>
      </c>
      <c r="I130" s="51" t="e">
        <f>#REF!/BI$8*100</f>
        <v>#REF!</v>
      </c>
      <c r="J130" s="51" t="e">
        <f>#REF!/BI$8*100</f>
        <v>#REF!</v>
      </c>
      <c r="K130" s="51" t="e">
        <f>#REF!/BI$8*100</f>
        <v>#REF!</v>
      </c>
      <c r="L130" s="51" t="e">
        <f>#REF!/BI$8*100</f>
        <v>#REF!</v>
      </c>
      <c r="M130" s="51" t="e">
        <f>#REF!/BI$8*100</f>
        <v>#REF!</v>
      </c>
      <c r="N130" s="51" t="e">
        <f>#REF!/BI$8*100</f>
        <v>#REF!</v>
      </c>
      <c r="O130" s="51" t="e">
        <f>#REF!/BI$8*100</f>
        <v>#REF!</v>
      </c>
      <c r="P130" s="51" t="e">
        <f>#REF!/BI$8*100</f>
        <v>#REF!</v>
      </c>
      <c r="Q130" s="51" t="e">
        <f>#REF!/BI$8*100</f>
        <v>#REF!</v>
      </c>
      <c r="R130" s="51" t="e">
        <f>#REF!/BI$8*100</f>
        <v>#REF!</v>
      </c>
    </row>
    <row r="131" spans="3:18" x14ac:dyDescent="0.25">
      <c r="C131" s="51" t="e">
        <f>#REF!/BJ$8*100</f>
        <v>#REF!</v>
      </c>
      <c r="D131" s="51" t="e">
        <f>#REF!/BJ$8*100</f>
        <v>#REF!</v>
      </c>
      <c r="E131" s="51" t="e">
        <f>#REF!/BJ$8*100</f>
        <v>#REF!</v>
      </c>
      <c r="F131" s="51" t="e">
        <f>#REF!/BJ$8*100</f>
        <v>#REF!</v>
      </c>
      <c r="G131" s="51" t="e">
        <f>#REF!/BJ$8*100</f>
        <v>#REF!</v>
      </c>
      <c r="H131" s="51" t="e">
        <f>#REF!/BJ$8*100</f>
        <v>#REF!</v>
      </c>
      <c r="I131" s="51" t="e">
        <f>#REF!/BJ$8*100</f>
        <v>#REF!</v>
      </c>
      <c r="J131" s="51" t="e">
        <f>#REF!/BJ$8*100</f>
        <v>#REF!</v>
      </c>
      <c r="K131" s="51" t="e">
        <f>#REF!/BJ$8*100</f>
        <v>#REF!</v>
      </c>
      <c r="L131" s="51" t="e">
        <f>#REF!/BJ$8*100</f>
        <v>#REF!</v>
      </c>
      <c r="M131" s="51" t="e">
        <f>#REF!/BJ$8*100</f>
        <v>#REF!</v>
      </c>
      <c r="N131" s="51" t="e">
        <f>#REF!/BJ$8*100</f>
        <v>#REF!</v>
      </c>
      <c r="O131" s="51" t="e">
        <f>#REF!/BJ$8*100</f>
        <v>#REF!</v>
      </c>
      <c r="P131" s="51" t="e">
        <f>#REF!/BJ$8*100</f>
        <v>#REF!</v>
      </c>
      <c r="Q131" s="51" t="e">
        <f>#REF!/BJ$8*100</f>
        <v>#REF!</v>
      </c>
      <c r="R131" s="51" t="e">
        <f>#REF!/BJ$8*100</f>
        <v>#REF!</v>
      </c>
    </row>
    <row r="132" spans="3:18" x14ac:dyDescent="0.25">
      <c r="C132" s="51" t="e">
        <f>#REF!/BK$8*100</f>
        <v>#REF!</v>
      </c>
      <c r="D132" s="51" t="e">
        <f>#REF!/BK$8*100</f>
        <v>#REF!</v>
      </c>
      <c r="E132" s="51" t="e">
        <f>#REF!/BK$8*100</f>
        <v>#REF!</v>
      </c>
      <c r="F132" s="51" t="e">
        <f>#REF!/BK$8*100</f>
        <v>#REF!</v>
      </c>
      <c r="G132" s="51" t="e">
        <f>#REF!/BK$8*100</f>
        <v>#REF!</v>
      </c>
      <c r="H132" s="51" t="e">
        <f>#REF!/BK$8*100</f>
        <v>#REF!</v>
      </c>
      <c r="I132" s="51" t="e">
        <f>#REF!/BK$8*100</f>
        <v>#REF!</v>
      </c>
      <c r="J132" s="51" t="e">
        <f>#REF!/BK$8*100</f>
        <v>#REF!</v>
      </c>
      <c r="K132" s="51" t="e">
        <f>#REF!/BK$8*100</f>
        <v>#REF!</v>
      </c>
      <c r="L132" s="51" t="e">
        <f>#REF!/BK$8*100</f>
        <v>#REF!</v>
      </c>
      <c r="M132" s="51" t="e">
        <f>#REF!/BK$8*100</f>
        <v>#REF!</v>
      </c>
      <c r="N132" s="51" t="e">
        <f>#REF!/BK$8*100</f>
        <v>#REF!</v>
      </c>
      <c r="O132" s="51" t="e">
        <f>#REF!/BK$8*100</f>
        <v>#REF!</v>
      </c>
      <c r="P132" s="51" t="e">
        <f>#REF!/BK$8*100</f>
        <v>#REF!</v>
      </c>
      <c r="Q132" s="51" t="e">
        <f>#REF!/BK$8*100</f>
        <v>#REF!</v>
      </c>
      <c r="R132" s="51" t="e">
        <f>#REF!/BK$8*100</f>
        <v>#REF!</v>
      </c>
    </row>
    <row r="133" spans="3:18" x14ac:dyDescent="0.25">
      <c r="C133" s="51" t="e">
        <f>#REF!/BL$8*100</f>
        <v>#REF!</v>
      </c>
      <c r="D133" s="51" t="e">
        <f>#REF!/BL$8*100</f>
        <v>#REF!</v>
      </c>
      <c r="E133" s="51" t="e">
        <f>#REF!/BL$8*100</f>
        <v>#REF!</v>
      </c>
      <c r="F133" s="51" t="e">
        <f>#REF!/BL$8*100</f>
        <v>#REF!</v>
      </c>
      <c r="G133" s="51" t="e">
        <f>#REF!/BL$8*100</f>
        <v>#REF!</v>
      </c>
      <c r="H133" s="51" t="e">
        <f>#REF!/BL$8*100</f>
        <v>#REF!</v>
      </c>
      <c r="I133" s="51" t="e">
        <f>#REF!/BL$8*100</f>
        <v>#REF!</v>
      </c>
      <c r="J133" s="51" t="e">
        <f>#REF!/BL$8*100</f>
        <v>#REF!</v>
      </c>
      <c r="K133" s="51" t="e">
        <f>#REF!/BL$8*100</f>
        <v>#REF!</v>
      </c>
      <c r="L133" s="51" t="e">
        <f>#REF!/BL$8*100</f>
        <v>#REF!</v>
      </c>
      <c r="M133" s="51" t="e">
        <f>#REF!/BL$8*100</f>
        <v>#REF!</v>
      </c>
      <c r="N133" s="51" t="e">
        <f>#REF!/BL$8*100</f>
        <v>#REF!</v>
      </c>
      <c r="O133" s="51" t="e">
        <f>#REF!/BL$8*100</f>
        <v>#REF!</v>
      </c>
      <c r="P133" s="51" t="e">
        <f>#REF!/BL$8*100</f>
        <v>#REF!</v>
      </c>
      <c r="Q133" s="51" t="e">
        <f>#REF!/BL$8*100</f>
        <v>#REF!</v>
      </c>
      <c r="R133" s="51" t="e">
        <f>#REF!/BL$8*100</f>
        <v>#REF!</v>
      </c>
    </row>
    <row r="134" spans="3:18" x14ac:dyDescent="0.25">
      <c r="C134" s="51" t="e">
        <f>#REF!/BM$8*100</f>
        <v>#REF!</v>
      </c>
      <c r="D134" s="51" t="e">
        <f>#REF!/BM$8*100</f>
        <v>#REF!</v>
      </c>
      <c r="E134" s="51" t="e">
        <f>#REF!/BM$8*100</f>
        <v>#REF!</v>
      </c>
      <c r="F134" s="51" t="e">
        <f>#REF!/BM$8*100</f>
        <v>#REF!</v>
      </c>
      <c r="G134" s="51" t="e">
        <f>#REF!/BM$8*100</f>
        <v>#REF!</v>
      </c>
      <c r="H134" s="51" t="e">
        <f>#REF!/BM$8*100</f>
        <v>#REF!</v>
      </c>
      <c r="I134" s="51" t="e">
        <f>#REF!/BM$8*100</f>
        <v>#REF!</v>
      </c>
      <c r="J134" s="51" t="e">
        <f>#REF!/BM$8*100</f>
        <v>#REF!</v>
      </c>
      <c r="K134" s="51" t="e">
        <f>#REF!/BM$8*100</f>
        <v>#REF!</v>
      </c>
      <c r="L134" s="51" t="e">
        <f>#REF!/BM$8*100</f>
        <v>#REF!</v>
      </c>
      <c r="M134" s="51" t="e">
        <f>#REF!/BM$8*100</f>
        <v>#REF!</v>
      </c>
      <c r="N134" s="51" t="e">
        <f>#REF!/BM$8*100</f>
        <v>#REF!</v>
      </c>
      <c r="O134" s="51" t="e">
        <f>#REF!/BM$8*100</f>
        <v>#REF!</v>
      </c>
      <c r="P134" s="51" t="e">
        <f>#REF!/BM$8*100</f>
        <v>#REF!</v>
      </c>
      <c r="Q134" s="51" t="e">
        <f>#REF!/BM$8*100</f>
        <v>#REF!</v>
      </c>
      <c r="R134" s="51" t="e">
        <f>#REF!/BM$8*100</f>
        <v>#REF!</v>
      </c>
    </row>
    <row r="135" spans="3:18" x14ac:dyDescent="0.25">
      <c r="C135" s="51" t="e">
        <f>#REF!/BN$8*100</f>
        <v>#REF!</v>
      </c>
      <c r="D135" s="51" t="e">
        <f>#REF!/BN$8*100</f>
        <v>#REF!</v>
      </c>
      <c r="E135" s="51" t="e">
        <f>#REF!/BN$8*100</f>
        <v>#REF!</v>
      </c>
      <c r="F135" s="51" t="e">
        <f>#REF!/BN$8*100</f>
        <v>#REF!</v>
      </c>
      <c r="G135" s="51" t="e">
        <f>#REF!/BN$8*100</f>
        <v>#REF!</v>
      </c>
      <c r="H135" s="51" t="e">
        <f>#REF!/BN$8*100</f>
        <v>#REF!</v>
      </c>
      <c r="I135" s="51" t="e">
        <f>#REF!/BN$8*100</f>
        <v>#REF!</v>
      </c>
      <c r="J135" s="51" t="e">
        <f>#REF!/BN$8*100</f>
        <v>#REF!</v>
      </c>
      <c r="K135" s="51" t="e">
        <f>#REF!/BN$8*100</f>
        <v>#REF!</v>
      </c>
      <c r="L135" s="51" t="e">
        <f>#REF!/BN$8*100</f>
        <v>#REF!</v>
      </c>
      <c r="M135" s="51" t="e">
        <f>#REF!/BN$8*100</f>
        <v>#REF!</v>
      </c>
      <c r="N135" s="51" t="e">
        <f>#REF!/BN$8*100</f>
        <v>#REF!</v>
      </c>
      <c r="O135" s="51" t="e">
        <f>#REF!/BN$8*100</f>
        <v>#REF!</v>
      </c>
      <c r="P135" s="51" t="e">
        <f>#REF!/BN$8*100</f>
        <v>#REF!</v>
      </c>
      <c r="Q135" s="51" t="e">
        <f>#REF!/BN$8*100</f>
        <v>#REF!</v>
      </c>
      <c r="R135" s="51" t="e">
        <f>#REF!/BN$8*100</f>
        <v>#REF!</v>
      </c>
    </row>
    <row r="136" spans="3:18" x14ac:dyDescent="0.25">
      <c r="C136" s="51" t="e">
        <f>#REF!/BO$8*100</f>
        <v>#REF!</v>
      </c>
      <c r="D136" s="51" t="e">
        <f>#REF!/BO$8*100</f>
        <v>#REF!</v>
      </c>
      <c r="E136" s="51" t="e">
        <f>#REF!/BO$8*100</f>
        <v>#REF!</v>
      </c>
      <c r="F136" s="51" t="e">
        <f>#REF!/BO$8*100</f>
        <v>#REF!</v>
      </c>
      <c r="G136" s="51" t="e">
        <f>#REF!/BO$8*100</f>
        <v>#REF!</v>
      </c>
      <c r="H136" s="51" t="e">
        <f>#REF!/BO$8*100</f>
        <v>#REF!</v>
      </c>
      <c r="I136" s="51" t="e">
        <f>#REF!/BO$8*100</f>
        <v>#REF!</v>
      </c>
      <c r="J136" s="51" t="e">
        <f>#REF!/BO$8*100</f>
        <v>#REF!</v>
      </c>
      <c r="K136" s="51" t="e">
        <f>#REF!/BO$8*100</f>
        <v>#REF!</v>
      </c>
      <c r="L136" s="51" t="e">
        <f>#REF!/BO$8*100</f>
        <v>#REF!</v>
      </c>
      <c r="M136" s="51" t="e">
        <f>#REF!/BO$8*100</f>
        <v>#REF!</v>
      </c>
      <c r="N136" s="51" t="e">
        <f>#REF!/BO$8*100</f>
        <v>#REF!</v>
      </c>
      <c r="O136" s="51" t="e">
        <f>#REF!/BO$8*100</f>
        <v>#REF!</v>
      </c>
      <c r="P136" s="51" t="e">
        <f>#REF!/BO$8*100</f>
        <v>#REF!</v>
      </c>
      <c r="Q136" s="51" t="e">
        <f>#REF!/BO$8*100</f>
        <v>#REF!</v>
      </c>
      <c r="R136" s="51" t="e">
        <f>#REF!/BO$8*100</f>
        <v>#REF!</v>
      </c>
    </row>
    <row r="137" spans="3:18" x14ac:dyDescent="0.25">
      <c r="C137" s="51" t="e">
        <f>#REF!/BP$8*100</f>
        <v>#REF!</v>
      </c>
      <c r="D137" s="51" t="e">
        <f>#REF!/BP$8*100</f>
        <v>#REF!</v>
      </c>
      <c r="E137" s="51" t="e">
        <f>#REF!/BP$8*100</f>
        <v>#REF!</v>
      </c>
      <c r="F137" s="51" t="e">
        <f>#REF!/BP$8*100</f>
        <v>#REF!</v>
      </c>
      <c r="G137" s="51" t="e">
        <f>#REF!/BP$8*100</f>
        <v>#REF!</v>
      </c>
      <c r="H137" s="51" t="e">
        <f>#REF!/BP$8*100</f>
        <v>#REF!</v>
      </c>
      <c r="I137" s="51" t="e">
        <f>#REF!/BP$8*100</f>
        <v>#REF!</v>
      </c>
      <c r="J137" s="51" t="e">
        <f>#REF!/BP$8*100</f>
        <v>#REF!</v>
      </c>
      <c r="K137" s="51" t="e">
        <f>#REF!/BP$8*100</f>
        <v>#REF!</v>
      </c>
      <c r="L137" s="51" t="e">
        <f>#REF!/BP$8*100</f>
        <v>#REF!</v>
      </c>
      <c r="M137" s="51" t="e">
        <f>#REF!/BP$8*100</f>
        <v>#REF!</v>
      </c>
      <c r="N137" s="51" t="e">
        <f>#REF!/BP$8*100</f>
        <v>#REF!</v>
      </c>
      <c r="O137" s="51" t="e">
        <f>#REF!/BP$8*100</f>
        <v>#REF!</v>
      </c>
      <c r="P137" s="51" t="e">
        <f>#REF!/BP$8*100</f>
        <v>#REF!</v>
      </c>
      <c r="Q137" s="51" t="e">
        <f>#REF!/BP$8*100</f>
        <v>#REF!</v>
      </c>
      <c r="R137" s="51" t="e">
        <f>#REF!/BP$8*100</f>
        <v>#REF!</v>
      </c>
    </row>
    <row r="138" spans="3:18" x14ac:dyDescent="0.25">
      <c r="C138" s="51" t="e">
        <f>#REF!/BQ$8*100</f>
        <v>#REF!</v>
      </c>
      <c r="D138" s="51" t="e">
        <f>#REF!/BQ$8*100</f>
        <v>#REF!</v>
      </c>
      <c r="E138" s="51" t="e">
        <f>#REF!/BQ$8*100</f>
        <v>#REF!</v>
      </c>
      <c r="F138" s="51" t="e">
        <f>#REF!/BQ$8*100</f>
        <v>#REF!</v>
      </c>
      <c r="G138" s="51" t="e">
        <f>#REF!/BQ$8*100</f>
        <v>#REF!</v>
      </c>
      <c r="H138" s="51" t="e">
        <f>#REF!/BQ$8*100</f>
        <v>#REF!</v>
      </c>
      <c r="I138" s="51" t="e">
        <f>#REF!/BQ$8*100</f>
        <v>#REF!</v>
      </c>
      <c r="J138" s="51" t="e">
        <f>#REF!/BQ$8*100</f>
        <v>#REF!</v>
      </c>
      <c r="K138" s="51" t="e">
        <f>#REF!/BQ$8*100</f>
        <v>#REF!</v>
      </c>
      <c r="L138" s="51" t="e">
        <f>#REF!/BQ$8*100</f>
        <v>#REF!</v>
      </c>
      <c r="M138" s="51" t="e">
        <f>#REF!/BQ$8*100</f>
        <v>#REF!</v>
      </c>
      <c r="N138" s="51" t="e">
        <f>#REF!/BQ$8*100</f>
        <v>#REF!</v>
      </c>
      <c r="O138" s="51" t="e">
        <f>#REF!/BQ$8*100</f>
        <v>#REF!</v>
      </c>
      <c r="P138" s="51" t="e">
        <f>#REF!/BQ$8*100</f>
        <v>#REF!</v>
      </c>
      <c r="Q138" s="51" t="e">
        <f>#REF!/BQ$8*100</f>
        <v>#REF!</v>
      </c>
      <c r="R138" s="51" t="e">
        <f>#REF!/BQ$8*100</f>
        <v>#REF!</v>
      </c>
    </row>
    <row r="139" spans="3:18" x14ac:dyDescent="0.25">
      <c r="C139" s="51" t="e">
        <f>#REF!/BR$8*100</f>
        <v>#REF!</v>
      </c>
      <c r="D139" s="51" t="e">
        <f>#REF!/BR$8*100</f>
        <v>#REF!</v>
      </c>
      <c r="E139" s="51" t="e">
        <f>#REF!/BR$8*100</f>
        <v>#REF!</v>
      </c>
      <c r="F139" s="51" t="e">
        <f>#REF!/BR$8*100</f>
        <v>#REF!</v>
      </c>
      <c r="G139" s="51" t="e">
        <f>#REF!/BR$8*100</f>
        <v>#REF!</v>
      </c>
      <c r="H139" s="51" t="e">
        <f>#REF!/BR$8*100</f>
        <v>#REF!</v>
      </c>
      <c r="I139" s="51" t="e">
        <f>#REF!/BR$8*100</f>
        <v>#REF!</v>
      </c>
      <c r="J139" s="51" t="e">
        <f>#REF!/BR$8*100</f>
        <v>#REF!</v>
      </c>
      <c r="K139" s="51" t="e">
        <f>#REF!/BR$8*100</f>
        <v>#REF!</v>
      </c>
      <c r="L139" s="51" t="e">
        <f>#REF!/BR$8*100</f>
        <v>#REF!</v>
      </c>
      <c r="M139" s="51" t="e">
        <f>#REF!/BR$8*100</f>
        <v>#REF!</v>
      </c>
      <c r="N139" s="51" t="e">
        <f>#REF!/BR$8*100</f>
        <v>#REF!</v>
      </c>
      <c r="O139" s="51" t="e">
        <f>#REF!/BR$8*100</f>
        <v>#REF!</v>
      </c>
      <c r="P139" s="51" t="e">
        <f>#REF!/BR$8*100</f>
        <v>#REF!</v>
      </c>
      <c r="Q139" s="51" t="e">
        <f>#REF!/BR$8*100</f>
        <v>#REF!</v>
      </c>
      <c r="R139" s="51" t="e">
        <f>#REF!/BR$8*100</f>
        <v>#REF!</v>
      </c>
    </row>
    <row r="140" spans="3:18" x14ac:dyDescent="0.25">
      <c r="C140" s="51" t="e">
        <f>#REF!/BS$8*100</f>
        <v>#REF!</v>
      </c>
      <c r="D140" s="51" t="e">
        <f>#REF!/BS$8*100</f>
        <v>#REF!</v>
      </c>
      <c r="E140" s="51" t="e">
        <f>#REF!/BS$8*100</f>
        <v>#REF!</v>
      </c>
      <c r="F140" s="51" t="e">
        <f>#REF!/BS$8*100</f>
        <v>#REF!</v>
      </c>
      <c r="G140" s="51" t="e">
        <f>#REF!/BS$8*100</f>
        <v>#REF!</v>
      </c>
      <c r="H140" s="51" t="e">
        <f>#REF!/BS$8*100</f>
        <v>#REF!</v>
      </c>
      <c r="I140" s="51" t="e">
        <f>#REF!/BS$8*100</f>
        <v>#REF!</v>
      </c>
      <c r="J140" s="51" t="e">
        <f>#REF!/BS$8*100</f>
        <v>#REF!</v>
      </c>
      <c r="K140" s="51" t="e">
        <f>#REF!/BS$8*100</f>
        <v>#REF!</v>
      </c>
      <c r="L140" s="51" t="e">
        <f>#REF!/BS$8*100</f>
        <v>#REF!</v>
      </c>
      <c r="M140" s="51" t="e">
        <f>#REF!/BS$8*100</f>
        <v>#REF!</v>
      </c>
      <c r="N140" s="51" t="e">
        <f>#REF!/BS$8*100</f>
        <v>#REF!</v>
      </c>
      <c r="O140" s="51" t="e">
        <f>#REF!/BS$8*100</f>
        <v>#REF!</v>
      </c>
      <c r="P140" s="51" t="e">
        <f>#REF!/BS$8*100</f>
        <v>#REF!</v>
      </c>
      <c r="Q140" s="51" t="e">
        <f>#REF!/BS$8*100</f>
        <v>#REF!</v>
      </c>
      <c r="R140" s="51" t="e">
        <f>#REF!/BS$8*100</f>
        <v>#REF!</v>
      </c>
    </row>
    <row r="141" spans="3:18" x14ac:dyDescent="0.25">
      <c r="C141" s="51" t="e">
        <f>#REF!/BT$8*100</f>
        <v>#REF!</v>
      </c>
      <c r="D141" s="51" t="e">
        <f>#REF!/BT$8*100</f>
        <v>#REF!</v>
      </c>
      <c r="E141" s="51" t="e">
        <f>#REF!/BT$8*100</f>
        <v>#REF!</v>
      </c>
      <c r="F141" s="51" t="e">
        <f>#REF!/BT$8*100</f>
        <v>#REF!</v>
      </c>
      <c r="G141" s="51" t="e">
        <f>#REF!/BT$8*100</f>
        <v>#REF!</v>
      </c>
      <c r="H141" s="51" t="e">
        <f>#REF!/BT$8*100</f>
        <v>#REF!</v>
      </c>
      <c r="I141" s="51" t="e">
        <f>#REF!/BT$8*100</f>
        <v>#REF!</v>
      </c>
      <c r="J141" s="51" t="e">
        <f>#REF!/BT$8*100</f>
        <v>#REF!</v>
      </c>
      <c r="K141" s="51" t="e">
        <f>#REF!/BT$8*100</f>
        <v>#REF!</v>
      </c>
      <c r="L141" s="51" t="e">
        <f>#REF!/BT$8*100</f>
        <v>#REF!</v>
      </c>
      <c r="M141" s="51" t="e">
        <f>#REF!/BT$8*100</f>
        <v>#REF!</v>
      </c>
      <c r="N141" s="51" t="e">
        <f>#REF!/BT$8*100</f>
        <v>#REF!</v>
      </c>
      <c r="O141" s="51" t="e">
        <f>#REF!/BT$8*100</f>
        <v>#REF!</v>
      </c>
      <c r="P141" s="51" t="e">
        <f>#REF!/BT$8*100</f>
        <v>#REF!</v>
      </c>
      <c r="Q141" s="51" t="e">
        <f>#REF!/BT$8*100</f>
        <v>#REF!</v>
      </c>
      <c r="R141" s="51" t="e">
        <f>#REF!/BT$8*100</f>
        <v>#REF!</v>
      </c>
    </row>
    <row r="142" spans="3:18" x14ac:dyDescent="0.25">
      <c r="C142" s="51" t="e">
        <f>#REF!/BU$8*100</f>
        <v>#REF!</v>
      </c>
      <c r="D142" s="51" t="e">
        <f>#REF!/BU$8*100</f>
        <v>#REF!</v>
      </c>
      <c r="E142" s="51" t="e">
        <f>#REF!/BU$8*100</f>
        <v>#REF!</v>
      </c>
      <c r="F142" s="51" t="e">
        <f>#REF!/BU$8*100</f>
        <v>#REF!</v>
      </c>
      <c r="G142" s="51" t="e">
        <f>#REF!/BU$8*100</f>
        <v>#REF!</v>
      </c>
      <c r="H142" s="51" t="e">
        <f>#REF!/BU$8*100</f>
        <v>#REF!</v>
      </c>
      <c r="I142" s="51" t="e">
        <f>#REF!/BU$8*100</f>
        <v>#REF!</v>
      </c>
      <c r="J142" s="51" t="e">
        <f>#REF!/BU$8*100</f>
        <v>#REF!</v>
      </c>
      <c r="K142" s="51" t="e">
        <f>#REF!/BU$8*100</f>
        <v>#REF!</v>
      </c>
      <c r="L142" s="51" t="e">
        <f>#REF!/BU$8*100</f>
        <v>#REF!</v>
      </c>
      <c r="M142" s="51" t="e">
        <f>#REF!/BU$8*100</f>
        <v>#REF!</v>
      </c>
      <c r="N142" s="51" t="e">
        <f>#REF!/BU$8*100</f>
        <v>#REF!</v>
      </c>
      <c r="O142" s="51" t="e">
        <f>#REF!/BU$8*100</f>
        <v>#REF!</v>
      </c>
      <c r="P142" s="51" t="e">
        <f>#REF!/BU$8*100</f>
        <v>#REF!</v>
      </c>
      <c r="Q142" s="51" t="e">
        <f>#REF!/BU$8*100</f>
        <v>#REF!</v>
      </c>
      <c r="R142" s="51" t="e">
        <f>#REF!/BU$8*100</f>
        <v>#REF!</v>
      </c>
    </row>
    <row r="143" spans="3:18" x14ac:dyDescent="0.25">
      <c r="C143" s="51" t="e">
        <f>#REF!/BV$8*100</f>
        <v>#REF!</v>
      </c>
      <c r="D143" s="51" t="e">
        <f>#REF!/BV$8*100</f>
        <v>#REF!</v>
      </c>
      <c r="E143" s="51" t="e">
        <f>#REF!/BV$8*100</f>
        <v>#REF!</v>
      </c>
      <c r="F143" s="51" t="e">
        <f>#REF!/BV$8*100</f>
        <v>#REF!</v>
      </c>
      <c r="G143" s="51" t="e">
        <f>#REF!/BV$8*100</f>
        <v>#REF!</v>
      </c>
      <c r="H143" s="51" t="e">
        <f>#REF!/BV$8*100</f>
        <v>#REF!</v>
      </c>
      <c r="I143" s="51" t="e">
        <f>#REF!/BV$8*100</f>
        <v>#REF!</v>
      </c>
      <c r="J143" s="51" t="e">
        <f>#REF!/BV$8*100</f>
        <v>#REF!</v>
      </c>
      <c r="K143" s="51" t="e">
        <f>#REF!/BV$8*100</f>
        <v>#REF!</v>
      </c>
      <c r="L143" s="51" t="e">
        <f>#REF!/BV$8*100</f>
        <v>#REF!</v>
      </c>
      <c r="M143" s="51" t="e">
        <f>#REF!/BV$8*100</f>
        <v>#REF!</v>
      </c>
      <c r="N143" s="51" t="e">
        <f>#REF!/BV$8*100</f>
        <v>#REF!</v>
      </c>
      <c r="O143" s="51" t="e">
        <f>#REF!/BV$8*100</f>
        <v>#REF!</v>
      </c>
      <c r="P143" s="51" t="e">
        <f>#REF!/BV$8*100</f>
        <v>#REF!</v>
      </c>
      <c r="Q143" s="51" t="e">
        <f>#REF!/BV$8*100</f>
        <v>#REF!</v>
      </c>
      <c r="R143" s="51" t="e">
        <f>#REF!/BV$8*100</f>
        <v>#REF!</v>
      </c>
    </row>
    <row r="144" spans="3:18" x14ac:dyDescent="0.25">
      <c r="C144" s="51" t="e">
        <f>#REF!/BW$8*100</f>
        <v>#REF!</v>
      </c>
      <c r="D144" s="51" t="e">
        <f>#REF!/BW$8*100</f>
        <v>#REF!</v>
      </c>
      <c r="E144" s="51" t="e">
        <f>#REF!/BW$8*100</f>
        <v>#REF!</v>
      </c>
      <c r="F144" s="51" t="e">
        <f>#REF!/BW$8*100</f>
        <v>#REF!</v>
      </c>
      <c r="G144" s="51" t="e">
        <f>#REF!/BW$8*100</f>
        <v>#REF!</v>
      </c>
      <c r="H144" s="51" t="e">
        <f>#REF!/BW$8*100</f>
        <v>#REF!</v>
      </c>
      <c r="I144" s="51" t="e">
        <f>#REF!/BW$8*100</f>
        <v>#REF!</v>
      </c>
      <c r="J144" s="51" t="e">
        <f>#REF!/BW$8*100</f>
        <v>#REF!</v>
      </c>
      <c r="K144" s="51" t="e">
        <f>#REF!/BW$8*100</f>
        <v>#REF!</v>
      </c>
      <c r="L144" s="51" t="e">
        <f>#REF!/BW$8*100</f>
        <v>#REF!</v>
      </c>
      <c r="M144" s="51" t="e">
        <f>#REF!/BW$8*100</f>
        <v>#REF!</v>
      </c>
      <c r="N144" s="51" t="e">
        <f>#REF!/BW$8*100</f>
        <v>#REF!</v>
      </c>
      <c r="O144" s="51" t="e">
        <f>#REF!/BW$8*100</f>
        <v>#REF!</v>
      </c>
      <c r="P144" s="51" t="e">
        <f>#REF!/BW$8*100</f>
        <v>#REF!</v>
      </c>
      <c r="Q144" s="51" t="e">
        <f>#REF!/BW$8*100</f>
        <v>#REF!</v>
      </c>
      <c r="R144" s="51" t="e">
        <f>#REF!/BW$8*100</f>
        <v>#REF!</v>
      </c>
    </row>
    <row r="145" spans="3:18" x14ac:dyDescent="0.25">
      <c r="C145" s="51" t="e">
        <f>#REF!/BX$8*100</f>
        <v>#REF!</v>
      </c>
      <c r="D145" s="51" t="e">
        <f>#REF!/BX$8*100</f>
        <v>#REF!</v>
      </c>
      <c r="E145" s="51" t="e">
        <f>#REF!/BX$8*100</f>
        <v>#REF!</v>
      </c>
      <c r="F145" s="51" t="e">
        <f>#REF!/BX$8*100</f>
        <v>#REF!</v>
      </c>
      <c r="G145" s="51" t="e">
        <f>#REF!/BX$8*100</f>
        <v>#REF!</v>
      </c>
      <c r="H145" s="51" t="e">
        <f>#REF!/BX$8*100</f>
        <v>#REF!</v>
      </c>
      <c r="I145" s="51" t="e">
        <f>#REF!/BX$8*100</f>
        <v>#REF!</v>
      </c>
      <c r="J145" s="51" t="e">
        <f>#REF!/BX$8*100</f>
        <v>#REF!</v>
      </c>
      <c r="K145" s="51" t="e">
        <f>#REF!/BX$8*100</f>
        <v>#REF!</v>
      </c>
      <c r="L145" s="51" t="e">
        <f>#REF!/BX$8*100</f>
        <v>#REF!</v>
      </c>
      <c r="M145" s="51" t="e">
        <f>#REF!/BX$8*100</f>
        <v>#REF!</v>
      </c>
      <c r="N145" s="51" t="e">
        <f>#REF!/BX$8*100</f>
        <v>#REF!</v>
      </c>
      <c r="O145" s="51" t="e">
        <f>#REF!/BX$8*100</f>
        <v>#REF!</v>
      </c>
      <c r="P145" s="51" t="e">
        <f>#REF!/BX$8*100</f>
        <v>#REF!</v>
      </c>
      <c r="Q145" s="51" t="e">
        <f>#REF!/BX$8*100</f>
        <v>#REF!</v>
      </c>
      <c r="R145" s="51" t="e">
        <f>#REF!/BX$8*100</f>
        <v>#REF!</v>
      </c>
    </row>
    <row r="146" spans="3:18" x14ac:dyDescent="0.25">
      <c r="C146" s="51" t="e">
        <f>#REF!/BY$8*100</f>
        <v>#REF!</v>
      </c>
      <c r="D146" s="51" t="e">
        <f>#REF!/BY$8*100</f>
        <v>#REF!</v>
      </c>
      <c r="E146" s="51" t="e">
        <f>#REF!/BY$8*100</f>
        <v>#REF!</v>
      </c>
      <c r="F146" s="51" t="e">
        <f>#REF!/BY$8*100</f>
        <v>#REF!</v>
      </c>
      <c r="G146" s="51" t="e">
        <f>#REF!/BY$8*100</f>
        <v>#REF!</v>
      </c>
      <c r="H146" s="51" t="e">
        <f>#REF!/BY$8*100</f>
        <v>#REF!</v>
      </c>
      <c r="I146" s="51" t="e">
        <f>#REF!/BY$8*100</f>
        <v>#REF!</v>
      </c>
      <c r="J146" s="51" t="e">
        <f>#REF!/BY$8*100</f>
        <v>#REF!</v>
      </c>
      <c r="K146" s="51" t="e">
        <f>#REF!/BY$8*100</f>
        <v>#REF!</v>
      </c>
      <c r="L146" s="51" t="e">
        <f>#REF!/BY$8*100</f>
        <v>#REF!</v>
      </c>
      <c r="M146" s="51" t="e">
        <f>#REF!/BY$8*100</f>
        <v>#REF!</v>
      </c>
      <c r="N146" s="51" t="e">
        <f>#REF!/BY$8*100</f>
        <v>#REF!</v>
      </c>
      <c r="O146" s="51" t="e">
        <f>#REF!/BY$8*100</f>
        <v>#REF!</v>
      </c>
      <c r="P146" s="51" t="e">
        <f>#REF!/BY$8*100</f>
        <v>#REF!</v>
      </c>
      <c r="Q146" s="51" t="e">
        <f>#REF!/BY$8*100</f>
        <v>#REF!</v>
      </c>
      <c r="R146" s="51" t="e">
        <f>#REF!/BY$8*100</f>
        <v>#REF!</v>
      </c>
    </row>
    <row r="147" spans="3:18" x14ac:dyDescent="0.25">
      <c r="C147" s="51" t="e">
        <f>#REF!/BZ$8*100</f>
        <v>#REF!</v>
      </c>
      <c r="D147" s="51" t="e">
        <f>#REF!/BZ$8*100</f>
        <v>#REF!</v>
      </c>
      <c r="E147" s="51" t="e">
        <f>#REF!/BZ$8*100</f>
        <v>#REF!</v>
      </c>
      <c r="F147" s="51" t="e">
        <f>#REF!/BZ$8*100</f>
        <v>#REF!</v>
      </c>
      <c r="G147" s="51" t="e">
        <f>#REF!/BZ$8*100</f>
        <v>#REF!</v>
      </c>
      <c r="H147" s="51" t="e">
        <f>#REF!/BZ$8*100</f>
        <v>#REF!</v>
      </c>
      <c r="I147" s="51" t="e">
        <f>#REF!/BZ$8*100</f>
        <v>#REF!</v>
      </c>
      <c r="J147" s="51" t="e">
        <f>#REF!/BZ$8*100</f>
        <v>#REF!</v>
      </c>
      <c r="K147" s="51" t="e">
        <f>#REF!/BZ$8*100</f>
        <v>#REF!</v>
      </c>
      <c r="L147" s="51" t="e">
        <f>#REF!/BZ$8*100</f>
        <v>#REF!</v>
      </c>
      <c r="M147" s="51" t="e">
        <f>#REF!/BZ$8*100</f>
        <v>#REF!</v>
      </c>
      <c r="N147" s="51" t="e">
        <f>#REF!/BZ$8*100</f>
        <v>#REF!</v>
      </c>
      <c r="O147" s="51" t="e">
        <f>#REF!/BZ$8*100</f>
        <v>#REF!</v>
      </c>
      <c r="P147" s="51" t="e">
        <f>#REF!/BZ$8*100</f>
        <v>#REF!</v>
      </c>
      <c r="Q147" s="51" t="e">
        <f>#REF!/BZ$8*100</f>
        <v>#REF!</v>
      </c>
      <c r="R147" s="51" t="e">
        <f>#REF!/BZ$8*100</f>
        <v>#REF!</v>
      </c>
    </row>
    <row r="148" spans="3:18" x14ac:dyDescent="0.25">
      <c r="C148" s="51" t="e">
        <f>#REF!/CA$8*100</f>
        <v>#REF!</v>
      </c>
      <c r="D148" s="51" t="e">
        <f>#REF!/CA$8*100</f>
        <v>#REF!</v>
      </c>
      <c r="E148" s="51" t="e">
        <f>#REF!/CA$8*100</f>
        <v>#REF!</v>
      </c>
      <c r="F148" s="51" t="e">
        <f>#REF!/CA$8*100</f>
        <v>#REF!</v>
      </c>
      <c r="G148" s="51" t="e">
        <f>#REF!/CA$8*100</f>
        <v>#REF!</v>
      </c>
      <c r="H148" s="51" t="e">
        <f>#REF!/CA$8*100</f>
        <v>#REF!</v>
      </c>
      <c r="I148" s="51" t="e">
        <f>#REF!/CA$8*100</f>
        <v>#REF!</v>
      </c>
      <c r="J148" s="51" t="e">
        <f>#REF!/CA$8*100</f>
        <v>#REF!</v>
      </c>
      <c r="K148" s="51" t="e">
        <f>#REF!/CA$8*100</f>
        <v>#REF!</v>
      </c>
      <c r="L148" s="51" t="e">
        <f>#REF!/CA$8*100</f>
        <v>#REF!</v>
      </c>
      <c r="M148" s="51" t="e">
        <f>#REF!/CA$8*100</f>
        <v>#REF!</v>
      </c>
      <c r="N148" s="51" t="e">
        <f>#REF!/CA$8*100</f>
        <v>#REF!</v>
      </c>
      <c r="O148" s="51" t="e">
        <f>#REF!/CA$8*100</f>
        <v>#REF!</v>
      </c>
      <c r="P148" s="51" t="e">
        <f>#REF!/CA$8*100</f>
        <v>#REF!</v>
      </c>
      <c r="Q148" s="51" t="e">
        <f>#REF!/CA$8*100</f>
        <v>#REF!</v>
      </c>
      <c r="R148" s="51" t="e">
        <f>#REF!/CA$8*100</f>
        <v>#REF!</v>
      </c>
    </row>
    <row r="149" spans="3:18" x14ac:dyDescent="0.25">
      <c r="C149" s="51" t="e">
        <f>#REF!/CB$8*100</f>
        <v>#REF!</v>
      </c>
      <c r="D149" s="51" t="e">
        <f>#REF!/CB$8*100</f>
        <v>#REF!</v>
      </c>
      <c r="E149" s="51" t="e">
        <f>#REF!/CB$8*100</f>
        <v>#REF!</v>
      </c>
      <c r="F149" s="51" t="e">
        <f>#REF!/CB$8*100</f>
        <v>#REF!</v>
      </c>
      <c r="G149" s="51" t="e">
        <f>#REF!/CB$8*100</f>
        <v>#REF!</v>
      </c>
      <c r="H149" s="51" t="e">
        <f>#REF!/CB$8*100</f>
        <v>#REF!</v>
      </c>
      <c r="I149" s="51" t="e">
        <f>#REF!/CB$8*100</f>
        <v>#REF!</v>
      </c>
      <c r="J149" s="51" t="e">
        <f>#REF!/CB$8*100</f>
        <v>#REF!</v>
      </c>
      <c r="K149" s="51" t="e">
        <f>#REF!/CB$8*100</f>
        <v>#REF!</v>
      </c>
      <c r="L149" s="51" t="e">
        <f>#REF!/CB$8*100</f>
        <v>#REF!</v>
      </c>
      <c r="M149" s="51" t="e">
        <f>#REF!/CB$8*100</f>
        <v>#REF!</v>
      </c>
      <c r="N149" s="51" t="e">
        <f>#REF!/CB$8*100</f>
        <v>#REF!</v>
      </c>
      <c r="O149" s="51" t="e">
        <f>#REF!/CB$8*100</f>
        <v>#REF!</v>
      </c>
      <c r="P149" s="51" t="e">
        <f>#REF!/CB$8*100</f>
        <v>#REF!</v>
      </c>
      <c r="Q149" s="51" t="e">
        <f>#REF!/CB$8*100</f>
        <v>#REF!</v>
      </c>
      <c r="R149" s="51" t="e">
        <f>#REF!/CB$8*100</f>
        <v>#REF!</v>
      </c>
    </row>
    <row r="150" spans="3:18" x14ac:dyDescent="0.25">
      <c r="C150" s="51" t="e">
        <f>#REF!/CC$8*100</f>
        <v>#REF!</v>
      </c>
      <c r="D150" s="51" t="e">
        <f>#REF!/CC$8*100</f>
        <v>#REF!</v>
      </c>
      <c r="E150" s="51" t="e">
        <f>#REF!/CC$8*100</f>
        <v>#REF!</v>
      </c>
      <c r="F150" s="51" t="e">
        <f>#REF!/CC$8*100</f>
        <v>#REF!</v>
      </c>
      <c r="G150" s="51" t="e">
        <f>#REF!/CC$8*100</f>
        <v>#REF!</v>
      </c>
      <c r="H150" s="51" t="e">
        <f>#REF!/CC$8*100</f>
        <v>#REF!</v>
      </c>
      <c r="I150" s="51" t="e">
        <f>#REF!/CC$8*100</f>
        <v>#REF!</v>
      </c>
      <c r="J150" s="51" t="e">
        <f>#REF!/CC$8*100</f>
        <v>#REF!</v>
      </c>
      <c r="K150" s="51" t="e">
        <f>#REF!/CC$8*100</f>
        <v>#REF!</v>
      </c>
      <c r="L150" s="51" t="e">
        <f>#REF!/CC$8*100</f>
        <v>#REF!</v>
      </c>
      <c r="M150" s="51" t="e">
        <f>#REF!/CC$8*100</f>
        <v>#REF!</v>
      </c>
      <c r="N150" s="51" t="e">
        <f>#REF!/CC$8*100</f>
        <v>#REF!</v>
      </c>
      <c r="O150" s="51" t="e">
        <f>#REF!/CC$8*100</f>
        <v>#REF!</v>
      </c>
      <c r="P150" s="51" t="e">
        <f>#REF!/CC$8*100</f>
        <v>#REF!</v>
      </c>
      <c r="Q150" s="51" t="e">
        <f>#REF!/CC$8*100</f>
        <v>#REF!</v>
      </c>
      <c r="R150" s="51" t="e">
        <f>#REF!/CC$8*100</f>
        <v>#REF!</v>
      </c>
    </row>
    <row r="151" spans="3:18" x14ac:dyDescent="0.25">
      <c r="C151" s="51" t="e">
        <f>#REF!/CD$8*100</f>
        <v>#REF!</v>
      </c>
      <c r="D151" s="51" t="e">
        <f>#REF!/CD$8*100</f>
        <v>#REF!</v>
      </c>
      <c r="E151" s="51" t="e">
        <f>#REF!/CD$8*100</f>
        <v>#REF!</v>
      </c>
      <c r="F151" s="51" t="e">
        <f>#REF!/CD$8*100</f>
        <v>#REF!</v>
      </c>
      <c r="G151" s="51" t="e">
        <f>#REF!/CD$8*100</f>
        <v>#REF!</v>
      </c>
      <c r="H151" s="51" t="e">
        <f>#REF!/CD$8*100</f>
        <v>#REF!</v>
      </c>
      <c r="I151" s="51" t="e">
        <f>#REF!/CD$8*100</f>
        <v>#REF!</v>
      </c>
      <c r="J151" s="51" t="e">
        <f>#REF!/CD$8*100</f>
        <v>#REF!</v>
      </c>
      <c r="K151" s="51" t="e">
        <f>#REF!/CD$8*100</f>
        <v>#REF!</v>
      </c>
      <c r="L151" s="51" t="e">
        <f>#REF!/CD$8*100</f>
        <v>#REF!</v>
      </c>
      <c r="M151" s="51" t="e">
        <f>#REF!/CD$8*100</f>
        <v>#REF!</v>
      </c>
      <c r="N151" s="51" t="e">
        <f>#REF!/CD$8*100</f>
        <v>#REF!</v>
      </c>
      <c r="O151" s="51" t="e">
        <f>#REF!/CD$8*100</f>
        <v>#REF!</v>
      </c>
      <c r="P151" s="51" t="e">
        <f>#REF!/CD$8*100</f>
        <v>#REF!</v>
      </c>
      <c r="Q151" s="51" t="e">
        <f>#REF!/CD$8*100</f>
        <v>#REF!</v>
      </c>
      <c r="R151" s="51" t="e">
        <f>#REF!/CD$8*100</f>
        <v>#REF!</v>
      </c>
    </row>
    <row r="152" spans="3:18" x14ac:dyDescent="0.25">
      <c r="C152" s="51" t="e">
        <f>#REF!/CE$8*100</f>
        <v>#REF!</v>
      </c>
      <c r="D152" s="51" t="e">
        <f>#REF!/CE$8*100</f>
        <v>#REF!</v>
      </c>
      <c r="E152" s="51" t="e">
        <f>#REF!/CE$8*100</f>
        <v>#REF!</v>
      </c>
      <c r="F152" s="51" t="e">
        <f>#REF!/CE$8*100</f>
        <v>#REF!</v>
      </c>
      <c r="G152" s="51" t="e">
        <f>#REF!/CE$8*100</f>
        <v>#REF!</v>
      </c>
      <c r="H152" s="51" t="e">
        <f>#REF!/CE$8*100</f>
        <v>#REF!</v>
      </c>
      <c r="I152" s="51" t="e">
        <f>#REF!/CE$8*100</f>
        <v>#REF!</v>
      </c>
      <c r="J152" s="51" t="e">
        <f>#REF!/CE$8*100</f>
        <v>#REF!</v>
      </c>
      <c r="K152" s="51" t="e">
        <f>#REF!/CE$8*100</f>
        <v>#REF!</v>
      </c>
      <c r="L152" s="51" t="e">
        <f>#REF!/CE$8*100</f>
        <v>#REF!</v>
      </c>
      <c r="M152" s="51" t="e">
        <f>#REF!/CE$8*100</f>
        <v>#REF!</v>
      </c>
      <c r="N152" s="51" t="e">
        <f>#REF!/CE$8*100</f>
        <v>#REF!</v>
      </c>
      <c r="O152" s="51" t="e">
        <f>#REF!/CE$8*100</f>
        <v>#REF!</v>
      </c>
      <c r="P152" s="51" t="e">
        <f>#REF!/CE$8*100</f>
        <v>#REF!</v>
      </c>
      <c r="Q152" s="51" t="e">
        <f>#REF!/CE$8*100</f>
        <v>#REF!</v>
      </c>
      <c r="R152" s="51" t="e">
        <f>#REF!/CE$8*100</f>
        <v>#REF!</v>
      </c>
    </row>
    <row r="153" spans="3:18" x14ac:dyDescent="0.25">
      <c r="C153" s="51" t="e">
        <f>#REF!/CF$8*100</f>
        <v>#REF!</v>
      </c>
      <c r="D153" s="51" t="e">
        <f>#REF!/CF$8*100</f>
        <v>#REF!</v>
      </c>
      <c r="E153" s="51" t="e">
        <f>#REF!/CF$8*100</f>
        <v>#REF!</v>
      </c>
      <c r="F153" s="51" t="e">
        <f>#REF!/CF$8*100</f>
        <v>#REF!</v>
      </c>
      <c r="G153" s="51" t="e">
        <f>#REF!/CF$8*100</f>
        <v>#REF!</v>
      </c>
      <c r="H153" s="51" t="e">
        <f>#REF!/CF$8*100</f>
        <v>#REF!</v>
      </c>
      <c r="I153" s="51" t="e">
        <f>#REF!/CF$8*100</f>
        <v>#REF!</v>
      </c>
      <c r="J153" s="51" t="e">
        <f>#REF!/CF$8*100</f>
        <v>#REF!</v>
      </c>
      <c r="K153" s="51" t="e">
        <f>#REF!/CF$8*100</f>
        <v>#REF!</v>
      </c>
      <c r="L153" s="51" t="e">
        <f>#REF!/CF$8*100</f>
        <v>#REF!</v>
      </c>
      <c r="M153" s="51" t="e">
        <f>#REF!/CF$8*100</f>
        <v>#REF!</v>
      </c>
      <c r="N153" s="51" t="e">
        <f>#REF!/CF$8*100</f>
        <v>#REF!</v>
      </c>
      <c r="O153" s="51" t="e">
        <f>#REF!/CF$8*100</f>
        <v>#REF!</v>
      </c>
      <c r="P153" s="51" t="e">
        <f>#REF!/CF$8*100</f>
        <v>#REF!</v>
      </c>
      <c r="Q153" s="51" t="e">
        <f>#REF!/CF$8*100</f>
        <v>#REF!</v>
      </c>
      <c r="R153" s="51" t="e">
        <f>#REF!/CF$8*100</f>
        <v>#REF!</v>
      </c>
    </row>
    <row r="154" spans="3:18" x14ac:dyDescent="0.25">
      <c r="C154" s="51" t="e">
        <f>#REF!/CG$8*100</f>
        <v>#REF!</v>
      </c>
      <c r="D154" s="51" t="e">
        <f>#REF!/CG$8*100</f>
        <v>#REF!</v>
      </c>
      <c r="E154" s="51" t="e">
        <f>#REF!/CG$8*100</f>
        <v>#REF!</v>
      </c>
      <c r="F154" s="51" t="e">
        <f>#REF!/CG$8*100</f>
        <v>#REF!</v>
      </c>
      <c r="G154" s="51" t="e">
        <f>#REF!/CG$8*100</f>
        <v>#REF!</v>
      </c>
      <c r="H154" s="51" t="e">
        <f>#REF!/CG$8*100</f>
        <v>#REF!</v>
      </c>
      <c r="I154" s="51" t="e">
        <f>#REF!/CG$8*100</f>
        <v>#REF!</v>
      </c>
      <c r="J154" s="51" t="e">
        <f>#REF!/CG$8*100</f>
        <v>#REF!</v>
      </c>
      <c r="K154" s="51" t="e">
        <f>#REF!/CG$8*100</f>
        <v>#REF!</v>
      </c>
      <c r="L154" s="51" t="e">
        <f>#REF!/CG$8*100</f>
        <v>#REF!</v>
      </c>
      <c r="M154" s="51" t="e">
        <f>#REF!/CG$8*100</f>
        <v>#REF!</v>
      </c>
      <c r="N154" s="51" t="e">
        <f>#REF!/CG$8*100</f>
        <v>#REF!</v>
      </c>
      <c r="O154" s="51" t="e">
        <f>#REF!/CG$8*100</f>
        <v>#REF!</v>
      </c>
      <c r="P154" s="51" t="e">
        <f>#REF!/CG$8*100</f>
        <v>#REF!</v>
      </c>
      <c r="Q154" s="51" t="e">
        <f>#REF!/CG$8*100</f>
        <v>#REF!</v>
      </c>
      <c r="R154" s="51" t="e">
        <f>#REF!/CG$8*100</f>
        <v>#REF!</v>
      </c>
    </row>
    <row r="155" spans="3:18" x14ac:dyDescent="0.25">
      <c r="C155" s="51" t="e">
        <f>#REF!/CH$8*100</f>
        <v>#REF!</v>
      </c>
      <c r="D155" s="51" t="e">
        <f>#REF!/CH$8*100</f>
        <v>#REF!</v>
      </c>
      <c r="E155" s="51" t="e">
        <f>#REF!/CH$8*100</f>
        <v>#REF!</v>
      </c>
      <c r="F155" s="51" t="e">
        <f>#REF!/CH$8*100</f>
        <v>#REF!</v>
      </c>
      <c r="G155" s="51" t="e">
        <f>#REF!/CH$8*100</f>
        <v>#REF!</v>
      </c>
      <c r="H155" s="51" t="e">
        <f>#REF!/CH$8*100</f>
        <v>#REF!</v>
      </c>
      <c r="I155" s="51" t="e">
        <f>#REF!/CH$8*100</f>
        <v>#REF!</v>
      </c>
      <c r="J155" s="51" t="e">
        <f>#REF!/CH$8*100</f>
        <v>#REF!</v>
      </c>
      <c r="K155" s="51" t="e">
        <f>#REF!/CH$8*100</f>
        <v>#REF!</v>
      </c>
      <c r="L155" s="51" t="e">
        <f>#REF!/CH$8*100</f>
        <v>#REF!</v>
      </c>
      <c r="M155" s="51" t="e">
        <f>#REF!/CH$8*100</f>
        <v>#REF!</v>
      </c>
      <c r="N155" s="51" t="e">
        <f>#REF!/CH$8*100</f>
        <v>#REF!</v>
      </c>
      <c r="O155" s="51" t="e">
        <f>#REF!/CH$8*100</f>
        <v>#REF!</v>
      </c>
      <c r="P155" s="51" t="e">
        <f>#REF!/CH$8*100</f>
        <v>#REF!</v>
      </c>
      <c r="Q155" s="51" t="e">
        <f>#REF!/CH$8*100</f>
        <v>#REF!</v>
      </c>
      <c r="R155" s="51" t="e">
        <f>#REF!/CH$8*100</f>
        <v>#REF!</v>
      </c>
    </row>
    <row r="156" spans="3:18" x14ac:dyDescent="0.25">
      <c r="C156" s="51" t="e">
        <f>#REF!/CI$8*100</f>
        <v>#REF!</v>
      </c>
      <c r="D156" s="51" t="e">
        <f>#REF!/CI$8*100</f>
        <v>#REF!</v>
      </c>
      <c r="E156" s="51" t="e">
        <f>#REF!/CI$8*100</f>
        <v>#REF!</v>
      </c>
      <c r="F156" s="51" t="e">
        <f>#REF!/CI$8*100</f>
        <v>#REF!</v>
      </c>
      <c r="G156" s="51" t="e">
        <f>#REF!/CI$8*100</f>
        <v>#REF!</v>
      </c>
      <c r="H156" s="51" t="e">
        <f>#REF!/CI$8*100</f>
        <v>#REF!</v>
      </c>
      <c r="I156" s="51" t="e">
        <f>#REF!/CI$8*100</f>
        <v>#REF!</v>
      </c>
      <c r="J156" s="51" t="e">
        <f>#REF!/CI$8*100</f>
        <v>#REF!</v>
      </c>
      <c r="K156" s="51" t="e">
        <f>#REF!/CI$8*100</f>
        <v>#REF!</v>
      </c>
      <c r="L156" s="51" t="e">
        <f>#REF!/CI$8*100</f>
        <v>#REF!</v>
      </c>
      <c r="M156" s="51" t="e">
        <f>#REF!/CI$8*100</f>
        <v>#REF!</v>
      </c>
      <c r="N156" s="51" t="e">
        <f>#REF!/CI$8*100</f>
        <v>#REF!</v>
      </c>
      <c r="O156" s="51" t="e">
        <f>#REF!/CI$8*100</f>
        <v>#REF!</v>
      </c>
      <c r="P156" s="51" t="e">
        <f>#REF!/CI$8*100</f>
        <v>#REF!</v>
      </c>
      <c r="Q156" s="51" t="e">
        <f>#REF!/CI$8*100</f>
        <v>#REF!</v>
      </c>
      <c r="R156" s="51" t="e">
        <f>#REF!/CI$8*100</f>
        <v>#REF!</v>
      </c>
    </row>
    <row r="157" spans="3:18" x14ac:dyDescent="0.25">
      <c r="C157" s="51" t="e">
        <f>#REF!/CJ$8*100</f>
        <v>#REF!</v>
      </c>
      <c r="D157" s="51" t="e">
        <f>#REF!/CJ$8*100</f>
        <v>#REF!</v>
      </c>
      <c r="E157" s="51" t="e">
        <f>#REF!/CJ$8*100</f>
        <v>#REF!</v>
      </c>
      <c r="F157" s="51" t="e">
        <f>#REF!/CJ$8*100</f>
        <v>#REF!</v>
      </c>
      <c r="G157" s="51" t="e">
        <f>#REF!/CJ$8*100</f>
        <v>#REF!</v>
      </c>
      <c r="H157" s="51" t="e">
        <f>#REF!/CJ$8*100</f>
        <v>#REF!</v>
      </c>
      <c r="I157" s="51" t="e">
        <f>#REF!/CJ$8*100</f>
        <v>#REF!</v>
      </c>
      <c r="J157" s="51" t="e">
        <f>#REF!/CJ$8*100</f>
        <v>#REF!</v>
      </c>
      <c r="K157" s="51" t="e">
        <f>#REF!/CJ$8*100</f>
        <v>#REF!</v>
      </c>
      <c r="L157" s="51" t="e">
        <f>#REF!/CJ$8*100</f>
        <v>#REF!</v>
      </c>
      <c r="M157" s="51" t="e">
        <f>#REF!/CJ$8*100</f>
        <v>#REF!</v>
      </c>
      <c r="N157" s="51" t="e">
        <f>#REF!/CJ$8*100</f>
        <v>#REF!</v>
      </c>
      <c r="O157" s="51" t="e">
        <f>#REF!/CJ$8*100</f>
        <v>#REF!</v>
      </c>
      <c r="P157" s="51" t="e">
        <f>#REF!/CJ$8*100</f>
        <v>#REF!</v>
      </c>
      <c r="Q157" s="51" t="e">
        <f>#REF!/CJ$8*100</f>
        <v>#REF!</v>
      </c>
      <c r="R157" s="51" t="e">
        <f>#REF!/CJ$8*100</f>
        <v>#REF!</v>
      </c>
    </row>
    <row r="158" spans="3:18" x14ac:dyDescent="0.25">
      <c r="C158" s="51" t="e">
        <f>#REF!/CK$8*100</f>
        <v>#REF!</v>
      </c>
      <c r="D158" s="51" t="e">
        <f>#REF!/CK$8*100</f>
        <v>#REF!</v>
      </c>
      <c r="E158" s="51" t="e">
        <f>#REF!/CK$8*100</f>
        <v>#REF!</v>
      </c>
      <c r="F158" s="51" t="e">
        <f>#REF!/CK$8*100</f>
        <v>#REF!</v>
      </c>
      <c r="G158" s="51" t="e">
        <f>#REF!/CK$8*100</f>
        <v>#REF!</v>
      </c>
      <c r="H158" s="51" t="e">
        <f>#REF!/CK$8*100</f>
        <v>#REF!</v>
      </c>
      <c r="I158" s="51" t="e">
        <f>#REF!/CK$8*100</f>
        <v>#REF!</v>
      </c>
      <c r="J158" s="51" t="e">
        <f>#REF!/CK$8*100</f>
        <v>#REF!</v>
      </c>
      <c r="K158" s="51" t="e">
        <f>#REF!/CK$8*100</f>
        <v>#REF!</v>
      </c>
      <c r="L158" s="51" t="e">
        <f>#REF!/CK$8*100</f>
        <v>#REF!</v>
      </c>
      <c r="M158" s="51" t="e">
        <f>#REF!/CK$8*100</f>
        <v>#REF!</v>
      </c>
      <c r="N158" s="51" t="e">
        <f>#REF!/CK$8*100</f>
        <v>#REF!</v>
      </c>
      <c r="O158" s="51" t="e">
        <f>#REF!/CK$8*100</f>
        <v>#REF!</v>
      </c>
      <c r="P158" s="51" t="e">
        <f>#REF!/CK$8*100</f>
        <v>#REF!</v>
      </c>
      <c r="Q158" s="51" t="e">
        <f>#REF!/CK$8*100</f>
        <v>#REF!</v>
      </c>
      <c r="R158" s="51" t="e">
        <f>#REF!/CK$8*100</f>
        <v>#REF!</v>
      </c>
    </row>
    <row r="159" spans="3:18" x14ac:dyDescent="0.25">
      <c r="C159" s="51" t="e">
        <f>#REF!/CL$8*100</f>
        <v>#REF!</v>
      </c>
      <c r="D159" s="51" t="e">
        <f>#REF!/CL$8*100</f>
        <v>#REF!</v>
      </c>
      <c r="E159" s="51" t="e">
        <f>#REF!/CL$8*100</f>
        <v>#REF!</v>
      </c>
      <c r="F159" s="51" t="e">
        <f>#REF!/CL$8*100</f>
        <v>#REF!</v>
      </c>
      <c r="G159" s="51" t="e">
        <f>#REF!/CL$8*100</f>
        <v>#REF!</v>
      </c>
      <c r="H159" s="51" t="e">
        <f>#REF!/CL$8*100</f>
        <v>#REF!</v>
      </c>
      <c r="I159" s="51" t="e">
        <f>#REF!/CL$8*100</f>
        <v>#REF!</v>
      </c>
      <c r="J159" s="51" t="e">
        <f>#REF!/CL$8*100</f>
        <v>#REF!</v>
      </c>
      <c r="K159" s="51" t="e">
        <f>#REF!/CL$8*100</f>
        <v>#REF!</v>
      </c>
      <c r="L159" s="51" t="e">
        <f>#REF!/CL$8*100</f>
        <v>#REF!</v>
      </c>
      <c r="M159" s="51" t="e">
        <f>#REF!/CL$8*100</f>
        <v>#REF!</v>
      </c>
      <c r="N159" s="51" t="e">
        <f>#REF!/CL$8*100</f>
        <v>#REF!</v>
      </c>
      <c r="O159" s="51" t="e">
        <f>#REF!/CL$8*100</f>
        <v>#REF!</v>
      </c>
      <c r="P159" s="51" t="e">
        <f>#REF!/CL$8*100</f>
        <v>#REF!</v>
      </c>
      <c r="Q159" s="51" t="e">
        <f>#REF!/CL$8*100</f>
        <v>#REF!</v>
      </c>
      <c r="R159" s="51" t="e">
        <f>#REF!/CL$8*100</f>
        <v>#REF!</v>
      </c>
    </row>
    <row r="160" spans="3:18" x14ac:dyDescent="0.25">
      <c r="C160" s="51" t="e">
        <f>#REF!/CM$8*100</f>
        <v>#REF!</v>
      </c>
      <c r="D160" s="51" t="e">
        <f>#REF!/CM$8*100</f>
        <v>#REF!</v>
      </c>
      <c r="E160" s="51" t="e">
        <f>#REF!/CM$8*100</f>
        <v>#REF!</v>
      </c>
      <c r="F160" s="51" t="e">
        <f>#REF!/CM$8*100</f>
        <v>#REF!</v>
      </c>
      <c r="G160" s="51" t="e">
        <f>#REF!/CM$8*100</f>
        <v>#REF!</v>
      </c>
      <c r="H160" s="51" t="e">
        <f>#REF!/CM$8*100</f>
        <v>#REF!</v>
      </c>
      <c r="I160" s="51" t="e">
        <f>#REF!/CM$8*100</f>
        <v>#REF!</v>
      </c>
      <c r="J160" s="51" t="e">
        <f>#REF!/CM$8*100</f>
        <v>#REF!</v>
      </c>
      <c r="K160" s="51" t="e">
        <f>#REF!/CM$8*100</f>
        <v>#REF!</v>
      </c>
      <c r="L160" s="51" t="e">
        <f>#REF!/CM$8*100</f>
        <v>#REF!</v>
      </c>
      <c r="M160" s="51" t="e">
        <f>#REF!/CM$8*100</f>
        <v>#REF!</v>
      </c>
      <c r="N160" s="51" t="e">
        <f>#REF!/CM$8*100</f>
        <v>#REF!</v>
      </c>
      <c r="O160" s="51" t="e">
        <f>#REF!/CM$8*100</f>
        <v>#REF!</v>
      </c>
      <c r="P160" s="51" t="e">
        <f>#REF!/CM$8*100</f>
        <v>#REF!</v>
      </c>
      <c r="Q160" s="51" t="e">
        <f>#REF!/CM$8*100</f>
        <v>#REF!</v>
      </c>
      <c r="R160" s="51" t="e">
        <f>#REF!/CM$8*100</f>
        <v>#REF!</v>
      </c>
    </row>
    <row r="161" spans="3:18" x14ac:dyDescent="0.25">
      <c r="C161" s="51" t="e">
        <f>#REF!/CN$8*100</f>
        <v>#REF!</v>
      </c>
      <c r="D161" s="51" t="e">
        <f>#REF!/CN$8*100</f>
        <v>#REF!</v>
      </c>
      <c r="E161" s="51" t="e">
        <f>#REF!/CN$8*100</f>
        <v>#REF!</v>
      </c>
      <c r="F161" s="51" t="e">
        <f>#REF!/CN$8*100</f>
        <v>#REF!</v>
      </c>
      <c r="G161" s="51" t="e">
        <f>#REF!/CN$8*100</f>
        <v>#REF!</v>
      </c>
      <c r="H161" s="51" t="e">
        <f>#REF!/CN$8*100</f>
        <v>#REF!</v>
      </c>
      <c r="I161" s="51" t="e">
        <f>#REF!/CN$8*100</f>
        <v>#REF!</v>
      </c>
      <c r="J161" s="51" t="e">
        <f>#REF!/CN$8*100</f>
        <v>#REF!</v>
      </c>
      <c r="K161" s="51" t="e">
        <f>#REF!/CN$8*100</f>
        <v>#REF!</v>
      </c>
      <c r="L161" s="51" t="e">
        <f>#REF!/CN$8*100</f>
        <v>#REF!</v>
      </c>
      <c r="M161" s="51" t="e">
        <f>#REF!/CN$8*100</f>
        <v>#REF!</v>
      </c>
      <c r="N161" s="51" t="e">
        <f>#REF!/CN$8*100</f>
        <v>#REF!</v>
      </c>
      <c r="O161" s="51" t="e">
        <f>#REF!/CN$8*100</f>
        <v>#REF!</v>
      </c>
      <c r="P161" s="51" t="e">
        <f>#REF!/CN$8*100</f>
        <v>#REF!</v>
      </c>
      <c r="Q161" s="51" t="e">
        <f>#REF!/CN$8*100</f>
        <v>#REF!</v>
      </c>
      <c r="R161" s="51" t="e">
        <f>#REF!/CN$8*100</f>
        <v>#REF!</v>
      </c>
    </row>
    <row r="162" spans="3:18" x14ac:dyDescent="0.25">
      <c r="C162" s="51" t="e">
        <f>#REF!/CO$8*100</f>
        <v>#REF!</v>
      </c>
      <c r="D162" s="51" t="e">
        <f>#REF!/CO$8*100</f>
        <v>#REF!</v>
      </c>
      <c r="E162" s="51" t="e">
        <f>#REF!/CO$8*100</f>
        <v>#REF!</v>
      </c>
      <c r="F162" s="51" t="e">
        <f>#REF!/CO$8*100</f>
        <v>#REF!</v>
      </c>
      <c r="G162" s="51" t="e">
        <f>#REF!/CO$8*100</f>
        <v>#REF!</v>
      </c>
      <c r="H162" s="51" t="e">
        <f>#REF!/CO$8*100</f>
        <v>#REF!</v>
      </c>
      <c r="I162" s="51" t="e">
        <f>#REF!/CO$8*100</f>
        <v>#REF!</v>
      </c>
      <c r="J162" s="51" t="e">
        <f>#REF!/CO$8*100</f>
        <v>#REF!</v>
      </c>
      <c r="K162" s="51" t="e">
        <f>#REF!/CO$8*100</f>
        <v>#REF!</v>
      </c>
      <c r="L162" s="51" t="e">
        <f>#REF!/CO$8*100</f>
        <v>#REF!</v>
      </c>
      <c r="M162" s="51" t="e">
        <f>#REF!/CO$8*100</f>
        <v>#REF!</v>
      </c>
      <c r="N162" s="51" t="e">
        <f>#REF!/CO$8*100</f>
        <v>#REF!</v>
      </c>
      <c r="O162" s="51" t="e">
        <f>#REF!/CO$8*100</f>
        <v>#REF!</v>
      </c>
      <c r="P162" s="51" t="e">
        <f>#REF!/CO$8*100</f>
        <v>#REF!</v>
      </c>
      <c r="Q162" s="51" t="e">
        <f>#REF!/CO$8*100</f>
        <v>#REF!</v>
      </c>
      <c r="R162" s="51" t="e">
        <f>#REF!/CO$8*100</f>
        <v>#REF!</v>
      </c>
    </row>
    <row r="163" spans="3:18" x14ac:dyDescent="0.25">
      <c r="C163" s="51" t="e">
        <f>#REF!/CP$8*100</f>
        <v>#REF!</v>
      </c>
      <c r="D163" s="51" t="e">
        <f>#REF!/CP$8*100</f>
        <v>#REF!</v>
      </c>
      <c r="E163" s="51" t="e">
        <f>#REF!/CP$8*100</f>
        <v>#REF!</v>
      </c>
      <c r="F163" s="51" t="e">
        <f>#REF!/CP$8*100</f>
        <v>#REF!</v>
      </c>
      <c r="G163" s="51" t="e">
        <f>#REF!/CP$8*100</f>
        <v>#REF!</v>
      </c>
      <c r="H163" s="51" t="e">
        <f>#REF!/CP$8*100</f>
        <v>#REF!</v>
      </c>
      <c r="I163" s="51" t="e">
        <f>#REF!/CP$8*100</f>
        <v>#REF!</v>
      </c>
      <c r="J163" s="51" t="e">
        <f>#REF!/CP$8*100</f>
        <v>#REF!</v>
      </c>
      <c r="K163" s="51" t="e">
        <f>#REF!/CP$8*100</f>
        <v>#REF!</v>
      </c>
      <c r="L163" s="51" t="e">
        <f>#REF!/CP$8*100</f>
        <v>#REF!</v>
      </c>
      <c r="M163" s="51" t="e">
        <f>#REF!/CP$8*100</f>
        <v>#REF!</v>
      </c>
      <c r="N163" s="51" t="e">
        <f>#REF!/CP$8*100</f>
        <v>#REF!</v>
      </c>
      <c r="O163" s="51" t="e">
        <f>#REF!/CP$8*100</f>
        <v>#REF!</v>
      </c>
      <c r="P163" s="51" t="e">
        <f>#REF!/CP$8*100</f>
        <v>#REF!</v>
      </c>
      <c r="Q163" s="51" t="e">
        <f>#REF!/CP$8*100</f>
        <v>#REF!</v>
      </c>
      <c r="R163" s="51" t="e">
        <f>#REF!/CP$8*100</f>
        <v>#REF!</v>
      </c>
    </row>
    <row r="164" spans="3:18" x14ac:dyDescent="0.25">
      <c r="C164" s="51" t="e">
        <f>#REF!/CQ$8*100</f>
        <v>#REF!</v>
      </c>
      <c r="D164" s="51" t="e">
        <f>#REF!/CQ$8*100</f>
        <v>#REF!</v>
      </c>
      <c r="E164" s="51" t="e">
        <f>#REF!/CQ$8*100</f>
        <v>#REF!</v>
      </c>
      <c r="F164" s="51" t="e">
        <f>#REF!/CQ$8*100</f>
        <v>#REF!</v>
      </c>
      <c r="G164" s="51" t="e">
        <f>#REF!/CQ$8*100</f>
        <v>#REF!</v>
      </c>
      <c r="H164" s="51" t="e">
        <f>#REF!/CQ$8*100</f>
        <v>#REF!</v>
      </c>
      <c r="I164" s="51" t="e">
        <f>#REF!/CQ$8*100</f>
        <v>#REF!</v>
      </c>
      <c r="J164" s="51" t="e">
        <f>#REF!/CQ$8*100</f>
        <v>#REF!</v>
      </c>
      <c r="K164" s="51" t="e">
        <f>#REF!/CQ$8*100</f>
        <v>#REF!</v>
      </c>
      <c r="L164" s="51" t="e">
        <f>#REF!/CQ$8*100</f>
        <v>#REF!</v>
      </c>
      <c r="M164" s="51" t="e">
        <f>#REF!/CQ$8*100</f>
        <v>#REF!</v>
      </c>
      <c r="N164" s="51" t="e">
        <f>#REF!/CQ$8*100</f>
        <v>#REF!</v>
      </c>
      <c r="O164" s="51" t="e">
        <f>#REF!/CQ$8*100</f>
        <v>#REF!</v>
      </c>
      <c r="P164" s="51" t="e">
        <f>#REF!/CQ$8*100</f>
        <v>#REF!</v>
      </c>
      <c r="Q164" s="51" t="e">
        <f>#REF!/CQ$8*100</f>
        <v>#REF!</v>
      </c>
      <c r="R164" s="51" t="e">
        <f>#REF!/CQ$8*100</f>
        <v>#REF!</v>
      </c>
    </row>
    <row r="165" spans="3:18" x14ac:dyDescent="0.25">
      <c r="C165" s="51" t="e">
        <f>#REF!/CR$8*100</f>
        <v>#REF!</v>
      </c>
      <c r="D165" s="51" t="e">
        <f>#REF!/CR$8*100</f>
        <v>#REF!</v>
      </c>
      <c r="E165" s="51" t="e">
        <f>#REF!/CR$8*100</f>
        <v>#REF!</v>
      </c>
      <c r="F165" s="51" t="e">
        <f>#REF!/CR$8*100</f>
        <v>#REF!</v>
      </c>
      <c r="G165" s="51" t="e">
        <f>#REF!/CR$8*100</f>
        <v>#REF!</v>
      </c>
      <c r="H165" s="51" t="e">
        <f>#REF!/CR$8*100</f>
        <v>#REF!</v>
      </c>
      <c r="I165" s="51" t="e">
        <f>#REF!/CR$8*100</f>
        <v>#REF!</v>
      </c>
      <c r="J165" s="51" t="e">
        <f>#REF!/CR$8*100</f>
        <v>#REF!</v>
      </c>
      <c r="K165" s="51" t="e">
        <f>#REF!/CR$8*100</f>
        <v>#REF!</v>
      </c>
      <c r="L165" s="51" t="e">
        <f>#REF!/CR$8*100</f>
        <v>#REF!</v>
      </c>
      <c r="M165" s="51" t="e">
        <f>#REF!/CR$8*100</f>
        <v>#REF!</v>
      </c>
      <c r="N165" s="51" t="e">
        <f>#REF!/CR$8*100</f>
        <v>#REF!</v>
      </c>
      <c r="O165" s="51" t="e">
        <f>#REF!/CR$8*100</f>
        <v>#REF!</v>
      </c>
      <c r="P165" s="51" t="e">
        <f>#REF!/CR$8*100</f>
        <v>#REF!</v>
      </c>
      <c r="Q165" s="51" t="e">
        <f>#REF!/CR$8*100</f>
        <v>#REF!</v>
      </c>
      <c r="R165" s="51" t="e">
        <f>#REF!/CR$8*100</f>
        <v>#REF!</v>
      </c>
    </row>
    <row r="166" spans="3:18" x14ac:dyDescent="0.25">
      <c r="C166" s="51" t="e">
        <f>#REF!/CS$8*100</f>
        <v>#REF!</v>
      </c>
      <c r="D166" s="51" t="e">
        <f>#REF!/CS$8*100</f>
        <v>#REF!</v>
      </c>
      <c r="E166" s="51" t="e">
        <f>#REF!/CS$8*100</f>
        <v>#REF!</v>
      </c>
      <c r="F166" s="51" t="e">
        <f>#REF!/CS$8*100</f>
        <v>#REF!</v>
      </c>
      <c r="G166" s="51" t="e">
        <f>#REF!/CS$8*100</f>
        <v>#REF!</v>
      </c>
      <c r="H166" s="51" t="e">
        <f>#REF!/CS$8*100</f>
        <v>#REF!</v>
      </c>
      <c r="I166" s="51" t="e">
        <f>#REF!/CS$8*100</f>
        <v>#REF!</v>
      </c>
      <c r="J166" s="51" t="e">
        <f>#REF!/CS$8*100</f>
        <v>#REF!</v>
      </c>
      <c r="K166" s="51" t="e">
        <f>#REF!/CS$8*100</f>
        <v>#REF!</v>
      </c>
      <c r="L166" s="51" t="e">
        <f>#REF!/CS$8*100</f>
        <v>#REF!</v>
      </c>
      <c r="M166" s="51" t="e">
        <f>#REF!/CS$8*100</f>
        <v>#REF!</v>
      </c>
      <c r="N166" s="51" t="e">
        <f>#REF!/CS$8*100</f>
        <v>#REF!</v>
      </c>
      <c r="O166" s="51" t="e">
        <f>#REF!/CS$8*100</f>
        <v>#REF!</v>
      </c>
      <c r="P166" s="51" t="e">
        <f>#REF!/CS$8*100</f>
        <v>#REF!</v>
      </c>
      <c r="Q166" s="51" t="e">
        <f>#REF!/CS$8*100</f>
        <v>#REF!</v>
      </c>
      <c r="R166" s="51" t="e">
        <f>#REF!/CS$8*100</f>
        <v>#REF!</v>
      </c>
    </row>
    <row r="167" spans="3:18" x14ac:dyDescent="0.25">
      <c r="C167" s="51" t="e">
        <f>#REF!/CT$8*100</f>
        <v>#REF!</v>
      </c>
      <c r="D167" s="51" t="e">
        <f>#REF!/CT$8*100</f>
        <v>#REF!</v>
      </c>
      <c r="E167" s="51" t="e">
        <f>#REF!/CT$8*100</f>
        <v>#REF!</v>
      </c>
      <c r="F167" s="51" t="e">
        <f>#REF!/CT$8*100</f>
        <v>#REF!</v>
      </c>
      <c r="G167" s="51" t="e">
        <f>#REF!/CT$8*100</f>
        <v>#REF!</v>
      </c>
      <c r="H167" s="51" t="e">
        <f>#REF!/CT$8*100</f>
        <v>#REF!</v>
      </c>
      <c r="I167" s="51" t="e">
        <f>#REF!/CT$8*100</f>
        <v>#REF!</v>
      </c>
      <c r="J167" s="51" t="e">
        <f>#REF!/CT$8*100</f>
        <v>#REF!</v>
      </c>
      <c r="K167" s="51" t="e">
        <f>#REF!/CT$8*100</f>
        <v>#REF!</v>
      </c>
      <c r="L167" s="51" t="e">
        <f>#REF!/CT$8*100</f>
        <v>#REF!</v>
      </c>
      <c r="M167" s="51" t="e">
        <f>#REF!/CT$8*100</f>
        <v>#REF!</v>
      </c>
      <c r="N167" s="51" t="e">
        <f>#REF!/CT$8*100</f>
        <v>#REF!</v>
      </c>
      <c r="O167" s="51" t="e">
        <f>#REF!/CT$8*100</f>
        <v>#REF!</v>
      </c>
      <c r="P167" s="51" t="e">
        <f>#REF!/CT$8*100</f>
        <v>#REF!</v>
      </c>
      <c r="Q167" s="51" t="e">
        <f>#REF!/CT$8*100</f>
        <v>#REF!</v>
      </c>
      <c r="R167" s="51" t="e">
        <f>#REF!/CT$8*100</f>
        <v>#REF!</v>
      </c>
    </row>
    <row r="168" spans="3:18" x14ac:dyDescent="0.25">
      <c r="C168" s="51" t="e">
        <f>#REF!/CU$8*100</f>
        <v>#REF!</v>
      </c>
      <c r="D168" s="51" t="e">
        <f>#REF!/CU$8*100</f>
        <v>#REF!</v>
      </c>
      <c r="E168" s="51" t="e">
        <f>#REF!/CU$8*100</f>
        <v>#REF!</v>
      </c>
      <c r="F168" s="51" t="e">
        <f>#REF!/CU$8*100</f>
        <v>#REF!</v>
      </c>
      <c r="G168" s="51" t="e">
        <f>#REF!/CU$8*100</f>
        <v>#REF!</v>
      </c>
      <c r="H168" s="51" t="e">
        <f>#REF!/CU$8*100</f>
        <v>#REF!</v>
      </c>
      <c r="I168" s="51" t="e">
        <f>#REF!/CU$8*100</f>
        <v>#REF!</v>
      </c>
      <c r="J168" s="51" t="e">
        <f>#REF!/CU$8*100</f>
        <v>#REF!</v>
      </c>
      <c r="K168" s="51" t="e">
        <f>#REF!/CU$8*100</f>
        <v>#REF!</v>
      </c>
      <c r="L168" s="51" t="e">
        <f>#REF!/CU$8*100</f>
        <v>#REF!</v>
      </c>
      <c r="M168" s="51" t="e">
        <f>#REF!/CU$8*100</f>
        <v>#REF!</v>
      </c>
      <c r="N168" s="51" t="e">
        <f>#REF!/CU$8*100</f>
        <v>#REF!</v>
      </c>
      <c r="O168" s="51" t="e">
        <f>#REF!/CU$8*100</f>
        <v>#REF!</v>
      </c>
      <c r="P168" s="51" t="e">
        <f>#REF!/CU$8*100</f>
        <v>#REF!</v>
      </c>
      <c r="Q168" s="51" t="e">
        <f>#REF!/CU$8*100</f>
        <v>#REF!</v>
      </c>
      <c r="R168" s="51" t="e">
        <f>#REF!/CU$8*100</f>
        <v>#REF!</v>
      </c>
    </row>
    <row r="169" spans="3:18" x14ac:dyDescent="0.25">
      <c r="C169" s="51" t="e">
        <f>#REF!/CV$8*100</f>
        <v>#REF!</v>
      </c>
      <c r="D169" s="51" t="e">
        <f>#REF!/CV$8*100</f>
        <v>#REF!</v>
      </c>
      <c r="E169" s="51" t="e">
        <f>#REF!/CV$8*100</f>
        <v>#REF!</v>
      </c>
      <c r="F169" s="51" t="e">
        <f>#REF!/CV$8*100</f>
        <v>#REF!</v>
      </c>
      <c r="G169" s="51" t="e">
        <f>#REF!/CV$8*100</f>
        <v>#REF!</v>
      </c>
      <c r="H169" s="51" t="e">
        <f>#REF!/CV$8*100</f>
        <v>#REF!</v>
      </c>
      <c r="I169" s="51" t="e">
        <f>#REF!/CV$8*100</f>
        <v>#REF!</v>
      </c>
      <c r="J169" s="51" t="e">
        <f>#REF!/CV$8*100</f>
        <v>#REF!</v>
      </c>
      <c r="K169" s="51" t="e">
        <f>#REF!/CV$8*100</f>
        <v>#REF!</v>
      </c>
      <c r="L169" s="51" t="e">
        <f>#REF!/CV$8*100</f>
        <v>#REF!</v>
      </c>
      <c r="M169" s="51" t="e">
        <f>#REF!/CV$8*100</f>
        <v>#REF!</v>
      </c>
      <c r="N169" s="51" t="e">
        <f>#REF!/CV$8*100</f>
        <v>#REF!</v>
      </c>
      <c r="O169" s="51" t="e">
        <f>#REF!/CV$8*100</f>
        <v>#REF!</v>
      </c>
      <c r="P169" s="51" t="e">
        <f>#REF!/CV$8*100</f>
        <v>#REF!</v>
      </c>
      <c r="Q169" s="51" t="e">
        <f>#REF!/CV$8*100</f>
        <v>#REF!</v>
      </c>
      <c r="R169" s="51" t="e">
        <f>#REF!/CV$8*100</f>
        <v>#REF!</v>
      </c>
    </row>
    <row r="170" spans="3:18" x14ac:dyDescent="0.25">
      <c r="C170" s="51" t="e">
        <f>#REF!/CW$8*100</f>
        <v>#REF!</v>
      </c>
      <c r="D170" s="51" t="e">
        <f>#REF!/CW$8*100</f>
        <v>#REF!</v>
      </c>
      <c r="E170" s="51" t="e">
        <f>#REF!/CW$8*100</f>
        <v>#REF!</v>
      </c>
      <c r="F170" s="51" t="e">
        <f>#REF!/CW$8*100</f>
        <v>#REF!</v>
      </c>
      <c r="G170" s="51" t="e">
        <f>#REF!/CW$8*100</f>
        <v>#REF!</v>
      </c>
      <c r="H170" s="51" t="e">
        <f>#REF!/CW$8*100</f>
        <v>#REF!</v>
      </c>
      <c r="I170" s="51" t="e">
        <f>#REF!/CW$8*100</f>
        <v>#REF!</v>
      </c>
      <c r="J170" s="51" t="e">
        <f>#REF!/CW$8*100</f>
        <v>#REF!</v>
      </c>
      <c r="K170" s="51" t="e">
        <f>#REF!/CW$8*100</f>
        <v>#REF!</v>
      </c>
      <c r="L170" s="51" t="e">
        <f>#REF!/CW$8*100</f>
        <v>#REF!</v>
      </c>
      <c r="M170" s="51" t="e">
        <f>#REF!/CW$8*100</f>
        <v>#REF!</v>
      </c>
      <c r="N170" s="51" t="e">
        <f>#REF!/CW$8*100</f>
        <v>#REF!</v>
      </c>
      <c r="O170" s="51" t="e">
        <f>#REF!/CW$8*100</f>
        <v>#REF!</v>
      </c>
      <c r="P170" s="51" t="e">
        <f>#REF!/CW$8*100</f>
        <v>#REF!</v>
      </c>
      <c r="Q170" s="51" t="e">
        <f>#REF!/CW$8*100</f>
        <v>#REF!</v>
      </c>
      <c r="R170" s="51" t="e">
        <f>#REF!/CW$8*100</f>
        <v>#REF!</v>
      </c>
    </row>
    <row r="171" spans="3:18" x14ac:dyDescent="0.25">
      <c r="C171" s="51" t="e">
        <f>#REF!/CX$8*100</f>
        <v>#REF!</v>
      </c>
      <c r="D171" s="51" t="e">
        <f>#REF!/CX$8*100</f>
        <v>#REF!</v>
      </c>
      <c r="E171" s="51" t="e">
        <f>#REF!/CX$8*100</f>
        <v>#REF!</v>
      </c>
      <c r="F171" s="51" t="e">
        <f>#REF!/CX$8*100</f>
        <v>#REF!</v>
      </c>
      <c r="G171" s="51" t="e">
        <f>#REF!/CX$8*100</f>
        <v>#REF!</v>
      </c>
      <c r="H171" s="51" t="e">
        <f>#REF!/CX$8*100</f>
        <v>#REF!</v>
      </c>
      <c r="I171" s="51" t="e">
        <f>#REF!/CX$8*100</f>
        <v>#REF!</v>
      </c>
      <c r="J171" s="51" t="e">
        <f>#REF!/CX$8*100</f>
        <v>#REF!</v>
      </c>
      <c r="K171" s="51" t="e">
        <f>#REF!/CX$8*100</f>
        <v>#REF!</v>
      </c>
      <c r="L171" s="51" t="e">
        <f>#REF!/CX$8*100</f>
        <v>#REF!</v>
      </c>
      <c r="M171" s="51" t="e">
        <f>#REF!/CX$8*100</f>
        <v>#REF!</v>
      </c>
      <c r="N171" s="51" t="e">
        <f>#REF!/CX$8*100</f>
        <v>#REF!</v>
      </c>
      <c r="O171" s="51" t="e">
        <f>#REF!/CX$8*100</f>
        <v>#REF!</v>
      </c>
      <c r="P171" s="51" t="e">
        <f>#REF!/CX$8*100</f>
        <v>#REF!</v>
      </c>
      <c r="Q171" s="51" t="e">
        <f>#REF!/CX$8*100</f>
        <v>#REF!</v>
      </c>
      <c r="R171" s="51" t="e">
        <f>#REF!/CX$8*100</f>
        <v>#REF!</v>
      </c>
    </row>
    <row r="172" spans="3:18" x14ac:dyDescent="0.25">
      <c r="C172" s="51" t="e">
        <f>#REF!/CY$8*100</f>
        <v>#REF!</v>
      </c>
      <c r="D172" s="51" t="e">
        <f>#REF!/CY$8*100</f>
        <v>#REF!</v>
      </c>
      <c r="E172" s="51" t="e">
        <f>#REF!/CY$8*100</f>
        <v>#REF!</v>
      </c>
      <c r="F172" s="51" t="e">
        <f>#REF!/CY$8*100</f>
        <v>#REF!</v>
      </c>
      <c r="G172" s="51" t="e">
        <f>#REF!/CY$8*100</f>
        <v>#REF!</v>
      </c>
      <c r="H172" s="51" t="e">
        <f>#REF!/CY$8*100</f>
        <v>#REF!</v>
      </c>
      <c r="I172" s="51" t="e">
        <f>#REF!/CY$8*100</f>
        <v>#REF!</v>
      </c>
      <c r="J172" s="51" t="e">
        <f>#REF!/CY$8*100</f>
        <v>#REF!</v>
      </c>
      <c r="K172" s="51" t="e">
        <f>#REF!/CY$8*100</f>
        <v>#REF!</v>
      </c>
      <c r="L172" s="51" t="e">
        <f>#REF!/CY$8*100</f>
        <v>#REF!</v>
      </c>
      <c r="M172" s="51" t="e">
        <f>#REF!/CY$8*100</f>
        <v>#REF!</v>
      </c>
      <c r="N172" s="51" t="e">
        <f>#REF!/CY$8*100</f>
        <v>#REF!</v>
      </c>
      <c r="O172" s="51" t="e">
        <f>#REF!/CY$8*100</f>
        <v>#REF!</v>
      </c>
      <c r="P172" s="51" t="e">
        <f>#REF!/CY$8*100</f>
        <v>#REF!</v>
      </c>
      <c r="Q172" s="51" t="e">
        <f>#REF!/CY$8*100</f>
        <v>#REF!</v>
      </c>
      <c r="R172" s="51" t="e">
        <f>#REF!/CY$8*100</f>
        <v>#REF!</v>
      </c>
    </row>
    <row r="173" spans="3:18" x14ac:dyDescent="0.25">
      <c r="C173" s="51" t="e">
        <f>#REF!/CZ$8*100</f>
        <v>#REF!</v>
      </c>
      <c r="D173" s="51" t="e">
        <f>#REF!/CZ$8*100</f>
        <v>#REF!</v>
      </c>
      <c r="E173" s="51" t="e">
        <f>#REF!/CZ$8*100</f>
        <v>#REF!</v>
      </c>
      <c r="F173" s="51" t="e">
        <f>#REF!/CZ$8*100</f>
        <v>#REF!</v>
      </c>
      <c r="G173" s="51" t="e">
        <f>#REF!/CZ$8*100</f>
        <v>#REF!</v>
      </c>
      <c r="H173" s="51" t="e">
        <f>#REF!/CZ$8*100</f>
        <v>#REF!</v>
      </c>
      <c r="I173" s="51" t="e">
        <f>#REF!/CZ$8*100</f>
        <v>#REF!</v>
      </c>
      <c r="J173" s="51" t="e">
        <f>#REF!/CZ$8*100</f>
        <v>#REF!</v>
      </c>
      <c r="K173" s="51" t="e">
        <f>#REF!/CZ$8*100</f>
        <v>#REF!</v>
      </c>
      <c r="L173" s="51" t="e">
        <f>#REF!/CZ$8*100</f>
        <v>#REF!</v>
      </c>
      <c r="M173" s="51" t="e">
        <f>#REF!/CZ$8*100</f>
        <v>#REF!</v>
      </c>
      <c r="N173" s="51" t="e">
        <f>#REF!/CZ$8*100</f>
        <v>#REF!</v>
      </c>
      <c r="O173" s="51" t="e">
        <f>#REF!/CZ$8*100</f>
        <v>#REF!</v>
      </c>
      <c r="P173" s="51" t="e">
        <f>#REF!/CZ$8*100</f>
        <v>#REF!</v>
      </c>
      <c r="Q173" s="51" t="e">
        <f>#REF!/CZ$8*100</f>
        <v>#REF!</v>
      </c>
      <c r="R173" s="51" t="e">
        <f>#REF!/CZ$8*100</f>
        <v>#REF!</v>
      </c>
    </row>
    <row r="174" spans="3:18" x14ac:dyDescent="0.25">
      <c r="C174" s="51" t="e">
        <f>#REF!/DA$8*100</f>
        <v>#REF!</v>
      </c>
      <c r="D174" s="51" t="e">
        <f>#REF!/DA$8*100</f>
        <v>#REF!</v>
      </c>
      <c r="E174" s="51" t="e">
        <f>#REF!/DA$8*100</f>
        <v>#REF!</v>
      </c>
      <c r="F174" s="51" t="e">
        <f>#REF!/DA$8*100</f>
        <v>#REF!</v>
      </c>
      <c r="G174" s="51" t="e">
        <f>#REF!/DA$8*100</f>
        <v>#REF!</v>
      </c>
      <c r="H174" s="51" t="e">
        <f>#REF!/DA$8*100</f>
        <v>#REF!</v>
      </c>
      <c r="I174" s="51" t="e">
        <f>#REF!/DA$8*100</f>
        <v>#REF!</v>
      </c>
      <c r="J174" s="51" t="e">
        <f>#REF!/DA$8*100</f>
        <v>#REF!</v>
      </c>
      <c r="K174" s="51" t="e">
        <f>#REF!/DA$8*100</f>
        <v>#REF!</v>
      </c>
      <c r="L174" s="51" t="e">
        <f>#REF!/DA$8*100</f>
        <v>#REF!</v>
      </c>
      <c r="M174" s="51" t="e">
        <f>#REF!/DA$8*100</f>
        <v>#REF!</v>
      </c>
      <c r="N174" s="51" t="e">
        <f>#REF!/DA$8*100</f>
        <v>#REF!</v>
      </c>
      <c r="O174" s="51" t="e">
        <f>#REF!/DA$8*100</f>
        <v>#REF!</v>
      </c>
      <c r="P174" s="51" t="e">
        <f>#REF!/DA$8*100</f>
        <v>#REF!</v>
      </c>
      <c r="Q174" s="51" t="e">
        <f>#REF!/DA$8*100</f>
        <v>#REF!</v>
      </c>
      <c r="R174" s="51" t="e">
        <f>#REF!/DA$8*100</f>
        <v>#REF!</v>
      </c>
    </row>
    <row r="175" spans="3:18" x14ac:dyDescent="0.25">
      <c r="C175" s="51" t="e">
        <f>#REF!/DB$8*100</f>
        <v>#REF!</v>
      </c>
      <c r="D175" s="51" t="e">
        <f>#REF!/DB$8*100</f>
        <v>#REF!</v>
      </c>
      <c r="E175" s="51" t="e">
        <f>#REF!/DB$8*100</f>
        <v>#REF!</v>
      </c>
      <c r="F175" s="51" t="e">
        <f>#REF!/DB$8*100</f>
        <v>#REF!</v>
      </c>
      <c r="G175" s="51" t="e">
        <f>#REF!/DB$8*100</f>
        <v>#REF!</v>
      </c>
      <c r="H175" s="51" t="e">
        <f>#REF!/DB$8*100</f>
        <v>#REF!</v>
      </c>
      <c r="I175" s="51" t="e">
        <f>#REF!/DB$8*100</f>
        <v>#REF!</v>
      </c>
      <c r="J175" s="51" t="e">
        <f>#REF!/DB$8*100</f>
        <v>#REF!</v>
      </c>
      <c r="K175" s="51" t="e">
        <f>#REF!/DB$8*100</f>
        <v>#REF!</v>
      </c>
      <c r="L175" s="51" t="e">
        <f>#REF!/DB$8*100</f>
        <v>#REF!</v>
      </c>
      <c r="M175" s="51" t="e">
        <f>#REF!/DB$8*100</f>
        <v>#REF!</v>
      </c>
      <c r="N175" s="51" t="e">
        <f>#REF!/DB$8*100</f>
        <v>#REF!</v>
      </c>
      <c r="O175" s="51" t="e">
        <f>#REF!/DB$8*100</f>
        <v>#REF!</v>
      </c>
      <c r="P175" s="51" t="e">
        <f>#REF!/DB$8*100</f>
        <v>#REF!</v>
      </c>
      <c r="Q175" s="51" t="e">
        <f>#REF!/DB$8*100</f>
        <v>#REF!</v>
      </c>
      <c r="R175" s="51" t="e">
        <f>#REF!/DB$8*100</f>
        <v>#REF!</v>
      </c>
    </row>
    <row r="176" spans="3:18" x14ac:dyDescent="0.25">
      <c r="C176" s="51" t="e">
        <f>#REF!/DC$8*100</f>
        <v>#REF!</v>
      </c>
      <c r="D176" s="51" t="e">
        <f>#REF!/DC$8*100</f>
        <v>#REF!</v>
      </c>
      <c r="E176" s="51" t="e">
        <f>#REF!/DC$8*100</f>
        <v>#REF!</v>
      </c>
      <c r="F176" s="51" t="e">
        <f>#REF!/DC$8*100</f>
        <v>#REF!</v>
      </c>
      <c r="G176" s="51" t="e">
        <f>#REF!/DC$8*100</f>
        <v>#REF!</v>
      </c>
      <c r="H176" s="51" t="e">
        <f>#REF!/DC$8*100</f>
        <v>#REF!</v>
      </c>
      <c r="I176" s="51" t="e">
        <f>#REF!/DC$8*100</f>
        <v>#REF!</v>
      </c>
      <c r="J176" s="51" t="e">
        <f>#REF!/DC$8*100</f>
        <v>#REF!</v>
      </c>
      <c r="K176" s="51" t="e">
        <f>#REF!/DC$8*100</f>
        <v>#REF!</v>
      </c>
      <c r="L176" s="51" t="e">
        <f>#REF!/DC$8*100</f>
        <v>#REF!</v>
      </c>
      <c r="M176" s="51" t="e">
        <f>#REF!/DC$8*100</f>
        <v>#REF!</v>
      </c>
      <c r="N176" s="51" t="e">
        <f>#REF!/DC$8*100</f>
        <v>#REF!</v>
      </c>
      <c r="O176" s="51" t="e">
        <f>#REF!/DC$8*100</f>
        <v>#REF!</v>
      </c>
      <c r="P176" s="51" t="e">
        <f>#REF!/DC$8*100</f>
        <v>#REF!</v>
      </c>
      <c r="Q176" s="51" t="e">
        <f>#REF!/DC$8*100</f>
        <v>#REF!</v>
      </c>
      <c r="R176" s="51" t="e">
        <f>#REF!/DC$8*100</f>
        <v>#REF!</v>
      </c>
    </row>
    <row r="177" spans="3:18" x14ac:dyDescent="0.25">
      <c r="C177" s="51" t="e">
        <f>#REF!/DD$8*100</f>
        <v>#REF!</v>
      </c>
      <c r="D177" s="51" t="e">
        <f>#REF!/DD$8*100</f>
        <v>#REF!</v>
      </c>
      <c r="E177" s="51" t="e">
        <f>#REF!/DD$8*100</f>
        <v>#REF!</v>
      </c>
      <c r="F177" s="51" t="e">
        <f>#REF!/DD$8*100</f>
        <v>#REF!</v>
      </c>
      <c r="G177" s="51" t="e">
        <f>#REF!/DD$8*100</f>
        <v>#REF!</v>
      </c>
      <c r="H177" s="51" t="e">
        <f>#REF!/DD$8*100</f>
        <v>#REF!</v>
      </c>
      <c r="I177" s="51" t="e">
        <f>#REF!/DD$8*100</f>
        <v>#REF!</v>
      </c>
      <c r="J177" s="51" t="e">
        <f>#REF!/DD$8*100</f>
        <v>#REF!</v>
      </c>
      <c r="K177" s="51" t="e">
        <f>#REF!/DD$8*100</f>
        <v>#REF!</v>
      </c>
      <c r="L177" s="51" t="e">
        <f>#REF!/DD$8*100</f>
        <v>#REF!</v>
      </c>
      <c r="M177" s="51" t="e">
        <f>#REF!/DD$8*100</f>
        <v>#REF!</v>
      </c>
      <c r="N177" s="51" t="e">
        <f>#REF!/DD$8*100</f>
        <v>#REF!</v>
      </c>
      <c r="O177" s="51" t="e">
        <f>#REF!/DD$8*100</f>
        <v>#REF!</v>
      </c>
      <c r="P177" s="51" t="e">
        <f>#REF!/DD$8*100</f>
        <v>#REF!</v>
      </c>
      <c r="Q177" s="51" t="e">
        <f>#REF!/DD$8*100</f>
        <v>#REF!</v>
      </c>
      <c r="R177" s="51" t="e">
        <f>#REF!/DD$8*100</f>
        <v>#REF!</v>
      </c>
    </row>
    <row r="178" spans="3:18" x14ac:dyDescent="0.25">
      <c r="C178" s="51" t="e">
        <f>#REF!/DE$8*100</f>
        <v>#REF!</v>
      </c>
      <c r="D178" s="51" t="e">
        <f>#REF!/DE$8*100</f>
        <v>#REF!</v>
      </c>
      <c r="E178" s="51" t="e">
        <f>#REF!/DE$8*100</f>
        <v>#REF!</v>
      </c>
      <c r="F178" s="51" t="e">
        <f>#REF!/DE$8*100</f>
        <v>#REF!</v>
      </c>
      <c r="G178" s="51" t="e">
        <f>#REF!/DE$8*100</f>
        <v>#REF!</v>
      </c>
      <c r="H178" s="51" t="e">
        <f>#REF!/DE$8*100</f>
        <v>#REF!</v>
      </c>
      <c r="I178" s="51" t="e">
        <f>#REF!/DE$8*100</f>
        <v>#REF!</v>
      </c>
      <c r="J178" s="51" t="e">
        <f>#REF!/DE$8*100</f>
        <v>#REF!</v>
      </c>
      <c r="K178" s="51" t="e">
        <f>#REF!/DE$8*100</f>
        <v>#REF!</v>
      </c>
      <c r="L178" s="51" t="e">
        <f>#REF!/DE$8*100</f>
        <v>#REF!</v>
      </c>
      <c r="M178" s="51" t="e">
        <f>#REF!/DE$8*100</f>
        <v>#REF!</v>
      </c>
      <c r="N178" s="51" t="e">
        <f>#REF!/DE$8*100</f>
        <v>#REF!</v>
      </c>
      <c r="O178" s="51" t="e">
        <f>#REF!/DE$8*100</f>
        <v>#REF!</v>
      </c>
      <c r="P178" s="51" t="e">
        <f>#REF!/DE$8*100</f>
        <v>#REF!</v>
      </c>
      <c r="Q178" s="51" t="e">
        <f>#REF!/DE$8*100</f>
        <v>#REF!</v>
      </c>
      <c r="R178" s="51" t="e">
        <f>#REF!/DE$8*100</f>
        <v>#REF!</v>
      </c>
    </row>
    <row r="179" spans="3:18" x14ac:dyDescent="0.25">
      <c r="C179" s="51" t="e">
        <f>#REF!/DF$8*100</f>
        <v>#REF!</v>
      </c>
      <c r="D179" s="51" t="e">
        <f>#REF!/DF$8*100</f>
        <v>#REF!</v>
      </c>
      <c r="E179" s="51" t="e">
        <f>#REF!/DF$8*100</f>
        <v>#REF!</v>
      </c>
      <c r="F179" s="51" t="e">
        <f>#REF!/DF$8*100</f>
        <v>#REF!</v>
      </c>
      <c r="G179" s="51" t="e">
        <f>#REF!/DF$8*100</f>
        <v>#REF!</v>
      </c>
      <c r="H179" s="51" t="e">
        <f>#REF!/DF$8*100</f>
        <v>#REF!</v>
      </c>
      <c r="I179" s="51" t="e">
        <f>#REF!/DF$8*100</f>
        <v>#REF!</v>
      </c>
      <c r="J179" s="51" t="e">
        <f>#REF!/DF$8*100</f>
        <v>#REF!</v>
      </c>
      <c r="K179" s="51" t="e">
        <f>#REF!/DF$8*100</f>
        <v>#REF!</v>
      </c>
      <c r="L179" s="51" t="e">
        <f>#REF!/DF$8*100</f>
        <v>#REF!</v>
      </c>
      <c r="M179" s="51" t="e">
        <f>#REF!/DF$8*100</f>
        <v>#REF!</v>
      </c>
      <c r="N179" s="51" t="e">
        <f>#REF!/DF$8*100</f>
        <v>#REF!</v>
      </c>
      <c r="O179" s="51" t="e">
        <f>#REF!/DF$8*100</f>
        <v>#REF!</v>
      </c>
      <c r="P179" s="51" t="e">
        <f>#REF!/DF$8*100</f>
        <v>#REF!</v>
      </c>
      <c r="Q179" s="51" t="e">
        <f>#REF!/DF$8*100</f>
        <v>#REF!</v>
      </c>
      <c r="R179" s="51" t="e">
        <f>#REF!/DF$8*100</f>
        <v>#REF!</v>
      </c>
    </row>
    <row r="180" spans="3:18" x14ac:dyDescent="0.25">
      <c r="C180" s="51" t="e">
        <f>#REF!/DG$8*100</f>
        <v>#REF!</v>
      </c>
      <c r="D180" s="51" t="e">
        <f>#REF!/DG$8*100</f>
        <v>#REF!</v>
      </c>
      <c r="E180" s="51" t="e">
        <f>#REF!/DG$8*100</f>
        <v>#REF!</v>
      </c>
      <c r="F180" s="51" t="e">
        <f>#REF!/DG$8*100</f>
        <v>#REF!</v>
      </c>
      <c r="G180" s="51" t="e">
        <f>#REF!/DG$8*100</f>
        <v>#REF!</v>
      </c>
      <c r="H180" s="51" t="e">
        <f>#REF!/DG$8*100</f>
        <v>#REF!</v>
      </c>
      <c r="I180" s="51" t="e">
        <f>#REF!/DG$8*100</f>
        <v>#REF!</v>
      </c>
      <c r="J180" s="51" t="e">
        <f>#REF!/DG$8*100</f>
        <v>#REF!</v>
      </c>
      <c r="K180" s="51" t="e">
        <f>#REF!/DG$8*100</f>
        <v>#REF!</v>
      </c>
      <c r="L180" s="51" t="e">
        <f>#REF!/DG$8*100</f>
        <v>#REF!</v>
      </c>
      <c r="M180" s="51" t="e">
        <f>#REF!/DG$8*100</f>
        <v>#REF!</v>
      </c>
      <c r="N180" s="51" t="e">
        <f>#REF!/DG$8*100</f>
        <v>#REF!</v>
      </c>
      <c r="O180" s="51" t="e">
        <f>#REF!/DG$8*100</f>
        <v>#REF!</v>
      </c>
      <c r="P180" s="51" t="e">
        <f>#REF!/DG$8*100</f>
        <v>#REF!</v>
      </c>
      <c r="Q180" s="51" t="e">
        <f>#REF!/DG$8*100</f>
        <v>#REF!</v>
      </c>
      <c r="R180" s="51" t="e">
        <f>#REF!/DG$8*100</f>
        <v>#REF!</v>
      </c>
    </row>
    <row r="181" spans="3:18" x14ac:dyDescent="0.25">
      <c r="C181" s="51" t="e">
        <f>#REF!/DH$8*100</f>
        <v>#REF!</v>
      </c>
      <c r="D181" s="51" t="e">
        <f>#REF!/DH$8*100</f>
        <v>#REF!</v>
      </c>
      <c r="E181" s="51" t="e">
        <f>#REF!/DH$8*100</f>
        <v>#REF!</v>
      </c>
      <c r="F181" s="51" t="e">
        <f>#REF!/DH$8*100</f>
        <v>#REF!</v>
      </c>
      <c r="G181" s="51" t="e">
        <f>#REF!/DH$8*100</f>
        <v>#REF!</v>
      </c>
      <c r="H181" s="51" t="e">
        <f>#REF!/DH$8*100</f>
        <v>#REF!</v>
      </c>
      <c r="I181" s="51" t="e">
        <f>#REF!/DH$8*100</f>
        <v>#REF!</v>
      </c>
      <c r="J181" s="51" t="e">
        <f>#REF!/DH$8*100</f>
        <v>#REF!</v>
      </c>
      <c r="K181" s="51" t="e">
        <f>#REF!/DH$8*100</f>
        <v>#REF!</v>
      </c>
      <c r="L181" s="51" t="e">
        <f>#REF!/DH$8*100</f>
        <v>#REF!</v>
      </c>
      <c r="M181" s="51" t="e">
        <f>#REF!/DH$8*100</f>
        <v>#REF!</v>
      </c>
      <c r="N181" s="51" t="e">
        <f>#REF!/DH$8*100</f>
        <v>#REF!</v>
      </c>
      <c r="O181" s="51" t="e">
        <f>#REF!/DH$8*100</f>
        <v>#REF!</v>
      </c>
      <c r="P181" s="51" t="e">
        <f>#REF!/DH$8*100</f>
        <v>#REF!</v>
      </c>
      <c r="Q181" s="51" t="e">
        <f>#REF!/DH$8*100</f>
        <v>#REF!</v>
      </c>
      <c r="R181" s="51" t="e">
        <f>#REF!/DH$8*100</f>
        <v>#REF!</v>
      </c>
    </row>
    <row r="182" spans="3:18" x14ac:dyDescent="0.25">
      <c r="C182" s="51" t="e">
        <f>#REF!/DI$8*100</f>
        <v>#REF!</v>
      </c>
      <c r="D182" s="51" t="e">
        <f>#REF!/DI$8*100</f>
        <v>#REF!</v>
      </c>
      <c r="E182" s="51" t="e">
        <f>#REF!/DI$8*100</f>
        <v>#REF!</v>
      </c>
      <c r="F182" s="51" t="e">
        <f>#REF!/DI$8*100</f>
        <v>#REF!</v>
      </c>
      <c r="G182" s="51" t="e">
        <f>#REF!/DI$8*100</f>
        <v>#REF!</v>
      </c>
      <c r="H182" s="51" t="e">
        <f>#REF!/DI$8*100</f>
        <v>#REF!</v>
      </c>
      <c r="I182" s="51" t="e">
        <f>#REF!/DI$8*100</f>
        <v>#REF!</v>
      </c>
      <c r="J182" s="51" t="e">
        <f>#REF!/DI$8*100</f>
        <v>#REF!</v>
      </c>
      <c r="K182" s="51" t="e">
        <f>#REF!/DI$8*100</f>
        <v>#REF!</v>
      </c>
      <c r="L182" s="51" t="e">
        <f>#REF!/DI$8*100</f>
        <v>#REF!</v>
      </c>
      <c r="M182" s="51" t="e">
        <f>#REF!/DI$8*100</f>
        <v>#REF!</v>
      </c>
      <c r="N182" s="51" t="e">
        <f>#REF!/DI$8*100</f>
        <v>#REF!</v>
      </c>
      <c r="O182" s="51" t="e">
        <f>#REF!/DI$8*100</f>
        <v>#REF!</v>
      </c>
      <c r="P182" s="51" t="e">
        <f>#REF!/DI$8*100</f>
        <v>#REF!</v>
      </c>
      <c r="Q182" s="51" t="e">
        <f>#REF!/DI$8*100</f>
        <v>#REF!</v>
      </c>
      <c r="R182" s="51" t="e">
        <f>#REF!/DI$8*100</f>
        <v>#REF!</v>
      </c>
    </row>
    <row r="183" spans="3:18" x14ac:dyDescent="0.25">
      <c r="C183" s="51" t="e">
        <f>#REF!/DJ$8*100</f>
        <v>#REF!</v>
      </c>
      <c r="D183" s="51" t="e">
        <f>#REF!/DJ$8*100</f>
        <v>#REF!</v>
      </c>
      <c r="E183" s="51" t="e">
        <f>#REF!/DJ$8*100</f>
        <v>#REF!</v>
      </c>
      <c r="F183" s="51" t="e">
        <f>#REF!/DJ$8*100</f>
        <v>#REF!</v>
      </c>
      <c r="G183" s="51" t="e">
        <f>#REF!/DJ$8*100</f>
        <v>#REF!</v>
      </c>
      <c r="H183" s="51" t="e">
        <f>#REF!/DJ$8*100</f>
        <v>#REF!</v>
      </c>
      <c r="I183" s="51" t="e">
        <f>#REF!/DJ$8*100</f>
        <v>#REF!</v>
      </c>
      <c r="J183" s="51" t="e">
        <f>#REF!/DJ$8*100</f>
        <v>#REF!</v>
      </c>
      <c r="K183" s="51" t="e">
        <f>#REF!/DJ$8*100</f>
        <v>#REF!</v>
      </c>
      <c r="L183" s="51" t="e">
        <f>#REF!/DJ$8*100</f>
        <v>#REF!</v>
      </c>
      <c r="M183" s="51" t="e">
        <f>#REF!/DJ$8*100</f>
        <v>#REF!</v>
      </c>
      <c r="N183" s="51" t="e">
        <f>#REF!/DJ$8*100</f>
        <v>#REF!</v>
      </c>
      <c r="O183" s="51" t="e">
        <f>#REF!/DJ$8*100</f>
        <v>#REF!</v>
      </c>
      <c r="P183" s="51" t="e">
        <f>#REF!/DJ$8*100</f>
        <v>#REF!</v>
      </c>
      <c r="Q183" s="51" t="e">
        <f>#REF!/DJ$8*100</f>
        <v>#REF!</v>
      </c>
      <c r="R183" s="51" t="e">
        <f>#REF!/DJ$8*100</f>
        <v>#REF!</v>
      </c>
    </row>
    <row r="184" spans="3:18" x14ac:dyDescent="0.25">
      <c r="C184" s="51" t="e">
        <f>#REF!/DK$8*100</f>
        <v>#REF!</v>
      </c>
      <c r="D184" s="51" t="e">
        <f>#REF!/DK$8*100</f>
        <v>#REF!</v>
      </c>
      <c r="E184" s="51" t="e">
        <f>#REF!/DK$8*100</f>
        <v>#REF!</v>
      </c>
      <c r="F184" s="51" t="e">
        <f>#REF!/DK$8*100</f>
        <v>#REF!</v>
      </c>
      <c r="G184" s="51" t="e">
        <f>#REF!/DK$8*100</f>
        <v>#REF!</v>
      </c>
      <c r="H184" s="51" t="e">
        <f>#REF!/DK$8*100</f>
        <v>#REF!</v>
      </c>
      <c r="I184" s="51" t="e">
        <f>#REF!/DK$8*100</f>
        <v>#REF!</v>
      </c>
      <c r="J184" s="51" t="e">
        <f>#REF!/DK$8*100</f>
        <v>#REF!</v>
      </c>
      <c r="K184" s="51" t="e">
        <f>#REF!/DK$8*100</f>
        <v>#REF!</v>
      </c>
      <c r="L184" s="51" t="e">
        <f>#REF!/DK$8*100</f>
        <v>#REF!</v>
      </c>
      <c r="M184" s="51" t="e">
        <f>#REF!/DK$8*100</f>
        <v>#REF!</v>
      </c>
      <c r="N184" s="51" t="e">
        <f>#REF!/DK$8*100</f>
        <v>#REF!</v>
      </c>
      <c r="O184" s="51" t="e">
        <f>#REF!/DK$8*100</f>
        <v>#REF!</v>
      </c>
      <c r="P184" s="51" t="e">
        <f>#REF!/DK$8*100</f>
        <v>#REF!</v>
      </c>
      <c r="Q184" s="51" t="e">
        <f>#REF!/DK$8*100</f>
        <v>#REF!</v>
      </c>
      <c r="R184" s="51" t="e">
        <f>#REF!/DK$8*100</f>
        <v>#REF!</v>
      </c>
    </row>
    <row r="185" spans="3:18" x14ac:dyDescent="0.25">
      <c r="C185" s="51" t="e">
        <f>#REF!/DL$8*100</f>
        <v>#REF!</v>
      </c>
      <c r="D185" s="51" t="e">
        <f>#REF!/DL$8*100</f>
        <v>#REF!</v>
      </c>
      <c r="E185" s="51" t="e">
        <f>#REF!/DL$8*100</f>
        <v>#REF!</v>
      </c>
      <c r="F185" s="51" t="e">
        <f>#REF!/DL$8*100</f>
        <v>#REF!</v>
      </c>
      <c r="G185" s="51" t="e">
        <f>#REF!/DL$8*100</f>
        <v>#REF!</v>
      </c>
      <c r="H185" s="51" t="e">
        <f>#REF!/DL$8*100</f>
        <v>#REF!</v>
      </c>
      <c r="I185" s="51" t="e">
        <f>#REF!/DL$8*100</f>
        <v>#REF!</v>
      </c>
      <c r="J185" s="51" t="e">
        <f>#REF!/DL$8*100</f>
        <v>#REF!</v>
      </c>
      <c r="K185" s="51" t="e">
        <f>#REF!/DL$8*100</f>
        <v>#REF!</v>
      </c>
      <c r="L185" s="51" t="e">
        <f>#REF!/DL$8*100</f>
        <v>#REF!</v>
      </c>
      <c r="M185" s="51" t="e">
        <f>#REF!/DL$8*100</f>
        <v>#REF!</v>
      </c>
      <c r="N185" s="51" t="e">
        <f>#REF!/DL$8*100</f>
        <v>#REF!</v>
      </c>
      <c r="O185" s="51" t="e">
        <f>#REF!/DL$8*100</f>
        <v>#REF!</v>
      </c>
      <c r="P185" s="51" t="e">
        <f>#REF!/DL$8*100</f>
        <v>#REF!</v>
      </c>
      <c r="Q185" s="51" t="e">
        <f>#REF!/DL$8*100</f>
        <v>#REF!</v>
      </c>
      <c r="R185" s="51" t="e">
        <f>#REF!/DL$8*100</f>
        <v>#REF!</v>
      </c>
    </row>
    <row r="186" spans="3:18" x14ac:dyDescent="0.25">
      <c r="C186" s="51" t="e">
        <f>#REF!/DM$8*100</f>
        <v>#REF!</v>
      </c>
      <c r="D186" s="51" t="e">
        <f>#REF!/DM$8*100</f>
        <v>#REF!</v>
      </c>
      <c r="E186" s="51" t="e">
        <f>#REF!/DM$8*100</f>
        <v>#REF!</v>
      </c>
      <c r="F186" s="51" t="e">
        <f>#REF!/DM$8*100</f>
        <v>#REF!</v>
      </c>
      <c r="G186" s="51" t="e">
        <f>#REF!/DM$8*100</f>
        <v>#REF!</v>
      </c>
      <c r="H186" s="51" t="e">
        <f>#REF!/DM$8*100</f>
        <v>#REF!</v>
      </c>
      <c r="I186" s="51" t="e">
        <f>#REF!/DM$8*100</f>
        <v>#REF!</v>
      </c>
      <c r="J186" s="51" t="e">
        <f>#REF!/DM$8*100</f>
        <v>#REF!</v>
      </c>
      <c r="K186" s="51" t="e">
        <f>#REF!/DM$8*100</f>
        <v>#REF!</v>
      </c>
      <c r="L186" s="51" t="e">
        <f>#REF!/DM$8*100</f>
        <v>#REF!</v>
      </c>
      <c r="M186" s="51" t="e">
        <f>#REF!/DM$8*100</f>
        <v>#REF!</v>
      </c>
      <c r="N186" s="51" t="e">
        <f>#REF!/DM$8*100</f>
        <v>#REF!</v>
      </c>
      <c r="O186" s="51" t="e">
        <f>#REF!/DM$8*100</f>
        <v>#REF!</v>
      </c>
      <c r="P186" s="51" t="e">
        <f>#REF!/DM$8*100</f>
        <v>#REF!</v>
      </c>
      <c r="Q186" s="51" t="e">
        <f>#REF!/DM$8*100</f>
        <v>#REF!</v>
      </c>
      <c r="R186" s="51" t="e">
        <f>#REF!/DM$8*100</f>
        <v>#REF!</v>
      </c>
    </row>
    <row r="187" spans="3:18" x14ac:dyDescent="0.25">
      <c r="C187" s="51" t="e">
        <f>#REF!/DN$8*100</f>
        <v>#REF!</v>
      </c>
      <c r="D187" s="51" t="e">
        <f>#REF!/DN$8*100</f>
        <v>#REF!</v>
      </c>
      <c r="E187" s="51" t="e">
        <f>#REF!/DN$8*100</f>
        <v>#REF!</v>
      </c>
      <c r="F187" s="51" t="e">
        <f>#REF!/DN$8*100</f>
        <v>#REF!</v>
      </c>
      <c r="G187" s="51" t="e">
        <f>#REF!/DN$8*100</f>
        <v>#REF!</v>
      </c>
      <c r="H187" s="51" t="e">
        <f>#REF!/DN$8*100</f>
        <v>#REF!</v>
      </c>
      <c r="I187" s="51" t="e">
        <f>#REF!/DN$8*100</f>
        <v>#REF!</v>
      </c>
      <c r="J187" s="51" t="e">
        <f>#REF!/DN$8*100</f>
        <v>#REF!</v>
      </c>
      <c r="K187" s="51" t="e">
        <f>#REF!/DN$8*100</f>
        <v>#REF!</v>
      </c>
      <c r="L187" s="51" t="e">
        <f>#REF!/DN$8*100</f>
        <v>#REF!</v>
      </c>
      <c r="M187" s="51" t="e">
        <f>#REF!/DN$8*100</f>
        <v>#REF!</v>
      </c>
      <c r="N187" s="51" t="e">
        <f>#REF!/DN$8*100</f>
        <v>#REF!</v>
      </c>
      <c r="O187" s="51" t="e">
        <f>#REF!/DN$8*100</f>
        <v>#REF!</v>
      </c>
      <c r="P187" s="51" t="e">
        <f>#REF!/DN$8*100</f>
        <v>#REF!</v>
      </c>
      <c r="Q187" s="51" t="e">
        <f>#REF!/DN$8*100</f>
        <v>#REF!</v>
      </c>
      <c r="R187" s="51" t="e">
        <f>#REF!/DN$8*100</f>
        <v>#REF!</v>
      </c>
    </row>
    <row r="188" spans="3:18" x14ac:dyDescent="0.25">
      <c r="C188" s="51" t="e">
        <f>#REF!/DO$8*100</f>
        <v>#REF!</v>
      </c>
      <c r="D188" s="51" t="e">
        <f>#REF!/DO$8*100</f>
        <v>#REF!</v>
      </c>
      <c r="E188" s="51" t="e">
        <f>#REF!/DO$8*100</f>
        <v>#REF!</v>
      </c>
      <c r="F188" s="51" t="e">
        <f>#REF!/DO$8*100</f>
        <v>#REF!</v>
      </c>
      <c r="G188" s="51" t="e">
        <f>#REF!/DO$8*100</f>
        <v>#REF!</v>
      </c>
      <c r="H188" s="51" t="e">
        <f>#REF!/DO$8*100</f>
        <v>#REF!</v>
      </c>
      <c r="I188" s="51" t="e">
        <f>#REF!/DO$8*100</f>
        <v>#REF!</v>
      </c>
      <c r="J188" s="51" t="e">
        <f>#REF!/DO$8*100</f>
        <v>#REF!</v>
      </c>
      <c r="K188" s="51" t="e">
        <f>#REF!/DO$8*100</f>
        <v>#REF!</v>
      </c>
      <c r="L188" s="51" t="e">
        <f>#REF!/DO$8*100</f>
        <v>#REF!</v>
      </c>
      <c r="M188" s="51" t="e">
        <f>#REF!/DO$8*100</f>
        <v>#REF!</v>
      </c>
      <c r="N188" s="51" t="e">
        <f>#REF!/DO$8*100</f>
        <v>#REF!</v>
      </c>
      <c r="O188" s="51" t="e">
        <f>#REF!/DO$8*100</f>
        <v>#REF!</v>
      </c>
      <c r="P188" s="51" t="e">
        <f>#REF!/DO$8*100</f>
        <v>#REF!</v>
      </c>
      <c r="Q188" s="51" t="e">
        <f>#REF!/DO$8*100</f>
        <v>#REF!</v>
      </c>
      <c r="R188" s="51" t="e">
        <f>#REF!/DO$8*100</f>
        <v>#REF!</v>
      </c>
    </row>
    <row r="189" spans="3:18" x14ac:dyDescent="0.25">
      <c r="C189" s="51" t="e">
        <f>#REF!/DP$8*100</f>
        <v>#REF!</v>
      </c>
      <c r="D189" s="51" t="e">
        <f>#REF!/DP$8*100</f>
        <v>#REF!</v>
      </c>
      <c r="E189" s="51" t="e">
        <f>#REF!/DP$8*100</f>
        <v>#REF!</v>
      </c>
      <c r="F189" s="51" t="e">
        <f>#REF!/DP$8*100</f>
        <v>#REF!</v>
      </c>
      <c r="G189" s="51" t="e">
        <f>#REF!/DP$8*100</f>
        <v>#REF!</v>
      </c>
      <c r="H189" s="51" t="e">
        <f>#REF!/DP$8*100</f>
        <v>#REF!</v>
      </c>
      <c r="I189" s="51" t="e">
        <f>#REF!/DP$8*100</f>
        <v>#REF!</v>
      </c>
      <c r="J189" s="51" t="e">
        <f>#REF!/DP$8*100</f>
        <v>#REF!</v>
      </c>
      <c r="K189" s="51" t="e">
        <f>#REF!/DP$8*100</f>
        <v>#REF!</v>
      </c>
      <c r="L189" s="51" t="e">
        <f>#REF!/DP$8*100</f>
        <v>#REF!</v>
      </c>
      <c r="M189" s="51" t="e">
        <f>#REF!/DP$8*100</f>
        <v>#REF!</v>
      </c>
      <c r="N189" s="51" t="e">
        <f>#REF!/DP$8*100</f>
        <v>#REF!</v>
      </c>
      <c r="O189" s="51" t="e">
        <f>#REF!/DP$8*100</f>
        <v>#REF!</v>
      </c>
      <c r="P189" s="51" t="e">
        <f>#REF!/DP$8*100</f>
        <v>#REF!</v>
      </c>
      <c r="Q189" s="51" t="e">
        <f>#REF!/DP$8*100</f>
        <v>#REF!</v>
      </c>
      <c r="R189" s="51" t="e">
        <f>#REF!/DP$8*100</f>
        <v>#REF!</v>
      </c>
    </row>
    <row r="190" spans="3:18" x14ac:dyDescent="0.25">
      <c r="C190" s="51" t="e">
        <f>#REF!/DQ$8*100</f>
        <v>#REF!</v>
      </c>
      <c r="D190" s="51" t="e">
        <f>#REF!/DQ$8*100</f>
        <v>#REF!</v>
      </c>
      <c r="E190" s="51" t="e">
        <f>#REF!/DQ$8*100</f>
        <v>#REF!</v>
      </c>
      <c r="F190" s="51" t="e">
        <f>#REF!/DQ$8*100</f>
        <v>#REF!</v>
      </c>
      <c r="G190" s="51" t="e">
        <f>#REF!/DQ$8*100</f>
        <v>#REF!</v>
      </c>
      <c r="H190" s="51" t="e">
        <f>#REF!/DQ$8*100</f>
        <v>#REF!</v>
      </c>
      <c r="I190" s="51" t="e">
        <f>#REF!/DQ$8*100</f>
        <v>#REF!</v>
      </c>
      <c r="J190" s="51" t="e">
        <f>#REF!/DQ$8*100</f>
        <v>#REF!</v>
      </c>
      <c r="K190" s="51" t="e">
        <f>#REF!/DQ$8*100</f>
        <v>#REF!</v>
      </c>
      <c r="L190" s="51" t="e">
        <f>#REF!/DQ$8*100</f>
        <v>#REF!</v>
      </c>
      <c r="M190" s="51" t="e">
        <f>#REF!/DQ$8*100</f>
        <v>#REF!</v>
      </c>
      <c r="N190" s="51" t="e">
        <f>#REF!/DQ$8*100</f>
        <v>#REF!</v>
      </c>
      <c r="O190" s="51" t="e">
        <f>#REF!/DQ$8*100</f>
        <v>#REF!</v>
      </c>
      <c r="P190" s="51" t="e">
        <f>#REF!/DQ$8*100</f>
        <v>#REF!</v>
      </c>
      <c r="Q190" s="51" t="e">
        <f>#REF!/DQ$8*100</f>
        <v>#REF!</v>
      </c>
      <c r="R190" s="51" t="e">
        <f>#REF!/DQ$8*100</f>
        <v>#REF!</v>
      </c>
    </row>
    <row r="191" spans="3:18" x14ac:dyDescent="0.25">
      <c r="C191" s="51" t="e">
        <f>#REF!/DR$8*100</f>
        <v>#REF!</v>
      </c>
      <c r="D191" s="51" t="e">
        <f>#REF!/DR$8*100</f>
        <v>#REF!</v>
      </c>
      <c r="E191" s="51" t="e">
        <f>#REF!/DR$8*100</f>
        <v>#REF!</v>
      </c>
      <c r="F191" s="51" t="e">
        <f>#REF!/DR$8*100</f>
        <v>#REF!</v>
      </c>
      <c r="G191" s="51" t="e">
        <f>#REF!/DR$8*100</f>
        <v>#REF!</v>
      </c>
      <c r="H191" s="51" t="e">
        <f>#REF!/DR$8*100</f>
        <v>#REF!</v>
      </c>
      <c r="I191" s="51" t="e">
        <f>#REF!/DR$8*100</f>
        <v>#REF!</v>
      </c>
      <c r="J191" s="51" t="e">
        <f>#REF!/DR$8*100</f>
        <v>#REF!</v>
      </c>
      <c r="K191" s="51" t="e">
        <f>#REF!/DR$8*100</f>
        <v>#REF!</v>
      </c>
      <c r="L191" s="51" t="e">
        <f>#REF!/DR$8*100</f>
        <v>#REF!</v>
      </c>
      <c r="M191" s="51" t="e">
        <f>#REF!/DR$8*100</f>
        <v>#REF!</v>
      </c>
      <c r="N191" s="51" t="e">
        <f>#REF!/DR$8*100</f>
        <v>#REF!</v>
      </c>
      <c r="O191" s="51" t="e">
        <f>#REF!/DR$8*100</f>
        <v>#REF!</v>
      </c>
      <c r="P191" s="51" t="e">
        <f>#REF!/DR$8*100</f>
        <v>#REF!</v>
      </c>
      <c r="Q191" s="51" t="e">
        <f>#REF!/DR$8*100</f>
        <v>#REF!</v>
      </c>
      <c r="R191" s="51" t="e">
        <f>#REF!/DR$8*100</f>
        <v>#REF!</v>
      </c>
    </row>
    <row r="192" spans="3:18" x14ac:dyDescent="0.25">
      <c r="C192" s="51" t="e">
        <f>#REF!/DS$8*100</f>
        <v>#REF!</v>
      </c>
      <c r="D192" s="51" t="e">
        <f>#REF!/DS$8*100</f>
        <v>#REF!</v>
      </c>
      <c r="E192" s="51" t="e">
        <f>#REF!/DS$8*100</f>
        <v>#REF!</v>
      </c>
      <c r="F192" s="51" t="e">
        <f>#REF!/DS$8*100</f>
        <v>#REF!</v>
      </c>
      <c r="G192" s="51" t="e">
        <f>#REF!/DS$8*100</f>
        <v>#REF!</v>
      </c>
      <c r="H192" s="51" t="e">
        <f>#REF!/DS$8*100</f>
        <v>#REF!</v>
      </c>
      <c r="I192" s="51" t="e">
        <f>#REF!/DS$8*100</f>
        <v>#REF!</v>
      </c>
      <c r="J192" s="51" t="e">
        <f>#REF!/DS$8*100</f>
        <v>#REF!</v>
      </c>
      <c r="K192" s="51" t="e">
        <f>#REF!/DS$8*100</f>
        <v>#REF!</v>
      </c>
      <c r="L192" s="51" t="e">
        <f>#REF!/DS$8*100</f>
        <v>#REF!</v>
      </c>
      <c r="M192" s="51" t="e">
        <f>#REF!/DS$8*100</f>
        <v>#REF!</v>
      </c>
      <c r="N192" s="51" t="e">
        <f>#REF!/DS$8*100</f>
        <v>#REF!</v>
      </c>
      <c r="O192" s="51" t="e">
        <f>#REF!/DS$8*100</f>
        <v>#REF!</v>
      </c>
      <c r="P192" s="51" t="e">
        <f>#REF!/DS$8*100</f>
        <v>#REF!</v>
      </c>
      <c r="Q192" s="51" t="e">
        <f>#REF!/DS$8*100</f>
        <v>#REF!</v>
      </c>
      <c r="R192" s="51" t="e">
        <f>#REF!/DS$8*100</f>
        <v>#REF!</v>
      </c>
    </row>
    <row r="193" spans="3:18" x14ac:dyDescent="0.25">
      <c r="C193" s="51" t="e">
        <f>#REF!/DT$8*100</f>
        <v>#REF!</v>
      </c>
      <c r="D193" s="51" t="e">
        <f>#REF!/DT$8*100</f>
        <v>#REF!</v>
      </c>
      <c r="E193" s="51" t="e">
        <f>#REF!/DT$8*100</f>
        <v>#REF!</v>
      </c>
      <c r="F193" s="51" t="e">
        <f>#REF!/DT$8*100</f>
        <v>#REF!</v>
      </c>
      <c r="G193" s="51" t="e">
        <f>#REF!/DT$8*100</f>
        <v>#REF!</v>
      </c>
      <c r="H193" s="51" t="e">
        <f>#REF!/DT$8*100</f>
        <v>#REF!</v>
      </c>
      <c r="I193" s="51" t="e">
        <f>#REF!/DT$8*100</f>
        <v>#REF!</v>
      </c>
      <c r="J193" s="51" t="e">
        <f>#REF!/DT$8*100</f>
        <v>#REF!</v>
      </c>
      <c r="K193" s="51" t="e">
        <f>#REF!/DT$8*100</f>
        <v>#REF!</v>
      </c>
      <c r="L193" s="51" t="e">
        <f>#REF!/DT$8*100</f>
        <v>#REF!</v>
      </c>
      <c r="M193" s="51" t="e">
        <f>#REF!/DT$8*100</f>
        <v>#REF!</v>
      </c>
      <c r="N193" s="51" t="e">
        <f>#REF!/DT$8*100</f>
        <v>#REF!</v>
      </c>
      <c r="O193" s="51" t="e">
        <f>#REF!/DT$8*100</f>
        <v>#REF!</v>
      </c>
      <c r="P193" s="51" t="e">
        <f>#REF!/DT$8*100</f>
        <v>#REF!</v>
      </c>
      <c r="Q193" s="51" t="e">
        <f>#REF!/DT$8*100</f>
        <v>#REF!</v>
      </c>
      <c r="R193" s="51" t="e">
        <f>#REF!/DT$8*100</f>
        <v>#REF!</v>
      </c>
    </row>
    <row r="194" spans="3:18" x14ac:dyDescent="0.25">
      <c r="C194" s="51" t="e">
        <f>#REF!/DU$8*100</f>
        <v>#REF!</v>
      </c>
      <c r="D194" s="51" t="e">
        <f>#REF!/DU$8*100</f>
        <v>#REF!</v>
      </c>
      <c r="E194" s="51" t="e">
        <f>#REF!/DU$8*100</f>
        <v>#REF!</v>
      </c>
      <c r="F194" s="51" t="e">
        <f>#REF!/DU$8*100</f>
        <v>#REF!</v>
      </c>
      <c r="G194" s="51" t="e">
        <f>#REF!/DU$8*100</f>
        <v>#REF!</v>
      </c>
      <c r="H194" s="51" t="e">
        <f>#REF!/DU$8*100</f>
        <v>#REF!</v>
      </c>
      <c r="I194" s="51" t="e">
        <f>#REF!/DU$8*100</f>
        <v>#REF!</v>
      </c>
      <c r="J194" s="51" t="e">
        <f>#REF!/DU$8*100</f>
        <v>#REF!</v>
      </c>
      <c r="K194" s="51" t="e">
        <f>#REF!/DU$8*100</f>
        <v>#REF!</v>
      </c>
      <c r="L194" s="51" t="e">
        <f>#REF!/DU$8*100</f>
        <v>#REF!</v>
      </c>
      <c r="M194" s="51" t="e">
        <f>#REF!/DU$8*100</f>
        <v>#REF!</v>
      </c>
      <c r="N194" s="51" t="e">
        <f>#REF!/DU$8*100</f>
        <v>#REF!</v>
      </c>
      <c r="O194" s="51" t="e">
        <f>#REF!/DU$8*100</f>
        <v>#REF!</v>
      </c>
      <c r="P194" s="51" t="e">
        <f>#REF!/DU$8*100</f>
        <v>#REF!</v>
      </c>
      <c r="Q194" s="51" t="e">
        <f>#REF!/DU$8*100</f>
        <v>#REF!</v>
      </c>
      <c r="R194" s="51" t="e">
        <f>#REF!/DU$8*100</f>
        <v>#REF!</v>
      </c>
    </row>
    <row r="195" spans="3:18" x14ac:dyDescent="0.25">
      <c r="C195" s="51" t="e">
        <f>#REF!/DV$8*100</f>
        <v>#REF!</v>
      </c>
      <c r="D195" s="51" t="e">
        <f>#REF!/DV$8*100</f>
        <v>#REF!</v>
      </c>
      <c r="E195" s="51" t="e">
        <f>#REF!/DV$8*100</f>
        <v>#REF!</v>
      </c>
      <c r="F195" s="51" t="e">
        <f>#REF!/DV$8*100</f>
        <v>#REF!</v>
      </c>
      <c r="G195" s="51" t="e">
        <f>#REF!/DV$8*100</f>
        <v>#REF!</v>
      </c>
      <c r="H195" s="51" t="e">
        <f>#REF!/DV$8*100</f>
        <v>#REF!</v>
      </c>
      <c r="I195" s="51" t="e">
        <f>#REF!/DV$8*100</f>
        <v>#REF!</v>
      </c>
      <c r="J195" s="51" t="e">
        <f>#REF!/DV$8*100</f>
        <v>#REF!</v>
      </c>
      <c r="K195" s="51" t="e">
        <f>#REF!/DV$8*100</f>
        <v>#REF!</v>
      </c>
      <c r="L195" s="51" t="e">
        <f>#REF!/DV$8*100</f>
        <v>#REF!</v>
      </c>
      <c r="M195" s="51" t="e">
        <f>#REF!/DV$8*100</f>
        <v>#REF!</v>
      </c>
      <c r="N195" s="51" t="e">
        <f>#REF!/DV$8*100</f>
        <v>#REF!</v>
      </c>
      <c r="O195" s="51" t="e">
        <f>#REF!/DV$8*100</f>
        <v>#REF!</v>
      </c>
      <c r="P195" s="51" t="e">
        <f>#REF!/DV$8*100</f>
        <v>#REF!</v>
      </c>
      <c r="Q195" s="51" t="e">
        <f>#REF!/DV$8*100</f>
        <v>#REF!</v>
      </c>
      <c r="R195" s="51" t="e">
        <f>#REF!/DV$8*100</f>
        <v>#REF!</v>
      </c>
    </row>
    <row r="196" spans="3:18" x14ac:dyDescent="0.25">
      <c r="C196" s="51" t="e">
        <f>#REF!/DW$8*100</f>
        <v>#REF!</v>
      </c>
      <c r="D196" s="51" t="e">
        <f>#REF!/DW$8*100</f>
        <v>#REF!</v>
      </c>
      <c r="E196" s="51" t="e">
        <f>#REF!/DW$8*100</f>
        <v>#REF!</v>
      </c>
      <c r="F196" s="51" t="e">
        <f>#REF!/DW$8*100</f>
        <v>#REF!</v>
      </c>
      <c r="G196" s="51" t="e">
        <f>#REF!/DW$8*100</f>
        <v>#REF!</v>
      </c>
      <c r="H196" s="51" t="e">
        <f>#REF!/DW$8*100</f>
        <v>#REF!</v>
      </c>
      <c r="I196" s="51" t="e">
        <f>#REF!/DW$8*100</f>
        <v>#REF!</v>
      </c>
      <c r="J196" s="51" t="e">
        <f>#REF!/DW$8*100</f>
        <v>#REF!</v>
      </c>
      <c r="K196" s="51" t="e">
        <f>#REF!/DW$8*100</f>
        <v>#REF!</v>
      </c>
      <c r="L196" s="51" t="e">
        <f>#REF!/DW$8*100</f>
        <v>#REF!</v>
      </c>
      <c r="M196" s="51" t="e">
        <f>#REF!/DW$8*100</f>
        <v>#REF!</v>
      </c>
      <c r="N196" s="51" t="e">
        <f>#REF!/DW$8*100</f>
        <v>#REF!</v>
      </c>
      <c r="O196" s="51" t="e">
        <f>#REF!/DW$8*100</f>
        <v>#REF!</v>
      </c>
      <c r="P196" s="51" t="e">
        <f>#REF!/DW$8*100</f>
        <v>#REF!</v>
      </c>
      <c r="Q196" s="51" t="e">
        <f>#REF!/DW$8*100</f>
        <v>#REF!</v>
      </c>
      <c r="R196" s="51" t="e">
        <f>#REF!/DW$8*100</f>
        <v>#REF!</v>
      </c>
    </row>
    <row r="197" spans="3:18" x14ac:dyDescent="0.25">
      <c r="C197" s="51" t="e">
        <f>#REF!/DX$8*100</f>
        <v>#REF!</v>
      </c>
      <c r="D197" s="51" t="e">
        <f>#REF!/DX$8*100</f>
        <v>#REF!</v>
      </c>
      <c r="E197" s="51" t="e">
        <f>#REF!/DX$8*100</f>
        <v>#REF!</v>
      </c>
      <c r="F197" s="51" t="e">
        <f>#REF!/DX$8*100</f>
        <v>#REF!</v>
      </c>
      <c r="G197" s="51" t="e">
        <f>#REF!/DX$8*100</f>
        <v>#REF!</v>
      </c>
      <c r="H197" s="51" t="e">
        <f>#REF!/DX$8*100</f>
        <v>#REF!</v>
      </c>
      <c r="I197" s="51" t="e">
        <f>#REF!/DX$8*100</f>
        <v>#REF!</v>
      </c>
      <c r="J197" s="51" t="e">
        <f>#REF!/DX$8*100</f>
        <v>#REF!</v>
      </c>
      <c r="K197" s="51" t="e">
        <f>#REF!/DX$8*100</f>
        <v>#REF!</v>
      </c>
      <c r="L197" s="51" t="e">
        <f>#REF!/DX$8*100</f>
        <v>#REF!</v>
      </c>
      <c r="M197" s="51" t="e">
        <f>#REF!/DX$8*100</f>
        <v>#REF!</v>
      </c>
      <c r="N197" s="51" t="e">
        <f>#REF!/DX$8*100</f>
        <v>#REF!</v>
      </c>
      <c r="O197" s="51" t="e">
        <f>#REF!/DX$8*100</f>
        <v>#REF!</v>
      </c>
      <c r="P197" s="51" t="e">
        <f>#REF!/DX$8*100</f>
        <v>#REF!</v>
      </c>
      <c r="Q197" s="51" t="e">
        <f>#REF!/DX$8*100</f>
        <v>#REF!</v>
      </c>
      <c r="R197" s="51" t="e">
        <f>#REF!/DX$8*100</f>
        <v>#REF!</v>
      </c>
    </row>
    <row r="198" spans="3:18" x14ac:dyDescent="0.25">
      <c r="C198" s="51" t="e">
        <f>#REF!/DY$8*100</f>
        <v>#REF!</v>
      </c>
      <c r="D198" s="51" t="e">
        <f>#REF!/DY$8*100</f>
        <v>#REF!</v>
      </c>
      <c r="E198" s="51" t="e">
        <f>#REF!/DY$8*100</f>
        <v>#REF!</v>
      </c>
      <c r="F198" s="51" t="e">
        <f>#REF!/DY$8*100</f>
        <v>#REF!</v>
      </c>
      <c r="G198" s="51" t="e">
        <f>#REF!/DY$8*100</f>
        <v>#REF!</v>
      </c>
      <c r="H198" s="51" t="e">
        <f>#REF!/DY$8*100</f>
        <v>#REF!</v>
      </c>
      <c r="I198" s="51" t="e">
        <f>#REF!/DY$8*100</f>
        <v>#REF!</v>
      </c>
      <c r="J198" s="51" t="e">
        <f>#REF!/DY$8*100</f>
        <v>#REF!</v>
      </c>
      <c r="K198" s="51" t="e">
        <f>#REF!/DY$8*100</f>
        <v>#REF!</v>
      </c>
      <c r="L198" s="51" t="e">
        <f>#REF!/DY$8*100</f>
        <v>#REF!</v>
      </c>
      <c r="M198" s="51" t="e">
        <f>#REF!/DY$8*100</f>
        <v>#REF!</v>
      </c>
      <c r="N198" s="51" t="e">
        <f>#REF!/DY$8*100</f>
        <v>#REF!</v>
      </c>
      <c r="O198" s="51" t="e">
        <f>#REF!/DY$8*100</f>
        <v>#REF!</v>
      </c>
      <c r="P198" s="51" t="e">
        <f>#REF!/DY$8*100</f>
        <v>#REF!</v>
      </c>
      <c r="Q198" s="51" t="e">
        <f>#REF!/DY$8*100</f>
        <v>#REF!</v>
      </c>
      <c r="R198" s="51" t="e">
        <f>#REF!/DY$8*100</f>
        <v>#REF!</v>
      </c>
    </row>
    <row r="199" spans="3:18" x14ac:dyDescent="0.25">
      <c r="C199" s="51" t="e">
        <f>#REF!/DZ$8*100</f>
        <v>#REF!</v>
      </c>
      <c r="D199" s="51" t="e">
        <f>#REF!/DZ$8*100</f>
        <v>#REF!</v>
      </c>
      <c r="E199" s="51" t="e">
        <f>#REF!/DZ$8*100</f>
        <v>#REF!</v>
      </c>
      <c r="F199" s="51" t="e">
        <f>#REF!/DZ$8*100</f>
        <v>#REF!</v>
      </c>
      <c r="G199" s="51" t="e">
        <f>#REF!/DZ$8*100</f>
        <v>#REF!</v>
      </c>
      <c r="H199" s="51" t="e">
        <f>#REF!/DZ$8*100</f>
        <v>#REF!</v>
      </c>
      <c r="I199" s="51" t="e">
        <f>#REF!/DZ$8*100</f>
        <v>#REF!</v>
      </c>
      <c r="J199" s="51" t="e">
        <f>#REF!/DZ$8*100</f>
        <v>#REF!</v>
      </c>
      <c r="K199" s="51" t="e">
        <f>#REF!/DZ$8*100</f>
        <v>#REF!</v>
      </c>
      <c r="L199" s="51" t="e">
        <f>#REF!/DZ$8*100</f>
        <v>#REF!</v>
      </c>
      <c r="M199" s="51" t="e">
        <f>#REF!/DZ$8*100</f>
        <v>#REF!</v>
      </c>
      <c r="N199" s="51" t="e">
        <f>#REF!/DZ$8*100</f>
        <v>#REF!</v>
      </c>
      <c r="O199" s="51" t="e">
        <f>#REF!/DZ$8*100</f>
        <v>#REF!</v>
      </c>
      <c r="P199" s="51" t="e">
        <f>#REF!/DZ$8*100</f>
        <v>#REF!</v>
      </c>
      <c r="Q199" s="51" t="e">
        <f>#REF!/DZ$8*100</f>
        <v>#REF!</v>
      </c>
      <c r="R199" s="51" t="e">
        <f>#REF!/DZ$8*100</f>
        <v>#REF!</v>
      </c>
    </row>
    <row r="200" spans="3:18" x14ac:dyDescent="0.25">
      <c r="C200" s="51" t="e">
        <f>#REF!/EA$8*100</f>
        <v>#REF!</v>
      </c>
      <c r="D200" s="51" t="e">
        <f>#REF!/EA$8*100</f>
        <v>#REF!</v>
      </c>
      <c r="E200" s="51" t="e">
        <f>#REF!/EA$8*100</f>
        <v>#REF!</v>
      </c>
      <c r="F200" s="51" t="e">
        <f>#REF!/EA$8*100</f>
        <v>#REF!</v>
      </c>
      <c r="G200" s="51" t="e">
        <f>#REF!/EA$8*100</f>
        <v>#REF!</v>
      </c>
      <c r="H200" s="51" t="e">
        <f>#REF!/EA$8*100</f>
        <v>#REF!</v>
      </c>
      <c r="I200" s="51" t="e">
        <f>#REF!/EA$8*100</f>
        <v>#REF!</v>
      </c>
      <c r="J200" s="51" t="e">
        <f>#REF!/EA$8*100</f>
        <v>#REF!</v>
      </c>
      <c r="K200" s="51" t="e">
        <f>#REF!/EA$8*100</f>
        <v>#REF!</v>
      </c>
      <c r="L200" s="51" t="e">
        <f>#REF!/EA$8*100</f>
        <v>#REF!</v>
      </c>
      <c r="M200" s="51" t="e">
        <f>#REF!/EA$8*100</f>
        <v>#REF!</v>
      </c>
      <c r="N200" s="51" t="e">
        <f>#REF!/EA$8*100</f>
        <v>#REF!</v>
      </c>
      <c r="O200" s="51" t="e">
        <f>#REF!/EA$8*100</f>
        <v>#REF!</v>
      </c>
      <c r="P200" s="51" t="e">
        <f>#REF!/EA$8*100</f>
        <v>#REF!</v>
      </c>
      <c r="Q200" s="51" t="e">
        <f>#REF!/EA$8*100</f>
        <v>#REF!</v>
      </c>
      <c r="R200" s="51" t="e">
        <f>#REF!/EA$8*100</f>
        <v>#REF!</v>
      </c>
    </row>
    <row r="201" spans="3:18" x14ac:dyDescent="0.25">
      <c r="C201" s="51" t="e">
        <f>#REF!/EB$8*100</f>
        <v>#REF!</v>
      </c>
      <c r="D201" s="51" t="e">
        <f>#REF!/EB$8*100</f>
        <v>#REF!</v>
      </c>
      <c r="E201" s="51" t="e">
        <f>#REF!/EB$8*100</f>
        <v>#REF!</v>
      </c>
      <c r="F201" s="51" t="e">
        <f>#REF!/EB$8*100</f>
        <v>#REF!</v>
      </c>
      <c r="G201" s="51" t="e">
        <f>#REF!/EB$8*100</f>
        <v>#REF!</v>
      </c>
      <c r="H201" s="51" t="e">
        <f>#REF!/EB$8*100</f>
        <v>#REF!</v>
      </c>
      <c r="I201" s="51" t="e">
        <f>#REF!/EB$8*100</f>
        <v>#REF!</v>
      </c>
      <c r="J201" s="51" t="e">
        <f>#REF!/EB$8*100</f>
        <v>#REF!</v>
      </c>
      <c r="K201" s="51" t="e">
        <f>#REF!/EB$8*100</f>
        <v>#REF!</v>
      </c>
      <c r="L201" s="51" t="e">
        <f>#REF!/EB$8*100</f>
        <v>#REF!</v>
      </c>
      <c r="M201" s="51" t="e">
        <f>#REF!/EB$8*100</f>
        <v>#REF!</v>
      </c>
      <c r="N201" s="51" t="e">
        <f>#REF!/EB$8*100</f>
        <v>#REF!</v>
      </c>
      <c r="O201" s="51" t="e">
        <f>#REF!/EB$8*100</f>
        <v>#REF!</v>
      </c>
      <c r="P201" s="51" t="e">
        <f>#REF!/EB$8*100</f>
        <v>#REF!</v>
      </c>
      <c r="Q201" s="51" t="e">
        <f>#REF!/EB$8*100</f>
        <v>#REF!</v>
      </c>
      <c r="R201" s="51" t="e">
        <f>#REF!/EB$8*100</f>
        <v>#REF!</v>
      </c>
    </row>
    <row r="202" spans="3:18" x14ac:dyDescent="0.25">
      <c r="C202" s="51" t="e">
        <f>#REF!/EC$8*100</f>
        <v>#REF!</v>
      </c>
      <c r="D202" s="51" t="e">
        <f>#REF!/EC$8*100</f>
        <v>#REF!</v>
      </c>
      <c r="E202" s="51" t="e">
        <f>#REF!/EC$8*100</f>
        <v>#REF!</v>
      </c>
      <c r="F202" s="51" t="e">
        <f>#REF!/EC$8*100</f>
        <v>#REF!</v>
      </c>
      <c r="G202" s="51" t="e">
        <f>#REF!/EC$8*100</f>
        <v>#REF!</v>
      </c>
      <c r="H202" s="51" t="e">
        <f>#REF!/EC$8*100</f>
        <v>#REF!</v>
      </c>
      <c r="I202" s="51" t="e">
        <f>#REF!/EC$8*100</f>
        <v>#REF!</v>
      </c>
      <c r="J202" s="51" t="e">
        <f>#REF!/EC$8*100</f>
        <v>#REF!</v>
      </c>
      <c r="K202" s="51" t="e">
        <f>#REF!/EC$8*100</f>
        <v>#REF!</v>
      </c>
      <c r="L202" s="51" t="e">
        <f>#REF!/EC$8*100</f>
        <v>#REF!</v>
      </c>
      <c r="M202" s="51" t="e">
        <f>#REF!/EC$8*100</f>
        <v>#REF!</v>
      </c>
      <c r="N202" s="51" t="e">
        <f>#REF!/EC$8*100</f>
        <v>#REF!</v>
      </c>
      <c r="O202" s="51" t="e">
        <f>#REF!/EC$8*100</f>
        <v>#REF!</v>
      </c>
      <c r="P202" s="51" t="e">
        <f>#REF!/EC$8*100</f>
        <v>#REF!</v>
      </c>
      <c r="Q202" s="51" t="e">
        <f>#REF!/EC$8*100</f>
        <v>#REF!</v>
      </c>
      <c r="R202" s="51" t="e">
        <f>#REF!/EC$8*100</f>
        <v>#REF!</v>
      </c>
    </row>
    <row r="203" spans="3:18" x14ac:dyDescent="0.25">
      <c r="C203" s="51" t="e">
        <f>#REF!/ED$8*100</f>
        <v>#REF!</v>
      </c>
      <c r="D203" s="51" t="e">
        <f>#REF!/ED$8*100</f>
        <v>#REF!</v>
      </c>
      <c r="E203" s="51" t="e">
        <f>#REF!/ED$8*100</f>
        <v>#REF!</v>
      </c>
      <c r="F203" s="51" t="e">
        <f>#REF!/ED$8*100</f>
        <v>#REF!</v>
      </c>
      <c r="G203" s="51" t="e">
        <f>#REF!/ED$8*100</f>
        <v>#REF!</v>
      </c>
      <c r="H203" s="51" t="e">
        <f>#REF!/ED$8*100</f>
        <v>#REF!</v>
      </c>
      <c r="I203" s="51" t="e">
        <f>#REF!/ED$8*100</f>
        <v>#REF!</v>
      </c>
      <c r="J203" s="51" t="e">
        <f>#REF!/ED$8*100</f>
        <v>#REF!</v>
      </c>
      <c r="K203" s="51" t="e">
        <f>#REF!/ED$8*100</f>
        <v>#REF!</v>
      </c>
      <c r="L203" s="51" t="e">
        <f>#REF!/ED$8*100</f>
        <v>#REF!</v>
      </c>
      <c r="M203" s="51" t="e">
        <f>#REF!/ED$8*100</f>
        <v>#REF!</v>
      </c>
      <c r="N203" s="51" t="e">
        <f>#REF!/ED$8*100</f>
        <v>#REF!</v>
      </c>
      <c r="O203" s="51" t="e">
        <f>#REF!/ED$8*100</f>
        <v>#REF!</v>
      </c>
      <c r="P203" s="51" t="e">
        <f>#REF!/ED$8*100</f>
        <v>#REF!</v>
      </c>
      <c r="Q203" s="51" t="e">
        <f>#REF!/ED$8*100</f>
        <v>#REF!</v>
      </c>
      <c r="R203" s="51" t="e">
        <f>#REF!/ED$8*100</f>
        <v>#REF!</v>
      </c>
    </row>
    <row r="204" spans="3:18" x14ac:dyDescent="0.25">
      <c r="C204" s="51" t="e">
        <f>#REF!/EE$8*100</f>
        <v>#REF!</v>
      </c>
      <c r="D204" s="51" t="e">
        <f>#REF!/EE$8*100</f>
        <v>#REF!</v>
      </c>
      <c r="E204" s="51" t="e">
        <f>#REF!/EE$8*100</f>
        <v>#REF!</v>
      </c>
      <c r="F204" s="51" t="e">
        <f>#REF!/EE$8*100</f>
        <v>#REF!</v>
      </c>
      <c r="G204" s="51" t="e">
        <f>#REF!/EE$8*100</f>
        <v>#REF!</v>
      </c>
      <c r="H204" s="51" t="e">
        <f>#REF!/EE$8*100</f>
        <v>#REF!</v>
      </c>
      <c r="I204" s="51" t="e">
        <f>#REF!/EE$8*100</f>
        <v>#REF!</v>
      </c>
      <c r="J204" s="51" t="e">
        <f>#REF!/EE$8*100</f>
        <v>#REF!</v>
      </c>
      <c r="K204" s="51" t="e">
        <f>#REF!/EE$8*100</f>
        <v>#REF!</v>
      </c>
      <c r="L204" s="51" t="e">
        <f>#REF!/EE$8*100</f>
        <v>#REF!</v>
      </c>
      <c r="M204" s="51" t="e">
        <f>#REF!/EE$8*100</f>
        <v>#REF!</v>
      </c>
      <c r="N204" s="51" t="e">
        <f>#REF!/EE$8*100</f>
        <v>#REF!</v>
      </c>
      <c r="O204" s="51" t="e">
        <f>#REF!/EE$8*100</f>
        <v>#REF!</v>
      </c>
      <c r="P204" s="51" t="e">
        <f>#REF!/EE$8*100</f>
        <v>#REF!</v>
      </c>
      <c r="Q204" s="51" t="e">
        <f>#REF!/EE$8*100</f>
        <v>#REF!</v>
      </c>
      <c r="R204" s="51" t="e">
        <f>#REF!/EE$8*100</f>
        <v>#REF!</v>
      </c>
    </row>
    <row r="205" spans="3:18" x14ac:dyDescent="0.25">
      <c r="C205" s="51" t="e">
        <f>#REF!/EF$8*100</f>
        <v>#REF!</v>
      </c>
      <c r="D205" s="51" t="e">
        <f>#REF!/EF$8*100</f>
        <v>#REF!</v>
      </c>
      <c r="E205" s="51" t="e">
        <f>#REF!/EF$8*100</f>
        <v>#REF!</v>
      </c>
      <c r="F205" s="51" t="e">
        <f>#REF!/EF$8*100</f>
        <v>#REF!</v>
      </c>
      <c r="G205" s="51" t="e">
        <f>#REF!/EF$8*100</f>
        <v>#REF!</v>
      </c>
      <c r="H205" s="51" t="e">
        <f>#REF!/EF$8*100</f>
        <v>#REF!</v>
      </c>
      <c r="I205" s="51" t="e">
        <f>#REF!/EF$8*100</f>
        <v>#REF!</v>
      </c>
      <c r="J205" s="51" t="e">
        <f>#REF!/EF$8*100</f>
        <v>#REF!</v>
      </c>
      <c r="K205" s="51" t="e">
        <f>#REF!/EF$8*100</f>
        <v>#REF!</v>
      </c>
      <c r="L205" s="51" t="e">
        <f>#REF!/EF$8*100</f>
        <v>#REF!</v>
      </c>
      <c r="M205" s="51" t="e">
        <f>#REF!/EF$8*100</f>
        <v>#REF!</v>
      </c>
      <c r="N205" s="51" t="e">
        <f>#REF!/EF$8*100</f>
        <v>#REF!</v>
      </c>
      <c r="O205" s="51" t="e">
        <f>#REF!/EF$8*100</f>
        <v>#REF!</v>
      </c>
      <c r="P205" s="51" t="e">
        <f>#REF!/EF$8*100</f>
        <v>#REF!</v>
      </c>
      <c r="Q205" s="51" t="e">
        <f>#REF!/EF$8*100</f>
        <v>#REF!</v>
      </c>
      <c r="R205" s="51" t="e">
        <f>#REF!/EF$8*100</f>
        <v>#REF!</v>
      </c>
    </row>
    <row r="206" spans="3:18" x14ac:dyDescent="0.25">
      <c r="C206" s="51" t="e">
        <f>#REF!/EG$8*100</f>
        <v>#REF!</v>
      </c>
      <c r="D206" s="51" t="e">
        <f>#REF!/EG$8*100</f>
        <v>#REF!</v>
      </c>
      <c r="E206" s="51" t="e">
        <f>#REF!/EG$8*100</f>
        <v>#REF!</v>
      </c>
      <c r="F206" s="51" t="e">
        <f>#REF!/EG$8*100</f>
        <v>#REF!</v>
      </c>
      <c r="G206" s="51" t="e">
        <f>#REF!/EG$8*100</f>
        <v>#REF!</v>
      </c>
      <c r="H206" s="51" t="e">
        <f>#REF!/EG$8*100</f>
        <v>#REF!</v>
      </c>
      <c r="I206" s="51" t="e">
        <f>#REF!/EG$8*100</f>
        <v>#REF!</v>
      </c>
      <c r="J206" s="51" t="e">
        <f>#REF!/EG$8*100</f>
        <v>#REF!</v>
      </c>
      <c r="K206" s="51" t="e">
        <f>#REF!/EG$8*100</f>
        <v>#REF!</v>
      </c>
      <c r="L206" s="51" t="e">
        <f>#REF!/EG$8*100</f>
        <v>#REF!</v>
      </c>
      <c r="M206" s="51" t="e">
        <f>#REF!/EG$8*100</f>
        <v>#REF!</v>
      </c>
      <c r="N206" s="51" t="e">
        <f>#REF!/EG$8*100</f>
        <v>#REF!</v>
      </c>
      <c r="O206" s="51" t="e">
        <f>#REF!/EG$8*100</f>
        <v>#REF!</v>
      </c>
      <c r="P206" s="51" t="e">
        <f>#REF!/EG$8*100</f>
        <v>#REF!</v>
      </c>
      <c r="Q206" s="51" t="e">
        <f>#REF!/EG$8*100</f>
        <v>#REF!</v>
      </c>
      <c r="R206" s="51" t="e">
        <f>#REF!/EG$8*100</f>
        <v>#REF!</v>
      </c>
    </row>
    <row r="207" spans="3:18" x14ac:dyDescent="0.25">
      <c r="C207" s="51" t="e">
        <f>#REF!/EH$8*100</f>
        <v>#REF!</v>
      </c>
      <c r="D207" s="51" t="e">
        <f>#REF!/EH$8*100</f>
        <v>#REF!</v>
      </c>
      <c r="E207" s="51" t="e">
        <f>#REF!/EH$8*100</f>
        <v>#REF!</v>
      </c>
      <c r="F207" s="51" t="e">
        <f>#REF!/EH$8*100</f>
        <v>#REF!</v>
      </c>
      <c r="G207" s="51" t="e">
        <f>#REF!/EH$8*100</f>
        <v>#REF!</v>
      </c>
      <c r="H207" s="51" t="e">
        <f>#REF!/EH$8*100</f>
        <v>#REF!</v>
      </c>
      <c r="I207" s="51" t="e">
        <f>#REF!/EH$8*100</f>
        <v>#REF!</v>
      </c>
      <c r="J207" s="51" t="e">
        <f>#REF!/EH$8*100</f>
        <v>#REF!</v>
      </c>
      <c r="K207" s="51" t="e">
        <f>#REF!/EH$8*100</f>
        <v>#REF!</v>
      </c>
      <c r="L207" s="51" t="e">
        <f>#REF!/EH$8*100</f>
        <v>#REF!</v>
      </c>
      <c r="M207" s="51" t="e">
        <f>#REF!/EH$8*100</f>
        <v>#REF!</v>
      </c>
      <c r="N207" s="51" t="e">
        <f>#REF!/EH$8*100</f>
        <v>#REF!</v>
      </c>
      <c r="O207" s="51" t="e">
        <f>#REF!/EH$8*100</f>
        <v>#REF!</v>
      </c>
      <c r="P207" s="51" t="e">
        <f>#REF!/EH$8*100</f>
        <v>#REF!</v>
      </c>
      <c r="Q207" s="51" t="e">
        <f>#REF!/EH$8*100</f>
        <v>#REF!</v>
      </c>
      <c r="R207" s="51" t="e">
        <f>#REF!/EH$8*100</f>
        <v>#REF!</v>
      </c>
    </row>
    <row r="208" spans="3:18" x14ac:dyDescent="0.25">
      <c r="C208" s="51" t="e">
        <f>#REF!/EI$8*100</f>
        <v>#REF!</v>
      </c>
      <c r="D208" s="51" t="e">
        <f>#REF!/EI$8*100</f>
        <v>#REF!</v>
      </c>
      <c r="E208" s="51" t="e">
        <f>#REF!/EI$8*100</f>
        <v>#REF!</v>
      </c>
      <c r="F208" s="51" t="e">
        <f>#REF!/EI$8*100</f>
        <v>#REF!</v>
      </c>
      <c r="G208" s="51" t="e">
        <f>#REF!/EI$8*100</f>
        <v>#REF!</v>
      </c>
      <c r="H208" s="51" t="e">
        <f>#REF!/EI$8*100</f>
        <v>#REF!</v>
      </c>
      <c r="I208" s="51" t="e">
        <f>#REF!/EI$8*100</f>
        <v>#REF!</v>
      </c>
      <c r="J208" s="51" t="e">
        <f>#REF!/EI$8*100</f>
        <v>#REF!</v>
      </c>
      <c r="K208" s="51" t="e">
        <f>#REF!/EI$8*100</f>
        <v>#REF!</v>
      </c>
      <c r="L208" s="51" t="e">
        <f>#REF!/EI$8*100</f>
        <v>#REF!</v>
      </c>
      <c r="M208" s="51" t="e">
        <f>#REF!/EI$8*100</f>
        <v>#REF!</v>
      </c>
      <c r="N208" s="51" t="e">
        <f>#REF!/EI$8*100</f>
        <v>#REF!</v>
      </c>
      <c r="O208" s="51" t="e">
        <f>#REF!/EI$8*100</f>
        <v>#REF!</v>
      </c>
      <c r="P208" s="51" t="e">
        <f>#REF!/EI$8*100</f>
        <v>#REF!</v>
      </c>
      <c r="Q208" s="51" t="e">
        <f>#REF!/EI$8*100</f>
        <v>#REF!</v>
      </c>
      <c r="R208" s="51" t="e">
        <f>#REF!/EI$8*100</f>
        <v>#REF!</v>
      </c>
    </row>
    <row r="209" spans="3:18" x14ac:dyDescent="0.25">
      <c r="C209" s="51" t="e">
        <f>#REF!/EJ$8*100</f>
        <v>#REF!</v>
      </c>
      <c r="D209" s="51" t="e">
        <f>#REF!/EJ$8*100</f>
        <v>#REF!</v>
      </c>
      <c r="E209" s="51" t="e">
        <f>#REF!/EJ$8*100</f>
        <v>#REF!</v>
      </c>
      <c r="F209" s="51" t="e">
        <f>#REF!/EJ$8*100</f>
        <v>#REF!</v>
      </c>
      <c r="G209" s="51" t="e">
        <f>#REF!/EJ$8*100</f>
        <v>#REF!</v>
      </c>
      <c r="H209" s="51" t="e">
        <f>#REF!/EJ$8*100</f>
        <v>#REF!</v>
      </c>
      <c r="I209" s="51" t="e">
        <f>#REF!/EJ$8*100</f>
        <v>#REF!</v>
      </c>
      <c r="J209" s="51" t="e">
        <f>#REF!/EJ$8*100</f>
        <v>#REF!</v>
      </c>
      <c r="K209" s="51" t="e">
        <f>#REF!/EJ$8*100</f>
        <v>#REF!</v>
      </c>
      <c r="L209" s="51" t="e">
        <f>#REF!/EJ$8*100</f>
        <v>#REF!</v>
      </c>
      <c r="M209" s="51" t="e">
        <f>#REF!/EJ$8*100</f>
        <v>#REF!</v>
      </c>
      <c r="N209" s="51" t="e">
        <f>#REF!/EJ$8*100</f>
        <v>#REF!</v>
      </c>
      <c r="O209" s="51" t="e">
        <f>#REF!/EJ$8*100</f>
        <v>#REF!</v>
      </c>
      <c r="P209" s="51" t="e">
        <f>#REF!/EJ$8*100</f>
        <v>#REF!</v>
      </c>
      <c r="Q209" s="51" t="e">
        <f>#REF!/EJ$8*100</f>
        <v>#REF!</v>
      </c>
      <c r="R209" s="51" t="e">
        <f>#REF!/EJ$8*100</f>
        <v>#REF!</v>
      </c>
    </row>
    <row r="210" spans="3:18" x14ac:dyDescent="0.25">
      <c r="C210" s="51" t="e">
        <f>#REF!/EK$8*100</f>
        <v>#REF!</v>
      </c>
      <c r="D210" s="51" t="e">
        <f>#REF!/EK$8*100</f>
        <v>#REF!</v>
      </c>
      <c r="E210" s="51" t="e">
        <f>#REF!/EK$8*100</f>
        <v>#REF!</v>
      </c>
      <c r="F210" s="51" t="e">
        <f>#REF!/EK$8*100</f>
        <v>#REF!</v>
      </c>
      <c r="G210" s="51" t="e">
        <f>#REF!/EK$8*100</f>
        <v>#REF!</v>
      </c>
      <c r="H210" s="51" t="e">
        <f>#REF!/EK$8*100</f>
        <v>#REF!</v>
      </c>
      <c r="I210" s="51" t="e">
        <f>#REF!/EK$8*100</f>
        <v>#REF!</v>
      </c>
      <c r="J210" s="51" t="e">
        <f>#REF!/EK$8*100</f>
        <v>#REF!</v>
      </c>
      <c r="K210" s="51" t="e">
        <f>#REF!/EK$8*100</f>
        <v>#REF!</v>
      </c>
      <c r="L210" s="51" t="e">
        <f>#REF!/EK$8*100</f>
        <v>#REF!</v>
      </c>
      <c r="M210" s="51" t="e">
        <f>#REF!/EK$8*100</f>
        <v>#REF!</v>
      </c>
      <c r="N210" s="51" t="e">
        <f>#REF!/EK$8*100</f>
        <v>#REF!</v>
      </c>
      <c r="O210" s="51" t="e">
        <f>#REF!/EK$8*100</f>
        <v>#REF!</v>
      </c>
      <c r="P210" s="51" t="e">
        <f>#REF!/EK$8*100</f>
        <v>#REF!</v>
      </c>
      <c r="Q210" s="51" t="e">
        <f>#REF!/EK$8*100</f>
        <v>#REF!</v>
      </c>
      <c r="R210" s="51" t="e">
        <f>#REF!/EK$8*100</f>
        <v>#REF!</v>
      </c>
    </row>
    <row r="211" spans="3:18" x14ac:dyDescent="0.25">
      <c r="C211" s="51" t="e">
        <f>#REF!/EL$8*100</f>
        <v>#REF!</v>
      </c>
      <c r="D211" s="51" t="e">
        <f>#REF!/EL$8*100</f>
        <v>#REF!</v>
      </c>
      <c r="E211" s="51" t="e">
        <f>#REF!/EL$8*100</f>
        <v>#REF!</v>
      </c>
      <c r="F211" s="51" t="e">
        <f>#REF!/EL$8*100</f>
        <v>#REF!</v>
      </c>
      <c r="G211" s="51" t="e">
        <f>#REF!/EL$8*100</f>
        <v>#REF!</v>
      </c>
      <c r="H211" s="51" t="e">
        <f>#REF!/EL$8*100</f>
        <v>#REF!</v>
      </c>
      <c r="I211" s="51" t="e">
        <f>#REF!/EL$8*100</f>
        <v>#REF!</v>
      </c>
      <c r="J211" s="51" t="e">
        <f>#REF!/EL$8*100</f>
        <v>#REF!</v>
      </c>
      <c r="K211" s="51" t="e">
        <f>#REF!/EL$8*100</f>
        <v>#REF!</v>
      </c>
      <c r="L211" s="51" t="e">
        <f>#REF!/EL$8*100</f>
        <v>#REF!</v>
      </c>
      <c r="M211" s="51" t="e">
        <f>#REF!/EL$8*100</f>
        <v>#REF!</v>
      </c>
      <c r="N211" s="51" t="e">
        <f>#REF!/EL$8*100</f>
        <v>#REF!</v>
      </c>
      <c r="O211" s="51" t="e">
        <f>#REF!/EL$8*100</f>
        <v>#REF!</v>
      </c>
      <c r="P211" s="51" t="e">
        <f>#REF!/EL$8*100</f>
        <v>#REF!</v>
      </c>
      <c r="Q211" s="51" t="e">
        <f>#REF!/EL$8*100</f>
        <v>#REF!</v>
      </c>
      <c r="R211" s="51" t="e">
        <f>#REF!/EL$8*100</f>
        <v>#REF!</v>
      </c>
    </row>
    <row r="212" spans="3:18" x14ac:dyDescent="0.25">
      <c r="C212" s="51" t="e">
        <f>#REF!/EM$8*100</f>
        <v>#REF!</v>
      </c>
      <c r="D212" s="51" t="e">
        <f>#REF!/EM$8*100</f>
        <v>#REF!</v>
      </c>
      <c r="E212" s="51" t="e">
        <f>#REF!/EM$8*100</f>
        <v>#REF!</v>
      </c>
      <c r="F212" s="51" t="e">
        <f>#REF!/EM$8*100</f>
        <v>#REF!</v>
      </c>
      <c r="G212" s="51" t="e">
        <f>#REF!/EM$8*100</f>
        <v>#REF!</v>
      </c>
      <c r="H212" s="51" t="e">
        <f>#REF!/EM$8*100</f>
        <v>#REF!</v>
      </c>
      <c r="I212" s="51" t="e">
        <f>#REF!/EM$8*100</f>
        <v>#REF!</v>
      </c>
      <c r="J212" s="51" t="e">
        <f>#REF!/EM$8*100</f>
        <v>#REF!</v>
      </c>
      <c r="K212" s="51" t="e">
        <f>#REF!/EM$8*100</f>
        <v>#REF!</v>
      </c>
      <c r="L212" s="51" t="e">
        <f>#REF!/EM$8*100</f>
        <v>#REF!</v>
      </c>
      <c r="M212" s="51" t="e">
        <f>#REF!/EM$8*100</f>
        <v>#REF!</v>
      </c>
      <c r="N212" s="51" t="e">
        <f>#REF!/EM$8*100</f>
        <v>#REF!</v>
      </c>
      <c r="O212" s="51" t="e">
        <f>#REF!/EM$8*100</f>
        <v>#REF!</v>
      </c>
      <c r="P212" s="51" t="e">
        <f>#REF!/EM$8*100</f>
        <v>#REF!</v>
      </c>
      <c r="Q212" s="51" t="e">
        <f>#REF!/EM$8*100</f>
        <v>#REF!</v>
      </c>
      <c r="R212" s="51" t="e">
        <f>#REF!/EM$8*100</f>
        <v>#REF!</v>
      </c>
    </row>
    <row r="213" spans="3:18" x14ac:dyDescent="0.25">
      <c r="C213" s="51" t="e">
        <f>#REF!/EN$8*100</f>
        <v>#REF!</v>
      </c>
      <c r="D213" s="51" t="e">
        <f>#REF!/EN$8*100</f>
        <v>#REF!</v>
      </c>
      <c r="E213" s="51" t="e">
        <f>#REF!/EN$8*100</f>
        <v>#REF!</v>
      </c>
      <c r="F213" s="51" t="e">
        <f>#REF!/EN$8*100</f>
        <v>#REF!</v>
      </c>
      <c r="G213" s="51" t="e">
        <f>#REF!/EN$8*100</f>
        <v>#REF!</v>
      </c>
      <c r="H213" s="51" t="e">
        <f>#REF!/EN$8*100</f>
        <v>#REF!</v>
      </c>
      <c r="I213" s="51" t="e">
        <f>#REF!/EN$8*100</f>
        <v>#REF!</v>
      </c>
      <c r="J213" s="51" t="e">
        <f>#REF!/EN$8*100</f>
        <v>#REF!</v>
      </c>
      <c r="K213" s="51" t="e">
        <f>#REF!/EN$8*100</f>
        <v>#REF!</v>
      </c>
      <c r="L213" s="51" t="e">
        <f>#REF!/EN$8*100</f>
        <v>#REF!</v>
      </c>
      <c r="M213" s="51" t="e">
        <f>#REF!/EN$8*100</f>
        <v>#REF!</v>
      </c>
      <c r="N213" s="51" t="e">
        <f>#REF!/EN$8*100</f>
        <v>#REF!</v>
      </c>
      <c r="O213" s="51" t="e">
        <f>#REF!/EN$8*100</f>
        <v>#REF!</v>
      </c>
      <c r="P213" s="51" t="e">
        <f>#REF!/EN$8*100</f>
        <v>#REF!</v>
      </c>
      <c r="Q213" s="51" t="e">
        <f>#REF!/EN$8*100</f>
        <v>#REF!</v>
      </c>
      <c r="R213" s="51" t="e">
        <f>#REF!/EN$8*100</f>
        <v>#REF!</v>
      </c>
    </row>
    <row r="214" spans="3:18" x14ac:dyDescent="0.25">
      <c r="C214" s="51" t="e">
        <f>#REF!/EO$8*100</f>
        <v>#REF!</v>
      </c>
      <c r="D214" s="51" t="e">
        <f>#REF!/EO$8*100</f>
        <v>#REF!</v>
      </c>
      <c r="E214" s="51" t="e">
        <f>#REF!/EO$8*100</f>
        <v>#REF!</v>
      </c>
      <c r="F214" s="51" t="e">
        <f>#REF!/EO$8*100</f>
        <v>#REF!</v>
      </c>
      <c r="G214" s="51" t="e">
        <f>#REF!/EO$8*100</f>
        <v>#REF!</v>
      </c>
      <c r="H214" s="51" t="e">
        <f>#REF!/EO$8*100</f>
        <v>#REF!</v>
      </c>
      <c r="I214" s="51" t="e">
        <f>#REF!/EO$8*100</f>
        <v>#REF!</v>
      </c>
      <c r="J214" s="51" t="e">
        <f>#REF!/EO$8*100</f>
        <v>#REF!</v>
      </c>
      <c r="K214" s="51" t="e">
        <f>#REF!/EO$8*100</f>
        <v>#REF!</v>
      </c>
      <c r="L214" s="51" t="e">
        <f>#REF!/EO$8*100</f>
        <v>#REF!</v>
      </c>
      <c r="M214" s="51" t="e">
        <f>#REF!/EO$8*100</f>
        <v>#REF!</v>
      </c>
      <c r="N214" s="51" t="e">
        <f>#REF!/EO$8*100</f>
        <v>#REF!</v>
      </c>
      <c r="O214" s="51" t="e">
        <f>#REF!/EO$8*100</f>
        <v>#REF!</v>
      </c>
      <c r="P214" s="51" t="e">
        <f>#REF!/EO$8*100</f>
        <v>#REF!</v>
      </c>
      <c r="Q214" s="51" t="e">
        <f>#REF!/EO$8*100</f>
        <v>#REF!</v>
      </c>
      <c r="R214" s="51" t="e">
        <f>#REF!/EO$8*100</f>
        <v>#REF!</v>
      </c>
    </row>
    <row r="215" spans="3:18" x14ac:dyDescent="0.25">
      <c r="C215" s="51" t="e">
        <f>#REF!/EP$8*100</f>
        <v>#REF!</v>
      </c>
      <c r="D215" s="51" t="e">
        <f>#REF!/EP$8*100</f>
        <v>#REF!</v>
      </c>
      <c r="E215" s="51" t="e">
        <f>#REF!/EP$8*100</f>
        <v>#REF!</v>
      </c>
      <c r="F215" s="51" t="e">
        <f>#REF!/EP$8*100</f>
        <v>#REF!</v>
      </c>
      <c r="G215" s="51" t="e">
        <f>#REF!/EP$8*100</f>
        <v>#REF!</v>
      </c>
      <c r="H215" s="51" t="e">
        <f>#REF!/EP$8*100</f>
        <v>#REF!</v>
      </c>
      <c r="I215" s="51" t="e">
        <f>#REF!/EP$8*100</f>
        <v>#REF!</v>
      </c>
      <c r="J215" s="51" t="e">
        <f>#REF!/EP$8*100</f>
        <v>#REF!</v>
      </c>
      <c r="K215" s="51" t="e">
        <f>#REF!/EP$8*100</f>
        <v>#REF!</v>
      </c>
      <c r="L215" s="51" t="e">
        <f>#REF!/EP$8*100</f>
        <v>#REF!</v>
      </c>
      <c r="M215" s="51" t="e">
        <f>#REF!/EP$8*100</f>
        <v>#REF!</v>
      </c>
      <c r="N215" s="51" t="e">
        <f>#REF!/EP$8*100</f>
        <v>#REF!</v>
      </c>
      <c r="O215" s="51" t="e">
        <f>#REF!/EP$8*100</f>
        <v>#REF!</v>
      </c>
      <c r="P215" s="51" t="e">
        <f>#REF!/EP$8*100</f>
        <v>#REF!</v>
      </c>
      <c r="Q215" s="51" t="e">
        <f>#REF!/EP$8*100</f>
        <v>#REF!</v>
      </c>
      <c r="R215" s="51" t="e">
        <f>#REF!/EP$8*100</f>
        <v>#REF!</v>
      </c>
    </row>
    <row r="216" spans="3:18" x14ac:dyDescent="0.25">
      <c r="C216" s="51" t="e">
        <f>#REF!/EQ$8*100</f>
        <v>#REF!</v>
      </c>
      <c r="D216" s="51" t="e">
        <f>#REF!/EQ$8*100</f>
        <v>#REF!</v>
      </c>
      <c r="E216" s="51" t="e">
        <f>#REF!/EQ$8*100</f>
        <v>#REF!</v>
      </c>
      <c r="F216" s="51" t="e">
        <f>#REF!/EQ$8*100</f>
        <v>#REF!</v>
      </c>
      <c r="G216" s="51" t="e">
        <f>#REF!/EQ$8*100</f>
        <v>#REF!</v>
      </c>
      <c r="H216" s="51" t="e">
        <f>#REF!/EQ$8*100</f>
        <v>#REF!</v>
      </c>
      <c r="I216" s="51" t="e">
        <f>#REF!/EQ$8*100</f>
        <v>#REF!</v>
      </c>
      <c r="J216" s="51" t="e">
        <f>#REF!/EQ$8*100</f>
        <v>#REF!</v>
      </c>
      <c r="K216" s="51" t="e">
        <f>#REF!/EQ$8*100</f>
        <v>#REF!</v>
      </c>
      <c r="L216" s="51" t="e">
        <f>#REF!/EQ$8*100</f>
        <v>#REF!</v>
      </c>
      <c r="M216" s="51" t="e">
        <f>#REF!/EQ$8*100</f>
        <v>#REF!</v>
      </c>
      <c r="N216" s="51" t="e">
        <f>#REF!/EQ$8*100</f>
        <v>#REF!</v>
      </c>
      <c r="O216" s="51" t="e">
        <f>#REF!/EQ$8*100</f>
        <v>#REF!</v>
      </c>
      <c r="P216" s="51" t="e">
        <f>#REF!/EQ$8*100</f>
        <v>#REF!</v>
      </c>
      <c r="Q216" s="51" t="e">
        <f>#REF!/EQ$8*100</f>
        <v>#REF!</v>
      </c>
      <c r="R216" s="51" t="e">
        <f>#REF!/EQ$8*100</f>
        <v>#REF!</v>
      </c>
    </row>
    <row r="217" spans="3:18" x14ac:dyDescent="0.25">
      <c r="C217" s="51" t="e">
        <f>#REF!/ER$8*100</f>
        <v>#REF!</v>
      </c>
      <c r="D217" s="51" t="e">
        <f>#REF!/ER$8*100</f>
        <v>#REF!</v>
      </c>
      <c r="E217" s="51" t="e">
        <f>#REF!/ER$8*100</f>
        <v>#REF!</v>
      </c>
      <c r="F217" s="51" t="e">
        <f>#REF!/ER$8*100</f>
        <v>#REF!</v>
      </c>
      <c r="G217" s="51" t="e">
        <f>#REF!/ER$8*100</f>
        <v>#REF!</v>
      </c>
      <c r="H217" s="51" t="e">
        <f>#REF!/ER$8*100</f>
        <v>#REF!</v>
      </c>
      <c r="I217" s="51" t="e">
        <f>#REF!/ER$8*100</f>
        <v>#REF!</v>
      </c>
      <c r="J217" s="51" t="e">
        <f>#REF!/ER$8*100</f>
        <v>#REF!</v>
      </c>
      <c r="K217" s="51" t="e">
        <f>#REF!/ER$8*100</f>
        <v>#REF!</v>
      </c>
      <c r="L217" s="51" t="e">
        <f>#REF!/ER$8*100</f>
        <v>#REF!</v>
      </c>
      <c r="M217" s="51" t="e">
        <f>#REF!/ER$8*100</f>
        <v>#REF!</v>
      </c>
      <c r="N217" s="51" t="e">
        <f>#REF!/ER$8*100</f>
        <v>#REF!</v>
      </c>
      <c r="O217" s="51" t="e">
        <f>#REF!/ER$8*100</f>
        <v>#REF!</v>
      </c>
      <c r="P217" s="51" t="e">
        <f>#REF!/ER$8*100</f>
        <v>#REF!</v>
      </c>
      <c r="Q217" s="51" t="e">
        <f>#REF!/ER$8*100</f>
        <v>#REF!</v>
      </c>
      <c r="R217" s="51" t="e">
        <f>#REF!/ER$8*100</f>
        <v>#REF!</v>
      </c>
    </row>
    <row r="218" spans="3:18" x14ac:dyDescent="0.25">
      <c r="C218" s="51" t="e">
        <f>#REF!/ES$8*100</f>
        <v>#REF!</v>
      </c>
      <c r="D218" s="51" t="e">
        <f>#REF!/ES$8*100</f>
        <v>#REF!</v>
      </c>
      <c r="E218" s="51" t="e">
        <f>#REF!/ES$8*100</f>
        <v>#REF!</v>
      </c>
      <c r="F218" s="51" t="e">
        <f>#REF!/ES$8*100</f>
        <v>#REF!</v>
      </c>
      <c r="G218" s="51" t="e">
        <f>#REF!/ES$8*100</f>
        <v>#REF!</v>
      </c>
      <c r="H218" s="51" t="e">
        <f>#REF!/ES$8*100</f>
        <v>#REF!</v>
      </c>
      <c r="I218" s="51" t="e">
        <f>#REF!/ES$8*100</f>
        <v>#REF!</v>
      </c>
      <c r="J218" s="51" t="e">
        <f>#REF!/ES$8*100</f>
        <v>#REF!</v>
      </c>
      <c r="K218" s="51" t="e">
        <f>#REF!/ES$8*100</f>
        <v>#REF!</v>
      </c>
      <c r="L218" s="51" t="e">
        <f>#REF!/ES$8*100</f>
        <v>#REF!</v>
      </c>
      <c r="M218" s="51" t="e">
        <f>#REF!/ES$8*100</f>
        <v>#REF!</v>
      </c>
      <c r="N218" s="51" t="e">
        <f>#REF!/ES$8*100</f>
        <v>#REF!</v>
      </c>
      <c r="O218" s="51" t="e">
        <f>#REF!/ES$8*100</f>
        <v>#REF!</v>
      </c>
      <c r="P218" s="51" t="e">
        <f>#REF!/ES$8*100</f>
        <v>#REF!</v>
      </c>
      <c r="Q218" s="51" t="e">
        <f>#REF!/ES$8*100</f>
        <v>#REF!</v>
      </c>
      <c r="R218" s="51" t="e">
        <f>#REF!/ES$8*100</f>
        <v>#REF!</v>
      </c>
    </row>
    <row r="219" spans="3:18" x14ac:dyDescent="0.25">
      <c r="C219" s="51" t="e">
        <f>#REF!/ET$8*100</f>
        <v>#REF!</v>
      </c>
      <c r="D219" s="51" t="e">
        <f>#REF!/ET$8*100</f>
        <v>#REF!</v>
      </c>
      <c r="E219" s="51" t="e">
        <f>#REF!/ET$8*100</f>
        <v>#REF!</v>
      </c>
      <c r="F219" s="51" t="e">
        <f>#REF!/ET$8*100</f>
        <v>#REF!</v>
      </c>
      <c r="G219" s="51" t="e">
        <f>#REF!/ET$8*100</f>
        <v>#REF!</v>
      </c>
      <c r="H219" s="51" t="e">
        <f>#REF!/ET$8*100</f>
        <v>#REF!</v>
      </c>
      <c r="I219" s="51" t="e">
        <f>#REF!/ET$8*100</f>
        <v>#REF!</v>
      </c>
      <c r="J219" s="51" t="e">
        <f>#REF!/ET$8*100</f>
        <v>#REF!</v>
      </c>
      <c r="K219" s="51" t="e">
        <f>#REF!/ET$8*100</f>
        <v>#REF!</v>
      </c>
      <c r="L219" s="51" t="e">
        <f>#REF!/ET$8*100</f>
        <v>#REF!</v>
      </c>
      <c r="M219" s="51" t="e">
        <f>#REF!/ET$8*100</f>
        <v>#REF!</v>
      </c>
      <c r="N219" s="51" t="e">
        <f>#REF!/ET$8*100</f>
        <v>#REF!</v>
      </c>
      <c r="O219" s="51" t="e">
        <f>#REF!/ET$8*100</f>
        <v>#REF!</v>
      </c>
      <c r="P219" s="51" t="e">
        <f>#REF!/ET$8*100</f>
        <v>#REF!</v>
      </c>
      <c r="Q219" s="51" t="e">
        <f>#REF!/ET$8*100</f>
        <v>#REF!</v>
      </c>
      <c r="R219" s="51" t="e">
        <f>#REF!/ET$8*100</f>
        <v>#REF!</v>
      </c>
    </row>
    <row r="220" spans="3:18" x14ac:dyDescent="0.25">
      <c r="C220" s="51" t="e">
        <f>#REF!/EU$8*100</f>
        <v>#REF!</v>
      </c>
      <c r="D220" s="51" t="e">
        <f>#REF!/EU$8*100</f>
        <v>#REF!</v>
      </c>
      <c r="E220" s="51" t="e">
        <f>#REF!/EU$8*100</f>
        <v>#REF!</v>
      </c>
      <c r="F220" s="51" t="e">
        <f>#REF!/EU$8*100</f>
        <v>#REF!</v>
      </c>
      <c r="G220" s="51" t="e">
        <f>#REF!/EU$8*100</f>
        <v>#REF!</v>
      </c>
      <c r="H220" s="51" t="e">
        <f>#REF!/EU$8*100</f>
        <v>#REF!</v>
      </c>
      <c r="I220" s="51" t="e">
        <f>#REF!/EU$8*100</f>
        <v>#REF!</v>
      </c>
      <c r="J220" s="51" t="e">
        <f>#REF!/EU$8*100</f>
        <v>#REF!</v>
      </c>
      <c r="K220" s="51" t="e">
        <f>#REF!/EU$8*100</f>
        <v>#REF!</v>
      </c>
      <c r="L220" s="51" t="e">
        <f>#REF!/EU$8*100</f>
        <v>#REF!</v>
      </c>
      <c r="M220" s="51" t="e">
        <f>#REF!/EU$8*100</f>
        <v>#REF!</v>
      </c>
      <c r="N220" s="51" t="e">
        <f>#REF!/EU$8*100</f>
        <v>#REF!</v>
      </c>
      <c r="O220" s="51" t="e">
        <f>#REF!/EU$8*100</f>
        <v>#REF!</v>
      </c>
      <c r="P220" s="51" t="e">
        <f>#REF!/EU$8*100</f>
        <v>#REF!</v>
      </c>
      <c r="Q220" s="51" t="e">
        <f>#REF!/EU$8*100</f>
        <v>#REF!</v>
      </c>
      <c r="R220" s="51" t="e">
        <f>#REF!/EU$8*100</f>
        <v>#REF!</v>
      </c>
    </row>
    <row r="221" spans="3:18" x14ac:dyDescent="0.25">
      <c r="C221" s="51" t="e">
        <f>#REF!/EV$8*100</f>
        <v>#REF!</v>
      </c>
      <c r="D221" s="51" t="e">
        <f>#REF!/EV$8*100</f>
        <v>#REF!</v>
      </c>
      <c r="E221" s="51" t="e">
        <f>#REF!/EV$8*100</f>
        <v>#REF!</v>
      </c>
      <c r="F221" s="51" t="e">
        <f>#REF!/EV$8*100</f>
        <v>#REF!</v>
      </c>
      <c r="G221" s="51" t="e">
        <f>#REF!/EV$8*100</f>
        <v>#REF!</v>
      </c>
      <c r="H221" s="51" t="e">
        <f>#REF!/EV$8*100</f>
        <v>#REF!</v>
      </c>
      <c r="I221" s="51" t="e">
        <f>#REF!/EV$8*100</f>
        <v>#REF!</v>
      </c>
      <c r="J221" s="51" t="e">
        <f>#REF!/EV$8*100</f>
        <v>#REF!</v>
      </c>
      <c r="K221" s="51" t="e">
        <f>#REF!/EV$8*100</f>
        <v>#REF!</v>
      </c>
      <c r="L221" s="51" t="e">
        <f>#REF!/EV$8*100</f>
        <v>#REF!</v>
      </c>
      <c r="M221" s="51" t="e">
        <f>#REF!/EV$8*100</f>
        <v>#REF!</v>
      </c>
      <c r="N221" s="51" t="e">
        <f>#REF!/EV$8*100</f>
        <v>#REF!</v>
      </c>
      <c r="O221" s="51" t="e">
        <f>#REF!/EV$8*100</f>
        <v>#REF!</v>
      </c>
      <c r="P221" s="51" t="e">
        <f>#REF!/EV$8*100</f>
        <v>#REF!</v>
      </c>
      <c r="Q221" s="51" t="e">
        <f>#REF!/EV$8*100</f>
        <v>#REF!</v>
      </c>
      <c r="R221" s="51" t="e">
        <f>#REF!/EV$8*100</f>
        <v>#REF!</v>
      </c>
    </row>
  </sheetData>
  <mergeCells count="91">
    <mergeCell ref="EE47:EH47"/>
    <mergeCell ref="EI47:EL47"/>
    <mergeCell ref="EM47:EP47"/>
    <mergeCell ref="EQ47:ET47"/>
    <mergeCell ref="EU47:EV47"/>
    <mergeCell ref="DK47:DN47"/>
    <mergeCell ref="DO47:DR47"/>
    <mergeCell ref="DS47:DV47"/>
    <mergeCell ref="DW47:DZ47"/>
    <mergeCell ref="EA47:ED47"/>
    <mergeCell ref="CQ47:CT47"/>
    <mergeCell ref="CU47:CX47"/>
    <mergeCell ref="CY47:DB47"/>
    <mergeCell ref="DC47:DF47"/>
    <mergeCell ref="DG47:DJ47"/>
    <mergeCell ref="BW47:BZ47"/>
    <mergeCell ref="CA47:CD47"/>
    <mergeCell ref="CE47:CH47"/>
    <mergeCell ref="CI47:CL47"/>
    <mergeCell ref="CM47:CP47"/>
    <mergeCell ref="BC47:BF47"/>
    <mergeCell ref="BG47:BJ47"/>
    <mergeCell ref="BK47:BN47"/>
    <mergeCell ref="BO47:BR47"/>
    <mergeCell ref="BS47:BV47"/>
    <mergeCell ref="AI47:AL47"/>
    <mergeCell ref="AM47:AP47"/>
    <mergeCell ref="AQ47:AT47"/>
    <mergeCell ref="AU47:AX47"/>
    <mergeCell ref="AY47:BB47"/>
    <mergeCell ref="O47:R47"/>
    <mergeCell ref="S47:V47"/>
    <mergeCell ref="W47:Z47"/>
    <mergeCell ref="AA47:AD47"/>
    <mergeCell ref="AE47:AH47"/>
    <mergeCell ref="A47:A48"/>
    <mergeCell ref="B47:B48"/>
    <mergeCell ref="C47:F47"/>
    <mergeCell ref="G47:J47"/>
    <mergeCell ref="K47:N47"/>
    <mergeCell ref="A1:EV1"/>
    <mergeCell ref="A2:EV2"/>
    <mergeCell ref="A3:EV3"/>
    <mergeCell ref="A4:EV4"/>
    <mergeCell ref="A6:A7"/>
    <mergeCell ref="B6:B7"/>
    <mergeCell ref="C6:F6"/>
    <mergeCell ref="G6:J6"/>
    <mergeCell ref="K6:N6"/>
    <mergeCell ref="O6:R6"/>
    <mergeCell ref="EI6:EL6"/>
    <mergeCell ref="EM6:EP6"/>
    <mergeCell ref="EQ6:ET6"/>
    <mergeCell ref="EU6:EV6"/>
    <mergeCell ref="A38:EV38"/>
    <mergeCell ref="DK6:DN6"/>
    <mergeCell ref="DO6:DR6"/>
    <mergeCell ref="DS6:DV6"/>
    <mergeCell ref="DW6:DZ6"/>
    <mergeCell ref="EA6:ED6"/>
    <mergeCell ref="EE6:EH6"/>
    <mergeCell ref="CM6:CP6"/>
    <mergeCell ref="CQ6:CT6"/>
    <mergeCell ref="CU6:CX6"/>
    <mergeCell ref="CY6:DB6"/>
    <mergeCell ref="DC6:DF6"/>
    <mergeCell ref="DG6:DJ6"/>
    <mergeCell ref="BO6:BR6"/>
    <mergeCell ref="BS6:BV6"/>
    <mergeCell ref="BW6:BZ6"/>
    <mergeCell ref="A37:EV37"/>
    <mergeCell ref="CA6:CD6"/>
    <mergeCell ref="CE6:CH6"/>
    <mergeCell ref="CI6:CL6"/>
    <mergeCell ref="AQ6:AT6"/>
    <mergeCell ref="AU6:AX6"/>
    <mergeCell ref="AY6:BB6"/>
    <mergeCell ref="BC6:BF6"/>
    <mergeCell ref="BG6:BJ6"/>
    <mergeCell ref="BK6:BN6"/>
    <mergeCell ref="S6:V6"/>
    <mergeCell ref="W6:Z6"/>
    <mergeCell ref="AA6:AD6"/>
    <mergeCell ref="AE6:AH6"/>
    <mergeCell ref="AI6:AL6"/>
    <mergeCell ref="AM6:AP6"/>
    <mergeCell ref="A39:EV39"/>
    <mergeCell ref="A40:EV40"/>
    <mergeCell ref="A41:EV41"/>
    <mergeCell ref="A42:EV42"/>
    <mergeCell ref="A43:EV43"/>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V197"/>
  <sheetViews>
    <sheetView zoomScaleNormal="100" workbookViewId="0">
      <pane xSplit="1" ySplit="4" topLeftCell="B5" activePane="bottomRight" state="frozen"/>
      <selection pane="topRight" activeCell="B1" sqref="B1"/>
      <selection pane="bottomLeft" activeCell="A5" sqref="A5"/>
      <selection pane="bottomRight" activeCell="B14" sqref="B14"/>
    </sheetView>
  </sheetViews>
  <sheetFormatPr baseColWidth="10" defaultRowHeight="15" x14ac:dyDescent="0.25"/>
  <cols>
    <col min="1" max="1" width="18.42578125" bestFit="1" customWidth="1"/>
    <col min="2" max="2" width="11.7109375" customWidth="1"/>
    <col min="3" max="3" width="11.7109375" style="46" customWidth="1"/>
    <col min="4" max="12" width="11.7109375" customWidth="1"/>
    <col min="13" max="13" width="10.5703125" bestFit="1" customWidth="1"/>
    <col min="15" max="15" width="12.5703125" bestFit="1" customWidth="1"/>
    <col min="16" max="17" width="12.5703125" style="46" customWidth="1"/>
  </cols>
  <sheetData>
    <row r="1" spans="1:21" x14ac:dyDescent="0.25">
      <c r="A1" t="s">
        <v>336</v>
      </c>
      <c r="B1" t="s">
        <v>285</v>
      </c>
      <c r="C1" s="46" t="s">
        <v>333</v>
      </c>
      <c r="D1" t="s">
        <v>1</v>
      </c>
      <c r="E1" t="s">
        <v>4</v>
      </c>
      <c r="F1" t="s">
        <v>3</v>
      </c>
      <c r="G1" t="s">
        <v>2</v>
      </c>
      <c r="H1" t="s">
        <v>7</v>
      </c>
      <c r="I1" t="s">
        <v>6</v>
      </c>
      <c r="J1" t="s">
        <v>5</v>
      </c>
      <c r="K1" t="s">
        <v>537</v>
      </c>
      <c r="L1" t="s">
        <v>277</v>
      </c>
    </row>
    <row r="2" spans="1:21" x14ac:dyDescent="0.25">
      <c r="A2" t="s">
        <v>225</v>
      </c>
      <c r="B2" t="s">
        <v>227</v>
      </c>
      <c r="C2" s="46" t="s">
        <v>227</v>
      </c>
      <c r="D2" t="s">
        <v>226</v>
      </c>
      <c r="E2" t="s">
        <v>226</v>
      </c>
      <c r="F2" t="s">
        <v>226</v>
      </c>
      <c r="G2" t="s">
        <v>226</v>
      </c>
      <c r="H2" t="s">
        <v>226</v>
      </c>
      <c r="I2" t="s">
        <v>226</v>
      </c>
      <c r="J2" t="s">
        <v>226</v>
      </c>
      <c r="K2" t="s">
        <v>553</v>
      </c>
      <c r="L2" t="s">
        <v>2</v>
      </c>
    </row>
    <row r="3" spans="1:21" x14ac:dyDescent="0.25">
      <c r="A3" t="s">
        <v>228</v>
      </c>
      <c r="B3">
        <v>1</v>
      </c>
      <c r="C3" s="46">
        <v>1</v>
      </c>
      <c r="D3">
        <v>1</v>
      </c>
      <c r="E3">
        <v>1</v>
      </c>
      <c r="F3">
        <v>1</v>
      </c>
      <c r="G3">
        <v>1</v>
      </c>
      <c r="H3">
        <v>0</v>
      </c>
      <c r="I3">
        <v>0</v>
      </c>
      <c r="J3">
        <v>0</v>
      </c>
      <c r="K3">
        <v>1</v>
      </c>
      <c r="L3">
        <v>0</v>
      </c>
    </row>
    <row r="4" spans="1:21" x14ac:dyDescent="0.25">
      <c r="A4" t="s">
        <v>229</v>
      </c>
      <c r="B4">
        <v>1</v>
      </c>
      <c r="C4" s="46">
        <v>1</v>
      </c>
      <c r="D4">
        <v>0</v>
      </c>
      <c r="E4">
        <v>0</v>
      </c>
      <c r="F4">
        <v>0</v>
      </c>
      <c r="G4">
        <v>0</v>
      </c>
      <c r="H4">
        <v>0</v>
      </c>
      <c r="I4">
        <v>0</v>
      </c>
      <c r="J4">
        <v>0</v>
      </c>
      <c r="K4">
        <v>0</v>
      </c>
      <c r="L4">
        <v>0</v>
      </c>
    </row>
    <row r="5" spans="1:21" x14ac:dyDescent="0.25">
      <c r="A5" s="1">
        <v>31048</v>
      </c>
      <c r="B5" s="28">
        <f>B6*(1+HAVER_EA!AJ5)</f>
        <v>52.243234193133212</v>
      </c>
      <c r="C5" s="48">
        <f>C6*(1+HAVER_EA!AI5)</f>
        <v>50.748693971676317</v>
      </c>
      <c r="D5" s="28">
        <f>D6*(1+HAVER_EA!AK5)</f>
        <v>1532977.1976572936</v>
      </c>
      <c r="E5" s="48">
        <f>E6*(1+HAVER_EA!AL5)</f>
        <v>71462.896772131688</v>
      </c>
      <c r="F5" s="48">
        <f>F6*(1+HAVER_EA!AM5)</f>
        <v>244527.24729965779</v>
      </c>
      <c r="G5" s="48">
        <f>G6*(1+HAVER_EA!AN5)</f>
        <v>294090.5304558879</v>
      </c>
      <c r="H5" s="28">
        <v>8.9789119333335492</v>
      </c>
      <c r="I5" s="28">
        <f>HAVER_EA!J4</f>
        <v>-11.166666666666666</v>
      </c>
      <c r="J5" s="28">
        <f>HAVER_EA!K4</f>
        <v>78.099999999999994</v>
      </c>
      <c r="K5" s="28">
        <f>(HAVER_DE!K4)</f>
        <v>27.776666666666667</v>
      </c>
      <c r="L5" s="28" t="str">
        <f>Consensus!B2</f>
        <v>NaN</v>
      </c>
      <c r="N5" s="51"/>
      <c r="O5" s="51"/>
      <c r="P5" s="51"/>
      <c r="Q5" s="51"/>
      <c r="R5" s="51"/>
      <c r="S5" s="51"/>
      <c r="T5" s="51"/>
      <c r="U5" s="51"/>
    </row>
    <row r="6" spans="1:21" x14ac:dyDescent="0.25">
      <c r="A6" s="1">
        <v>31138</v>
      </c>
      <c r="B6" s="48">
        <f>B7*(1+HAVER_EA!AJ6)</f>
        <v>52.566950401116451</v>
      </c>
      <c r="C6" s="48">
        <f>C7*(1+HAVER_EA!AI6)</f>
        <v>51.425251088307007</v>
      </c>
      <c r="D6" s="48">
        <f>D7*(1+HAVER_EA!AK6)</f>
        <v>1547604.9802927526</v>
      </c>
      <c r="E6" s="48">
        <f>E7*(1+HAVER_EA!AL6)</f>
        <v>72615.037809562957</v>
      </c>
      <c r="F6" s="48">
        <f>F7*(1+HAVER_EA!AM6)</f>
        <v>243707.58794867594</v>
      </c>
      <c r="G6" s="48">
        <f>G7*(1+HAVER_EA!AN6)</f>
        <v>292555.53807178192</v>
      </c>
      <c r="H6" s="28">
        <v>8.9000547333335494</v>
      </c>
      <c r="I6" s="28">
        <f>HAVER_EA!J5</f>
        <v>-11.466666666666667</v>
      </c>
      <c r="J6" s="28">
        <f>HAVER_EA!K5</f>
        <v>79.5</v>
      </c>
      <c r="K6" s="48">
        <f>(HAVER_DE!K5)</f>
        <v>27.02333333333333</v>
      </c>
      <c r="L6" s="48" t="str">
        <f>Consensus!B3</f>
        <v>NaN</v>
      </c>
      <c r="N6" s="51"/>
      <c r="O6" s="51"/>
      <c r="P6" s="51"/>
      <c r="Q6" s="51"/>
      <c r="R6" s="51"/>
      <c r="S6" s="51"/>
      <c r="T6" s="51"/>
      <c r="U6" s="51"/>
    </row>
    <row r="7" spans="1:21" x14ac:dyDescent="0.25">
      <c r="A7" s="1">
        <v>31229</v>
      </c>
      <c r="B7" s="48">
        <f>B8*(1+HAVER_EA!AJ7)</f>
        <v>53.061844069063305</v>
      </c>
      <c r="C7" s="48">
        <f>C8*(1+HAVER_EA!AI7)</f>
        <v>51.743898804781665</v>
      </c>
      <c r="D7" s="48">
        <f>D8*(1+HAVER_EA!AK7)</f>
        <v>1560704.5285269718</v>
      </c>
      <c r="E7" s="48">
        <f>E8*(1+HAVER_EA!AL7)</f>
        <v>74122.34298497923</v>
      </c>
      <c r="F7" s="48">
        <f>F8*(1+HAVER_EA!AM7)</f>
        <v>249307.78277252062</v>
      </c>
      <c r="G7" s="48">
        <f>G8*(1+HAVER_EA!AN7)</f>
        <v>295975.78131034627</v>
      </c>
      <c r="H7" s="28">
        <v>8.8862084333335503</v>
      </c>
      <c r="I7" s="28">
        <f>HAVER_EA!J6</f>
        <v>-11.299999999999999</v>
      </c>
      <c r="J7" s="28">
        <f>HAVER_EA!K6</f>
        <v>80.3</v>
      </c>
      <c r="K7" s="48">
        <f>(HAVER_DE!K6)</f>
        <v>27.26</v>
      </c>
      <c r="L7" s="48" t="str">
        <f>Consensus!B4</f>
        <v>NaN</v>
      </c>
      <c r="M7" s="46"/>
      <c r="N7" s="51"/>
      <c r="O7" s="51"/>
      <c r="P7" s="51"/>
      <c r="Q7" s="51"/>
      <c r="R7" s="51"/>
      <c r="S7" s="51"/>
      <c r="T7" s="51"/>
      <c r="U7" s="51"/>
    </row>
    <row r="8" spans="1:21" x14ac:dyDescent="0.25">
      <c r="A8" s="1">
        <v>31321</v>
      </c>
      <c r="B8" s="48">
        <f>B9*(1+HAVER_EA!AJ8)</f>
        <v>53.369653487566502</v>
      </c>
      <c r="C8" s="48">
        <f>C9*(1+HAVER_EA!AI8)</f>
        <v>52.231043820384961</v>
      </c>
      <c r="D8" s="48">
        <f>D9*(1+HAVER_EA!AK8)</f>
        <v>1570009.839627079</v>
      </c>
      <c r="E8" s="48">
        <f>E9*(1+HAVER_EA!AL8)</f>
        <v>75004.698931000981</v>
      </c>
      <c r="F8" s="48">
        <f>F9*(1+HAVER_EA!AM8)</f>
        <v>250035.01762695258</v>
      </c>
      <c r="G8" s="48">
        <f>G9*(1+HAVER_EA!AN8)</f>
        <v>296394.86249768024</v>
      </c>
      <c r="H8" s="28">
        <v>8.9287529333335502</v>
      </c>
      <c r="I8" s="28">
        <f>HAVER_EA!J7</f>
        <v>-8.1</v>
      </c>
      <c r="J8" s="28">
        <f>HAVER_EA!K7</f>
        <v>80</v>
      </c>
      <c r="K8" s="48">
        <f>(HAVER_DE!K7)</f>
        <v>28.416666666666668</v>
      </c>
      <c r="L8" s="48" t="str">
        <f>Consensus!B5</f>
        <v>NaN</v>
      </c>
      <c r="M8" s="49"/>
      <c r="N8" s="51"/>
      <c r="O8" s="51"/>
      <c r="P8" s="51"/>
      <c r="Q8" s="51"/>
      <c r="R8" s="51"/>
      <c r="S8" s="51"/>
      <c r="T8" s="51"/>
      <c r="U8" s="51"/>
    </row>
    <row r="9" spans="1:21" x14ac:dyDescent="0.25">
      <c r="A9" s="1">
        <v>31413</v>
      </c>
      <c r="B9" s="48">
        <f>B10*(1+HAVER_EA!AJ9)</f>
        <v>53.56780656991198</v>
      </c>
      <c r="C9" s="48">
        <f>C10*(1+HAVER_EA!AI9)</f>
        <v>52.534033803266858</v>
      </c>
      <c r="D9" s="48">
        <f>D10*(1+HAVER_EA!AK9)</f>
        <v>1564654.0853098487</v>
      </c>
      <c r="E9" s="48">
        <f>E10*(1+HAVER_EA!AL9)</f>
        <v>74276.596578420445</v>
      </c>
      <c r="F9" s="48">
        <f>F10*(1+HAVER_EA!AM9)</f>
        <v>250954.39814526454</v>
      </c>
      <c r="G9" s="48">
        <f>G10*(1+HAVER_EA!AN9)</f>
        <v>291799.717162074</v>
      </c>
      <c r="H9" s="28">
        <v>8.9750105333335508</v>
      </c>
      <c r="I9" s="28">
        <f>HAVER_EA!J8</f>
        <v>-5.2</v>
      </c>
      <c r="J9" s="28">
        <f>HAVER_EA!K8</f>
        <v>80</v>
      </c>
      <c r="K9" s="48">
        <f>(HAVER_DE!K8)</f>
        <v>17.536666666666665</v>
      </c>
      <c r="L9" s="48" t="str">
        <f>Consensus!B6</f>
        <v>NaN</v>
      </c>
      <c r="M9" s="49"/>
      <c r="N9" s="51"/>
      <c r="O9" s="51"/>
      <c r="P9" s="51"/>
      <c r="Q9" s="51"/>
      <c r="R9" s="51"/>
      <c r="S9" s="51"/>
      <c r="T9" s="51"/>
      <c r="U9" s="51"/>
    </row>
    <row r="10" spans="1:21" x14ac:dyDescent="0.25">
      <c r="A10" s="1">
        <v>31503</v>
      </c>
      <c r="B10" s="48">
        <f>B11*(1+HAVER_EA!AJ10)</f>
        <v>53.782603064588287</v>
      </c>
      <c r="C10" s="48">
        <f>C11*(1+HAVER_EA!AI10)</f>
        <v>52.72908436188785</v>
      </c>
      <c r="D10" s="48">
        <f>D11*(1+HAVER_EA!AK10)</f>
        <v>1593342.4565062595</v>
      </c>
      <c r="E10" s="48">
        <f>E11*(1+HAVER_EA!AL10)</f>
        <v>76242.853803458114</v>
      </c>
      <c r="F10" s="48">
        <f>F11*(1+HAVER_EA!AM10)</f>
        <v>260413.31570006671</v>
      </c>
      <c r="G10" s="48">
        <f>G11*(1+HAVER_EA!AN10)</f>
        <v>296962.64991277788</v>
      </c>
      <c r="H10" s="28">
        <v>8.9007316333335496</v>
      </c>
      <c r="I10" s="28">
        <f>HAVER_EA!J9</f>
        <v>-5.2666666666666666</v>
      </c>
      <c r="J10" s="28">
        <f>HAVER_EA!K9</f>
        <v>80.7</v>
      </c>
      <c r="K10" s="48">
        <f>(HAVER_DE!K9)</f>
        <v>12.776666666666666</v>
      </c>
      <c r="L10" s="48" t="str">
        <f>Consensus!B7</f>
        <v>NaN</v>
      </c>
      <c r="M10" s="49"/>
      <c r="N10" s="51"/>
      <c r="O10" s="51"/>
      <c r="P10" s="51"/>
      <c r="Q10" s="51"/>
      <c r="R10" s="51"/>
      <c r="S10" s="51"/>
      <c r="T10" s="51"/>
      <c r="U10" s="51"/>
    </row>
    <row r="11" spans="1:21" x14ac:dyDescent="0.25">
      <c r="A11" s="1">
        <v>31594</v>
      </c>
      <c r="B11" s="48">
        <f>B12*(1+HAVER_EA!AJ11)</f>
        <v>54.029035646477702</v>
      </c>
      <c r="C11" s="48">
        <f>C12*(1+HAVER_EA!AI11)</f>
        <v>52.940517743496315</v>
      </c>
      <c r="D11" s="48">
        <f>D12*(1+HAVER_EA!AK11)</f>
        <v>1601437.1064155479</v>
      </c>
      <c r="E11" s="48">
        <f>E12*(1+HAVER_EA!AL11)</f>
        <v>77335.007332328911</v>
      </c>
      <c r="F11" s="48">
        <f>F12*(1+HAVER_EA!AM11)</f>
        <v>267059.36666908109</v>
      </c>
      <c r="G11" s="48">
        <f>G12*(1+HAVER_EA!AN11)</f>
        <v>298401.78208394529</v>
      </c>
      <c r="H11" s="28">
        <v>8.80534973333355</v>
      </c>
      <c r="I11" s="28">
        <f>HAVER_EA!J10</f>
        <v>-4.7666666666666666</v>
      </c>
      <c r="J11" s="28">
        <f>HAVER_EA!K10</f>
        <v>81.2</v>
      </c>
      <c r="K11" s="48">
        <f>(HAVER_DE!K10)</f>
        <v>12.566666666666668</v>
      </c>
      <c r="L11" s="48" t="str">
        <f>Consensus!B8</f>
        <v>NaN</v>
      </c>
      <c r="M11" s="46"/>
      <c r="N11" s="51"/>
      <c r="O11" s="51"/>
      <c r="P11" s="51"/>
      <c r="Q11" s="51"/>
      <c r="R11" s="51"/>
      <c r="S11" s="51"/>
      <c r="T11" s="51"/>
      <c r="U11" s="51"/>
    </row>
    <row r="12" spans="1:21" x14ac:dyDescent="0.25">
      <c r="A12" s="1">
        <v>31686</v>
      </c>
      <c r="B12" s="48">
        <f>B13*(1+HAVER_EA!AJ12)</f>
        <v>54.408917842697107</v>
      </c>
      <c r="C12" s="48">
        <f>C13*(1+HAVER_EA!AI12)</f>
        <v>53.183091879568252</v>
      </c>
      <c r="D12" s="48">
        <f>D13*(1+HAVER_EA!AK12)</f>
        <v>1605401.9178067856</v>
      </c>
      <c r="E12" s="48">
        <f>E13*(1+HAVER_EA!AL12)</f>
        <v>78020.896252959486</v>
      </c>
      <c r="F12" s="48">
        <f>F13*(1+HAVER_EA!AM12)</f>
        <v>267728.22815727099</v>
      </c>
      <c r="G12" s="48">
        <f>G13*(1+HAVER_EA!AN12)</f>
        <v>296372.74091007904</v>
      </c>
      <c r="H12" s="28">
        <v>8.8944844333335507</v>
      </c>
      <c r="I12" s="28">
        <f>HAVER_EA!J11</f>
        <v>-4.3</v>
      </c>
      <c r="J12" s="28">
        <f>HAVER_EA!K11</f>
        <v>80.599999999999994</v>
      </c>
      <c r="K12" s="48">
        <f>(HAVER_DE!K11)</f>
        <v>14.83</v>
      </c>
      <c r="L12" s="48" t="str">
        <f>Consensus!B9</f>
        <v>NaN</v>
      </c>
      <c r="M12" s="49"/>
      <c r="N12" s="51"/>
      <c r="O12" s="51"/>
      <c r="P12" s="51"/>
      <c r="Q12" s="51"/>
      <c r="R12" s="51"/>
      <c r="S12" s="51"/>
      <c r="T12" s="51"/>
      <c r="U12" s="51"/>
    </row>
    <row r="13" spans="1:21" x14ac:dyDescent="0.25">
      <c r="A13" s="1">
        <v>31778</v>
      </c>
      <c r="B13" s="48">
        <f>B14*(1+HAVER_EA!AJ13)</f>
        <v>54.76442316474003</v>
      </c>
      <c r="C13" s="48">
        <f>C14*(1+HAVER_EA!AI13)</f>
        <v>53.55702618180424</v>
      </c>
      <c r="D13" s="48">
        <f>D14*(1+HAVER_EA!AK13)</f>
        <v>1597698.3405845657</v>
      </c>
      <c r="E13" s="48">
        <f>E14*(1+HAVER_EA!AL13)</f>
        <v>76737.354006300506</v>
      </c>
      <c r="F13" s="48">
        <f>F14*(1+HAVER_EA!AM13)</f>
        <v>273943.77555025037</v>
      </c>
      <c r="G13" s="48">
        <f>G14*(1+HAVER_EA!AN13)</f>
        <v>294932.3797618227</v>
      </c>
      <c r="H13" s="28">
        <v>9.0182884333335505</v>
      </c>
      <c r="I13" s="28">
        <f>HAVER_EA!J12</f>
        <v>-5.3666666666666671</v>
      </c>
      <c r="J13" s="28">
        <f>HAVER_EA!K12</f>
        <v>80.3</v>
      </c>
      <c r="K13" s="48">
        <f>(HAVER_DE!K12)</f>
        <v>17.940000000000001</v>
      </c>
      <c r="L13" s="48" t="str">
        <f>Consensus!B10</f>
        <v>NaN</v>
      </c>
      <c r="M13" s="49"/>
      <c r="N13" s="51"/>
      <c r="O13" s="51"/>
      <c r="P13" s="51"/>
      <c r="Q13" s="51"/>
      <c r="R13" s="51"/>
      <c r="S13" s="51"/>
      <c r="T13" s="51"/>
      <c r="U13" s="51"/>
    </row>
    <row r="14" spans="1:21" x14ac:dyDescent="0.25">
      <c r="A14" s="1">
        <v>31868</v>
      </c>
      <c r="B14" s="48">
        <f>B15*(1+HAVER_EA!AJ14)</f>
        <v>55.115584909535677</v>
      </c>
      <c r="C14" s="48">
        <f>C15*(1+HAVER_EA!AI14)</f>
        <v>53.906965283616003</v>
      </c>
      <c r="D14" s="48">
        <f>D15*(1+HAVER_EA!AK14)</f>
        <v>1624614.4036459636</v>
      </c>
      <c r="E14" s="48">
        <f>E15*(1+HAVER_EA!AL14)</f>
        <v>79291.107942160554</v>
      </c>
      <c r="F14" s="48">
        <f>F15*(1+HAVER_EA!AM14)</f>
        <v>280633.60654394625</v>
      </c>
      <c r="G14" s="48">
        <f>G15*(1+HAVER_EA!AN14)</f>
        <v>299329.65978610702</v>
      </c>
      <c r="H14" s="28">
        <v>8.9297429333335501</v>
      </c>
      <c r="I14" s="28">
        <f>HAVER_EA!J13</f>
        <v>-6.7</v>
      </c>
      <c r="J14" s="28">
        <f>HAVER_EA!K13</f>
        <v>80.900000000000006</v>
      </c>
      <c r="K14" s="48">
        <f>(HAVER_DE!K13)</f>
        <v>18.560000000000002</v>
      </c>
      <c r="L14" s="48" t="str">
        <f>Consensus!B11</f>
        <v>NaN</v>
      </c>
      <c r="M14" s="49"/>
      <c r="N14" s="51"/>
      <c r="O14" s="51"/>
      <c r="P14" s="51"/>
      <c r="Q14" s="51"/>
      <c r="R14" s="51"/>
      <c r="S14" s="51"/>
      <c r="T14" s="51"/>
      <c r="U14" s="51"/>
    </row>
    <row r="15" spans="1:21" x14ac:dyDescent="0.25">
      <c r="A15" s="1">
        <v>31959</v>
      </c>
      <c r="B15" s="48">
        <f>B16*(1+HAVER_EA!AI15)</f>
        <v>55.714118556384122</v>
      </c>
      <c r="C15" s="48">
        <f>C16*(1+HAVER_EA!AI15)</f>
        <v>54.252628816466306</v>
      </c>
      <c r="D15" s="48">
        <f>D16*(1+HAVER_EA!AK15)</f>
        <v>1642061.5152630198</v>
      </c>
      <c r="E15" s="48">
        <f>E16*(1+HAVER_EA!AL15)</f>
        <v>81129.455294447587</v>
      </c>
      <c r="F15" s="48">
        <f>F16*(1+HAVER_EA!AM15)</f>
        <v>291979.92960724066</v>
      </c>
      <c r="G15" s="48">
        <f>G16*(1+HAVER_EA!AN15)</f>
        <v>314258.04448565468</v>
      </c>
      <c r="H15" s="28">
        <v>8.9965261333335498</v>
      </c>
      <c r="I15" s="28">
        <f>HAVER_EA!J14</f>
        <v>-6.6333333333333329</v>
      </c>
      <c r="J15" s="28">
        <f>HAVER_EA!K14</f>
        <v>81</v>
      </c>
      <c r="K15" s="48">
        <f>(HAVER_DE!K14)</f>
        <v>19.126666666666669</v>
      </c>
      <c r="L15" s="48" t="str">
        <f>Consensus!B12</f>
        <v>NaN</v>
      </c>
      <c r="M15" s="46"/>
      <c r="N15" s="51"/>
      <c r="O15" s="51"/>
      <c r="P15" s="51"/>
      <c r="Q15" s="51"/>
      <c r="R15" s="51"/>
      <c r="S15" s="51"/>
      <c r="T15" s="51"/>
      <c r="U15" s="51"/>
    </row>
    <row r="16" spans="1:21" x14ac:dyDescent="0.25">
      <c r="A16" s="1">
        <v>32051</v>
      </c>
      <c r="B16" s="48">
        <f>B17*(1+HAVER_EA!AJ16)</f>
        <v>56.31915204401259</v>
      </c>
      <c r="C16" s="48">
        <f>C17*(1+HAVER_EA!AI16)</f>
        <v>54.841791098422178</v>
      </c>
      <c r="D16" s="48">
        <f>D17*(1+HAVER_EA!AK16)</f>
        <v>1662993.6114992371</v>
      </c>
      <c r="E16" s="48">
        <f>E17*(1+HAVER_EA!AL16)</f>
        <v>82353.32742677127</v>
      </c>
      <c r="F16" s="48">
        <f>F17*(1+HAVER_EA!AM16)</f>
        <v>297910.90683979017</v>
      </c>
      <c r="G16" s="48">
        <f>G17*(1+HAVER_EA!AN16)</f>
        <v>314281.39505034487</v>
      </c>
      <c r="H16" s="28">
        <v>8.9156605333335506</v>
      </c>
      <c r="I16" s="28">
        <f>HAVER_EA!J15</f>
        <v>-6.5999999999999988</v>
      </c>
      <c r="J16" s="28">
        <f>HAVER_EA!K15</f>
        <v>80.7</v>
      </c>
      <c r="K16" s="48">
        <f>(HAVER_DE!K15)</f>
        <v>17.973333333333333</v>
      </c>
      <c r="L16" s="48" t="str">
        <f>Consensus!B13</f>
        <v>NaN</v>
      </c>
      <c r="M16" s="49"/>
      <c r="N16" s="51"/>
      <c r="O16" s="51"/>
      <c r="P16" s="51"/>
      <c r="Q16" s="51"/>
      <c r="R16" s="51"/>
      <c r="S16" s="51"/>
      <c r="T16" s="51"/>
      <c r="U16" s="51"/>
    </row>
    <row r="17" spans="1:22" x14ac:dyDescent="0.25">
      <c r="A17" s="1">
        <v>32143</v>
      </c>
      <c r="B17" s="48">
        <f>B18*(1+HAVER_EA!AJ17)</f>
        <v>56.64138197416824</v>
      </c>
      <c r="C17" s="48">
        <f>C18*(1+HAVER_EA!AI17)</f>
        <v>55.311633644157432</v>
      </c>
      <c r="D17" s="48">
        <f>D18*(1+HAVER_EA!AK17)</f>
        <v>1672175.4989498795</v>
      </c>
      <c r="E17" s="48">
        <f>E18*(1+HAVER_EA!AL17)</f>
        <v>83681.939653406895</v>
      </c>
      <c r="F17" s="48">
        <f>F18*(1+HAVER_EA!AM17)</f>
        <v>295324.2370481902</v>
      </c>
      <c r="G17" s="48">
        <f>G18*(1+HAVER_EA!AN17)</f>
        <v>307869.82157726178</v>
      </c>
      <c r="H17" s="28">
        <v>8.8834638333335505</v>
      </c>
      <c r="I17" s="28">
        <f>HAVER_EA!J16</f>
        <v>-6.4333333333333336</v>
      </c>
      <c r="J17" s="28">
        <f>HAVER_EA!K16</f>
        <v>80.900000000000006</v>
      </c>
      <c r="K17" s="48">
        <f>(HAVER_DE!K16)</f>
        <v>15.833333333333334</v>
      </c>
      <c r="L17" s="48" t="str">
        <f>Consensus!B14</f>
        <v>NaN</v>
      </c>
      <c r="M17" s="49"/>
      <c r="N17" s="51"/>
      <c r="O17" s="51"/>
      <c r="P17" s="51"/>
      <c r="Q17" s="51"/>
      <c r="R17" s="51"/>
      <c r="S17" s="51"/>
      <c r="T17" s="51"/>
      <c r="U17" s="51"/>
    </row>
    <row r="18" spans="1:22" x14ac:dyDescent="0.25">
      <c r="A18" s="1">
        <v>32234</v>
      </c>
      <c r="B18" s="48">
        <f>B19*(1+HAVER_EA!AJ18)</f>
        <v>56.983421791176781</v>
      </c>
      <c r="C18" s="48">
        <f>C19*(1+HAVER_EA!AI18)</f>
        <v>55.721295740361782</v>
      </c>
      <c r="D18" s="48">
        <f>D19*(1+HAVER_EA!AK18)</f>
        <v>1687547.9838298629</v>
      </c>
      <c r="E18" s="48">
        <f>E19*(1+HAVER_EA!AL18)</f>
        <v>85262.880289066714</v>
      </c>
      <c r="F18" s="48">
        <f>F19*(1+HAVER_EA!AM18)</f>
        <v>305909.27412674489</v>
      </c>
      <c r="G18" s="48">
        <f>G19*(1+HAVER_EA!AN18)</f>
        <v>324185.7214102408</v>
      </c>
      <c r="H18" s="28">
        <v>8.7837591333335503</v>
      </c>
      <c r="I18" s="28">
        <f>HAVER_EA!J17</f>
        <v>-5.6333333333333337</v>
      </c>
      <c r="J18" s="28">
        <f>HAVER_EA!K17</f>
        <v>81.099999999999994</v>
      </c>
      <c r="K18" s="48">
        <f>(HAVER_DE!K17)</f>
        <v>15.786666666666667</v>
      </c>
      <c r="L18" s="48" t="str">
        <f>Consensus!B15</f>
        <v>NaN</v>
      </c>
      <c r="M18" s="49"/>
      <c r="N18" s="51"/>
      <c r="O18" s="51"/>
      <c r="P18" s="51"/>
      <c r="Q18" s="51"/>
      <c r="R18" s="51"/>
      <c r="S18" s="51"/>
      <c r="T18" s="51"/>
      <c r="U18" s="51"/>
    </row>
    <row r="19" spans="1:22" x14ac:dyDescent="0.25">
      <c r="A19" s="1">
        <v>32325</v>
      </c>
      <c r="B19" s="48">
        <f>B20*(1+HAVER_EA!AJ19)</f>
        <v>57.414242827153721</v>
      </c>
      <c r="C19" s="48">
        <f>C20*(1+HAVER_EA!AI19)</f>
        <v>55.925039189978463</v>
      </c>
      <c r="D19" s="48">
        <f>D20*(1+HAVER_EA!AK19)</f>
        <v>1708449.5708493583</v>
      </c>
      <c r="E19" s="48">
        <f>E20*(1+HAVER_EA!AL19)</f>
        <v>86698.771763815763</v>
      </c>
      <c r="F19" s="48">
        <f>F20*(1+HAVER_EA!AM19)</f>
        <v>316696.18576355319</v>
      </c>
      <c r="G19" s="48">
        <f>G20*(1+HAVER_EA!AN19)</f>
        <v>329362.17290892318</v>
      </c>
      <c r="H19" s="28">
        <v>8.7127067333335493</v>
      </c>
      <c r="I19" s="28">
        <f>HAVER_EA!J18</f>
        <v>-5.2</v>
      </c>
      <c r="J19" s="28">
        <f>HAVER_EA!K18</f>
        <v>82.6</v>
      </c>
      <c r="K19" s="48">
        <f>(HAVER_DE!K18)</f>
        <v>14.166666666666666</v>
      </c>
      <c r="L19" s="48" t="str">
        <f>Consensus!B16</f>
        <v>NaN</v>
      </c>
      <c r="M19" s="46"/>
      <c r="N19" s="51"/>
      <c r="O19" s="51"/>
      <c r="P19" s="51"/>
      <c r="Q19" s="51"/>
      <c r="R19" s="51"/>
      <c r="S19" s="51"/>
      <c r="T19" s="51"/>
      <c r="U19" s="51"/>
    </row>
    <row r="20" spans="1:22" x14ac:dyDescent="0.25">
      <c r="A20" s="1">
        <v>32417</v>
      </c>
      <c r="B20" s="48">
        <f>B21*(1+HAVER_EA!AJ20)</f>
        <v>57.890013239705709</v>
      </c>
      <c r="C20" s="48">
        <f>C21*(1+HAVER_EA!AI20)</f>
        <v>56.370954569032754</v>
      </c>
      <c r="D20" s="48">
        <f>D21*(1+HAVER_EA!AK20)</f>
        <v>1724250.571546023</v>
      </c>
      <c r="E20" s="48">
        <f>E21*(1+HAVER_EA!AL20)</f>
        <v>88272.729726521458</v>
      </c>
      <c r="F20" s="48">
        <f>F21*(1+HAVER_EA!AM20)</f>
        <v>322707.42637468554</v>
      </c>
      <c r="G20" s="48">
        <f>G21*(1+HAVER_EA!AN20)</f>
        <v>337861.77845614241</v>
      </c>
      <c r="H20" s="28">
        <v>8.4663794333335503</v>
      </c>
      <c r="I20" s="28">
        <f>HAVER_EA!J19</f>
        <v>-3.1</v>
      </c>
      <c r="J20" s="28">
        <f>HAVER_EA!K19</f>
        <v>82.9</v>
      </c>
      <c r="K20" s="48">
        <f>(HAVER_DE!K19)</f>
        <v>14.316666666666668</v>
      </c>
      <c r="L20" s="48" t="str">
        <f>Consensus!B17</f>
        <v>NaN</v>
      </c>
      <c r="M20" s="49"/>
      <c r="N20" s="51"/>
      <c r="O20" s="51"/>
      <c r="P20" s="51"/>
      <c r="Q20" s="51"/>
      <c r="R20" s="51"/>
      <c r="S20" s="51"/>
      <c r="T20" s="51"/>
      <c r="U20" s="51"/>
    </row>
    <row r="21" spans="1:22" x14ac:dyDescent="0.25">
      <c r="A21" s="1">
        <v>32509</v>
      </c>
      <c r="B21" s="48">
        <f>B22*(1+HAVER_EA!AJ21)</f>
        <v>58.387712349852819</v>
      </c>
      <c r="C21" s="48">
        <f>C22*(1+HAVER_EA!AI21)</f>
        <v>57.016263003761736</v>
      </c>
      <c r="D21" s="48">
        <f>D22*(1+HAVER_EA!AK21)</f>
        <v>1744504.5311014724</v>
      </c>
      <c r="E21" s="48">
        <f>E22*(1+HAVER_EA!AL21)</f>
        <v>90551.302869143794</v>
      </c>
      <c r="F21" s="48">
        <f>F22*(1+HAVER_EA!AM21)</f>
        <v>330551.34746345825</v>
      </c>
      <c r="G21" s="48">
        <f>G22*(1+HAVER_EA!AN21)</f>
        <v>342810.86919336789</v>
      </c>
      <c r="H21" s="28">
        <v>8.2885363333335498</v>
      </c>
      <c r="I21" s="28">
        <f>HAVER_EA!J20</f>
        <v>-4.1000000000000005</v>
      </c>
      <c r="J21" s="28">
        <f>HAVER_EA!K20</f>
        <v>83.8</v>
      </c>
      <c r="K21" s="48">
        <f>(HAVER_DE!K20)</f>
        <v>18.083333333333332</v>
      </c>
      <c r="L21" s="48" t="str">
        <f>Consensus!B18</f>
        <v>NaN</v>
      </c>
      <c r="M21" s="49"/>
      <c r="N21" s="51"/>
      <c r="O21" s="51"/>
      <c r="P21" s="51"/>
      <c r="Q21" s="51"/>
      <c r="R21" s="51"/>
      <c r="S21" s="51"/>
      <c r="T21" s="51"/>
      <c r="U21" s="51"/>
    </row>
    <row r="22" spans="1:22" x14ac:dyDescent="0.25">
      <c r="A22" s="1">
        <v>32599</v>
      </c>
      <c r="B22" s="48">
        <f>B23*(1+HAVER_EA!AJ22)</f>
        <v>58.953950977885391</v>
      </c>
      <c r="C22" s="48">
        <f>C23*(1+HAVER_EA!AI22)</f>
        <v>57.644169862722741</v>
      </c>
      <c r="D22" s="48">
        <f>D23*(1+HAVER_EA!AK22)</f>
        <v>1761087.6771722746</v>
      </c>
      <c r="E22" s="48">
        <f>E23*(1+HAVER_EA!AL22)</f>
        <v>91449.211132199736</v>
      </c>
      <c r="F22" s="48">
        <f>F23*(1+HAVER_EA!AM22)</f>
        <v>340529.54475545511</v>
      </c>
      <c r="G22" s="48">
        <f>G23*(1+HAVER_EA!AN22)</f>
        <v>356668.81484843499</v>
      </c>
      <c r="H22" s="28">
        <v>8.1485296333335508</v>
      </c>
      <c r="I22" s="28">
        <f>HAVER_EA!J21</f>
        <v>-4.8</v>
      </c>
      <c r="J22" s="28">
        <f>HAVER_EA!K21</f>
        <v>83.8</v>
      </c>
      <c r="K22" s="48">
        <f>(HAVER_DE!K21)</f>
        <v>18.986666666666665</v>
      </c>
      <c r="L22" s="48" t="str">
        <f>Consensus!B19</f>
        <v>NaN</v>
      </c>
      <c r="M22" s="49"/>
      <c r="N22" s="51"/>
      <c r="O22" s="51"/>
      <c r="P22" s="51"/>
      <c r="Q22" s="51"/>
      <c r="R22" s="51"/>
      <c r="S22" s="51"/>
      <c r="T22" s="51"/>
      <c r="U22" s="51"/>
    </row>
    <row r="23" spans="1:22" x14ac:dyDescent="0.25">
      <c r="A23" s="1">
        <v>32690</v>
      </c>
      <c r="B23" s="48">
        <f>B24*(1+HAVER_EA!AJ23)</f>
        <v>59.437114427022699</v>
      </c>
      <c r="C23" s="48">
        <f>C24*(1+HAVER_EA!AI23)</f>
        <v>57.904468433585336</v>
      </c>
      <c r="D23" s="48">
        <f>D24*(1+HAVER_EA!AK23)</f>
        <v>1771618.9040715611</v>
      </c>
      <c r="E23" s="48">
        <f>E24*(1+HAVER_EA!AL23)</f>
        <v>92091.617043979597</v>
      </c>
      <c r="F23" s="48">
        <f>F24*(1+HAVER_EA!AM23)</f>
        <v>339332.89074749354</v>
      </c>
      <c r="G23" s="48">
        <f>G24*(1+HAVER_EA!AN23)</f>
        <v>351147.02078775602</v>
      </c>
      <c r="H23" s="28">
        <v>8.07028493333355</v>
      </c>
      <c r="I23" s="28">
        <f>HAVER_EA!J22</f>
        <v>-3.2000000000000006</v>
      </c>
      <c r="J23" s="28">
        <f>HAVER_EA!K22</f>
        <v>84.8</v>
      </c>
      <c r="K23" s="48">
        <f>(HAVER_DE!K22)</f>
        <v>17.556666666666668</v>
      </c>
      <c r="L23" s="48" t="str">
        <f>Consensus!B20</f>
        <v>NaN</v>
      </c>
      <c r="M23" s="46"/>
      <c r="N23" s="51"/>
      <c r="O23" s="51"/>
      <c r="P23" s="51"/>
      <c r="Q23" s="51"/>
      <c r="R23" s="51"/>
      <c r="S23" s="51"/>
      <c r="T23" s="51"/>
      <c r="U23" s="51"/>
    </row>
    <row r="24" spans="1:22" x14ac:dyDescent="0.25">
      <c r="A24" s="1">
        <v>32782</v>
      </c>
      <c r="B24" s="48">
        <f>B25*(1+HAVER_EA!AJ24)</f>
        <v>59.995944435283462</v>
      </c>
      <c r="C24" s="48">
        <f>C25*(1+HAVER_EA!AI24)</f>
        <v>58.418539984397512</v>
      </c>
      <c r="D24" s="48">
        <f>D25*(1+HAVER_EA!AK24)</f>
        <v>1790079.7537533238</v>
      </c>
      <c r="E24" s="48">
        <f>E25*(1+HAVER_EA!AL24)</f>
        <v>94257.515236660314</v>
      </c>
      <c r="F24" s="48">
        <f>F25*(1+HAVER_EA!AM24)</f>
        <v>349795.10053458059</v>
      </c>
      <c r="G24" s="48">
        <f>G25*(1+HAVER_EA!AN24)</f>
        <v>357094.0409212138</v>
      </c>
      <c r="H24" s="28">
        <v>7.8846164333335498</v>
      </c>
      <c r="I24" s="28">
        <f>HAVER_EA!J23</f>
        <v>-2.2666666666666666</v>
      </c>
      <c r="J24" s="28">
        <f>HAVER_EA!K23</f>
        <v>84.7</v>
      </c>
      <c r="K24" s="48">
        <f>(HAVER_DE!K23)</f>
        <v>19.383333333333329</v>
      </c>
      <c r="L24" s="48" t="str">
        <f>Consensus!B21</f>
        <v>NaN</v>
      </c>
      <c r="M24" s="49"/>
      <c r="N24" s="51"/>
      <c r="O24" s="51"/>
      <c r="P24" s="51"/>
      <c r="Q24" s="51"/>
      <c r="R24" s="51"/>
      <c r="S24" s="51"/>
      <c r="T24" s="51"/>
      <c r="U24" s="51"/>
      <c r="V24" s="51"/>
    </row>
    <row r="25" spans="1:22" x14ac:dyDescent="0.25">
      <c r="A25" s="1">
        <v>32874</v>
      </c>
      <c r="B25" s="48">
        <f>B26*(1+HAVER_EA!AJ25)</f>
        <v>60.599671392766972</v>
      </c>
      <c r="C25" s="48">
        <f>HAVER_EA!D24</f>
        <v>59.173333333333325</v>
      </c>
      <c r="D25" s="48">
        <f>D26*(1+HAVER_EA!AK25)</f>
        <v>1814348.4488728284</v>
      </c>
      <c r="E25" s="48">
        <f>E26*(1+HAVER_EA!AL25)</f>
        <v>97050.901812537064</v>
      </c>
      <c r="F25" s="48">
        <f>F26*(1+HAVER_EA!AM25)</f>
        <v>360073.67744036461</v>
      </c>
      <c r="G25" s="48">
        <f>G26*(1+HAVER_EA!AN25)</f>
        <v>368766.86531211727</v>
      </c>
      <c r="H25" s="28">
        <v>7.6216621333335599</v>
      </c>
      <c r="I25" s="28">
        <f>HAVER_EA!J24</f>
        <v>-2.5999999999999996</v>
      </c>
      <c r="J25" s="28">
        <f>HAVER_EA!K24</f>
        <v>84.4</v>
      </c>
      <c r="K25" s="48">
        <f>(HAVER_DE!K24)</f>
        <v>19.883333333333333</v>
      </c>
      <c r="L25" s="48" t="str">
        <f>Consensus!B22</f>
        <v>NaN</v>
      </c>
      <c r="M25" s="49"/>
      <c r="N25" s="51"/>
      <c r="O25" s="51"/>
      <c r="P25" s="51"/>
      <c r="Q25" s="51"/>
      <c r="R25" s="51"/>
      <c r="S25" s="51"/>
      <c r="T25" s="51"/>
      <c r="U25" s="51"/>
      <c r="V25" s="51"/>
    </row>
    <row r="26" spans="1:22" x14ac:dyDescent="0.25">
      <c r="A26" s="1">
        <v>32964</v>
      </c>
      <c r="B26" s="48">
        <f>B27*(1+HAVER_EA!AJ26)</f>
        <v>61.150610562912348</v>
      </c>
      <c r="C26" s="48">
        <f>HAVER_EA!D25</f>
        <v>59.626666666666665</v>
      </c>
      <c r="D26" s="48">
        <f>D27*(1+HAVER_EA!AK26)</f>
        <v>1822634.4747779162</v>
      </c>
      <c r="E26" s="48">
        <f>E27*(1+HAVER_EA!AL26)</f>
        <v>96497.048889584563</v>
      </c>
      <c r="F26" s="48">
        <f>F27*(1+HAVER_EA!AM26)</f>
        <v>364601.26165951206</v>
      </c>
      <c r="G26" s="48">
        <f>G27*(1+HAVER_EA!AN26)</f>
        <v>368852.89370834414</v>
      </c>
      <c r="H26" s="28">
        <v>7.4943312333335497</v>
      </c>
      <c r="I26" s="28">
        <f>HAVER_EA!J25</f>
        <v>-3.0333333333333337</v>
      </c>
      <c r="J26" s="28">
        <f>HAVER_EA!K25</f>
        <v>84.5</v>
      </c>
      <c r="K26" s="48">
        <f>(HAVER_DE!K25)</f>
        <v>16.446666666666665</v>
      </c>
      <c r="L26" s="48">
        <f>Consensus!B23</f>
        <v>3.3</v>
      </c>
      <c r="M26" s="49"/>
      <c r="N26" s="51"/>
      <c r="O26" s="51"/>
      <c r="P26" s="51"/>
      <c r="Q26" s="51"/>
      <c r="R26" s="51"/>
      <c r="S26" s="51"/>
      <c r="T26" s="51"/>
      <c r="U26" s="51"/>
      <c r="V26" s="51"/>
    </row>
    <row r="27" spans="1:22" x14ac:dyDescent="0.25">
      <c r="A27" s="1">
        <v>33055</v>
      </c>
      <c r="B27" s="48">
        <f>B28*(1+HAVER_EA!AJ27)</f>
        <v>61.649562104890109</v>
      </c>
      <c r="C27" s="48">
        <f>HAVER_EA!D26</f>
        <v>60.18333333333333</v>
      </c>
      <c r="D27" s="48">
        <f>D28*(1+HAVER_EA!AK27)</f>
        <v>1839537.9676242957</v>
      </c>
      <c r="E27" s="48">
        <f>E28*(1+HAVER_EA!AL27)</f>
        <v>96830.31282603163</v>
      </c>
      <c r="F27" s="48">
        <f>F28*(1+HAVER_EA!AM27)</f>
        <v>370486.02664378664</v>
      </c>
      <c r="G27" s="48">
        <f>G28*(1+HAVER_EA!AN27)</f>
        <v>382200.81387149455</v>
      </c>
      <c r="H27" s="28">
        <v>7.4655433333335504</v>
      </c>
      <c r="I27" s="28">
        <f>HAVER_EA!J26</f>
        <v>-4.9333333333333336</v>
      </c>
      <c r="J27" s="28">
        <f>HAVER_EA!K26</f>
        <v>85.1</v>
      </c>
      <c r="K27" s="48">
        <f>(HAVER_DE!K26)</f>
        <v>26.02333333333333</v>
      </c>
      <c r="L27" s="48" t="str">
        <f>Consensus!B24</f>
        <v>NaN</v>
      </c>
      <c r="M27" s="49"/>
      <c r="N27" s="51"/>
      <c r="O27" s="51"/>
      <c r="P27" s="51"/>
      <c r="Q27" s="51"/>
      <c r="R27" s="51"/>
      <c r="S27" s="51"/>
      <c r="T27" s="51"/>
      <c r="U27" s="51"/>
      <c r="V27" s="51"/>
    </row>
    <row r="28" spans="1:22" x14ac:dyDescent="0.25">
      <c r="A28" s="1">
        <v>33147</v>
      </c>
      <c r="B28" s="28">
        <f>HAVER_EA!C27</f>
        <v>62.283333333333331</v>
      </c>
      <c r="C28" s="48">
        <f>HAVER_EA!D27</f>
        <v>61.01</v>
      </c>
      <c r="D28" s="48">
        <f>D29*(1+HAVER_EA!AK28)</f>
        <v>1849947.1576566955</v>
      </c>
      <c r="E28" s="48">
        <f>E29*(1+HAVER_EA!AL28)</f>
        <v>97560.002149738095</v>
      </c>
      <c r="F28" s="48">
        <f>F29*(1+HAVER_EA!AM28)</f>
        <v>382289.60774264362</v>
      </c>
      <c r="G28" s="48">
        <f>G29*(1+HAVER_EA!AN28)</f>
        <v>395352.09770041204</v>
      </c>
      <c r="H28" s="28">
        <v>7.5692100000002203</v>
      </c>
      <c r="I28" s="28">
        <f>HAVER_EA!J27</f>
        <v>-7.4666666666666659</v>
      </c>
      <c r="J28" s="28">
        <f>HAVER_EA!K27</f>
        <v>84.5</v>
      </c>
      <c r="K28" s="48">
        <f>(HAVER_DE!K27)</f>
        <v>32.533333333333331</v>
      </c>
      <c r="L28" s="48">
        <f>Consensus!B25</f>
        <v>3.4</v>
      </c>
      <c r="M28" s="49"/>
      <c r="N28" s="51"/>
      <c r="O28" s="51"/>
      <c r="P28" s="51"/>
      <c r="Q28" s="51"/>
      <c r="R28" s="51"/>
      <c r="S28" s="51"/>
      <c r="T28" s="51"/>
      <c r="U28" s="51"/>
      <c r="V28" s="51"/>
    </row>
    <row r="29" spans="1:22" x14ac:dyDescent="0.25">
      <c r="A29" s="1">
        <v>33239</v>
      </c>
      <c r="B29" s="28">
        <f>HAVER_EA!C28</f>
        <v>62.893333333333338</v>
      </c>
      <c r="C29" s="48">
        <f>HAVER_EA!D28</f>
        <v>61.506666666666668</v>
      </c>
      <c r="D29" s="48">
        <f>D30*(1+HAVER_EA!AK29)</f>
        <v>1862731.9062456505</v>
      </c>
      <c r="E29" s="48">
        <f>E30*(1+HAVER_EA!AL29)</f>
        <v>97561.589120864039</v>
      </c>
      <c r="F29" s="48">
        <f>F30*(1+HAVER_EA!AM29)</f>
        <v>385083.01653968409</v>
      </c>
      <c r="G29" s="48">
        <f>G30*(1+HAVER_EA!AN29)</f>
        <v>391162.51480416127</v>
      </c>
      <c r="H29" s="28">
        <v>7.60587666666689</v>
      </c>
      <c r="I29" s="28">
        <f>HAVER_EA!J28</f>
        <v>-9.4</v>
      </c>
      <c r="J29" s="28">
        <f>HAVER_EA!K28</f>
        <v>83.2</v>
      </c>
      <c r="K29" s="48">
        <f>(HAVER_DE!K28)</f>
        <v>21.099999999999998</v>
      </c>
      <c r="L29" s="48" t="str">
        <f>Consensus!B26</f>
        <v>NaN</v>
      </c>
      <c r="M29" s="49"/>
      <c r="N29" s="51"/>
      <c r="O29" s="51"/>
      <c r="P29" s="51"/>
      <c r="Q29" s="51"/>
      <c r="R29" s="51"/>
      <c r="S29" s="51"/>
      <c r="T29" s="51"/>
      <c r="U29" s="51"/>
      <c r="V29" s="51"/>
    </row>
    <row r="30" spans="1:22" x14ac:dyDescent="0.25">
      <c r="A30" s="1">
        <v>33329</v>
      </c>
      <c r="B30" s="28">
        <f>HAVER_EA!C29</f>
        <v>63.553333333333335</v>
      </c>
      <c r="C30" s="48">
        <f>HAVER_EA!D29</f>
        <v>62.086666666666666</v>
      </c>
      <c r="D30" s="48">
        <f>D31*(1+HAVER_EA!AK30)</f>
        <v>1868265.1687328976</v>
      </c>
      <c r="E30" s="48">
        <f>E31*(1+HAVER_EA!AL30)</f>
        <v>97778.369376667222</v>
      </c>
      <c r="F30" s="48">
        <f>F31*(1+HAVER_EA!AM30)</f>
        <v>386850.02698030218</v>
      </c>
      <c r="G30" s="48">
        <f>G31*(1+HAVER_EA!AN30)</f>
        <v>388890.13616668177</v>
      </c>
      <c r="H30" s="28">
        <v>7.7362100000002201</v>
      </c>
      <c r="I30" s="28">
        <f>HAVER_EA!J29</f>
        <v>-8.1</v>
      </c>
      <c r="J30" s="28">
        <f>HAVER_EA!K29</f>
        <v>82.7</v>
      </c>
      <c r="K30" s="48">
        <f>(HAVER_DE!K29)</f>
        <v>18.819999999999997</v>
      </c>
      <c r="L30" s="48">
        <f>Consensus!B27</f>
        <v>3.2</v>
      </c>
      <c r="M30" s="49"/>
      <c r="N30" s="51"/>
      <c r="O30" s="51"/>
      <c r="P30" s="51"/>
      <c r="Q30" s="51"/>
      <c r="R30" s="51"/>
      <c r="S30" s="51"/>
      <c r="T30" s="51"/>
      <c r="U30" s="51"/>
      <c r="V30" s="51"/>
    </row>
    <row r="31" spans="1:22" x14ac:dyDescent="0.25">
      <c r="A31" s="1">
        <v>33420</v>
      </c>
      <c r="B31" s="28">
        <f>HAVER_EA!C30</f>
        <v>64.209999999999994</v>
      </c>
      <c r="C31" s="48">
        <f>HAVER_EA!D30</f>
        <v>62.87</v>
      </c>
      <c r="D31" s="48">
        <f>D32*(1+HAVER_EA!AK31)</f>
        <v>1867747.8988312078</v>
      </c>
      <c r="E31" s="48">
        <f>E32*(1+HAVER_EA!AL31)</f>
        <v>97622.211417874889</v>
      </c>
      <c r="F31" s="48">
        <f>F32*(1+HAVER_EA!AM31)</f>
        <v>392940.31485822063</v>
      </c>
      <c r="G31" s="48">
        <f>G32*(1+HAVER_EA!AN31)</f>
        <v>397215.22696726926</v>
      </c>
      <c r="H31" s="28">
        <v>8.0622100000002099</v>
      </c>
      <c r="I31" s="28">
        <f>HAVER_EA!J30</f>
        <v>-10.633333333333335</v>
      </c>
      <c r="J31" s="28">
        <f>HAVER_EA!K30</f>
        <v>81.8</v>
      </c>
      <c r="K31" s="48">
        <f>(HAVER_DE!K30)</f>
        <v>19.863333333333333</v>
      </c>
      <c r="L31" s="48" t="str">
        <f>Consensus!B28</f>
        <v>NaN</v>
      </c>
      <c r="M31" s="49"/>
      <c r="N31" s="51"/>
      <c r="O31" s="51"/>
      <c r="P31" s="51"/>
      <c r="Q31" s="51"/>
      <c r="R31" s="51"/>
      <c r="S31" s="51"/>
      <c r="T31" s="51"/>
      <c r="U31" s="51"/>
      <c r="V31" s="51"/>
    </row>
    <row r="32" spans="1:22" x14ac:dyDescent="0.25">
      <c r="A32" s="1">
        <v>33512</v>
      </c>
      <c r="B32" s="28">
        <f>HAVER_EA!C31</f>
        <v>64.903333333333322</v>
      </c>
      <c r="C32" s="48">
        <f>HAVER_EA!D31</f>
        <v>63.483333333333327</v>
      </c>
      <c r="D32" s="48">
        <f>D33*(1+HAVER_EA!AK32)</f>
        <v>1885511.196876107</v>
      </c>
      <c r="E32" s="48">
        <f>E33*(1+HAVER_EA!AL32)</f>
        <v>98935.271327476323</v>
      </c>
      <c r="F32" s="48">
        <f>F33*(1+HAVER_EA!AM32)</f>
        <v>392081.73992974416</v>
      </c>
      <c r="G32" s="48">
        <f>G33*(1+HAVER_EA!AN32)</f>
        <v>404142.97081771388</v>
      </c>
      <c r="H32" s="28">
        <v>8.2312100000002104</v>
      </c>
      <c r="I32" s="28">
        <f>HAVER_EA!J31</f>
        <v>-9.9666666666666668</v>
      </c>
      <c r="J32" s="28">
        <f>HAVER_EA!K31</f>
        <v>81.599999999999994</v>
      </c>
      <c r="K32" s="48">
        <f>(HAVER_DE!K31)</f>
        <v>20.646666666666665</v>
      </c>
      <c r="L32" s="48">
        <f>Consensus!B29</f>
        <v>3.3</v>
      </c>
      <c r="M32" s="49"/>
      <c r="N32" s="51"/>
      <c r="O32" s="51"/>
      <c r="P32" s="51"/>
      <c r="Q32" s="51"/>
      <c r="R32" s="51"/>
      <c r="S32" s="51"/>
      <c r="T32" s="51"/>
      <c r="U32" s="51"/>
      <c r="V32" s="51"/>
    </row>
    <row r="33" spans="1:22" x14ac:dyDescent="0.25">
      <c r="A33" s="1">
        <v>33604</v>
      </c>
      <c r="B33" s="28">
        <f>HAVER_EA!C32</f>
        <v>65.62</v>
      </c>
      <c r="C33" s="48">
        <f>HAVER_EA!D32</f>
        <v>63.986666666666672</v>
      </c>
      <c r="D33" s="48">
        <f>D34*(1+HAVER_EA!AK33)</f>
        <v>1913973.5225122618</v>
      </c>
      <c r="E33" s="48">
        <f>E34*(1+HAVER_EA!AL33)</f>
        <v>100714.26595965325</v>
      </c>
      <c r="F33" s="48">
        <f>F34*(1+HAVER_EA!AM33)</f>
        <v>403936.39772406296</v>
      </c>
      <c r="G33" s="48">
        <f>G34*(1+HAVER_EA!AN33)</f>
        <v>409976.92505898763</v>
      </c>
      <c r="H33" s="28">
        <v>8.4508766666668507</v>
      </c>
      <c r="I33" s="28">
        <f>HAVER_EA!J32</f>
        <v>-10.733333333333334</v>
      </c>
      <c r="J33" s="28">
        <f>HAVER_EA!K32</f>
        <v>81.099999999999994</v>
      </c>
      <c r="K33" s="48">
        <f>(HAVER_DE!K32)</f>
        <v>17.956666666666667</v>
      </c>
      <c r="L33" s="48" t="str">
        <f>Consensus!B30</f>
        <v>NaN</v>
      </c>
      <c r="M33" s="49"/>
      <c r="N33" s="51"/>
      <c r="O33" s="51"/>
      <c r="P33" s="51"/>
      <c r="Q33" s="51"/>
      <c r="R33" s="51"/>
      <c r="S33" s="51"/>
      <c r="T33" s="51"/>
      <c r="U33" s="51"/>
      <c r="V33" s="51"/>
    </row>
    <row r="34" spans="1:22" x14ac:dyDescent="0.25">
      <c r="A34" s="1">
        <v>33695</v>
      </c>
      <c r="B34" s="28">
        <f>HAVER_EA!C33</f>
        <v>66.3</v>
      </c>
      <c r="C34" s="48">
        <f>HAVER_EA!D33</f>
        <v>64.573333333333338</v>
      </c>
      <c r="D34" s="48">
        <f>D35*(1+HAVER_EA!AK34)</f>
        <v>1899363.76805032</v>
      </c>
      <c r="E34" s="48">
        <f>E35*(1+HAVER_EA!AL34)</f>
        <v>99235.208870278671</v>
      </c>
      <c r="F34" s="48">
        <f>F35*(1+HAVER_EA!AM34)</f>
        <v>402519.627480897</v>
      </c>
      <c r="G34" s="48">
        <f>G35*(1+HAVER_EA!AN34)</f>
        <v>407429.25555358198</v>
      </c>
      <c r="H34" s="28">
        <v>8.6232100000001601</v>
      </c>
      <c r="I34" s="28">
        <f>HAVER_EA!J33</f>
        <v>-12.566666666666668</v>
      </c>
      <c r="J34" s="28">
        <f>HAVER_EA!K33</f>
        <v>79.3</v>
      </c>
      <c r="K34" s="48">
        <f>(HAVER_DE!K33)</f>
        <v>19.936666666666667</v>
      </c>
      <c r="L34" s="48">
        <f>Consensus!B31</f>
        <v>3.2</v>
      </c>
      <c r="M34" s="49"/>
      <c r="N34" s="51"/>
      <c r="O34" s="51"/>
      <c r="P34" s="51"/>
      <c r="Q34" s="51"/>
      <c r="R34" s="51"/>
      <c r="S34" s="51"/>
      <c r="T34" s="51"/>
      <c r="U34" s="51"/>
      <c r="V34" s="51"/>
    </row>
    <row r="35" spans="1:22" s="38" customFormat="1" x14ac:dyDescent="0.25">
      <c r="A35" s="56">
        <v>33786</v>
      </c>
      <c r="B35" s="57">
        <f>HAVER_EA!C34</f>
        <v>66.933333333333337</v>
      </c>
      <c r="C35" s="57">
        <f>HAVER_EA!D34</f>
        <v>64.989999999999995</v>
      </c>
      <c r="D35" s="57">
        <f>D36*(1+HAVER_EA!AK35)</f>
        <v>1894045.4568627032</v>
      </c>
      <c r="E35" s="57">
        <f>E36*(1+HAVER_EA!AL35)</f>
        <v>97325.765211549602</v>
      </c>
      <c r="F35" s="57">
        <f>F36*(1+HAVER_EA!AM35)</f>
        <v>399895.25822359911</v>
      </c>
      <c r="G35" s="57">
        <f>G36*(1+HAVER_EA!AN35)</f>
        <v>407302.67091341951</v>
      </c>
      <c r="H35" s="57">
        <v>8.9328766666668002</v>
      </c>
      <c r="I35" s="57">
        <f>HAVER_EA!J34</f>
        <v>-13.833333333333334</v>
      </c>
      <c r="J35" s="57">
        <f>HAVER_EA!K34</f>
        <v>78.900000000000006</v>
      </c>
      <c r="K35" s="48">
        <f>(HAVER_DE!K34)</f>
        <v>20.103333333333335</v>
      </c>
      <c r="L35" s="48" t="str">
        <f>Consensus!B32</f>
        <v>NaN</v>
      </c>
      <c r="M35" s="58"/>
      <c r="N35" s="71"/>
      <c r="O35" s="51"/>
      <c r="P35" s="51"/>
      <c r="Q35" s="51"/>
      <c r="R35" s="51"/>
      <c r="S35" s="51"/>
      <c r="T35" s="51"/>
      <c r="U35" s="51"/>
      <c r="V35" s="51"/>
    </row>
    <row r="36" spans="1:22" x14ac:dyDescent="0.25">
      <c r="A36" s="1">
        <v>33878</v>
      </c>
      <c r="B36" s="48">
        <f>HAVER_EA!C35</f>
        <v>67.530000000000015</v>
      </c>
      <c r="C36" s="48">
        <f>HAVER_EA!D35</f>
        <v>65.466666666666669</v>
      </c>
      <c r="D36" s="48">
        <f>D37*(1+HAVER_EA!AK36)</f>
        <v>1890258.1536414823</v>
      </c>
      <c r="E36" s="48">
        <f>E37*(1+HAVER_EA!AL36)</f>
        <v>96501.49240873722</v>
      </c>
      <c r="F36" s="48">
        <f>F37*(1+HAVER_EA!AM36)</f>
        <v>398962.50047552329</v>
      </c>
      <c r="G36" s="48">
        <f>G37*(1+HAVER_EA!AN36)</f>
        <v>406535.78920991102</v>
      </c>
      <c r="H36" s="28">
        <v>9.34054333333345</v>
      </c>
      <c r="I36" s="28">
        <f>HAVER_EA!J35</f>
        <v>-17.3</v>
      </c>
      <c r="J36" s="28">
        <f>HAVER_EA!K35</f>
        <v>77.400000000000006</v>
      </c>
      <c r="K36" s="48">
        <f>(HAVER_DE!K35)</f>
        <v>19.240000000000002</v>
      </c>
      <c r="L36" s="48">
        <f>Consensus!B33</f>
        <v>3.2</v>
      </c>
      <c r="M36" s="49"/>
      <c r="N36" s="51"/>
      <c r="O36" s="51"/>
      <c r="P36" s="51"/>
      <c r="Q36" s="51"/>
      <c r="R36" s="51"/>
      <c r="S36" s="51"/>
      <c r="T36" s="51"/>
      <c r="U36" s="51"/>
      <c r="V36" s="51"/>
    </row>
    <row r="37" spans="1:22" x14ac:dyDescent="0.25">
      <c r="A37" s="1">
        <v>33970</v>
      </c>
      <c r="B37" s="28">
        <f>HAVER_EA!C36</f>
        <v>68.336666666666659</v>
      </c>
      <c r="C37" s="48">
        <f>HAVER_EA!D36</f>
        <v>66.11333333333333</v>
      </c>
      <c r="D37" s="48">
        <f>D38*(1+HAVER_EA!AK37)</f>
        <v>1877377.7170546276</v>
      </c>
      <c r="E37" s="48">
        <f>E38*(1+HAVER_EA!AL37)</f>
        <v>93778.567350852114</v>
      </c>
      <c r="F37" s="48">
        <f>F38*(1+HAVER_EA!AM37)</f>
        <v>383538.55455786368</v>
      </c>
      <c r="G37" s="48">
        <f>G38*(1+HAVER_EA!AN37)</f>
        <v>405722.2063770222</v>
      </c>
      <c r="H37" s="28">
        <v>9.8043266666667499</v>
      </c>
      <c r="I37" s="28">
        <f>HAVER_EA!J36</f>
        <v>-18.8</v>
      </c>
      <c r="J37" s="28">
        <f>HAVER_EA!K36</f>
        <v>76.3</v>
      </c>
      <c r="K37" s="48">
        <f>(HAVER_DE!K36)</f>
        <v>18.273333333333333</v>
      </c>
      <c r="L37" s="48" t="str">
        <f>Consensus!B34</f>
        <v>NaN</v>
      </c>
      <c r="M37" s="49"/>
      <c r="N37" s="51"/>
      <c r="O37" s="51"/>
      <c r="P37" s="51"/>
      <c r="Q37" s="51"/>
      <c r="R37" s="51"/>
      <c r="S37" s="51"/>
      <c r="T37" s="51"/>
      <c r="U37" s="51"/>
      <c r="V37" s="51"/>
    </row>
    <row r="38" spans="1:22" x14ac:dyDescent="0.25">
      <c r="A38" s="1">
        <v>34060</v>
      </c>
      <c r="B38" s="28">
        <f>HAVER_EA!C37</f>
        <v>68.91</v>
      </c>
      <c r="C38" s="48">
        <f>HAVER_EA!D37</f>
        <v>66.603333333333339</v>
      </c>
      <c r="D38" s="48">
        <f>D39*(1+HAVER_EA!AK38)</f>
        <v>1878771.4335457762</v>
      </c>
      <c r="E38" s="48">
        <f>E39*(1+HAVER_EA!AL38)</f>
        <v>92305.223357530922</v>
      </c>
      <c r="F38" s="48">
        <f>F39*(1+HAVER_EA!AM38)</f>
        <v>382148.53877422534</v>
      </c>
      <c r="G38" s="48">
        <f>G39*(1+HAVER_EA!AN38)</f>
        <v>404686.17869103234</v>
      </c>
      <c r="H38" s="28">
        <v>10.2656700000001</v>
      </c>
      <c r="I38" s="28">
        <f>HAVER_EA!J37</f>
        <v>-17.8</v>
      </c>
      <c r="J38" s="28">
        <f>HAVER_EA!K37</f>
        <v>76.099999999999994</v>
      </c>
      <c r="K38" s="48">
        <f>(HAVER_DE!K37)</f>
        <v>18.296666666666667</v>
      </c>
      <c r="L38" s="48">
        <f>Consensus!B35</f>
        <v>3</v>
      </c>
      <c r="M38" s="49"/>
      <c r="N38" s="51"/>
      <c r="O38" s="51"/>
      <c r="P38" s="51"/>
      <c r="Q38" s="51"/>
      <c r="R38" s="51"/>
      <c r="S38" s="51"/>
      <c r="T38" s="51"/>
      <c r="U38" s="51"/>
      <c r="V38" s="51"/>
    </row>
    <row r="39" spans="1:22" x14ac:dyDescent="0.25">
      <c r="A39" s="1">
        <v>34151</v>
      </c>
      <c r="B39" s="28">
        <f>HAVER_EA!C38</f>
        <v>69.463333333333338</v>
      </c>
      <c r="C39" s="48">
        <f>HAVER_EA!D38</f>
        <v>67.12</v>
      </c>
      <c r="D39" s="48">
        <f>D40*(1+HAVER_EA!AK39)</f>
        <v>1886560.991287848</v>
      </c>
      <c r="E39" s="48">
        <f>E40*(1+HAVER_EA!AL39)</f>
        <v>92432.181047605991</v>
      </c>
      <c r="F39" s="48">
        <f>F40*(1+HAVER_EA!AM39)</f>
        <v>385214.35661372863</v>
      </c>
      <c r="G39" s="48">
        <f>G40*(1+HAVER_EA!AN39)</f>
        <v>410278.02444578183</v>
      </c>
      <c r="H39" s="28">
        <v>10.6430033333334</v>
      </c>
      <c r="I39" s="28">
        <f>HAVER_EA!J38</f>
        <v>-18.600000000000001</v>
      </c>
      <c r="J39" s="28">
        <f>HAVER_EA!K38</f>
        <v>75.5</v>
      </c>
      <c r="K39" s="48">
        <f>(HAVER_DE!K38)</f>
        <v>16.486666666666668</v>
      </c>
      <c r="L39" s="48" t="str">
        <f>Consensus!B36</f>
        <v>NaN</v>
      </c>
      <c r="M39" s="49"/>
      <c r="N39" s="51"/>
      <c r="O39" s="51"/>
      <c r="P39" s="51"/>
      <c r="Q39" s="51"/>
      <c r="R39" s="51"/>
      <c r="S39" s="51"/>
      <c r="T39" s="51"/>
      <c r="U39" s="51"/>
      <c r="V39" s="51"/>
    </row>
    <row r="40" spans="1:22" x14ac:dyDescent="0.25">
      <c r="A40" s="1">
        <v>34243</v>
      </c>
      <c r="B40" s="28">
        <f>HAVER_EA!C39</f>
        <v>69.98</v>
      </c>
      <c r="C40" s="48">
        <f>HAVER_EA!D39</f>
        <v>67.569999999999993</v>
      </c>
      <c r="D40" s="48">
        <f>D41*(1+HAVER_EA!AK40)</f>
        <v>1891500.7108316009</v>
      </c>
      <c r="E40" s="48">
        <f>E41*(1+HAVER_EA!AL40)</f>
        <v>91537.764121027125</v>
      </c>
      <c r="F40" s="48">
        <f>F41*(1+HAVER_EA!AM40)</f>
        <v>388607.30852654652</v>
      </c>
      <c r="G40" s="48">
        <f>G41*(1+HAVER_EA!AN40)</f>
        <v>421574.78184746474</v>
      </c>
      <c r="H40" s="28">
        <v>10.979933333333401</v>
      </c>
      <c r="I40" s="28">
        <f>HAVER_EA!J39</f>
        <v>-18.466666666666665</v>
      </c>
      <c r="J40" s="28">
        <f>HAVER_EA!K39</f>
        <v>76</v>
      </c>
      <c r="K40" s="48">
        <f>(HAVER_DE!K39)</f>
        <v>15.196666666666667</v>
      </c>
      <c r="L40" s="48">
        <f>Consensus!B37</f>
        <v>2.8</v>
      </c>
      <c r="M40" s="49"/>
      <c r="N40" s="51"/>
      <c r="O40" s="51"/>
      <c r="P40" s="51"/>
      <c r="Q40" s="51"/>
      <c r="R40" s="51"/>
      <c r="S40" s="51"/>
      <c r="T40" s="51"/>
      <c r="U40" s="51"/>
      <c r="V40" s="51"/>
    </row>
    <row r="41" spans="1:22" x14ac:dyDescent="0.25">
      <c r="A41" s="1">
        <v>34335</v>
      </c>
      <c r="B41" s="28">
        <f>HAVER_EA!C40</f>
        <v>70.406666666666652</v>
      </c>
      <c r="C41" s="48">
        <f>HAVER_EA!D40</f>
        <v>68.043333333333337</v>
      </c>
      <c r="D41" s="48">
        <f>D42*(1+HAVER_EA!AK41)</f>
        <v>1909028.255838196</v>
      </c>
      <c r="E41" s="48">
        <f>E42*(1+HAVER_EA!AL41)</f>
        <v>92472.807508430022</v>
      </c>
      <c r="F41" s="48">
        <f>F42*(1+HAVER_EA!AM41)</f>
        <v>398369.03791872924</v>
      </c>
      <c r="G41" s="48">
        <f>G42*(1+HAVER_EA!AN41)</f>
        <v>432631.88871680124</v>
      </c>
      <c r="H41" s="28">
        <v>11.119243333333401</v>
      </c>
      <c r="I41" s="28">
        <f>HAVER_EA!J40</f>
        <v>-16.066666666666666</v>
      </c>
      <c r="J41" s="28">
        <f>HAVER_EA!K40</f>
        <v>77.3</v>
      </c>
      <c r="K41" s="48">
        <f>(HAVER_DE!K40)</f>
        <v>14.01</v>
      </c>
      <c r="L41" s="48" t="str">
        <f>Consensus!B38</f>
        <v>NaN</v>
      </c>
      <c r="M41" s="49"/>
      <c r="N41" s="51"/>
      <c r="O41" s="51"/>
      <c r="P41" s="51"/>
      <c r="Q41" s="51"/>
      <c r="R41" s="51"/>
      <c r="S41" s="51"/>
      <c r="T41" s="51"/>
      <c r="U41" s="51"/>
      <c r="V41" s="51"/>
    </row>
    <row r="42" spans="1:22" x14ac:dyDescent="0.25">
      <c r="A42" s="1">
        <v>34425</v>
      </c>
      <c r="B42" s="28">
        <f>HAVER_EA!C41</f>
        <v>70.84666666666665</v>
      </c>
      <c r="C42" s="48">
        <f>HAVER_EA!D41</f>
        <v>68.436666666666667</v>
      </c>
      <c r="D42" s="48">
        <f>D43*(1+HAVER_EA!AK42)</f>
        <v>1920917.1428815969</v>
      </c>
      <c r="E42" s="48">
        <f>E43*(1+HAVER_EA!AL42)</f>
        <v>93972.177828216605</v>
      </c>
      <c r="F42" s="48">
        <f>F43*(1+HAVER_EA!AM42)</f>
        <v>409886.83274535969</v>
      </c>
      <c r="G42" s="48">
        <f>G43*(1+HAVER_EA!AN42)</f>
        <v>443037.63772899116</v>
      </c>
      <c r="H42" s="28">
        <v>11.1756166666667</v>
      </c>
      <c r="I42" s="28">
        <f>HAVER_EA!J41</f>
        <v>-10.233333333333333</v>
      </c>
      <c r="J42" s="28">
        <f>HAVER_EA!K41</f>
        <v>78.3</v>
      </c>
      <c r="K42" s="48">
        <f>(HAVER_DE!K41)</f>
        <v>15.843333333333334</v>
      </c>
      <c r="L42" s="48">
        <f>Consensus!B39</f>
        <v>3</v>
      </c>
      <c r="M42" s="49"/>
      <c r="N42" s="51"/>
      <c r="O42" s="51"/>
      <c r="P42" s="51"/>
      <c r="Q42" s="51"/>
      <c r="R42" s="51"/>
      <c r="S42" s="51"/>
      <c r="T42" s="51"/>
      <c r="U42" s="51"/>
      <c r="V42" s="51"/>
    </row>
    <row r="43" spans="1:22" x14ac:dyDescent="0.25">
      <c r="A43" s="1">
        <v>34516</v>
      </c>
      <c r="B43" s="28">
        <f>HAVER_EA!C42</f>
        <v>71.286666666666662</v>
      </c>
      <c r="C43" s="48">
        <f>HAVER_EA!D42</f>
        <v>68.900000000000006</v>
      </c>
      <c r="D43" s="48">
        <f>D44*(1+HAVER_EA!AK43)</f>
        <v>1933853.0507715819</v>
      </c>
      <c r="E43" s="48">
        <f>E44*(1+HAVER_EA!AL43)</f>
        <v>94979.904493187496</v>
      </c>
      <c r="F43" s="48">
        <f>F44*(1+HAVER_EA!AM43)</f>
        <v>422466.29317051702</v>
      </c>
      <c r="G43" s="48">
        <f>G44*(1+HAVER_EA!AN43)</f>
        <v>450189.05540962575</v>
      </c>
      <c r="H43" s="28">
        <v>11.0406166666667</v>
      </c>
      <c r="I43" s="28">
        <f>HAVER_EA!J42</f>
        <v>-7.8666666666666671</v>
      </c>
      <c r="J43" s="28">
        <f>HAVER_EA!K42</f>
        <v>79.599999999999994</v>
      </c>
      <c r="K43" s="48">
        <f>(HAVER_DE!K42)</f>
        <v>16.846666666666668</v>
      </c>
      <c r="L43" s="48" t="str">
        <f>Consensus!B40</f>
        <v>NaN</v>
      </c>
      <c r="M43" s="49"/>
      <c r="N43" s="51"/>
      <c r="O43" s="51"/>
      <c r="P43" s="51"/>
      <c r="Q43" s="51"/>
      <c r="R43" s="51"/>
      <c r="S43" s="51"/>
      <c r="T43" s="51"/>
      <c r="U43" s="51"/>
      <c r="V43" s="51"/>
    </row>
    <row r="44" spans="1:22" x14ac:dyDescent="0.25">
      <c r="A44" s="1">
        <v>34608</v>
      </c>
      <c r="B44" s="28">
        <f>HAVER_EA!C43</f>
        <v>71.75333333333333</v>
      </c>
      <c r="C44" s="48">
        <f>HAVER_EA!D43</f>
        <v>69.296666666666667</v>
      </c>
      <c r="D44" s="48">
        <f>D45*(1+HAVER_EA!AK44)</f>
        <v>1949197.8</v>
      </c>
      <c r="E44" s="48">
        <f>E45*(1+HAVER_EA!AL44)</f>
        <v>97326.399999999994</v>
      </c>
      <c r="F44" s="48">
        <f>F45*(1+HAVER_EA!AM44)</f>
        <v>436551.3</v>
      </c>
      <c r="G44" s="48">
        <f>G45*(1+HAVER_EA!AN44)</f>
        <v>463567.7</v>
      </c>
      <c r="H44" s="28">
        <v>11.019876666666701</v>
      </c>
      <c r="I44" s="28">
        <f>HAVER_EA!J43</f>
        <v>-7.7</v>
      </c>
      <c r="J44" s="28">
        <f>HAVER_EA!K43</f>
        <v>80.599999999999994</v>
      </c>
      <c r="K44" s="48">
        <f>(HAVER_DE!K43)</f>
        <v>16.586666666666666</v>
      </c>
      <c r="L44" s="48">
        <f>Consensus!B41</f>
        <v>3</v>
      </c>
      <c r="M44" s="49"/>
      <c r="N44" s="51"/>
      <c r="O44" s="51"/>
      <c r="P44" s="51"/>
      <c r="Q44" s="51"/>
      <c r="R44" s="51"/>
      <c r="S44" s="51"/>
      <c r="T44" s="51"/>
      <c r="U44" s="51"/>
      <c r="V44" s="51"/>
    </row>
    <row r="45" spans="1:22" x14ac:dyDescent="0.25">
      <c r="A45" s="1">
        <v>34700</v>
      </c>
      <c r="B45" s="28">
        <f>HAVER_EA!C44</f>
        <v>72.233333333333334</v>
      </c>
      <c r="C45" s="48">
        <f>HAVER_EA!D44</f>
        <v>69.73</v>
      </c>
      <c r="D45" s="28">
        <f>HAVER_EA!E44</f>
        <v>1949197.8</v>
      </c>
      <c r="E45" s="28">
        <f>HAVER_EA!F44</f>
        <v>97326.399999999994</v>
      </c>
      <c r="F45" s="28">
        <f>HAVER_EA!G44</f>
        <v>436551.3</v>
      </c>
      <c r="G45" s="28">
        <f>HAVER_EA!H44</f>
        <v>463567.7</v>
      </c>
      <c r="H45" s="28">
        <v>10.8611166666667</v>
      </c>
      <c r="I45" s="28">
        <f>HAVER_EA!J44</f>
        <v>-8.6333333333333346</v>
      </c>
      <c r="J45" s="28">
        <f>HAVER_EA!K44</f>
        <v>81.400000000000006</v>
      </c>
      <c r="K45" s="48">
        <f>(HAVER_DE!K44)</f>
        <v>16.88</v>
      </c>
      <c r="L45" s="48" t="str">
        <f>Consensus!B42</f>
        <v>NaN</v>
      </c>
      <c r="M45" s="49"/>
      <c r="N45" s="51"/>
      <c r="O45" s="51"/>
      <c r="P45" s="51"/>
      <c r="Q45" s="51"/>
      <c r="R45" s="51"/>
      <c r="S45" s="51"/>
      <c r="T45" s="51"/>
      <c r="U45" s="51"/>
      <c r="V45" s="51"/>
    </row>
    <row r="46" spans="1:22" x14ac:dyDescent="0.25">
      <c r="A46" s="1">
        <v>34790</v>
      </c>
      <c r="B46" s="28">
        <f>HAVER_EA!C45</f>
        <v>72.723333333333329</v>
      </c>
      <c r="C46" s="48">
        <f>HAVER_EA!D45</f>
        <v>70.183333333333323</v>
      </c>
      <c r="D46" s="28">
        <f>HAVER_EA!E45</f>
        <v>1960748.8</v>
      </c>
      <c r="E46" s="48">
        <f>HAVER_EA!F45</f>
        <v>98360.1</v>
      </c>
      <c r="F46" s="28">
        <f>HAVER_EA!G45</f>
        <v>445850.9</v>
      </c>
      <c r="G46" s="28">
        <f>HAVER_EA!H45</f>
        <v>470169.7</v>
      </c>
      <c r="H46" s="28">
        <v>10.7411933333333</v>
      </c>
      <c r="I46" s="28">
        <f>HAVER_EA!J45</f>
        <v>-7.666666666666667</v>
      </c>
      <c r="J46" s="28">
        <f>HAVER_EA!K45</f>
        <v>82</v>
      </c>
      <c r="K46" s="48">
        <f>(HAVER_DE!K45)</f>
        <v>18.189999999999998</v>
      </c>
      <c r="L46" s="48">
        <f>Consensus!B43</f>
        <v>2.7</v>
      </c>
      <c r="M46" s="49"/>
      <c r="N46" s="51"/>
      <c r="O46" s="51"/>
      <c r="P46" s="51"/>
      <c r="Q46" s="51"/>
      <c r="R46" s="51"/>
      <c r="S46" s="51"/>
      <c r="T46" s="51"/>
      <c r="U46" s="51"/>
      <c r="V46" s="51"/>
    </row>
    <row r="47" spans="1:22" x14ac:dyDescent="0.25">
      <c r="A47" s="1">
        <v>34881</v>
      </c>
      <c r="B47" s="28">
        <f>HAVER_EA!C46</f>
        <v>73.216666666666654</v>
      </c>
      <c r="C47" s="48">
        <f>HAVER_EA!D46</f>
        <v>70.540000000000006</v>
      </c>
      <c r="D47" s="28">
        <f>HAVER_EA!E46</f>
        <v>1965617.6</v>
      </c>
      <c r="E47" s="48">
        <f>HAVER_EA!F46</f>
        <v>99489.8</v>
      </c>
      <c r="F47" s="28">
        <f>HAVER_EA!G46</f>
        <v>447655.9</v>
      </c>
      <c r="G47" s="28">
        <f>HAVER_EA!H46</f>
        <v>466409.1</v>
      </c>
      <c r="H47" s="28">
        <v>10.802476666666699</v>
      </c>
      <c r="I47" s="28">
        <f>HAVER_EA!J46</f>
        <v>-8.5666666666666664</v>
      </c>
      <c r="J47" s="28">
        <f>HAVER_EA!K46</f>
        <v>81.900000000000006</v>
      </c>
      <c r="K47" s="48">
        <f>(HAVER_DE!K46)</f>
        <v>16.150000000000002</v>
      </c>
      <c r="L47" s="48" t="str">
        <f>Consensus!B44</f>
        <v>NaN</v>
      </c>
      <c r="M47" s="49"/>
      <c r="N47" s="51"/>
      <c r="O47" s="51"/>
      <c r="P47" s="51"/>
      <c r="Q47" s="51"/>
      <c r="R47" s="51"/>
      <c r="S47" s="51"/>
      <c r="T47" s="51"/>
      <c r="U47" s="51"/>
      <c r="V47" s="51"/>
    </row>
    <row r="48" spans="1:22" x14ac:dyDescent="0.25">
      <c r="A48" s="1">
        <v>34973</v>
      </c>
      <c r="B48" s="28">
        <f>HAVER_EA!C47</f>
        <v>73.656666666666666</v>
      </c>
      <c r="C48" s="48">
        <f>HAVER_EA!D47</f>
        <v>70.933333333333337</v>
      </c>
      <c r="D48" s="28">
        <f>HAVER_EA!E47</f>
        <v>1972048.3</v>
      </c>
      <c r="E48" s="48">
        <f>HAVER_EA!F47</f>
        <v>102726.7</v>
      </c>
      <c r="F48" s="28">
        <f>HAVER_EA!G47</f>
        <v>453967.3</v>
      </c>
      <c r="G48" s="28">
        <f>HAVER_EA!H47</f>
        <v>473475.9</v>
      </c>
      <c r="H48" s="28">
        <v>10.874446666666699</v>
      </c>
      <c r="I48" s="28">
        <f>HAVER_EA!J47</f>
        <v>-10.933333333333332</v>
      </c>
      <c r="J48" s="28">
        <f>HAVER_EA!K47</f>
        <v>81.5</v>
      </c>
      <c r="K48" s="48">
        <f>(HAVER_DE!K47)</f>
        <v>16.833333333333332</v>
      </c>
      <c r="L48" s="48">
        <f>Consensus!B45</f>
        <v>2.6</v>
      </c>
      <c r="M48" s="49"/>
      <c r="N48" s="51"/>
      <c r="O48" s="51"/>
      <c r="P48" s="51"/>
      <c r="Q48" s="51"/>
      <c r="R48" s="51"/>
      <c r="S48" s="51"/>
      <c r="T48" s="51"/>
      <c r="U48" s="51"/>
      <c r="V48" s="51"/>
    </row>
    <row r="49" spans="1:22" x14ac:dyDescent="0.25">
      <c r="A49" s="1">
        <v>35065</v>
      </c>
      <c r="B49" s="28">
        <f>HAVER_EA!C48</f>
        <v>74.069999999999993</v>
      </c>
      <c r="C49" s="48">
        <f>HAVER_EA!D48</f>
        <v>71.27</v>
      </c>
      <c r="D49" s="28">
        <f>HAVER_EA!E48</f>
        <v>1975681.5</v>
      </c>
      <c r="E49" s="48">
        <f>HAVER_EA!F48</f>
        <v>102249.60000000001</v>
      </c>
      <c r="F49" s="28">
        <f>HAVER_EA!G48</f>
        <v>457072.3</v>
      </c>
      <c r="G49" s="28">
        <f>HAVER_EA!H48</f>
        <v>481099.4</v>
      </c>
      <c r="H49" s="28">
        <v>10.942923333333299</v>
      </c>
      <c r="I49" s="28">
        <f>HAVER_EA!J48</f>
        <v>-12.633333333333335</v>
      </c>
      <c r="J49" s="28">
        <f>HAVER_EA!K48</f>
        <v>80.099999999999994</v>
      </c>
      <c r="K49" s="48">
        <f>(HAVER_DE!K48)</f>
        <v>18.47</v>
      </c>
      <c r="L49" s="48" t="str">
        <f>Consensus!B46</f>
        <v>NaN</v>
      </c>
      <c r="M49" s="49"/>
      <c r="N49" s="51"/>
      <c r="O49" s="51"/>
      <c r="P49" s="51"/>
      <c r="Q49" s="51"/>
      <c r="R49" s="51"/>
      <c r="S49" s="51"/>
      <c r="T49" s="51"/>
      <c r="U49" s="51"/>
      <c r="V49" s="51"/>
    </row>
    <row r="50" spans="1:22" x14ac:dyDescent="0.25">
      <c r="A50" s="1">
        <v>35156</v>
      </c>
      <c r="B50" s="28">
        <f>HAVER_EA!C49</f>
        <v>74.393333333333331</v>
      </c>
      <c r="C50" s="48">
        <f>HAVER_EA!D49</f>
        <v>71.67</v>
      </c>
      <c r="D50" s="28">
        <f>HAVER_EA!E49</f>
        <v>1989612.4</v>
      </c>
      <c r="E50" s="48">
        <f>HAVER_EA!F49</f>
        <v>103420.2</v>
      </c>
      <c r="F50" s="28">
        <f>HAVER_EA!G49</f>
        <v>458228.5</v>
      </c>
      <c r="G50" s="28">
        <f>HAVER_EA!H49</f>
        <v>483844.4</v>
      </c>
      <c r="H50" s="28">
        <v>10.9783666666667</v>
      </c>
      <c r="I50" s="28">
        <f>HAVER_EA!J49</f>
        <v>-12.5</v>
      </c>
      <c r="J50" s="28">
        <f>HAVER_EA!K49</f>
        <v>79.900000000000006</v>
      </c>
      <c r="K50" s="48">
        <f>(HAVER_DE!K49)</f>
        <v>19.55</v>
      </c>
      <c r="L50" s="48">
        <f>Consensus!B47</f>
        <v>2.4</v>
      </c>
      <c r="M50" s="49"/>
      <c r="N50" s="51"/>
      <c r="O50" s="51"/>
      <c r="P50" s="51"/>
      <c r="Q50" s="51"/>
      <c r="R50" s="51"/>
      <c r="S50" s="51"/>
      <c r="T50" s="51"/>
      <c r="U50" s="51"/>
      <c r="V50" s="51"/>
    </row>
    <row r="51" spans="1:22" x14ac:dyDescent="0.25">
      <c r="A51" s="1">
        <v>35247</v>
      </c>
      <c r="B51" s="28">
        <f>HAVER_EA!C50</f>
        <v>74.660000000000011</v>
      </c>
      <c r="C51" s="48">
        <f>HAVER_EA!D50</f>
        <v>71.850000000000009</v>
      </c>
      <c r="D51" s="28">
        <f>HAVER_EA!E50</f>
        <v>2000202.3</v>
      </c>
      <c r="E51" s="48">
        <f>HAVER_EA!F50</f>
        <v>104455.5</v>
      </c>
      <c r="F51" s="28">
        <f>HAVER_EA!G50</f>
        <v>463492.3</v>
      </c>
      <c r="G51" s="28">
        <f>HAVER_EA!H50</f>
        <v>492496.7</v>
      </c>
      <c r="H51" s="28">
        <v>10.9642066666667</v>
      </c>
      <c r="I51" s="28">
        <f>HAVER_EA!J50</f>
        <v>-12.533333333333333</v>
      </c>
      <c r="J51" s="28">
        <f>HAVER_EA!K50</f>
        <v>79.8</v>
      </c>
      <c r="K51" s="48">
        <f>(HAVER_DE!K50)</f>
        <v>20.593333333333334</v>
      </c>
      <c r="L51" s="48" t="str">
        <f>Consensus!B48</f>
        <v>NaN</v>
      </c>
      <c r="M51" s="49"/>
      <c r="N51" s="51"/>
      <c r="O51" s="51"/>
      <c r="P51" s="51"/>
      <c r="Q51" s="51"/>
      <c r="R51" s="51"/>
      <c r="S51" s="51"/>
      <c r="T51" s="51"/>
      <c r="U51" s="51"/>
      <c r="V51" s="51"/>
    </row>
    <row r="52" spans="1:22" x14ac:dyDescent="0.25">
      <c r="A52" s="1">
        <v>35339</v>
      </c>
      <c r="B52" s="28">
        <f>HAVER_EA!C51</f>
        <v>74.926666666666662</v>
      </c>
      <c r="C52" s="48">
        <f>HAVER_EA!D51</f>
        <v>72.166666666666671</v>
      </c>
      <c r="D52" s="28">
        <f>HAVER_EA!E51</f>
        <v>2009520.5</v>
      </c>
      <c r="E52" s="48">
        <f>HAVER_EA!F51</f>
        <v>105817.4</v>
      </c>
      <c r="F52" s="28">
        <f>HAVER_EA!G51</f>
        <v>476680</v>
      </c>
      <c r="G52" s="28">
        <f>HAVER_EA!H51</f>
        <v>507798.6</v>
      </c>
      <c r="H52" s="28">
        <v>10.9656566666667</v>
      </c>
      <c r="I52" s="28">
        <f>HAVER_EA!J51</f>
        <v>-12.933333333333332</v>
      </c>
      <c r="J52" s="28">
        <f>HAVER_EA!K51</f>
        <v>79.400000000000006</v>
      </c>
      <c r="K52" s="48">
        <f>(HAVER_DE!K51)</f>
        <v>23.58</v>
      </c>
      <c r="L52" s="48">
        <f>Consensus!B49</f>
        <v>2.2999999999999998</v>
      </c>
      <c r="M52" s="49"/>
      <c r="N52" s="51"/>
      <c r="O52" s="51"/>
      <c r="P52" s="51"/>
      <c r="Q52" s="51"/>
      <c r="R52" s="51"/>
      <c r="S52" s="51"/>
      <c r="T52" s="51"/>
      <c r="U52" s="51"/>
      <c r="V52" s="51"/>
    </row>
    <row r="53" spans="1:22" x14ac:dyDescent="0.25">
      <c r="A53" s="1">
        <v>35431</v>
      </c>
      <c r="B53" s="28">
        <f>HAVER_EA!C52</f>
        <v>75.196666666666658</v>
      </c>
      <c r="C53" s="48">
        <f>HAVER_EA!D52</f>
        <v>72.553333333333327</v>
      </c>
      <c r="D53" s="28">
        <f>HAVER_EA!E52</f>
        <v>2014376.8</v>
      </c>
      <c r="E53" s="48">
        <f>HAVER_EA!F52</f>
        <v>106981.3</v>
      </c>
      <c r="F53" s="28">
        <f>HAVER_EA!G52</f>
        <v>488863</v>
      </c>
      <c r="G53" s="28">
        <f>HAVER_EA!H52</f>
        <v>520689.3</v>
      </c>
      <c r="H53" s="28">
        <v>11.03004</v>
      </c>
      <c r="I53" s="28">
        <f>HAVER_EA!J52</f>
        <v>-12.133333333333335</v>
      </c>
      <c r="J53" s="28">
        <f>HAVER_EA!K52</f>
        <v>80.3</v>
      </c>
      <c r="K53" s="48">
        <f>(HAVER_DE!K52)</f>
        <v>21.236666666666665</v>
      </c>
      <c r="L53" s="48" t="str">
        <f>Consensus!B50</f>
        <v>NaN</v>
      </c>
      <c r="M53" s="49"/>
      <c r="N53" s="51"/>
      <c r="O53" s="51"/>
      <c r="P53" s="51"/>
      <c r="Q53" s="51"/>
      <c r="R53" s="51"/>
      <c r="S53" s="51"/>
      <c r="T53" s="51"/>
      <c r="U53" s="51"/>
      <c r="V53" s="51"/>
    </row>
    <row r="54" spans="1:22" x14ac:dyDescent="0.25">
      <c r="A54" s="1">
        <v>35521</v>
      </c>
      <c r="B54" s="28">
        <f>HAVER_EA!C53</f>
        <v>75.44</v>
      </c>
      <c r="C54" s="48">
        <f>HAVER_EA!D53</f>
        <v>72.65666666666668</v>
      </c>
      <c r="D54" s="28">
        <f>HAVER_EA!E53</f>
        <v>2038829.2</v>
      </c>
      <c r="E54" s="48">
        <f>HAVER_EA!F53</f>
        <v>109756.9</v>
      </c>
      <c r="F54" s="28">
        <f>HAVER_EA!G53</f>
        <v>501971.4</v>
      </c>
      <c r="G54" s="28">
        <f>HAVER_EA!H53</f>
        <v>538729.19999999995</v>
      </c>
      <c r="H54" s="28">
        <v>11.0250133333333</v>
      </c>
      <c r="I54" s="28">
        <f>HAVER_EA!J53</f>
        <v>-11.333333333333334</v>
      </c>
      <c r="J54" s="28">
        <f>HAVER_EA!K53</f>
        <v>81.400000000000006</v>
      </c>
      <c r="K54" s="48">
        <f>(HAVER_DE!K53)</f>
        <v>18.02</v>
      </c>
      <c r="L54" s="48">
        <f>Consensus!B51</f>
        <v>2.2999999999999998</v>
      </c>
      <c r="M54" s="49"/>
      <c r="N54" s="51"/>
      <c r="O54" s="51"/>
      <c r="P54" s="51"/>
      <c r="Q54" s="51"/>
      <c r="R54" s="51"/>
      <c r="S54" s="51"/>
      <c r="T54" s="51"/>
      <c r="U54" s="51"/>
      <c r="V54" s="51"/>
    </row>
    <row r="55" spans="1:22" x14ac:dyDescent="0.25">
      <c r="A55" s="1">
        <v>35612</v>
      </c>
      <c r="B55" s="28">
        <f>HAVER_EA!C54</f>
        <v>75.7</v>
      </c>
      <c r="C55" s="48">
        <f>HAVER_EA!D54</f>
        <v>72.976666666666674</v>
      </c>
      <c r="D55" s="28">
        <f>HAVER_EA!E54</f>
        <v>2055776.9</v>
      </c>
      <c r="E55" s="48">
        <f>HAVER_EA!F54</f>
        <v>110865</v>
      </c>
      <c r="F55" s="28">
        <f>HAVER_EA!G54</f>
        <v>517458.7</v>
      </c>
      <c r="G55" s="28">
        <f>HAVER_EA!H54</f>
        <v>558159.80000000005</v>
      </c>
      <c r="H55" s="28">
        <v>10.86903</v>
      </c>
      <c r="I55" s="28">
        <f>HAVER_EA!J54</f>
        <v>-8.9</v>
      </c>
      <c r="J55" s="28">
        <f>HAVER_EA!K54</f>
        <v>81.900000000000006</v>
      </c>
      <c r="K55" s="48">
        <f>(HAVER_DE!K54)</f>
        <v>18.426666666666666</v>
      </c>
      <c r="L55" s="48" t="str">
        <f>Consensus!B52</f>
        <v>NaN</v>
      </c>
      <c r="M55" s="49"/>
      <c r="N55" s="51"/>
      <c r="O55" s="51"/>
      <c r="P55" s="51"/>
      <c r="Q55" s="51"/>
      <c r="R55" s="51"/>
      <c r="S55" s="51"/>
      <c r="T55" s="51"/>
      <c r="U55" s="51"/>
      <c r="V55" s="51"/>
    </row>
    <row r="56" spans="1:22" x14ac:dyDescent="0.25">
      <c r="A56" s="1">
        <v>35704</v>
      </c>
      <c r="B56" s="28">
        <f>HAVER_EA!C55</f>
        <v>75.966666666666669</v>
      </c>
      <c r="C56" s="48">
        <f>HAVER_EA!D55</f>
        <v>73.266666666666666</v>
      </c>
      <c r="D56" s="28">
        <f>HAVER_EA!E55</f>
        <v>2078708</v>
      </c>
      <c r="E56" s="48">
        <f>HAVER_EA!F55</f>
        <v>114812</v>
      </c>
      <c r="F56" s="28">
        <f>HAVER_EA!G55</f>
        <v>530302.5</v>
      </c>
      <c r="G56" s="28">
        <f>HAVER_EA!H55</f>
        <v>567595.9</v>
      </c>
      <c r="H56" s="28">
        <v>10.7985133333333</v>
      </c>
      <c r="I56" s="28">
        <f>HAVER_EA!J55</f>
        <v>-8.1</v>
      </c>
      <c r="J56" s="28">
        <f>HAVER_EA!K55</f>
        <v>82.2</v>
      </c>
      <c r="K56" s="48">
        <f>(HAVER_DE!K55)</f>
        <v>18.82</v>
      </c>
      <c r="L56" s="48">
        <f>Consensus!B53</f>
        <v>2.2000000000000002</v>
      </c>
      <c r="M56" s="49"/>
      <c r="N56" s="51"/>
      <c r="O56" s="51"/>
      <c r="P56" s="51"/>
      <c r="Q56" s="51"/>
      <c r="R56" s="51"/>
      <c r="S56" s="51"/>
      <c r="T56" s="51"/>
      <c r="U56" s="51"/>
      <c r="V56" s="51"/>
    </row>
    <row r="57" spans="1:22" x14ac:dyDescent="0.25">
      <c r="A57" s="1">
        <v>35796</v>
      </c>
      <c r="B57" s="28">
        <f>HAVER_EA!C56</f>
        <v>76.23</v>
      </c>
      <c r="C57" s="48">
        <f>HAVER_EA!D56</f>
        <v>73.403333333333336</v>
      </c>
      <c r="D57" s="28">
        <f>HAVER_EA!E56</f>
        <v>2092018</v>
      </c>
      <c r="E57" s="48">
        <f>HAVER_EA!F56</f>
        <v>118935.1</v>
      </c>
      <c r="F57" s="28">
        <f>HAVER_EA!G56</f>
        <v>548867.69999999995</v>
      </c>
      <c r="G57" s="28">
        <f>HAVER_EA!H56</f>
        <v>579019</v>
      </c>
      <c r="H57" s="28">
        <f>HAVER_EA!I56</f>
        <v>10.666666666666666</v>
      </c>
      <c r="I57" s="28">
        <f>HAVER_EA!J56</f>
        <v>-7.5666666666666673</v>
      </c>
      <c r="J57" s="28">
        <f>HAVER_EA!K56</f>
        <v>82.4</v>
      </c>
      <c r="K57" s="48">
        <f>(HAVER_DE!K56)</f>
        <v>14.166666666666666</v>
      </c>
      <c r="L57" s="48" t="str">
        <f>Consensus!B54</f>
        <v>NaN</v>
      </c>
      <c r="M57" s="49"/>
      <c r="N57" s="51"/>
      <c r="O57" s="51"/>
      <c r="P57" s="51"/>
      <c r="Q57" s="51"/>
      <c r="R57" s="51"/>
      <c r="S57" s="51"/>
      <c r="T57" s="51"/>
      <c r="U57" s="51"/>
      <c r="V57" s="51"/>
    </row>
    <row r="58" spans="1:22" x14ac:dyDescent="0.25">
      <c r="A58" s="1">
        <v>35886</v>
      </c>
      <c r="B58" s="28">
        <f>HAVER_EA!C57</f>
        <v>76.516666666666666</v>
      </c>
      <c r="C58" s="48">
        <f>HAVER_EA!D57</f>
        <v>73.596666666666664</v>
      </c>
      <c r="D58" s="28">
        <f>HAVER_EA!E57</f>
        <v>2101320</v>
      </c>
      <c r="E58" s="48">
        <f>HAVER_EA!F57</f>
        <v>121868.7</v>
      </c>
      <c r="F58" s="28">
        <f>HAVER_EA!G57</f>
        <v>557044.6</v>
      </c>
      <c r="G58" s="28">
        <f>HAVER_EA!H57</f>
        <v>587825.80000000005</v>
      </c>
      <c r="H58" s="28">
        <f>HAVER_EA!I57</f>
        <v>10.566666666666666</v>
      </c>
      <c r="I58" s="28">
        <f>HAVER_EA!J57</f>
        <v>-6.4333333333333336</v>
      </c>
      <c r="J58" s="28">
        <f>HAVER_EA!K57</f>
        <v>83.2</v>
      </c>
      <c r="K58" s="48">
        <f>(HAVER_DE!K57)</f>
        <v>13.329999999999998</v>
      </c>
      <c r="L58" s="48">
        <f>Consensus!B55</f>
        <v>2.1</v>
      </c>
      <c r="M58" s="49"/>
      <c r="N58" s="51"/>
      <c r="O58" s="51"/>
      <c r="P58" s="51"/>
      <c r="Q58" s="51"/>
      <c r="R58" s="51"/>
      <c r="S58" s="51"/>
      <c r="T58" s="51"/>
      <c r="U58" s="51"/>
      <c r="V58" s="51"/>
    </row>
    <row r="59" spans="1:22" x14ac:dyDescent="0.25">
      <c r="A59" s="1">
        <v>35977</v>
      </c>
      <c r="B59" s="28">
        <f>HAVER_EA!C58</f>
        <v>76.776666666666671</v>
      </c>
      <c r="C59" s="48">
        <f>HAVER_EA!D58</f>
        <v>73.803333333333342</v>
      </c>
      <c r="D59" s="28">
        <f>HAVER_EA!E58</f>
        <v>2114111.2000000002</v>
      </c>
      <c r="E59" s="48">
        <f>HAVER_EA!F58</f>
        <v>124319.4</v>
      </c>
      <c r="F59" s="28">
        <f>HAVER_EA!G58</f>
        <v>564869.9</v>
      </c>
      <c r="G59" s="28">
        <f>HAVER_EA!H58</f>
        <v>589733</v>
      </c>
      <c r="H59" s="28">
        <f>HAVER_EA!I58</f>
        <v>10.433333333333332</v>
      </c>
      <c r="I59" s="28">
        <f>HAVER_EA!J58</f>
        <v>-4.7</v>
      </c>
      <c r="J59" s="28">
        <f>HAVER_EA!K58</f>
        <v>82.9</v>
      </c>
      <c r="K59" s="48">
        <f>(HAVER_DE!K58)</f>
        <v>12.413333333333332</v>
      </c>
      <c r="L59" s="48" t="str">
        <f>Consensus!B56</f>
        <v>NaN</v>
      </c>
      <c r="M59" s="49"/>
      <c r="N59" s="51"/>
      <c r="O59" s="51"/>
      <c r="P59" s="51"/>
      <c r="Q59" s="51"/>
      <c r="R59" s="51"/>
      <c r="S59" s="51"/>
      <c r="T59" s="51"/>
      <c r="U59" s="51"/>
      <c r="V59" s="51"/>
    </row>
    <row r="60" spans="1:22" x14ac:dyDescent="0.25">
      <c r="A60" s="1">
        <v>36069</v>
      </c>
      <c r="B60" s="28">
        <f>HAVER_EA!C59</f>
        <v>76.986666666666665</v>
      </c>
      <c r="C60" s="48">
        <f>HAVER_EA!D59</f>
        <v>73.86666666666666</v>
      </c>
      <c r="D60" s="28">
        <f>HAVER_EA!E59</f>
        <v>2116616.9</v>
      </c>
      <c r="E60" s="48">
        <f>HAVER_EA!F59</f>
        <v>126228.8</v>
      </c>
      <c r="F60" s="28">
        <f>HAVER_EA!G59</f>
        <v>572976.4</v>
      </c>
      <c r="G60" s="28">
        <f>HAVER_EA!H59</f>
        <v>585996.4</v>
      </c>
      <c r="H60" s="28">
        <f>HAVER_EA!I59</f>
        <v>10.266666666666667</v>
      </c>
      <c r="I60" s="28">
        <f>HAVER_EA!J59</f>
        <v>-3.7666666666666671</v>
      </c>
      <c r="J60" s="28">
        <f>HAVER_EA!K59</f>
        <v>81.8</v>
      </c>
      <c r="K60" s="48">
        <f>(HAVER_DE!K59)</f>
        <v>11.266666666666666</v>
      </c>
      <c r="L60" s="48">
        <f>Consensus!B57</f>
        <v>1.9</v>
      </c>
      <c r="M60" s="49"/>
      <c r="N60" s="51"/>
      <c r="O60" s="51"/>
      <c r="P60" s="51"/>
      <c r="Q60" s="51"/>
      <c r="R60" s="51"/>
      <c r="S60" s="51"/>
      <c r="T60" s="51"/>
      <c r="U60" s="51"/>
      <c r="V60" s="51"/>
    </row>
    <row r="61" spans="1:22" x14ac:dyDescent="0.25">
      <c r="A61" s="1">
        <v>36161</v>
      </c>
      <c r="B61" s="28">
        <f>HAVER_EA!C60</f>
        <v>77.166666666666671</v>
      </c>
      <c r="C61" s="48">
        <f>HAVER_EA!D60</f>
        <v>74.026666666666657</v>
      </c>
      <c r="D61" s="28">
        <f>HAVER_EA!E60</f>
        <v>2140072.5</v>
      </c>
      <c r="E61" s="48">
        <f>HAVER_EA!F60</f>
        <v>129837.5</v>
      </c>
      <c r="F61" s="28">
        <f>HAVER_EA!G60</f>
        <v>581288.69999999995</v>
      </c>
      <c r="G61" s="28">
        <f>HAVER_EA!H60</f>
        <v>591427.30000000005</v>
      </c>
      <c r="H61" s="28">
        <f>HAVER_EA!I60</f>
        <v>10</v>
      </c>
      <c r="I61" s="28">
        <f>HAVER_EA!J60</f>
        <v>-4.2333333333333334</v>
      </c>
      <c r="J61" s="28">
        <f>HAVER_EA!K60</f>
        <v>81</v>
      </c>
      <c r="K61" s="48">
        <f>(HAVER_DE!K60)</f>
        <v>11.086666666666666</v>
      </c>
      <c r="L61" s="48" t="str">
        <f>Consensus!B58</f>
        <v>NaN</v>
      </c>
      <c r="M61" s="49"/>
      <c r="N61" s="51"/>
      <c r="O61" s="51"/>
      <c r="P61" s="51"/>
      <c r="Q61" s="51"/>
      <c r="R61" s="51"/>
      <c r="S61" s="51"/>
      <c r="T61" s="51"/>
      <c r="U61" s="51"/>
      <c r="V61" s="51"/>
    </row>
    <row r="62" spans="1:22" x14ac:dyDescent="0.25">
      <c r="A62" s="1">
        <v>36251</v>
      </c>
      <c r="B62" s="28">
        <f>HAVER_EA!C61</f>
        <v>77.353333333333339</v>
      </c>
      <c r="C62" s="48">
        <f>HAVER_EA!D61</f>
        <v>74.28</v>
      </c>
      <c r="D62" s="28">
        <f>HAVER_EA!E61</f>
        <v>2149658.7999999998</v>
      </c>
      <c r="E62" s="48">
        <f>HAVER_EA!F61</f>
        <v>131499.20000000001</v>
      </c>
      <c r="F62" s="28">
        <f>HAVER_EA!G61</f>
        <v>595546.9</v>
      </c>
      <c r="G62" s="28">
        <f>HAVER_EA!H61</f>
        <v>608981.9</v>
      </c>
      <c r="H62" s="28">
        <f>HAVER_EA!I61</f>
        <v>9.8666666666666671</v>
      </c>
      <c r="I62" s="28">
        <f>HAVER_EA!J61</f>
        <v>-6.2</v>
      </c>
      <c r="J62" s="28">
        <f>HAVER_EA!K61</f>
        <v>81.2</v>
      </c>
      <c r="K62" s="48">
        <f>(HAVER_DE!K61)</f>
        <v>15.280000000000001</v>
      </c>
      <c r="L62" s="48">
        <f>Consensus!B59</f>
        <v>1.9</v>
      </c>
      <c r="M62" s="49"/>
      <c r="N62" s="51"/>
      <c r="O62" s="51"/>
      <c r="P62" s="51"/>
      <c r="Q62" s="51"/>
      <c r="R62" s="51"/>
      <c r="S62" s="51"/>
      <c r="T62" s="51"/>
      <c r="U62" s="51"/>
      <c r="V62" s="51"/>
    </row>
    <row r="63" spans="1:22" x14ac:dyDescent="0.25">
      <c r="A63" s="1">
        <v>36342</v>
      </c>
      <c r="B63" s="28">
        <f>HAVER_EA!C62</f>
        <v>77.55</v>
      </c>
      <c r="C63" s="48">
        <f>HAVER_EA!D62</f>
        <v>74.63</v>
      </c>
      <c r="D63" s="28">
        <f>HAVER_EA!E62</f>
        <v>2174084.7000000002</v>
      </c>
      <c r="E63" s="48">
        <f>HAVER_EA!F62</f>
        <v>134608.6</v>
      </c>
      <c r="F63" s="28">
        <f>HAVER_EA!G62</f>
        <v>610537.1</v>
      </c>
      <c r="G63" s="28">
        <f>HAVER_EA!H62</f>
        <v>626191.5</v>
      </c>
      <c r="H63" s="28">
        <f>HAVER_EA!I62</f>
        <v>9.7333333333333325</v>
      </c>
      <c r="I63" s="28">
        <f>HAVER_EA!J62</f>
        <v>-4.9333333333333336</v>
      </c>
      <c r="J63" s="28">
        <f>HAVER_EA!K62</f>
        <v>81.8</v>
      </c>
      <c r="K63" s="48">
        <f>(HAVER_DE!K62)</f>
        <v>20.349999999999998</v>
      </c>
      <c r="L63" s="48" t="str">
        <f>Consensus!B60</f>
        <v>NaN</v>
      </c>
      <c r="M63" s="49"/>
      <c r="N63" s="51"/>
      <c r="O63" s="51"/>
      <c r="P63" s="51"/>
      <c r="Q63" s="51"/>
      <c r="R63" s="51"/>
      <c r="S63" s="51"/>
      <c r="T63" s="51"/>
      <c r="U63" s="51"/>
      <c r="V63" s="51"/>
    </row>
    <row r="64" spans="1:22" x14ac:dyDescent="0.25">
      <c r="A64" s="1">
        <v>36434</v>
      </c>
      <c r="B64" s="28">
        <f>HAVER_EA!C63</f>
        <v>77.72</v>
      </c>
      <c r="C64" s="48">
        <f>HAVER_EA!D63</f>
        <v>74.976666666666659</v>
      </c>
      <c r="D64" s="28">
        <f>HAVER_EA!E63</f>
        <v>2199408.2000000002</v>
      </c>
      <c r="E64" s="48">
        <f>HAVER_EA!F63</f>
        <v>136063.20000000001</v>
      </c>
      <c r="F64" s="28">
        <f>HAVER_EA!G63</f>
        <v>628209.19999999995</v>
      </c>
      <c r="G64" s="28">
        <f>HAVER_EA!H63</f>
        <v>645362.6</v>
      </c>
      <c r="H64" s="28">
        <f>HAVER_EA!I63</f>
        <v>9.5666666666666664</v>
      </c>
      <c r="I64" s="28">
        <f>HAVER_EA!J63</f>
        <v>-2.7666666666666671</v>
      </c>
      <c r="J64" s="28">
        <f>HAVER_EA!K63</f>
        <v>82.2</v>
      </c>
      <c r="K64" s="48">
        <f>(HAVER_DE!K63)</f>
        <v>24.01</v>
      </c>
      <c r="L64" s="48">
        <f>Consensus!B61</f>
        <v>1.8</v>
      </c>
      <c r="M64" s="49"/>
      <c r="N64" s="51"/>
      <c r="O64" s="51"/>
      <c r="P64" s="51"/>
      <c r="Q64" s="51"/>
      <c r="R64" s="51"/>
      <c r="S64" s="51"/>
      <c r="T64" s="51"/>
      <c r="U64" s="51"/>
      <c r="V64" s="51"/>
    </row>
    <row r="65" spans="1:22" x14ac:dyDescent="0.25">
      <c r="A65" s="1">
        <v>36526</v>
      </c>
      <c r="B65" s="28">
        <f>HAVER_EA!C64</f>
        <v>77.92</v>
      </c>
      <c r="C65" s="48">
        <f>HAVER_EA!D64</f>
        <v>75.466666666666654</v>
      </c>
      <c r="D65" s="28">
        <f>HAVER_EA!E64</f>
        <v>2226464.5</v>
      </c>
      <c r="E65" s="48">
        <f>HAVER_EA!F64</f>
        <v>140044.29999999999</v>
      </c>
      <c r="F65" s="28">
        <f>HAVER_EA!G64</f>
        <v>647203.5</v>
      </c>
      <c r="G65" s="28">
        <f>HAVER_EA!H64</f>
        <v>672388.1</v>
      </c>
      <c r="H65" s="28">
        <f>HAVER_EA!I64</f>
        <v>9.3000000000000007</v>
      </c>
      <c r="I65" s="28">
        <f>HAVER_EA!J64</f>
        <v>-1.9000000000000001</v>
      </c>
      <c r="J65" s="28">
        <f>HAVER_EA!K64</f>
        <v>82.7</v>
      </c>
      <c r="K65" s="48">
        <f>(HAVER_DE!K64)</f>
        <v>26.83666666666667</v>
      </c>
      <c r="L65" s="48" t="str">
        <f>Consensus!B62</f>
        <v>NaN</v>
      </c>
      <c r="M65" s="49"/>
      <c r="N65" s="51"/>
      <c r="O65" s="51"/>
      <c r="P65" s="51"/>
      <c r="Q65" s="51"/>
      <c r="R65" s="51"/>
      <c r="S65" s="51"/>
      <c r="T65" s="51"/>
      <c r="U65" s="51"/>
      <c r="V65" s="51"/>
    </row>
    <row r="66" spans="1:22" x14ac:dyDescent="0.25">
      <c r="A66" s="1">
        <v>36617</v>
      </c>
      <c r="B66" s="28">
        <f>HAVER_EA!C65</f>
        <v>78.036666666666676</v>
      </c>
      <c r="C66" s="48">
        <f>HAVER_EA!D65</f>
        <v>75.64</v>
      </c>
      <c r="D66" s="28">
        <f>HAVER_EA!E65</f>
        <v>2246992.5</v>
      </c>
      <c r="E66" s="48">
        <f>HAVER_EA!F65</f>
        <v>142891</v>
      </c>
      <c r="F66" s="28">
        <f>HAVER_EA!G65</f>
        <v>670714.5</v>
      </c>
      <c r="G66" s="28">
        <f>HAVER_EA!H65</f>
        <v>692788.1</v>
      </c>
      <c r="H66" s="28">
        <f>HAVER_EA!I65</f>
        <v>9.0333333333333332</v>
      </c>
      <c r="I66" s="28">
        <f>HAVER_EA!J65</f>
        <v>-2.4</v>
      </c>
      <c r="J66" s="28">
        <f>HAVER_EA!K65</f>
        <v>83.7</v>
      </c>
      <c r="K66" s="48">
        <f>(HAVER_DE!K65)</f>
        <v>26.596666666666664</v>
      </c>
      <c r="L66" s="48">
        <f>Consensus!B63</f>
        <v>1.7</v>
      </c>
      <c r="M66" s="49"/>
      <c r="N66" s="51"/>
      <c r="O66" s="51"/>
      <c r="P66" s="51"/>
      <c r="Q66" s="51"/>
      <c r="R66" s="51"/>
      <c r="S66" s="51"/>
      <c r="T66" s="51"/>
      <c r="U66" s="51"/>
      <c r="V66" s="51"/>
    </row>
    <row r="67" spans="1:22" x14ac:dyDescent="0.25">
      <c r="A67" s="1">
        <v>36708</v>
      </c>
      <c r="B67" s="28">
        <f>HAVER_EA!C66</f>
        <v>78.333333333333329</v>
      </c>
      <c r="C67" s="48">
        <f>HAVER_EA!D66</f>
        <v>76.27</v>
      </c>
      <c r="D67" s="28">
        <f>HAVER_EA!E66</f>
        <v>2259497.4</v>
      </c>
      <c r="E67" s="48">
        <f>HAVER_EA!F66</f>
        <v>146424.5</v>
      </c>
      <c r="F67" s="28">
        <f>HAVER_EA!G66</f>
        <v>689936.5</v>
      </c>
      <c r="G67" s="28">
        <f>HAVER_EA!H66</f>
        <v>708902</v>
      </c>
      <c r="H67" s="28">
        <f>HAVER_EA!I66</f>
        <v>8.8666666666666671</v>
      </c>
      <c r="I67" s="28">
        <f>HAVER_EA!J66</f>
        <v>-3.0333333333333332</v>
      </c>
      <c r="J67" s="28">
        <f>HAVER_EA!K66</f>
        <v>84</v>
      </c>
      <c r="K67" s="48">
        <f>(HAVER_DE!K66)</f>
        <v>30.319999999999997</v>
      </c>
      <c r="L67" s="48" t="str">
        <f>Consensus!B64</f>
        <v>NaN</v>
      </c>
      <c r="M67" s="49"/>
      <c r="N67" s="51"/>
      <c r="O67" s="51"/>
      <c r="P67" s="51"/>
      <c r="Q67" s="51"/>
      <c r="R67" s="51"/>
      <c r="S67" s="51"/>
      <c r="T67" s="51"/>
      <c r="U67" s="51"/>
      <c r="V67" s="51"/>
    </row>
    <row r="68" spans="1:22" x14ac:dyDescent="0.25">
      <c r="A68" s="1">
        <v>36800</v>
      </c>
      <c r="B68" s="28">
        <f>HAVER_EA!C67</f>
        <v>78.67</v>
      </c>
      <c r="C68" s="48">
        <f>HAVER_EA!D67</f>
        <v>76.806666666666658</v>
      </c>
      <c r="D68" s="28">
        <f>HAVER_EA!E67</f>
        <v>2274853.6</v>
      </c>
      <c r="E68" s="48">
        <f>HAVER_EA!F67</f>
        <v>146601.79999999999</v>
      </c>
      <c r="F68" s="28">
        <f>HAVER_EA!G67</f>
        <v>714379.9</v>
      </c>
      <c r="G68" s="28">
        <f>HAVER_EA!H67</f>
        <v>736154.3</v>
      </c>
      <c r="H68" s="28">
        <f>HAVER_EA!I67</f>
        <v>8.6666666666666661</v>
      </c>
      <c r="I68" s="28">
        <f>HAVER_EA!J67</f>
        <v>-3.2666666666666671</v>
      </c>
      <c r="J68" s="28">
        <f>HAVER_EA!K67</f>
        <v>84.2</v>
      </c>
      <c r="K68" s="48">
        <f>(HAVER_DE!K67)</f>
        <v>29.903333333333336</v>
      </c>
      <c r="L68" s="48">
        <f>Consensus!B65</f>
        <v>1.7</v>
      </c>
      <c r="M68" s="49"/>
      <c r="N68" s="51"/>
      <c r="O68" s="51"/>
      <c r="P68" s="51"/>
      <c r="Q68" s="51"/>
      <c r="R68" s="51"/>
      <c r="S68" s="51"/>
      <c r="T68" s="51"/>
      <c r="U68" s="51"/>
      <c r="V68" s="51"/>
    </row>
    <row r="69" spans="1:22" x14ac:dyDescent="0.25">
      <c r="A69" s="1">
        <v>36892</v>
      </c>
      <c r="B69" s="28">
        <f>HAVER_EA!C68</f>
        <v>78.983333333333334</v>
      </c>
      <c r="C69" s="48">
        <f>HAVER_EA!D68</f>
        <v>77.043333333333337</v>
      </c>
      <c r="D69" s="28">
        <f>HAVER_EA!E68</f>
        <v>2297657.2999999998</v>
      </c>
      <c r="E69" s="48">
        <f>HAVER_EA!F68</f>
        <v>147325</v>
      </c>
      <c r="F69" s="28">
        <f>HAVER_EA!G68</f>
        <v>703281.2</v>
      </c>
      <c r="G69" s="28">
        <f>HAVER_EA!H68</f>
        <v>736397.1</v>
      </c>
      <c r="H69" s="28">
        <f>HAVER_EA!I68</f>
        <v>8.4333333333333318</v>
      </c>
      <c r="I69" s="28">
        <f>HAVER_EA!J68</f>
        <v>-3.3666666666666667</v>
      </c>
      <c r="J69" s="28">
        <f>HAVER_EA!K68</f>
        <v>84</v>
      </c>
      <c r="K69" s="48">
        <f>(HAVER_DE!K68)</f>
        <v>25.773333333333337</v>
      </c>
      <c r="L69" s="48" t="str">
        <f>Consensus!B66</f>
        <v>NaN</v>
      </c>
      <c r="M69" s="49"/>
      <c r="N69" s="51"/>
      <c r="O69" s="51"/>
      <c r="P69" s="51"/>
      <c r="Q69" s="51"/>
      <c r="R69" s="51"/>
      <c r="S69" s="51"/>
      <c r="T69" s="51"/>
      <c r="U69" s="51"/>
      <c r="V69" s="51"/>
    </row>
    <row r="70" spans="1:22" x14ac:dyDescent="0.25">
      <c r="A70" s="1">
        <v>36982</v>
      </c>
      <c r="B70" s="28">
        <f>HAVER_EA!C69</f>
        <v>79.506666666666675</v>
      </c>
      <c r="C70" s="48">
        <f>HAVER_EA!D69</f>
        <v>77.796666666666667</v>
      </c>
      <c r="D70" s="28">
        <f>HAVER_EA!E69</f>
        <v>2299333.1</v>
      </c>
      <c r="E70" s="48">
        <f>HAVER_EA!F69</f>
        <v>144332.4</v>
      </c>
      <c r="F70" s="28">
        <f>HAVER_EA!G69</f>
        <v>702694.8</v>
      </c>
      <c r="G70" s="28">
        <f>HAVER_EA!H69</f>
        <v>731617.4</v>
      </c>
      <c r="H70" s="28">
        <f>HAVER_EA!I69</f>
        <v>8.4</v>
      </c>
      <c r="I70" s="28">
        <f>HAVER_EA!J69</f>
        <v>-5.4666666666666659</v>
      </c>
      <c r="J70" s="28">
        <f>HAVER_EA!K69</f>
        <v>83.1</v>
      </c>
      <c r="K70" s="48">
        <f>(HAVER_DE!K69)</f>
        <v>27.22666666666667</v>
      </c>
      <c r="L70" s="48">
        <f>Consensus!B67</f>
        <v>1.9</v>
      </c>
      <c r="M70" s="49"/>
      <c r="N70" s="51"/>
      <c r="O70" s="51"/>
      <c r="P70" s="51"/>
      <c r="Q70" s="51"/>
      <c r="R70" s="51"/>
      <c r="S70" s="51"/>
      <c r="T70" s="51"/>
      <c r="U70" s="51"/>
      <c r="V70" s="51"/>
    </row>
    <row r="71" spans="1:22" x14ac:dyDescent="0.25">
      <c r="A71" s="1">
        <v>37073</v>
      </c>
      <c r="B71" s="28">
        <f>HAVER_EA!C70</f>
        <v>79.959999999999994</v>
      </c>
      <c r="C71" s="48">
        <f>HAVER_EA!D70</f>
        <v>78.073333333333338</v>
      </c>
      <c r="D71" s="28">
        <f>HAVER_EA!E70</f>
        <v>2301659.7000000002</v>
      </c>
      <c r="E71" s="48">
        <f>HAVER_EA!F70</f>
        <v>141737.70000000001</v>
      </c>
      <c r="F71" s="28">
        <f>HAVER_EA!G70</f>
        <v>694981.8</v>
      </c>
      <c r="G71" s="28">
        <f>HAVER_EA!H70</f>
        <v>728503.3</v>
      </c>
      <c r="H71" s="28">
        <f>HAVER_EA!I70</f>
        <v>8.4</v>
      </c>
      <c r="I71" s="28">
        <f>HAVER_EA!J70</f>
        <v>-7.1333333333333329</v>
      </c>
      <c r="J71" s="28">
        <f>HAVER_EA!K70</f>
        <v>82</v>
      </c>
      <c r="K71" s="48">
        <f>(HAVER_DE!K70)</f>
        <v>25.426666666666666</v>
      </c>
      <c r="L71" s="48" t="str">
        <f>Consensus!B68</f>
        <v>NaN</v>
      </c>
      <c r="M71" s="49"/>
      <c r="N71" s="51"/>
      <c r="O71" s="51"/>
      <c r="P71" s="51"/>
      <c r="Q71" s="51"/>
      <c r="R71" s="51"/>
      <c r="S71" s="51"/>
      <c r="T71" s="51"/>
      <c r="U71" s="51"/>
      <c r="V71" s="51"/>
    </row>
    <row r="72" spans="1:22" x14ac:dyDescent="0.25">
      <c r="A72" s="1">
        <v>37165</v>
      </c>
      <c r="B72" s="28">
        <f>HAVER_EA!C71</f>
        <v>80.52</v>
      </c>
      <c r="C72" s="48">
        <f>HAVER_EA!D71</f>
        <v>78.399999999999991</v>
      </c>
      <c r="D72" s="28">
        <f>HAVER_EA!E71</f>
        <v>2304043.7999999998</v>
      </c>
      <c r="E72" s="48">
        <f>HAVER_EA!F71</f>
        <v>139106.6</v>
      </c>
      <c r="F72" s="28">
        <f>HAVER_EA!G71</f>
        <v>688389.9</v>
      </c>
      <c r="G72" s="28">
        <f>HAVER_EA!H71</f>
        <v>728164.3</v>
      </c>
      <c r="H72" s="28">
        <f>HAVER_EA!I71</f>
        <v>8.4666666666666668</v>
      </c>
      <c r="I72" s="28">
        <f>HAVER_EA!J71</f>
        <v>-8</v>
      </c>
      <c r="J72" s="28">
        <f>HAVER_EA!K71</f>
        <v>80.599999999999994</v>
      </c>
      <c r="K72" s="48">
        <f>(HAVER_DE!K71)</f>
        <v>19.306666666666668</v>
      </c>
      <c r="L72" s="48">
        <f>Consensus!B69</f>
        <v>1.8</v>
      </c>
      <c r="M72" s="49"/>
      <c r="N72" s="51"/>
      <c r="O72" s="51"/>
      <c r="P72" s="51"/>
      <c r="Q72" s="51"/>
      <c r="R72" s="51"/>
      <c r="S72" s="51"/>
      <c r="T72" s="51"/>
      <c r="U72" s="51"/>
      <c r="V72" s="51"/>
    </row>
    <row r="73" spans="1:22" x14ac:dyDescent="0.25">
      <c r="A73" s="1">
        <v>37257</v>
      </c>
      <c r="B73" s="28">
        <f>HAVER_EA!C72</f>
        <v>81.036666666666676</v>
      </c>
      <c r="C73" s="48">
        <f>HAVER_EA!D72</f>
        <v>78.983333333333334</v>
      </c>
      <c r="D73" s="28">
        <f>HAVER_EA!E72</f>
        <v>2306893.5</v>
      </c>
      <c r="E73" s="48">
        <f>HAVER_EA!F72</f>
        <v>138378.4</v>
      </c>
      <c r="F73" s="28">
        <f>HAVER_EA!G72</f>
        <v>691443.6</v>
      </c>
      <c r="G73" s="28">
        <f>HAVER_EA!H72</f>
        <v>734408.3</v>
      </c>
      <c r="H73" s="28">
        <f>HAVER_EA!I72</f>
        <v>8.5</v>
      </c>
      <c r="I73" s="28">
        <f>HAVER_EA!J72</f>
        <v>-7.0666666666666664</v>
      </c>
      <c r="J73" s="28">
        <f>HAVER_EA!K72</f>
        <v>80.3</v>
      </c>
      <c r="K73" s="48">
        <f>(HAVER_DE!K72)</f>
        <v>21.143333333333334</v>
      </c>
      <c r="L73" s="48" t="str">
        <f>Consensus!B70</f>
        <v>NaN</v>
      </c>
      <c r="M73" s="49"/>
      <c r="N73" s="51"/>
      <c r="O73" s="51"/>
      <c r="P73" s="51"/>
      <c r="Q73" s="51"/>
      <c r="R73" s="51"/>
      <c r="S73" s="51"/>
      <c r="T73" s="51"/>
      <c r="U73" s="51"/>
      <c r="V73" s="51"/>
    </row>
    <row r="74" spans="1:22" x14ac:dyDescent="0.25">
      <c r="A74" s="1">
        <v>37347</v>
      </c>
      <c r="B74" s="28">
        <f>HAVER_EA!C73</f>
        <v>81.513333333333335</v>
      </c>
      <c r="C74" s="48">
        <f>HAVER_EA!D73</f>
        <v>79.429999999999993</v>
      </c>
      <c r="D74" s="28">
        <f>HAVER_EA!E73</f>
        <v>2319026.1</v>
      </c>
      <c r="E74" s="48">
        <f>HAVER_EA!F73</f>
        <v>137226</v>
      </c>
      <c r="F74" s="28">
        <f>HAVER_EA!G73</f>
        <v>697946</v>
      </c>
      <c r="G74" s="28">
        <f>HAVER_EA!H73</f>
        <v>745380.8</v>
      </c>
      <c r="H74" s="28">
        <f>HAVER_EA!I73</f>
        <v>8.6</v>
      </c>
      <c r="I74" s="28">
        <f>HAVER_EA!J73</f>
        <v>-8.9333333333333336</v>
      </c>
      <c r="J74" s="28">
        <f>HAVER_EA!K73</f>
        <v>80.8</v>
      </c>
      <c r="K74" s="48">
        <f>(HAVER_DE!K73)</f>
        <v>25.033333333333331</v>
      </c>
      <c r="L74" s="48">
        <f>Consensus!B71</f>
        <v>1.8</v>
      </c>
      <c r="M74" s="49"/>
      <c r="N74" s="51"/>
      <c r="O74" s="51"/>
      <c r="P74" s="51"/>
      <c r="Q74" s="51"/>
      <c r="R74" s="51"/>
      <c r="S74" s="51"/>
      <c r="T74" s="51"/>
      <c r="U74" s="51"/>
      <c r="V74" s="51"/>
    </row>
    <row r="75" spans="1:22" x14ac:dyDescent="0.25">
      <c r="A75" s="1">
        <v>37438</v>
      </c>
      <c r="B75" s="28">
        <f>HAVER_EA!C74</f>
        <v>81.96</v>
      </c>
      <c r="C75" s="48">
        <f>HAVER_EA!D74</f>
        <v>79.72</v>
      </c>
      <c r="D75" s="28">
        <f>HAVER_EA!E74</f>
        <v>2327779.4</v>
      </c>
      <c r="E75" s="48">
        <f>HAVER_EA!F74</f>
        <v>137004.4</v>
      </c>
      <c r="F75" s="28">
        <f>HAVER_EA!G74</f>
        <v>702627.1</v>
      </c>
      <c r="G75" s="28">
        <f>HAVER_EA!H74</f>
        <v>751479</v>
      </c>
      <c r="H75" s="28">
        <f>HAVER_EA!I74</f>
        <v>8.7333333333333325</v>
      </c>
      <c r="I75" s="28">
        <f>HAVER_EA!J74</f>
        <v>-10.3</v>
      </c>
      <c r="J75" s="28">
        <f>HAVER_EA!K74</f>
        <v>81.3</v>
      </c>
      <c r="K75" s="48">
        <f>(HAVER_DE!K74)</f>
        <v>26.916666666666668</v>
      </c>
      <c r="L75" s="48" t="str">
        <f>Consensus!B72</f>
        <v>NaN</v>
      </c>
      <c r="M75" s="49"/>
      <c r="N75" s="51"/>
      <c r="O75" s="51"/>
      <c r="P75" s="51"/>
      <c r="Q75" s="51"/>
      <c r="R75" s="51"/>
      <c r="S75" s="51"/>
      <c r="T75" s="51"/>
      <c r="U75" s="51"/>
      <c r="V75" s="51"/>
    </row>
    <row r="76" spans="1:22" x14ac:dyDescent="0.25">
      <c r="A76" s="1">
        <v>37530</v>
      </c>
      <c r="B76" s="28">
        <f>HAVER_EA!C75</f>
        <v>82.36</v>
      </c>
      <c r="C76" s="48">
        <f>HAVER_EA!D75</f>
        <v>80.180000000000007</v>
      </c>
      <c r="D76" s="28">
        <f>HAVER_EA!E75</f>
        <v>2333071.9</v>
      </c>
      <c r="E76" s="48">
        <f>HAVER_EA!F75</f>
        <v>137604.70000000001</v>
      </c>
      <c r="F76" s="28">
        <f>HAVER_EA!G75</f>
        <v>711805.1</v>
      </c>
      <c r="G76" s="28">
        <f>HAVER_EA!H75</f>
        <v>757184</v>
      </c>
      <c r="H76" s="28">
        <f>HAVER_EA!I75</f>
        <v>8.9</v>
      </c>
      <c r="I76" s="28">
        <f>HAVER_EA!J75</f>
        <v>-12.966666666666667</v>
      </c>
      <c r="J76" s="28">
        <f>HAVER_EA!K75</f>
        <v>81.2</v>
      </c>
      <c r="K76" s="48">
        <f>(HAVER_DE!K75)</f>
        <v>26.836666666666662</v>
      </c>
      <c r="L76" s="48">
        <f>Consensus!B73</f>
        <v>1.9</v>
      </c>
      <c r="M76" s="49"/>
      <c r="N76" s="51"/>
      <c r="O76" s="51"/>
      <c r="P76" s="51"/>
      <c r="Q76" s="51"/>
      <c r="R76" s="51"/>
      <c r="S76" s="51"/>
      <c r="T76" s="51"/>
      <c r="U76" s="51"/>
      <c r="V76" s="51"/>
    </row>
    <row r="77" spans="1:22" x14ac:dyDescent="0.25">
      <c r="A77" s="1">
        <v>37622</v>
      </c>
      <c r="B77" s="28">
        <f>HAVER_EA!C76</f>
        <v>82.743333333333325</v>
      </c>
      <c r="C77" s="48">
        <f>HAVER_EA!D76</f>
        <v>80.84333333333332</v>
      </c>
      <c r="D77" s="28">
        <f>HAVER_EA!E76</f>
        <v>2325649</v>
      </c>
      <c r="E77" s="48">
        <f>HAVER_EA!F76</f>
        <v>137057.79999999999</v>
      </c>
      <c r="F77" s="28">
        <f>HAVER_EA!G76</f>
        <v>716574</v>
      </c>
      <c r="G77" s="28">
        <f>HAVER_EA!H76</f>
        <v>746420.5</v>
      </c>
      <c r="H77" s="28">
        <f>HAVER_EA!I76</f>
        <v>9.0666666666666682</v>
      </c>
      <c r="I77" s="28">
        <f>HAVER_EA!J76</f>
        <v>-15.466666666666669</v>
      </c>
      <c r="J77" s="28">
        <f>HAVER_EA!K76</f>
        <v>80.5</v>
      </c>
      <c r="K77" s="48">
        <f>(HAVER_DE!K76)</f>
        <v>31.61</v>
      </c>
      <c r="L77" s="48" t="str">
        <f>Consensus!B74</f>
        <v>NaN</v>
      </c>
      <c r="M77" s="49"/>
      <c r="N77" s="51"/>
      <c r="O77" s="51"/>
      <c r="P77" s="51"/>
      <c r="Q77" s="51"/>
      <c r="R77" s="51"/>
      <c r="S77" s="51"/>
      <c r="T77" s="51"/>
      <c r="U77" s="51"/>
      <c r="V77" s="51"/>
    </row>
    <row r="78" spans="1:22" x14ac:dyDescent="0.25">
      <c r="A78" s="1">
        <v>37712</v>
      </c>
      <c r="B78" s="28">
        <f>HAVER_EA!C77</f>
        <v>83.133333333333326</v>
      </c>
      <c r="C78" s="48">
        <f>HAVER_EA!D77</f>
        <v>80.933333333333323</v>
      </c>
      <c r="D78" s="28">
        <f>HAVER_EA!E77</f>
        <v>2327532.9</v>
      </c>
      <c r="E78" s="48">
        <f>HAVER_EA!F77</f>
        <v>136042.1</v>
      </c>
      <c r="F78" s="28">
        <f>HAVER_EA!G77</f>
        <v>714213.1</v>
      </c>
      <c r="G78" s="28">
        <f>HAVER_EA!H77</f>
        <v>743259.6</v>
      </c>
      <c r="H78" s="28">
        <f>HAVER_EA!I77</f>
        <v>9.1333333333333329</v>
      </c>
      <c r="I78" s="28">
        <f>HAVER_EA!J77</f>
        <v>-14.366666666666667</v>
      </c>
      <c r="J78" s="28">
        <f>HAVER_EA!K77</f>
        <v>80.599999999999994</v>
      </c>
      <c r="K78" s="48">
        <f>(HAVER_DE!K77)</f>
        <v>26.099999999999998</v>
      </c>
      <c r="L78" s="48">
        <f>Consensus!B75</f>
        <v>1.9</v>
      </c>
      <c r="M78" s="49"/>
      <c r="N78" s="51"/>
      <c r="O78" s="51"/>
      <c r="P78" s="51"/>
      <c r="Q78" s="51"/>
      <c r="R78" s="51"/>
      <c r="S78" s="51"/>
      <c r="T78" s="51"/>
      <c r="U78" s="51"/>
      <c r="V78" s="51"/>
    </row>
    <row r="79" spans="1:22" x14ac:dyDescent="0.25">
      <c r="A79" s="1">
        <v>37803</v>
      </c>
      <c r="B79" s="28">
        <f>HAVER_EA!C78</f>
        <v>83.526666666666657</v>
      </c>
      <c r="C79" s="48">
        <f>HAVER_EA!D78</f>
        <v>81.346666666666678</v>
      </c>
      <c r="D79" s="28">
        <f>HAVER_EA!E78</f>
        <v>2339723.4</v>
      </c>
      <c r="E79" s="48">
        <f>HAVER_EA!F78</f>
        <v>137640.1</v>
      </c>
      <c r="F79" s="28">
        <f>HAVER_EA!G78</f>
        <v>720884</v>
      </c>
      <c r="G79" s="28">
        <f>HAVER_EA!H78</f>
        <v>756359.9</v>
      </c>
      <c r="H79" s="28">
        <f>HAVER_EA!I78</f>
        <v>9.1</v>
      </c>
      <c r="I79" s="28">
        <f>HAVER_EA!J78</f>
        <v>-13.366666666666667</v>
      </c>
      <c r="J79" s="28">
        <f>HAVER_EA!K78</f>
        <v>81</v>
      </c>
      <c r="K79" s="48">
        <f>(HAVER_DE!K78)</f>
        <v>28.48</v>
      </c>
      <c r="L79" s="48" t="str">
        <f>Consensus!B76</f>
        <v>NaN</v>
      </c>
      <c r="M79" s="49"/>
      <c r="N79" s="51"/>
      <c r="O79" s="51"/>
      <c r="P79" s="51"/>
      <c r="Q79" s="51"/>
      <c r="R79" s="51"/>
      <c r="S79" s="51"/>
      <c r="T79" s="51"/>
      <c r="U79" s="51"/>
      <c r="V79" s="51"/>
    </row>
    <row r="80" spans="1:22" x14ac:dyDescent="0.25">
      <c r="A80" s="1">
        <v>37895</v>
      </c>
      <c r="B80" s="28">
        <f>HAVER_EA!C79</f>
        <v>83.96</v>
      </c>
      <c r="C80" s="48">
        <f>HAVER_EA!D79</f>
        <v>81.81</v>
      </c>
      <c r="D80" s="28">
        <f>HAVER_EA!E79</f>
        <v>2357149.1</v>
      </c>
      <c r="E80" s="48">
        <f>HAVER_EA!F79</f>
        <v>139886.1</v>
      </c>
      <c r="F80" s="28">
        <f>HAVER_EA!G79</f>
        <v>738157.8</v>
      </c>
      <c r="G80" s="28">
        <f>HAVER_EA!H79</f>
        <v>773952.1</v>
      </c>
      <c r="H80" s="28">
        <f>HAVER_EA!I79</f>
        <v>9.1666666666666661</v>
      </c>
      <c r="I80" s="28">
        <f>HAVER_EA!J79</f>
        <v>-12.666666666666666</v>
      </c>
      <c r="J80" s="28">
        <f>HAVER_EA!K79</f>
        <v>81.099999999999994</v>
      </c>
      <c r="K80" s="48">
        <f>(HAVER_DE!K79)</f>
        <v>29.45</v>
      </c>
      <c r="L80" s="48">
        <f>Consensus!B77</f>
        <v>1.8</v>
      </c>
      <c r="M80" s="49"/>
      <c r="N80" s="51"/>
      <c r="O80" s="51"/>
      <c r="P80" s="51"/>
      <c r="Q80" s="51"/>
      <c r="R80" s="51"/>
      <c r="S80" s="51"/>
      <c r="T80" s="51"/>
      <c r="U80" s="51"/>
      <c r="V80" s="51"/>
    </row>
    <row r="81" spans="1:22" x14ac:dyDescent="0.25">
      <c r="A81" s="1">
        <v>37987</v>
      </c>
      <c r="B81" s="28">
        <f>HAVER_EA!C80</f>
        <v>84.446666666666673</v>
      </c>
      <c r="C81" s="48">
        <f>HAVER_EA!D80</f>
        <v>82.263333333333335</v>
      </c>
      <c r="D81" s="28">
        <f>HAVER_EA!E80</f>
        <v>2368881.6</v>
      </c>
      <c r="E81" s="48">
        <f>HAVER_EA!F80</f>
        <v>138785.70000000001</v>
      </c>
      <c r="F81" s="28">
        <f>HAVER_EA!G80</f>
        <v>747021.4</v>
      </c>
      <c r="G81" s="28">
        <f>HAVER_EA!H80</f>
        <v>790400.4</v>
      </c>
      <c r="H81" s="28">
        <f>HAVER_EA!I80</f>
        <v>9.3666666666666671</v>
      </c>
      <c r="I81" s="28">
        <f>HAVER_EA!J80</f>
        <v>-12.166666666666666</v>
      </c>
      <c r="J81" s="28">
        <f>HAVER_EA!K80</f>
        <v>80.900000000000006</v>
      </c>
      <c r="K81" s="48">
        <f>(HAVER_DE!K80)</f>
        <v>31.893333333333334</v>
      </c>
      <c r="L81" s="48" t="str">
        <f>Consensus!B78</f>
        <v>NaN</v>
      </c>
      <c r="M81" s="49"/>
      <c r="N81" s="51"/>
      <c r="O81" s="51"/>
      <c r="P81" s="51"/>
      <c r="Q81" s="51"/>
      <c r="R81" s="51"/>
      <c r="S81" s="51"/>
      <c r="T81" s="51"/>
      <c r="U81" s="51"/>
      <c r="V81" s="51"/>
    </row>
    <row r="82" spans="1:22" x14ac:dyDescent="0.25">
      <c r="A82" s="1">
        <v>38078</v>
      </c>
      <c r="B82" s="28">
        <f>HAVER_EA!C81</f>
        <v>84.88000000000001</v>
      </c>
      <c r="C82" s="48">
        <f>HAVER_EA!D81</f>
        <v>82.77</v>
      </c>
      <c r="D82" s="28">
        <f>HAVER_EA!E81</f>
        <v>2383400.1</v>
      </c>
      <c r="E82" s="48">
        <f>HAVER_EA!F81</f>
        <v>141631.29999999999</v>
      </c>
      <c r="F82" s="28">
        <f>HAVER_EA!G81</f>
        <v>765548.4</v>
      </c>
      <c r="G82" s="28">
        <f>HAVER_EA!H81</f>
        <v>814438.8</v>
      </c>
      <c r="H82" s="28">
        <f>HAVER_EA!I81</f>
        <v>9.3333333333333339</v>
      </c>
      <c r="I82" s="28">
        <f>HAVER_EA!J81</f>
        <v>-12.566666666666668</v>
      </c>
      <c r="J82" s="28">
        <f>HAVER_EA!K81</f>
        <v>81.2</v>
      </c>
      <c r="K82" s="48">
        <f>(HAVER_DE!K81)</f>
        <v>35.383333333333333</v>
      </c>
      <c r="L82" s="48">
        <f>Consensus!B79</f>
        <v>1.9</v>
      </c>
      <c r="M82" s="49"/>
      <c r="N82" s="51"/>
      <c r="O82" s="51"/>
      <c r="P82" s="51"/>
      <c r="Q82" s="51"/>
      <c r="R82" s="51"/>
      <c r="S82" s="51"/>
      <c r="T82" s="51"/>
      <c r="U82" s="51"/>
      <c r="V82" s="51"/>
    </row>
    <row r="83" spans="1:22" x14ac:dyDescent="0.25">
      <c r="A83" s="1">
        <v>38169</v>
      </c>
      <c r="B83" s="28">
        <f>HAVER_EA!C82</f>
        <v>85.273333333333326</v>
      </c>
      <c r="C83" s="48">
        <f>HAVER_EA!D82</f>
        <v>83.183333333333323</v>
      </c>
      <c r="D83" s="28">
        <f>HAVER_EA!E82</f>
        <v>2389106.4</v>
      </c>
      <c r="E83" s="48">
        <f>HAVER_EA!F82</f>
        <v>142272.9</v>
      </c>
      <c r="F83" s="28">
        <f>HAVER_EA!G82</f>
        <v>777812.1</v>
      </c>
      <c r="G83" s="28">
        <f>HAVER_EA!H82</f>
        <v>816975.3</v>
      </c>
      <c r="H83" s="28">
        <f>HAVER_EA!I82</f>
        <v>9.3333333333333339</v>
      </c>
      <c r="I83" s="28">
        <f>HAVER_EA!J82</f>
        <v>-12.066666666666668</v>
      </c>
      <c r="J83" s="28">
        <f>HAVER_EA!K82</f>
        <v>82</v>
      </c>
      <c r="K83" s="48">
        <f>(HAVER_DE!K82)</f>
        <v>41.543333333333329</v>
      </c>
      <c r="L83" s="48" t="str">
        <f>Consensus!B80</f>
        <v>NaN</v>
      </c>
      <c r="M83" s="49"/>
      <c r="N83" s="51"/>
      <c r="O83" s="51"/>
      <c r="P83" s="51"/>
      <c r="Q83" s="51"/>
      <c r="R83" s="51"/>
      <c r="S83" s="51"/>
      <c r="T83" s="51"/>
      <c r="U83" s="51"/>
      <c r="V83" s="51"/>
    </row>
    <row r="84" spans="1:22" x14ac:dyDescent="0.25">
      <c r="A84" s="1">
        <v>38261</v>
      </c>
      <c r="B84" s="28">
        <f>HAVER_EA!C83</f>
        <v>85.586666666666659</v>
      </c>
      <c r="C84" s="48">
        <f>HAVER_EA!D83</f>
        <v>83.679999999999993</v>
      </c>
      <c r="D84" s="28">
        <f>HAVER_EA!E83</f>
        <v>2398251.7000000002</v>
      </c>
      <c r="E84" s="48">
        <f>HAVER_EA!F83</f>
        <v>142628.5</v>
      </c>
      <c r="F84" s="28">
        <f>HAVER_EA!G83</f>
        <v>788656.1</v>
      </c>
      <c r="G84" s="28">
        <f>HAVER_EA!H83</f>
        <v>825958.5</v>
      </c>
      <c r="H84" s="28">
        <f>HAVER_EA!I83</f>
        <v>9.3666666666666671</v>
      </c>
      <c r="I84" s="28">
        <f>HAVER_EA!J83</f>
        <v>-11.733333333333334</v>
      </c>
      <c r="J84" s="28">
        <f>HAVER_EA!K83</f>
        <v>81.7</v>
      </c>
      <c r="K84" s="48">
        <f>(HAVER_DE!K83)</f>
        <v>43.99</v>
      </c>
      <c r="L84" s="48">
        <f>Consensus!B81</f>
        <v>2</v>
      </c>
      <c r="M84" s="49"/>
      <c r="N84" s="51"/>
      <c r="O84" s="51"/>
      <c r="P84" s="51"/>
      <c r="Q84" s="51"/>
      <c r="R84" s="51"/>
      <c r="S84" s="51"/>
      <c r="T84" s="51"/>
      <c r="U84" s="51"/>
      <c r="V84" s="51"/>
    </row>
    <row r="85" spans="1:22" x14ac:dyDescent="0.25">
      <c r="A85" s="1">
        <v>38353</v>
      </c>
      <c r="B85" s="28">
        <f>HAVER_EA!C84</f>
        <v>85.863333333333344</v>
      </c>
      <c r="C85" s="48">
        <f>HAVER_EA!D84</f>
        <v>83.956666666666663</v>
      </c>
      <c r="D85" s="28">
        <f>HAVER_EA!E84</f>
        <v>2403552.7999999998</v>
      </c>
      <c r="E85" s="48">
        <f>HAVER_EA!F84</f>
        <v>144127.1</v>
      </c>
      <c r="F85" s="28">
        <f>HAVER_EA!G84</f>
        <v>788199</v>
      </c>
      <c r="G85" s="28">
        <f>HAVER_EA!H84</f>
        <v>831407.6</v>
      </c>
      <c r="H85" s="28">
        <f>HAVER_EA!I84</f>
        <v>9.2333333333333325</v>
      </c>
      <c r="I85" s="28">
        <f>HAVER_EA!J84</f>
        <v>-10.833333333333334</v>
      </c>
      <c r="J85" s="28">
        <f>HAVER_EA!K84</f>
        <v>81</v>
      </c>
      <c r="K85" s="48">
        <f>(HAVER_DE!K84)</f>
        <v>47.16</v>
      </c>
      <c r="L85" s="48" t="str">
        <f>Consensus!B82</f>
        <v>NaN</v>
      </c>
      <c r="M85" s="49"/>
      <c r="N85" s="51"/>
      <c r="O85" s="51"/>
      <c r="P85" s="51"/>
      <c r="Q85" s="51"/>
      <c r="R85" s="51"/>
      <c r="S85" s="51"/>
      <c r="T85" s="51"/>
      <c r="U85" s="51"/>
      <c r="V85" s="51"/>
    </row>
    <row r="86" spans="1:22" x14ac:dyDescent="0.25">
      <c r="A86" s="1">
        <v>38443</v>
      </c>
      <c r="B86" s="28">
        <f>HAVER_EA!C85</f>
        <v>86.160000000000011</v>
      </c>
      <c r="C86" s="48">
        <f>HAVER_EA!D85</f>
        <v>84.463333333333338</v>
      </c>
      <c r="D86" s="28">
        <f>HAVER_EA!E85</f>
        <v>2417859.7999999998</v>
      </c>
      <c r="E86" s="48">
        <f>HAVER_EA!F85</f>
        <v>147447.1</v>
      </c>
      <c r="F86" s="28">
        <f>HAVER_EA!G85</f>
        <v>810726.6</v>
      </c>
      <c r="G86" s="28">
        <f>HAVER_EA!H85</f>
        <v>845833</v>
      </c>
      <c r="H86" s="28">
        <f>HAVER_EA!I85</f>
        <v>9.3000000000000007</v>
      </c>
      <c r="I86" s="28">
        <f>HAVER_EA!J85</f>
        <v>-12.366666666666667</v>
      </c>
      <c r="J86" s="28">
        <f>HAVER_EA!K85</f>
        <v>80.8</v>
      </c>
      <c r="K86" s="48">
        <f>(HAVER_DE!K85)</f>
        <v>51.833333333333336</v>
      </c>
      <c r="L86" s="48">
        <f>Consensus!B83</f>
        <v>1.9</v>
      </c>
      <c r="M86" s="49"/>
      <c r="N86" s="51"/>
      <c r="O86" s="51"/>
      <c r="P86" s="51"/>
      <c r="Q86" s="51"/>
      <c r="R86" s="51"/>
      <c r="S86" s="51"/>
      <c r="T86" s="51"/>
      <c r="U86" s="51"/>
      <c r="V86" s="51"/>
    </row>
    <row r="87" spans="1:22" x14ac:dyDescent="0.25">
      <c r="A87" s="1">
        <v>38534</v>
      </c>
      <c r="B87" s="28">
        <f>HAVER_EA!C86</f>
        <v>86.466666666666654</v>
      </c>
      <c r="C87" s="48">
        <f>HAVER_EA!D86</f>
        <v>85.096666666666678</v>
      </c>
      <c r="D87" s="28">
        <f>HAVER_EA!E86</f>
        <v>2435605.6</v>
      </c>
      <c r="E87" s="48">
        <f>HAVER_EA!F86</f>
        <v>149201.4</v>
      </c>
      <c r="F87" s="28">
        <f>HAVER_EA!G86</f>
        <v>827053.1</v>
      </c>
      <c r="G87" s="28">
        <f>HAVER_EA!H86</f>
        <v>866373</v>
      </c>
      <c r="H87" s="28">
        <f>HAVER_EA!I86</f>
        <v>9.1333333333333329</v>
      </c>
      <c r="I87" s="28">
        <f>HAVER_EA!J86</f>
        <v>-12.833333333333334</v>
      </c>
      <c r="J87" s="28">
        <f>HAVER_EA!K86</f>
        <v>81.5</v>
      </c>
      <c r="K87" s="48">
        <f>(HAVER_DE!K86)</f>
        <v>61.426666666666669</v>
      </c>
      <c r="L87" s="48" t="str">
        <f>Consensus!B84</f>
        <v>NaN</v>
      </c>
      <c r="M87" s="49"/>
      <c r="N87" s="51"/>
      <c r="O87" s="51"/>
      <c r="P87" s="51"/>
      <c r="Q87" s="51"/>
      <c r="R87" s="51"/>
      <c r="S87" s="51"/>
      <c r="T87" s="51"/>
      <c r="U87" s="51"/>
      <c r="V87" s="51"/>
    </row>
    <row r="88" spans="1:22" x14ac:dyDescent="0.25">
      <c r="A88" s="1">
        <v>38626</v>
      </c>
      <c r="B88" s="28">
        <f>HAVER_EA!C87</f>
        <v>86.8</v>
      </c>
      <c r="C88" s="48">
        <f>HAVER_EA!D87</f>
        <v>85.616666666666674</v>
      </c>
      <c r="D88" s="28">
        <f>HAVER_EA!E87</f>
        <v>2451256</v>
      </c>
      <c r="E88" s="48">
        <f>HAVER_EA!F87</f>
        <v>151726</v>
      </c>
      <c r="F88" s="28">
        <f>HAVER_EA!G87</f>
        <v>847156.2</v>
      </c>
      <c r="G88" s="28">
        <f>HAVER_EA!H87</f>
        <v>882626.6</v>
      </c>
      <c r="H88" s="28">
        <f>HAVER_EA!I87</f>
        <v>9.0666666666666664</v>
      </c>
      <c r="I88" s="28">
        <f>HAVER_EA!J87</f>
        <v>-11.9</v>
      </c>
      <c r="J88" s="28">
        <f>HAVER_EA!K87</f>
        <v>81.599999999999994</v>
      </c>
      <c r="K88" s="48">
        <f>(HAVER_DE!K87)</f>
        <v>57.06</v>
      </c>
      <c r="L88" s="48">
        <f>Consensus!B85</f>
        <v>1.9</v>
      </c>
      <c r="M88" s="49"/>
      <c r="N88" s="51"/>
      <c r="O88" s="51"/>
      <c r="P88" s="51"/>
      <c r="Q88" s="51"/>
      <c r="R88" s="51"/>
      <c r="S88" s="51"/>
      <c r="T88" s="51"/>
      <c r="U88" s="51"/>
      <c r="V88" s="51"/>
    </row>
    <row r="89" spans="1:22" x14ac:dyDescent="0.25">
      <c r="A89" s="1">
        <v>38718</v>
      </c>
      <c r="B89" s="28">
        <f>HAVER_EA!C88</f>
        <v>87.076666666666668</v>
      </c>
      <c r="C89" s="48">
        <f>HAVER_EA!D88</f>
        <v>85.976666666666645</v>
      </c>
      <c r="D89" s="28">
        <f>HAVER_EA!E88</f>
        <v>2472949.7999999998</v>
      </c>
      <c r="E89" s="48">
        <f>HAVER_EA!F88</f>
        <v>154937.4</v>
      </c>
      <c r="F89" s="28">
        <f>HAVER_EA!G88</f>
        <v>867097.9</v>
      </c>
      <c r="G89" s="28">
        <f>HAVER_EA!H88</f>
        <v>905506.1</v>
      </c>
      <c r="H89" s="28">
        <f>HAVER_EA!I88</f>
        <v>8.8666666666666671</v>
      </c>
      <c r="I89" s="28">
        <f>HAVER_EA!J88</f>
        <v>-9.7333333333333343</v>
      </c>
      <c r="J89" s="28">
        <f>HAVER_EA!K88</f>
        <v>81.5</v>
      </c>
      <c r="K89" s="48">
        <f>(HAVER_DE!K88)</f>
        <v>61.75</v>
      </c>
      <c r="L89" s="48" t="str">
        <f>Consensus!B86</f>
        <v>NaN</v>
      </c>
      <c r="M89" s="49"/>
      <c r="N89" s="51"/>
      <c r="O89" s="51"/>
      <c r="P89" s="51"/>
      <c r="Q89" s="51"/>
      <c r="R89" s="51"/>
      <c r="S89" s="51"/>
      <c r="T89" s="51"/>
      <c r="U89" s="51"/>
      <c r="V89" s="51"/>
    </row>
    <row r="90" spans="1:22" x14ac:dyDescent="0.25">
      <c r="A90" s="1">
        <v>38808</v>
      </c>
      <c r="B90" s="28">
        <f>HAVER_EA!C89</f>
        <v>87.446666666666658</v>
      </c>
      <c r="C90" s="48">
        <f>HAVER_EA!D89</f>
        <v>86.49</v>
      </c>
      <c r="D90" s="28">
        <f>HAVER_EA!E89</f>
        <v>2500197.7999999998</v>
      </c>
      <c r="E90" s="48">
        <f>HAVER_EA!F89</f>
        <v>160665</v>
      </c>
      <c r="F90" s="28">
        <f>HAVER_EA!G89</f>
        <v>883292.7</v>
      </c>
      <c r="G90" s="28">
        <f>HAVER_EA!H89</f>
        <v>925110.9</v>
      </c>
      <c r="H90" s="28">
        <f>HAVER_EA!I89</f>
        <v>8.6</v>
      </c>
      <c r="I90" s="28">
        <f>HAVER_EA!J89</f>
        <v>-9.4666666666666668</v>
      </c>
      <c r="J90" s="28">
        <f>HAVER_EA!K89</f>
        <v>82.8</v>
      </c>
      <c r="K90" s="48">
        <f>(HAVER_DE!K89)</f>
        <v>69.623333333333335</v>
      </c>
      <c r="L90" s="48">
        <f>Consensus!B87</f>
        <v>1.9</v>
      </c>
      <c r="M90" s="49"/>
      <c r="N90" s="51"/>
      <c r="O90" s="51"/>
      <c r="P90" s="51"/>
      <c r="Q90" s="51"/>
      <c r="R90" s="51"/>
      <c r="S90" s="51"/>
      <c r="T90" s="51"/>
      <c r="U90" s="51"/>
      <c r="V90" s="51"/>
    </row>
    <row r="91" spans="1:22" x14ac:dyDescent="0.25">
      <c r="A91" s="1">
        <v>38899</v>
      </c>
      <c r="B91" s="28">
        <f>HAVER_EA!C90</f>
        <v>87.823333333333323</v>
      </c>
      <c r="C91" s="48">
        <f>HAVER_EA!D90</f>
        <v>86.933333333333337</v>
      </c>
      <c r="D91" s="28">
        <f>HAVER_EA!E90</f>
        <v>2514632.2000000002</v>
      </c>
      <c r="E91" s="48">
        <f>HAVER_EA!F90</f>
        <v>159234.9</v>
      </c>
      <c r="F91" s="28">
        <f>HAVER_EA!G90</f>
        <v>891159.6</v>
      </c>
      <c r="G91" s="28">
        <f>HAVER_EA!H90</f>
        <v>936883.6</v>
      </c>
      <c r="H91" s="28">
        <f>HAVER_EA!I90</f>
        <v>8.3333333333333339</v>
      </c>
      <c r="I91" s="28">
        <f>HAVER_EA!J90</f>
        <v>-8.9666666666666668</v>
      </c>
      <c r="J91" s="28">
        <f>HAVER_EA!K90</f>
        <v>84</v>
      </c>
      <c r="K91" s="48">
        <f>(HAVER_DE!K90)</f>
        <v>69.493333333333325</v>
      </c>
      <c r="L91" s="48" t="str">
        <f>Consensus!B88</f>
        <v>NaN</v>
      </c>
      <c r="M91" s="49"/>
      <c r="N91" s="51"/>
      <c r="O91" s="51"/>
      <c r="P91" s="51"/>
      <c r="Q91" s="51"/>
      <c r="R91" s="51"/>
      <c r="S91" s="51"/>
      <c r="T91" s="51"/>
      <c r="U91" s="51"/>
      <c r="V91" s="51"/>
    </row>
    <row r="92" spans="1:22" x14ac:dyDescent="0.25">
      <c r="A92" s="1">
        <v>38991</v>
      </c>
      <c r="B92" s="28">
        <f>HAVER_EA!C91</f>
        <v>88.206666666666663</v>
      </c>
      <c r="C92" s="48">
        <f>HAVER_EA!D91</f>
        <v>87.126666666666665</v>
      </c>
      <c r="D92" s="28">
        <f>HAVER_EA!E91</f>
        <v>2544207</v>
      </c>
      <c r="E92" s="48">
        <f>HAVER_EA!F91</f>
        <v>164211.79999999999</v>
      </c>
      <c r="F92" s="28">
        <f>HAVER_EA!G91</f>
        <v>917256.3</v>
      </c>
      <c r="G92" s="28">
        <f>HAVER_EA!H91</f>
        <v>966229.5</v>
      </c>
      <c r="H92" s="28">
        <f>HAVER_EA!I91</f>
        <v>8.1</v>
      </c>
      <c r="I92" s="28">
        <f>HAVER_EA!J91</f>
        <v>-8</v>
      </c>
      <c r="J92" s="28">
        <f>HAVER_EA!K91</f>
        <v>84</v>
      </c>
      <c r="K92" s="48">
        <f>(HAVER_DE!K91)</f>
        <v>59.683333333333337</v>
      </c>
      <c r="L92" s="48">
        <f>Consensus!B89</f>
        <v>1.9</v>
      </c>
      <c r="M92" s="49"/>
      <c r="N92" s="51"/>
      <c r="O92" s="51"/>
      <c r="P92" s="51"/>
      <c r="Q92" s="51"/>
      <c r="R92" s="51"/>
      <c r="S92" s="51"/>
      <c r="T92" s="51"/>
      <c r="U92" s="51"/>
      <c r="V92" s="51"/>
    </row>
    <row r="93" spans="1:22" x14ac:dyDescent="0.25">
      <c r="A93" s="1">
        <v>39083</v>
      </c>
      <c r="B93" s="28">
        <f>HAVER_EA!C92</f>
        <v>88.660000000000011</v>
      </c>
      <c r="C93" s="48">
        <f>HAVER_EA!D92</f>
        <v>87.62</v>
      </c>
      <c r="D93" s="28">
        <f>HAVER_EA!E92</f>
        <v>2559965.7000000002</v>
      </c>
      <c r="E93" s="48">
        <f>HAVER_EA!F92</f>
        <v>169657.9</v>
      </c>
      <c r="F93" s="28">
        <f>HAVER_EA!G92</f>
        <v>930948.8</v>
      </c>
      <c r="G93" s="28">
        <f>HAVER_EA!H92</f>
        <v>976865.2</v>
      </c>
      <c r="H93" s="28">
        <f>HAVER_EA!I92</f>
        <v>7.8999999999999995</v>
      </c>
      <c r="I93" s="28">
        <f>HAVER_EA!J92</f>
        <v>-7.166666666666667</v>
      </c>
      <c r="J93" s="28">
        <f>HAVER_EA!K92</f>
        <v>83.7</v>
      </c>
      <c r="K93" s="48">
        <f>(HAVER_DE!K92)</f>
        <v>57.75333333333333</v>
      </c>
      <c r="L93" s="48" t="str">
        <f>Consensus!B90</f>
        <v>NaN</v>
      </c>
      <c r="M93" s="49"/>
      <c r="N93" s="51"/>
      <c r="O93" s="51"/>
      <c r="P93" s="51"/>
      <c r="Q93" s="51"/>
      <c r="R93" s="51"/>
      <c r="S93" s="51"/>
      <c r="T93" s="51"/>
      <c r="U93" s="51"/>
      <c r="V93" s="51"/>
    </row>
    <row r="94" spans="1:22" x14ac:dyDescent="0.25">
      <c r="A94" s="1">
        <v>39173</v>
      </c>
      <c r="B94" s="28">
        <f>HAVER_EA!C93</f>
        <v>89.11666666666666</v>
      </c>
      <c r="C94" s="48">
        <f>HAVER_EA!D93</f>
        <v>88.103333333333339</v>
      </c>
      <c r="D94" s="28">
        <f>HAVER_EA!E93</f>
        <v>2578012.1</v>
      </c>
      <c r="E94" s="48">
        <f>HAVER_EA!F93</f>
        <v>172863.4</v>
      </c>
      <c r="F94" s="28">
        <f>HAVER_EA!G93</f>
        <v>940905.7</v>
      </c>
      <c r="G94" s="28">
        <f>HAVER_EA!H93</f>
        <v>992315.4</v>
      </c>
      <c r="H94" s="28">
        <f>HAVER_EA!I93</f>
        <v>7.6333333333333329</v>
      </c>
      <c r="I94" s="28">
        <f>HAVER_EA!J93</f>
        <v>-5.9666666666666659</v>
      </c>
      <c r="J94" s="28">
        <f>HAVER_EA!K93</f>
        <v>84.5</v>
      </c>
      <c r="K94" s="48">
        <f>(HAVER_DE!K93)</f>
        <v>68.813333333333333</v>
      </c>
      <c r="L94" s="48">
        <f>Consensus!B91</f>
        <v>1.9</v>
      </c>
      <c r="M94" s="49"/>
      <c r="N94" s="51"/>
      <c r="O94" s="51"/>
      <c r="P94" s="51"/>
      <c r="Q94" s="51"/>
      <c r="R94" s="51"/>
      <c r="S94" s="51"/>
      <c r="T94" s="51"/>
      <c r="U94" s="51"/>
      <c r="V94" s="51"/>
    </row>
    <row r="95" spans="1:22" x14ac:dyDescent="0.25">
      <c r="A95" s="1">
        <v>39264</v>
      </c>
      <c r="B95" s="28">
        <f>HAVER_EA!C94</f>
        <v>89.596666666666678</v>
      </c>
      <c r="C95" s="48">
        <f>HAVER_EA!D94</f>
        <v>88.576666666666668</v>
      </c>
      <c r="D95" s="28">
        <f>HAVER_EA!E94</f>
        <v>2589733</v>
      </c>
      <c r="E95" s="48">
        <f>HAVER_EA!F94</f>
        <v>173553.4</v>
      </c>
      <c r="F95" s="28">
        <f>HAVER_EA!G94</f>
        <v>958159.3</v>
      </c>
      <c r="G95" s="28">
        <f>HAVER_EA!H94</f>
        <v>1007286.8</v>
      </c>
      <c r="H95" s="28">
        <f>HAVER_EA!I94</f>
        <v>7.5333333333333341</v>
      </c>
      <c r="I95" s="28">
        <f>HAVER_EA!J94</f>
        <v>-7.4333333333333327</v>
      </c>
      <c r="J95" s="28">
        <f>HAVER_EA!K94</f>
        <v>84.7</v>
      </c>
      <c r="K95" s="48">
        <f>(HAVER_DE!K94)</f>
        <v>74.873333333333335</v>
      </c>
      <c r="L95" s="48" t="str">
        <f>Consensus!B92</f>
        <v>NaN</v>
      </c>
      <c r="M95" s="49"/>
      <c r="N95" s="51"/>
      <c r="O95" s="51"/>
      <c r="P95" s="51"/>
      <c r="Q95" s="51"/>
      <c r="R95" s="51"/>
      <c r="S95" s="51"/>
      <c r="T95" s="51"/>
      <c r="U95" s="51"/>
      <c r="V95" s="51"/>
    </row>
    <row r="96" spans="1:22" x14ac:dyDescent="0.25">
      <c r="A96" s="1">
        <v>39356</v>
      </c>
      <c r="B96" s="28">
        <f>HAVER_EA!C95</f>
        <v>90.196666666666673</v>
      </c>
      <c r="C96" s="48">
        <f>HAVER_EA!D95</f>
        <v>89.639999999999986</v>
      </c>
      <c r="D96" s="28">
        <f>HAVER_EA!E95</f>
        <v>2603146.5</v>
      </c>
      <c r="E96" s="48">
        <f>HAVER_EA!F95</f>
        <v>173632.4</v>
      </c>
      <c r="F96" s="28">
        <f>HAVER_EA!G95</f>
        <v>969432.5</v>
      </c>
      <c r="G96" s="28">
        <f>HAVER_EA!H95</f>
        <v>1013497.8</v>
      </c>
      <c r="H96" s="28">
        <f>HAVER_EA!I95</f>
        <v>7.4000000000000012</v>
      </c>
      <c r="I96" s="28">
        <f>HAVER_EA!J95</f>
        <v>-11</v>
      </c>
      <c r="J96" s="28">
        <f>HAVER_EA!K95</f>
        <v>84.5</v>
      </c>
      <c r="K96" s="48">
        <f>(HAVER_DE!K95)</f>
        <v>88.79</v>
      </c>
      <c r="L96" s="48">
        <f>Consensus!B93</f>
        <v>1.9</v>
      </c>
      <c r="M96" s="49"/>
      <c r="N96" s="51"/>
      <c r="O96" s="51"/>
      <c r="P96" s="51"/>
      <c r="Q96" s="51"/>
      <c r="R96" s="51"/>
      <c r="S96" s="51"/>
      <c r="T96" s="51"/>
      <c r="U96" s="51"/>
      <c r="V96" s="51"/>
    </row>
    <row r="97" spans="1:22" x14ac:dyDescent="0.25">
      <c r="A97" s="1">
        <v>39448</v>
      </c>
      <c r="B97" s="28">
        <f>HAVER_EA!C96</f>
        <v>90.833333333333329</v>
      </c>
      <c r="C97" s="48">
        <f>HAVER_EA!D96</f>
        <v>90.54</v>
      </c>
      <c r="D97" s="28">
        <f>HAVER_EA!E96</f>
        <v>2616140</v>
      </c>
      <c r="E97" s="48">
        <f>HAVER_EA!F96</f>
        <v>176812.79999999999</v>
      </c>
      <c r="F97" s="28">
        <f>HAVER_EA!G96</f>
        <v>968170.2</v>
      </c>
      <c r="G97" s="28">
        <f>HAVER_EA!H96</f>
        <v>1025612.6</v>
      </c>
      <c r="H97" s="28">
        <f>HAVER_EA!I96</f>
        <v>7.3666666666666671</v>
      </c>
      <c r="I97" s="28">
        <f>HAVER_EA!J96</f>
        <v>-13.966666666666667</v>
      </c>
      <c r="J97" s="28">
        <f>HAVER_EA!K96</f>
        <v>83.8</v>
      </c>
      <c r="K97" s="48">
        <f>(HAVER_DE!K96)</f>
        <v>96.853333333333339</v>
      </c>
      <c r="L97" s="48" t="str">
        <f>Consensus!B94</f>
        <v>NaN</v>
      </c>
      <c r="M97" s="49"/>
      <c r="N97" s="51"/>
      <c r="O97" s="51"/>
      <c r="P97" s="51"/>
      <c r="Q97" s="51"/>
      <c r="R97" s="51"/>
      <c r="S97" s="51"/>
      <c r="T97" s="51"/>
      <c r="U97" s="51"/>
      <c r="V97" s="51"/>
    </row>
    <row r="98" spans="1:22" x14ac:dyDescent="0.25">
      <c r="A98" s="1">
        <v>39539</v>
      </c>
      <c r="B98" s="28">
        <f>HAVER_EA!C97</f>
        <v>91.336666666666659</v>
      </c>
      <c r="C98" s="48">
        <f>HAVER_EA!D97</f>
        <v>91.31</v>
      </c>
      <c r="D98" s="28">
        <f>HAVER_EA!E97</f>
        <v>2607433</v>
      </c>
      <c r="E98" s="48">
        <f>HAVER_EA!F97</f>
        <v>177220</v>
      </c>
      <c r="F98" s="28">
        <f>HAVER_EA!G97</f>
        <v>964374.6</v>
      </c>
      <c r="G98" s="28">
        <f>HAVER_EA!H97</f>
        <v>1022047.5</v>
      </c>
      <c r="H98" s="28">
        <f>HAVER_EA!I97</f>
        <v>7.5</v>
      </c>
      <c r="I98" s="28">
        <f>HAVER_EA!J97</f>
        <v>-16.833333333333332</v>
      </c>
      <c r="J98" s="28">
        <f>HAVER_EA!K97</f>
        <v>83.6</v>
      </c>
      <c r="K98" s="48">
        <f>(HAVER_DE!K97)</f>
        <v>121.48666666666666</v>
      </c>
      <c r="L98" s="48">
        <f>Consensus!B95</f>
        <v>2</v>
      </c>
      <c r="M98" s="49"/>
      <c r="N98" s="51"/>
      <c r="O98" s="51"/>
      <c r="P98" s="51"/>
      <c r="Q98" s="51"/>
      <c r="R98" s="51"/>
      <c r="S98" s="51"/>
      <c r="T98" s="51"/>
      <c r="U98" s="51"/>
      <c r="V98" s="51"/>
    </row>
    <row r="99" spans="1:22" x14ac:dyDescent="0.25">
      <c r="A99" s="1">
        <v>39630</v>
      </c>
      <c r="B99" s="28">
        <f>HAVER_EA!C98</f>
        <v>91.816666666666663</v>
      </c>
      <c r="C99" s="48">
        <f>HAVER_EA!D98</f>
        <v>91.99666666666667</v>
      </c>
      <c r="D99" s="28">
        <f>HAVER_EA!E98</f>
        <v>2593758.7000000002</v>
      </c>
      <c r="E99" s="48">
        <f>HAVER_EA!F98</f>
        <v>173480</v>
      </c>
      <c r="F99" s="28">
        <f>HAVER_EA!G98</f>
        <v>958757.3</v>
      </c>
      <c r="G99" s="28">
        <f>HAVER_EA!H98</f>
        <v>1011558.9</v>
      </c>
      <c r="H99" s="28">
        <f>HAVER_EA!I98</f>
        <v>7.666666666666667</v>
      </c>
      <c r="I99" s="28">
        <f>HAVER_EA!J98</f>
        <v>-19.866666666666667</v>
      </c>
      <c r="J99" s="28">
        <f>HAVER_EA!K98</f>
        <v>82.9</v>
      </c>
      <c r="K99" s="48">
        <f>(HAVER_DE!K98)</f>
        <v>114.78333333333335</v>
      </c>
      <c r="L99" s="48" t="str">
        <f>Consensus!B96</f>
        <v>NaN</v>
      </c>
      <c r="M99" s="49"/>
      <c r="N99" s="51"/>
      <c r="O99" s="51"/>
      <c r="P99" s="51"/>
      <c r="Q99" s="51"/>
      <c r="R99" s="51"/>
      <c r="S99" s="51"/>
      <c r="T99" s="51"/>
      <c r="U99" s="51"/>
      <c r="V99" s="51"/>
    </row>
    <row r="100" spans="1:22" x14ac:dyDescent="0.25">
      <c r="A100" s="1">
        <v>39722</v>
      </c>
      <c r="B100" s="28">
        <f>HAVER_EA!C99</f>
        <v>92.176666666666662</v>
      </c>
      <c r="C100" s="48">
        <f>HAVER_EA!D99</f>
        <v>91.676666666666662</v>
      </c>
      <c r="D100" s="28">
        <f>HAVER_EA!E99</f>
        <v>2547071.2999999998</v>
      </c>
      <c r="E100" s="48">
        <f>HAVER_EA!F99</f>
        <v>165166.29999999999</v>
      </c>
      <c r="F100" s="28">
        <f>HAVER_EA!G99</f>
        <v>914894.5</v>
      </c>
      <c r="G100" s="28">
        <f>HAVER_EA!H99</f>
        <v>951111.4</v>
      </c>
      <c r="H100" s="28">
        <f>HAVER_EA!I99</f>
        <v>8.1333333333333329</v>
      </c>
      <c r="I100" s="28">
        <f>HAVER_EA!J99</f>
        <v>-21.099999999999998</v>
      </c>
      <c r="J100" s="28">
        <f>HAVER_EA!K99</f>
        <v>81.099999999999994</v>
      </c>
      <c r="K100" s="48">
        <f>(HAVER_DE!K99)</f>
        <v>54.91</v>
      </c>
      <c r="L100" s="48">
        <f>Consensus!B97</f>
        <v>2</v>
      </c>
      <c r="M100" s="49"/>
      <c r="N100" s="51"/>
      <c r="O100" s="51"/>
      <c r="P100" s="51"/>
      <c r="Q100" s="51"/>
      <c r="R100" s="51"/>
      <c r="S100" s="51"/>
      <c r="T100" s="51"/>
      <c r="U100" s="51"/>
      <c r="V100" s="51"/>
    </row>
    <row r="101" spans="1:22" x14ac:dyDescent="0.25">
      <c r="A101" s="1">
        <v>39814</v>
      </c>
      <c r="B101" s="28">
        <f>HAVER_EA!C100</f>
        <v>92.443333333333328</v>
      </c>
      <c r="C101" s="48">
        <f>HAVER_EA!D100</f>
        <v>91.44</v>
      </c>
      <c r="D101" s="28">
        <f>HAVER_EA!E100</f>
        <v>2467466</v>
      </c>
      <c r="E101" s="48">
        <f>HAVER_EA!F100</f>
        <v>143979.9</v>
      </c>
      <c r="F101" s="28">
        <f>HAVER_EA!G100</f>
        <v>845058.5</v>
      </c>
      <c r="G101" s="28">
        <f>HAVER_EA!H100</f>
        <v>865869.8</v>
      </c>
      <c r="H101" s="28">
        <f>HAVER_EA!I100</f>
        <v>9.1</v>
      </c>
      <c r="I101" s="28">
        <f>HAVER_EA!J100</f>
        <v>-22.033333333333331</v>
      </c>
      <c r="J101" s="28">
        <f>HAVER_EA!K100</f>
        <v>73.7</v>
      </c>
      <c r="K101" s="48">
        <f>(HAVER_DE!K100)</f>
        <v>44.403333333333329</v>
      </c>
      <c r="L101" s="48" t="str">
        <f>Consensus!B98</f>
        <v>NaN</v>
      </c>
      <c r="M101" s="49"/>
      <c r="N101" s="51"/>
      <c r="O101" s="51"/>
      <c r="P101" s="51"/>
      <c r="Q101" s="51"/>
      <c r="R101" s="51"/>
      <c r="S101" s="51"/>
      <c r="T101" s="51"/>
      <c r="U101" s="51"/>
      <c r="V101" s="51"/>
    </row>
    <row r="102" spans="1:22" x14ac:dyDescent="0.25">
      <c r="A102" s="1">
        <v>39904</v>
      </c>
      <c r="B102" s="28">
        <f>HAVER_EA!C101</f>
        <v>92.673333333333332</v>
      </c>
      <c r="C102" s="48">
        <f>HAVER_EA!D101</f>
        <v>91.426666666666662</v>
      </c>
      <c r="D102" s="28">
        <f>HAVER_EA!E101</f>
        <v>2467597.7999999998</v>
      </c>
      <c r="E102" s="48">
        <f>HAVER_EA!F101</f>
        <v>139148.70000000001</v>
      </c>
      <c r="F102" s="28">
        <f>HAVER_EA!G101</f>
        <v>825548.1</v>
      </c>
      <c r="G102" s="28">
        <f>HAVER_EA!H101</f>
        <v>861979.3</v>
      </c>
      <c r="H102" s="28">
        <f>HAVER_EA!I101</f>
        <v>9.6</v>
      </c>
      <c r="I102" s="28">
        <f>HAVER_EA!J101</f>
        <v>-18.599999999999998</v>
      </c>
      <c r="J102" s="28">
        <f>HAVER_EA!K101</f>
        <v>69.8</v>
      </c>
      <c r="K102" s="48">
        <f>(HAVER_DE!K101)</f>
        <v>58.75333333333333</v>
      </c>
      <c r="L102" s="48">
        <f>Consensus!B99</f>
        <v>1.9</v>
      </c>
      <c r="M102" s="49"/>
      <c r="N102" s="51"/>
      <c r="O102" s="51"/>
      <c r="P102" s="51"/>
      <c r="Q102" s="51"/>
      <c r="R102" s="51"/>
      <c r="S102" s="51"/>
      <c r="T102" s="51"/>
      <c r="U102" s="51"/>
      <c r="V102" s="51"/>
    </row>
    <row r="103" spans="1:22" x14ac:dyDescent="0.25">
      <c r="A103" s="1">
        <v>39995</v>
      </c>
      <c r="B103" s="28">
        <f>HAVER_EA!C102</f>
        <v>92.883333333333326</v>
      </c>
      <c r="C103" s="48">
        <f>HAVER_EA!D102</f>
        <v>91.67</v>
      </c>
      <c r="D103" s="28">
        <f>HAVER_EA!E102</f>
        <v>2477357.4</v>
      </c>
      <c r="E103" s="48">
        <f>HAVER_EA!F102</f>
        <v>140302.70000000001</v>
      </c>
      <c r="F103" s="28">
        <f>HAVER_EA!G102</f>
        <v>846275.9</v>
      </c>
      <c r="G103" s="28">
        <f>HAVER_EA!H102</f>
        <v>886117.5</v>
      </c>
      <c r="H103" s="28">
        <f>HAVER_EA!I102</f>
        <v>9.8666666666666671</v>
      </c>
      <c r="I103" s="28">
        <f>HAVER_EA!J102</f>
        <v>-14.233333333333334</v>
      </c>
      <c r="J103" s="28">
        <f>HAVER_EA!K102</f>
        <v>70.400000000000006</v>
      </c>
      <c r="K103" s="48">
        <f>(HAVER_DE!K102)</f>
        <v>68.279999999999987</v>
      </c>
      <c r="L103" s="48" t="str">
        <f>Consensus!B100</f>
        <v>NaN</v>
      </c>
      <c r="M103" s="49"/>
      <c r="N103" s="51"/>
      <c r="O103" s="51"/>
      <c r="P103" s="51"/>
      <c r="Q103" s="51"/>
      <c r="R103" s="51"/>
      <c r="S103" s="51"/>
      <c r="T103" s="51"/>
      <c r="U103" s="51"/>
      <c r="V103" s="51"/>
    </row>
    <row r="104" spans="1:22" x14ac:dyDescent="0.25">
      <c r="A104" s="1">
        <v>40087</v>
      </c>
      <c r="B104" s="28">
        <f>HAVER_EA!C103</f>
        <v>93.089999999999989</v>
      </c>
      <c r="C104" s="48">
        <f>HAVER_EA!D103</f>
        <v>92.053333333333327</v>
      </c>
      <c r="D104" s="28">
        <f>HAVER_EA!E103</f>
        <v>2487734.5</v>
      </c>
      <c r="E104" s="48">
        <f>HAVER_EA!F103</f>
        <v>140940.6</v>
      </c>
      <c r="F104" s="28">
        <f>HAVER_EA!G103</f>
        <v>860193.4</v>
      </c>
      <c r="G104" s="28">
        <f>HAVER_EA!H103</f>
        <v>905669.2</v>
      </c>
      <c r="H104" s="28">
        <f>HAVER_EA!I103</f>
        <v>10.133333333333333</v>
      </c>
      <c r="I104" s="28">
        <f>HAVER_EA!J103</f>
        <v>-11.466666666666667</v>
      </c>
      <c r="J104" s="28">
        <f>HAVER_EA!K103</f>
        <v>72.2</v>
      </c>
      <c r="K104" s="48">
        <f>(HAVER_DE!K103)</f>
        <v>74.566666666666677</v>
      </c>
      <c r="L104" s="48">
        <f>Consensus!B101</f>
        <v>1.9</v>
      </c>
      <c r="M104" s="49"/>
      <c r="N104" s="51"/>
      <c r="O104" s="51"/>
      <c r="P104" s="51"/>
      <c r="Q104" s="51"/>
      <c r="R104" s="51"/>
      <c r="S104" s="51"/>
      <c r="T104" s="51"/>
      <c r="U104" s="51"/>
      <c r="V104" s="51"/>
    </row>
    <row r="105" spans="1:22" x14ac:dyDescent="0.25">
      <c r="A105" s="1">
        <v>40179</v>
      </c>
      <c r="B105" s="28">
        <f>HAVER_EA!C104</f>
        <v>93.283333333333346</v>
      </c>
      <c r="C105" s="48">
        <f>HAVER_EA!D104</f>
        <v>92.463333333333324</v>
      </c>
      <c r="D105" s="28">
        <f>HAVER_EA!E104</f>
        <v>2498283.9</v>
      </c>
      <c r="E105" s="48">
        <f>HAVER_EA!F104</f>
        <v>143744.1</v>
      </c>
      <c r="F105" s="28">
        <f>HAVER_EA!G104</f>
        <v>885236.8</v>
      </c>
      <c r="G105" s="28">
        <f>HAVER_EA!H104</f>
        <v>927695.5</v>
      </c>
      <c r="H105" s="28">
        <f>HAVER_EA!I104</f>
        <v>10.266666666666667</v>
      </c>
      <c r="I105" s="28">
        <f>HAVER_EA!J104</f>
        <v>-13.233333333333334</v>
      </c>
      <c r="J105" s="28">
        <f>HAVER_EA!K104</f>
        <v>72.8</v>
      </c>
      <c r="K105" s="48">
        <f>(HAVER_DE!K104)</f>
        <v>76.243333333333325</v>
      </c>
      <c r="L105" s="48" t="str">
        <f>Consensus!B102</f>
        <v>NaN</v>
      </c>
      <c r="M105" s="49"/>
      <c r="N105" s="51"/>
      <c r="O105" s="51"/>
      <c r="P105" s="51"/>
      <c r="Q105" s="51"/>
      <c r="R105" s="51"/>
      <c r="S105" s="51"/>
      <c r="T105" s="51"/>
      <c r="U105" s="51"/>
      <c r="V105" s="51"/>
    </row>
    <row r="106" spans="1:22" x14ac:dyDescent="0.25">
      <c r="A106" s="1">
        <v>40269</v>
      </c>
      <c r="B106" s="28">
        <f>HAVER_EA!C105</f>
        <v>93.49666666666667</v>
      </c>
      <c r="C106" s="48">
        <f>HAVER_EA!D105</f>
        <v>92.899999999999991</v>
      </c>
      <c r="D106" s="28">
        <f>HAVER_EA!E105</f>
        <v>2522640.9</v>
      </c>
      <c r="E106" s="48">
        <f>HAVER_EA!F105</f>
        <v>148810.20000000001</v>
      </c>
      <c r="F106" s="28">
        <f>HAVER_EA!G105</f>
        <v>926928.8</v>
      </c>
      <c r="G106" s="28">
        <f>HAVER_EA!H105</f>
        <v>972812</v>
      </c>
      <c r="H106" s="28">
        <f>HAVER_EA!I105</f>
        <v>10.3</v>
      </c>
      <c r="I106" s="28">
        <f>HAVER_EA!J105</f>
        <v>-15.200000000000001</v>
      </c>
      <c r="J106" s="28">
        <f>HAVER_EA!K105</f>
        <v>76.099999999999994</v>
      </c>
      <c r="K106" s="48">
        <f>(HAVER_DE!K105)</f>
        <v>78.403333333333336</v>
      </c>
      <c r="L106" s="48">
        <f>Consensus!B103</f>
        <v>1.9</v>
      </c>
      <c r="M106" s="49"/>
      <c r="N106" s="51"/>
      <c r="O106" s="51"/>
      <c r="P106" s="51"/>
      <c r="Q106" s="51"/>
      <c r="R106" s="51"/>
      <c r="S106" s="51"/>
      <c r="T106" s="51"/>
      <c r="U106" s="51"/>
      <c r="V106" s="51"/>
    </row>
    <row r="107" spans="1:22" x14ac:dyDescent="0.25">
      <c r="A107" s="1">
        <v>40360</v>
      </c>
      <c r="B107" s="28">
        <f>HAVER_EA!C106</f>
        <v>93.846666666666678</v>
      </c>
      <c r="C107" s="48">
        <f>HAVER_EA!D106</f>
        <v>93.27</v>
      </c>
      <c r="D107" s="28">
        <f>HAVER_EA!E106</f>
        <v>2533465</v>
      </c>
      <c r="E107" s="48">
        <f>HAVER_EA!F106</f>
        <v>149273.4</v>
      </c>
      <c r="F107" s="28">
        <f>HAVER_EA!G106</f>
        <v>936132.6</v>
      </c>
      <c r="G107" s="28">
        <f>HAVER_EA!H106</f>
        <v>991419.7</v>
      </c>
      <c r="H107" s="28">
        <f>HAVER_EA!I106</f>
        <v>10.199999999999999</v>
      </c>
      <c r="I107" s="28">
        <f>HAVER_EA!J106</f>
        <v>-13.066666666666668</v>
      </c>
      <c r="J107" s="28">
        <f>HAVER_EA!K106</f>
        <v>78.400000000000006</v>
      </c>
      <c r="K107" s="48">
        <f>(HAVER_DE!K106)</f>
        <v>76.836666666666659</v>
      </c>
      <c r="L107" s="48" t="str">
        <f>Consensus!B104</f>
        <v>NaN</v>
      </c>
      <c r="M107" s="49"/>
      <c r="N107" s="51"/>
      <c r="O107" s="51"/>
      <c r="P107" s="51"/>
      <c r="Q107" s="51"/>
      <c r="R107" s="51"/>
      <c r="S107" s="51"/>
      <c r="T107" s="51"/>
      <c r="U107" s="51"/>
      <c r="V107" s="51"/>
    </row>
    <row r="108" spans="1:22" x14ac:dyDescent="0.25">
      <c r="A108" s="1">
        <v>40452</v>
      </c>
      <c r="B108" s="28">
        <f>HAVER_EA!C107</f>
        <v>94.14</v>
      </c>
      <c r="C108" s="48">
        <f>HAVER_EA!D107</f>
        <v>93.889999999999986</v>
      </c>
      <c r="D108" s="28">
        <f>HAVER_EA!E107</f>
        <v>2548592.7000000002</v>
      </c>
      <c r="E108" s="48">
        <f>HAVER_EA!F107</f>
        <v>151246.20000000001</v>
      </c>
      <c r="F108" s="28">
        <f>HAVER_EA!G107</f>
        <v>953632.9</v>
      </c>
      <c r="G108" s="28">
        <f>HAVER_EA!H107</f>
        <v>1011477.5</v>
      </c>
      <c r="H108" s="28">
        <f>HAVER_EA!I107</f>
        <v>10.199999999999999</v>
      </c>
      <c r="I108" s="28">
        <f>HAVER_EA!J107</f>
        <v>-12.166666666666666</v>
      </c>
      <c r="J108" s="28">
        <f>HAVER_EA!K107</f>
        <v>79.2</v>
      </c>
      <c r="K108" s="48">
        <f>(HAVER_DE!K107)</f>
        <v>86.536666666666676</v>
      </c>
      <c r="L108" s="48">
        <f>Consensus!B105</f>
        <v>2.1</v>
      </c>
      <c r="M108" s="49"/>
      <c r="N108" s="51"/>
      <c r="O108" s="51"/>
      <c r="P108" s="51"/>
      <c r="Q108" s="51"/>
      <c r="R108" s="51"/>
      <c r="S108" s="51"/>
      <c r="T108" s="51"/>
      <c r="U108" s="51"/>
      <c r="V108" s="51"/>
    </row>
    <row r="109" spans="1:22" x14ac:dyDescent="0.25">
      <c r="A109" s="1">
        <v>40544</v>
      </c>
      <c r="B109" s="28">
        <f>HAVER_EA!C108</f>
        <v>94.546666666666681</v>
      </c>
      <c r="C109" s="48">
        <f>HAVER_EA!D108</f>
        <v>94.743333333333339</v>
      </c>
      <c r="D109" s="28">
        <f>HAVER_EA!E108</f>
        <v>2571511.7999999998</v>
      </c>
      <c r="E109" s="48">
        <f>HAVER_EA!F108</f>
        <v>154391.4</v>
      </c>
      <c r="F109" s="28">
        <f>HAVER_EA!G108</f>
        <v>969206.2</v>
      </c>
      <c r="G109" s="28">
        <f>HAVER_EA!H108</f>
        <v>1032315.4</v>
      </c>
      <c r="H109" s="28">
        <f>HAVER_EA!I108</f>
        <v>10.1</v>
      </c>
      <c r="I109" s="28">
        <f>HAVER_EA!J108</f>
        <v>-13.299999999999999</v>
      </c>
      <c r="J109" s="28">
        <f>HAVER_EA!K108</f>
        <v>79.7</v>
      </c>
      <c r="K109" s="48">
        <f>(HAVER_DE!K108)</f>
        <v>104.90333333333335</v>
      </c>
      <c r="L109" s="48" t="str">
        <f>Consensus!B106</f>
        <v>NaN</v>
      </c>
      <c r="M109" s="49"/>
      <c r="N109" s="51"/>
      <c r="O109" s="51"/>
      <c r="P109" s="51"/>
      <c r="Q109" s="51"/>
      <c r="R109" s="51"/>
      <c r="S109" s="51"/>
      <c r="T109" s="51"/>
      <c r="U109" s="51"/>
      <c r="V109" s="51"/>
    </row>
    <row r="110" spans="1:22" x14ac:dyDescent="0.25">
      <c r="A110" s="1">
        <v>40634</v>
      </c>
      <c r="B110" s="28">
        <f>HAVER_EA!C109</f>
        <v>95.053333333333342</v>
      </c>
      <c r="C110" s="48">
        <f>HAVER_EA!D109</f>
        <v>95.473333333333343</v>
      </c>
      <c r="D110" s="28">
        <f>HAVER_EA!E109</f>
        <v>2570718.2999999998</v>
      </c>
      <c r="E110" s="48">
        <f>HAVER_EA!F109</f>
        <v>154930.6</v>
      </c>
      <c r="F110" s="28">
        <f>HAVER_EA!G109</f>
        <v>969759.3</v>
      </c>
      <c r="G110" s="28">
        <f>HAVER_EA!H109</f>
        <v>1039787.1</v>
      </c>
      <c r="H110" s="28">
        <f>HAVER_EA!I109</f>
        <v>10.033333333333333</v>
      </c>
      <c r="I110" s="28">
        <f>HAVER_EA!J109</f>
        <v>-14.466666666666667</v>
      </c>
      <c r="J110" s="28">
        <f>HAVER_EA!K109</f>
        <v>81.3</v>
      </c>
      <c r="K110" s="48">
        <f>(HAVER_DE!K109)</f>
        <v>117.62</v>
      </c>
      <c r="L110" s="48">
        <f>Consensus!B107</f>
        <v>2.2000000000000002</v>
      </c>
      <c r="M110" s="49"/>
      <c r="N110" s="51"/>
      <c r="O110" s="51"/>
      <c r="P110" s="51"/>
      <c r="Q110" s="51"/>
      <c r="R110" s="51"/>
      <c r="S110" s="51"/>
      <c r="T110" s="51"/>
      <c r="U110" s="51"/>
      <c r="V110" s="51"/>
    </row>
    <row r="111" spans="1:22" x14ac:dyDescent="0.25">
      <c r="A111" s="1">
        <v>40725</v>
      </c>
      <c r="B111" s="28">
        <f>HAVER_EA!C110</f>
        <v>95.456666666666663</v>
      </c>
      <c r="C111" s="48">
        <f>HAVER_EA!D110</f>
        <v>95.783333333333346</v>
      </c>
      <c r="D111" s="28">
        <f>HAVER_EA!E110</f>
        <v>2574630</v>
      </c>
      <c r="E111" s="48">
        <f>HAVER_EA!F110</f>
        <v>156259</v>
      </c>
      <c r="F111" s="28">
        <f>HAVER_EA!G110</f>
        <v>971574.2</v>
      </c>
      <c r="G111" s="28">
        <f>HAVER_EA!H110</f>
        <v>1047750.3</v>
      </c>
      <c r="H111" s="28">
        <f>HAVER_EA!I110</f>
        <v>10.299999999999999</v>
      </c>
      <c r="I111" s="28">
        <f>HAVER_EA!J110</f>
        <v>-16.066666666666666</v>
      </c>
      <c r="J111" s="28">
        <f>HAVER_EA!K110</f>
        <v>80.8</v>
      </c>
      <c r="K111" s="48">
        <f>(HAVER_DE!K110)</f>
        <v>113.49333333333334</v>
      </c>
      <c r="L111" s="48" t="str">
        <f>Consensus!B108</f>
        <v>NaN</v>
      </c>
      <c r="M111" s="49"/>
      <c r="N111" s="51"/>
      <c r="O111" s="51"/>
      <c r="P111" s="51"/>
      <c r="Q111" s="51"/>
      <c r="R111" s="51"/>
      <c r="S111" s="51"/>
      <c r="T111" s="51"/>
      <c r="U111" s="51"/>
      <c r="V111" s="51"/>
    </row>
    <row r="112" spans="1:22" x14ac:dyDescent="0.25">
      <c r="A112" s="1">
        <v>40817</v>
      </c>
      <c r="B112" s="28">
        <f>HAVER_EA!C111</f>
        <v>95.963333333333324</v>
      </c>
      <c r="C112" s="48">
        <f>HAVER_EA!D111</f>
        <v>96.63</v>
      </c>
      <c r="D112" s="28">
        <f>HAVER_EA!E111</f>
        <v>2563947.4</v>
      </c>
      <c r="E112" s="48">
        <f>HAVER_EA!F111</f>
        <v>154999.70000000001</v>
      </c>
      <c r="F112" s="28">
        <f>HAVER_EA!G111</f>
        <v>958736.6</v>
      </c>
      <c r="G112" s="28">
        <f>HAVER_EA!H111</f>
        <v>1046024.6</v>
      </c>
      <c r="H112" s="28">
        <f>HAVER_EA!I111</f>
        <v>10.666666666666666</v>
      </c>
      <c r="I112" s="28">
        <f>HAVER_EA!J111</f>
        <v>-18.3</v>
      </c>
      <c r="J112" s="28">
        <f>HAVER_EA!K111</f>
        <v>80.2</v>
      </c>
      <c r="K112" s="48">
        <f>(HAVER_DE!K111)</f>
        <v>109.32</v>
      </c>
      <c r="L112" s="48">
        <f>Consensus!B109</f>
        <v>2.1</v>
      </c>
      <c r="M112" s="49"/>
      <c r="N112" s="51"/>
      <c r="O112" s="51"/>
      <c r="P112" s="51"/>
      <c r="Q112" s="51"/>
      <c r="R112" s="51"/>
      <c r="S112" s="51"/>
      <c r="T112" s="51"/>
      <c r="U112" s="51"/>
      <c r="V112" s="51"/>
    </row>
    <row r="113" spans="1:22" x14ac:dyDescent="0.25">
      <c r="A113" s="1">
        <v>40909</v>
      </c>
      <c r="B113" s="28">
        <f>HAVER_EA!C112</f>
        <v>96.366666666666674</v>
      </c>
      <c r="C113" s="48">
        <f>HAVER_EA!D112</f>
        <v>97.306666666666658</v>
      </c>
      <c r="D113" s="28">
        <f>HAVER_EA!E112</f>
        <v>2558641.4</v>
      </c>
      <c r="E113" s="48">
        <f>HAVER_EA!F112</f>
        <v>154013.29999999999</v>
      </c>
      <c r="F113" s="28">
        <f>HAVER_EA!G112</f>
        <v>959699.9</v>
      </c>
      <c r="G113" s="28">
        <f>HAVER_EA!H112</f>
        <v>1056550.3999999999</v>
      </c>
      <c r="H113" s="28">
        <f>HAVER_EA!I112</f>
        <v>11</v>
      </c>
      <c r="I113" s="28">
        <f>HAVER_EA!J112</f>
        <v>-17.933333333333334</v>
      </c>
      <c r="J113" s="28">
        <f>HAVER_EA!K112</f>
        <v>79.2</v>
      </c>
      <c r="K113" s="48">
        <f>(HAVER_DE!K112)</f>
        <v>118.49</v>
      </c>
      <c r="L113" s="48" t="str">
        <f>Consensus!B110</f>
        <v>NaN</v>
      </c>
      <c r="M113" s="49"/>
      <c r="N113" s="51"/>
      <c r="O113" s="51"/>
      <c r="P113" s="51"/>
      <c r="Q113" s="51"/>
      <c r="R113" s="51"/>
      <c r="S113" s="51"/>
      <c r="T113" s="51"/>
      <c r="U113" s="51"/>
      <c r="V113" s="51"/>
    </row>
    <row r="114" spans="1:22" x14ac:dyDescent="0.25">
      <c r="A114" s="1">
        <v>41000</v>
      </c>
      <c r="B114" s="28">
        <f>HAVER_EA!C113</f>
        <v>96.79</v>
      </c>
      <c r="C114" s="48">
        <f>HAVER_EA!D113</f>
        <v>97.833333333333329</v>
      </c>
      <c r="D114" s="28">
        <f>HAVER_EA!E113</f>
        <v>2551451.1</v>
      </c>
      <c r="E114" s="48">
        <f>HAVER_EA!F113</f>
        <v>150600</v>
      </c>
      <c r="F114" s="28">
        <f>HAVER_EA!G113</f>
        <v>957950.3</v>
      </c>
      <c r="G114" s="28">
        <f>HAVER_EA!H113</f>
        <v>1065910.3999999999</v>
      </c>
      <c r="H114" s="28">
        <f>HAVER_EA!I113</f>
        <v>11.333333333333334</v>
      </c>
      <c r="I114" s="28">
        <f>HAVER_EA!J113</f>
        <v>-18.266666666666666</v>
      </c>
      <c r="J114" s="28">
        <f>HAVER_EA!K113</f>
        <v>79.7</v>
      </c>
      <c r="K114" s="48">
        <f>(HAVER_DE!K113)</f>
        <v>108.38999999999999</v>
      </c>
      <c r="L114" s="48">
        <f>Consensus!B111</f>
        <v>2</v>
      </c>
      <c r="M114" s="49"/>
      <c r="N114" s="51"/>
      <c r="O114" s="51"/>
      <c r="P114" s="51"/>
      <c r="Q114" s="51"/>
      <c r="R114" s="51"/>
      <c r="S114" s="51"/>
      <c r="T114" s="51"/>
      <c r="U114" s="51"/>
      <c r="V114" s="51"/>
    </row>
    <row r="115" spans="1:22" x14ac:dyDescent="0.25">
      <c r="A115" s="1">
        <v>41091</v>
      </c>
      <c r="B115" s="28">
        <f>HAVER_EA!C114</f>
        <v>97.12</v>
      </c>
      <c r="C115" s="48">
        <f>HAVER_EA!D114</f>
        <v>98.206666666666663</v>
      </c>
      <c r="D115" s="28">
        <f>HAVER_EA!E114</f>
        <v>2549174.6</v>
      </c>
      <c r="E115" s="48">
        <f>HAVER_EA!F114</f>
        <v>147427.5</v>
      </c>
      <c r="F115" s="28">
        <f>HAVER_EA!G114</f>
        <v>957207.8</v>
      </c>
      <c r="G115" s="28">
        <f>HAVER_EA!H114</f>
        <v>1075977.5</v>
      </c>
      <c r="H115" s="28">
        <f>HAVER_EA!I114</f>
        <v>11.566666666666668</v>
      </c>
      <c r="I115" s="28">
        <f>HAVER_EA!J114</f>
        <v>-19.7</v>
      </c>
      <c r="J115" s="28">
        <f>HAVER_EA!K114</f>
        <v>79.3</v>
      </c>
      <c r="K115" s="48">
        <f>(HAVER_DE!K114)</f>
        <v>109.64333333333333</v>
      </c>
      <c r="L115" s="48" t="str">
        <f>Consensus!B112</f>
        <v>NaN</v>
      </c>
      <c r="M115" s="49"/>
      <c r="N115" s="51"/>
      <c r="O115" s="51"/>
      <c r="P115" s="51"/>
      <c r="Q115" s="51"/>
      <c r="R115" s="51"/>
      <c r="S115" s="51"/>
      <c r="T115" s="51"/>
      <c r="U115" s="51"/>
      <c r="V115" s="51"/>
    </row>
    <row r="116" spans="1:22" x14ac:dyDescent="0.25">
      <c r="A116" s="1">
        <v>41183</v>
      </c>
      <c r="B116" s="28">
        <f>HAVER_EA!C115</f>
        <v>97.50333333333333</v>
      </c>
      <c r="C116" s="48">
        <f>HAVER_EA!D115</f>
        <v>98.833333333333329</v>
      </c>
      <c r="D116" s="28">
        <f>HAVER_EA!E115</f>
        <v>2537661.9</v>
      </c>
      <c r="E116" s="48">
        <f>HAVER_EA!F115</f>
        <v>145334.5</v>
      </c>
      <c r="F116" s="28">
        <f>HAVER_EA!G115</f>
        <v>951549.6</v>
      </c>
      <c r="G116" s="28">
        <f>HAVER_EA!H115</f>
        <v>1071324</v>
      </c>
      <c r="H116" s="28">
        <f>HAVER_EA!I115</f>
        <v>11.9</v>
      </c>
      <c r="I116" s="28">
        <f>HAVER_EA!J115</f>
        <v>-20.900000000000002</v>
      </c>
      <c r="J116" s="28">
        <f>HAVER_EA!K115</f>
        <v>78.3</v>
      </c>
      <c r="K116" s="48">
        <f>(HAVER_DE!K115)</f>
        <v>110.00333333333333</v>
      </c>
      <c r="L116" s="48">
        <f>Consensus!B113</f>
        <v>2</v>
      </c>
      <c r="M116" s="49"/>
      <c r="N116" s="51"/>
      <c r="O116" s="51"/>
      <c r="P116" s="51"/>
      <c r="Q116" s="51"/>
      <c r="R116" s="51"/>
      <c r="S116" s="51"/>
      <c r="T116" s="51"/>
      <c r="U116" s="51"/>
      <c r="V116" s="51"/>
    </row>
    <row r="117" spans="1:22" x14ac:dyDescent="0.25">
      <c r="A117" s="1">
        <v>41275</v>
      </c>
      <c r="B117" s="28">
        <f>HAVER_EA!C116</f>
        <v>97.783333333333346</v>
      </c>
      <c r="C117" s="48">
        <f>HAVER_EA!D116</f>
        <v>99.123333333333335</v>
      </c>
      <c r="D117" s="28">
        <f>HAVER_EA!E116</f>
        <v>2529182.7999999998</v>
      </c>
      <c r="E117" s="48">
        <f>HAVER_EA!F116</f>
        <v>143373.4</v>
      </c>
      <c r="F117" s="28">
        <f>HAVER_EA!G116</f>
        <v>950996.6</v>
      </c>
      <c r="G117" s="28">
        <f>HAVER_EA!H116</f>
        <v>1071221</v>
      </c>
      <c r="H117" s="28">
        <f>HAVER_EA!I116</f>
        <v>12.199999999999998</v>
      </c>
      <c r="I117" s="28">
        <f>HAVER_EA!J116</f>
        <v>-19.5</v>
      </c>
      <c r="J117" s="28">
        <f>HAVER_EA!K116</f>
        <v>77.599999999999994</v>
      </c>
      <c r="K117" s="48">
        <f>(HAVER_DE!K116)</f>
        <v>112.55666666666667</v>
      </c>
      <c r="L117" s="48" t="str">
        <f>Consensus!B114</f>
        <v>NaN</v>
      </c>
      <c r="M117" s="49"/>
      <c r="N117" s="51"/>
      <c r="O117" s="51"/>
      <c r="P117" s="51"/>
      <c r="Q117" s="51"/>
      <c r="R117" s="51"/>
      <c r="S117" s="51"/>
      <c r="T117" s="51"/>
      <c r="U117" s="51"/>
      <c r="V117" s="51"/>
    </row>
    <row r="118" spans="1:22" x14ac:dyDescent="0.25">
      <c r="A118" s="1">
        <v>41365</v>
      </c>
      <c r="B118" s="28">
        <f>HAVER_EA!C117</f>
        <v>98.05</v>
      </c>
      <c r="C118" s="48">
        <f>HAVER_EA!D117</f>
        <v>99.24</v>
      </c>
      <c r="D118" s="28">
        <f>HAVER_EA!E117</f>
        <v>2542261.7999999998</v>
      </c>
      <c r="E118" s="48">
        <f>HAVER_EA!F117</f>
        <v>144099.4</v>
      </c>
      <c r="F118" s="28">
        <f>HAVER_EA!G117</f>
        <v>964504.9</v>
      </c>
      <c r="G118" s="28">
        <f>HAVER_EA!H117</f>
        <v>1083215.1000000001</v>
      </c>
      <c r="H118" s="28">
        <f>HAVER_EA!I117</f>
        <v>12.166666666666666</v>
      </c>
      <c r="I118" s="28">
        <f>HAVER_EA!J117</f>
        <v>-18.8</v>
      </c>
      <c r="J118" s="28">
        <f>HAVER_EA!K117</f>
        <v>78.400000000000006</v>
      </c>
      <c r="K118" s="48">
        <f>(HAVER_DE!K117)</f>
        <v>102.54</v>
      </c>
      <c r="L118" s="48">
        <f>Consensus!B115</f>
        <v>2</v>
      </c>
      <c r="M118" s="49"/>
      <c r="N118" s="51"/>
      <c r="O118" s="51"/>
      <c r="P118" s="51"/>
      <c r="Q118" s="51"/>
      <c r="R118" s="51"/>
      <c r="S118" s="51"/>
      <c r="T118" s="51"/>
      <c r="U118" s="51"/>
      <c r="V118" s="51"/>
    </row>
    <row r="119" spans="1:22" x14ac:dyDescent="0.25">
      <c r="A119" s="1">
        <v>41456</v>
      </c>
      <c r="B119" s="28">
        <f>HAVER_EA!C118</f>
        <v>98.313333333333333</v>
      </c>
      <c r="C119" s="48">
        <f>HAVER_EA!D118</f>
        <v>99.493333333333339</v>
      </c>
      <c r="D119" s="28">
        <f>HAVER_EA!E118</f>
        <v>2550134.1</v>
      </c>
      <c r="E119" s="48">
        <f>HAVER_EA!F118</f>
        <v>144480.6</v>
      </c>
      <c r="F119" s="28">
        <f>HAVER_EA!G118</f>
        <v>978700.5</v>
      </c>
      <c r="G119" s="28">
        <f>HAVER_EA!H118</f>
        <v>1095616</v>
      </c>
      <c r="H119" s="28">
        <f>HAVER_EA!I118</f>
        <v>12.033333333333333</v>
      </c>
      <c r="I119" s="28">
        <f>HAVER_EA!J118</f>
        <v>-16.066666666666666</v>
      </c>
      <c r="J119" s="28">
        <f>HAVER_EA!K118</f>
        <v>79.599999999999994</v>
      </c>
      <c r="K119" s="48">
        <f>(HAVER_DE!K118)</f>
        <v>110.37666666666667</v>
      </c>
      <c r="L119" s="48" t="str">
        <f>Consensus!B116</f>
        <v>NaN</v>
      </c>
      <c r="M119" s="49"/>
      <c r="N119" s="51"/>
      <c r="O119" s="51"/>
      <c r="P119" s="51"/>
      <c r="Q119" s="51"/>
      <c r="R119" s="51"/>
      <c r="S119" s="51"/>
      <c r="T119" s="51"/>
      <c r="U119" s="51"/>
      <c r="V119" s="51"/>
    </row>
    <row r="120" spans="1:22" x14ac:dyDescent="0.25">
      <c r="A120" s="1">
        <v>41548</v>
      </c>
      <c r="B120" s="28">
        <f>HAVER_EA!C119</f>
        <v>98.543333333333337</v>
      </c>
      <c r="C120" s="48">
        <f>HAVER_EA!D119</f>
        <v>99.626666666666665</v>
      </c>
      <c r="D120" s="28">
        <f>HAVER_EA!E119</f>
        <v>2557407.2999999998</v>
      </c>
      <c r="E120" s="48">
        <f>HAVER_EA!F119</f>
        <v>147960.29999999999</v>
      </c>
      <c r="F120" s="28">
        <f>HAVER_EA!G119</f>
        <v>986498</v>
      </c>
      <c r="G120" s="28">
        <f>HAVER_EA!H119</f>
        <v>1104620.6000000001</v>
      </c>
      <c r="H120" s="28">
        <f>HAVER_EA!I119</f>
        <v>11.966666666666667</v>
      </c>
      <c r="I120" s="28">
        <f>HAVER_EA!J119</f>
        <v>-14.366666666666667</v>
      </c>
      <c r="J120" s="28">
        <f>HAVER_EA!K119</f>
        <v>79.7</v>
      </c>
      <c r="K120" s="48">
        <f>(HAVER_DE!K119)</f>
        <v>109.27333333333333</v>
      </c>
      <c r="L120" s="48">
        <f>Consensus!B117</f>
        <v>2</v>
      </c>
      <c r="M120" s="49"/>
      <c r="N120" s="51"/>
      <c r="O120" s="51"/>
      <c r="P120" s="51"/>
      <c r="Q120" s="51"/>
      <c r="R120" s="51"/>
      <c r="S120" s="51"/>
      <c r="T120" s="51"/>
      <c r="U120" s="51"/>
      <c r="V120" s="51"/>
    </row>
    <row r="121" spans="1:22" x14ac:dyDescent="0.25">
      <c r="A121" s="1">
        <v>41640</v>
      </c>
      <c r="B121" s="28">
        <f>HAVER_EA!C120</f>
        <v>98.806666666666658</v>
      </c>
      <c r="C121" s="48">
        <f>HAVER_EA!D120</f>
        <v>99.860000000000014</v>
      </c>
      <c r="D121" s="28">
        <f>HAVER_EA!E120</f>
        <v>2567699.7999999998</v>
      </c>
      <c r="E121" s="48">
        <f>HAVER_EA!F120</f>
        <v>149479.1</v>
      </c>
      <c r="F121" s="28">
        <f>HAVER_EA!G120</f>
        <v>993444.6</v>
      </c>
      <c r="G121" s="28">
        <f>HAVER_EA!H120</f>
        <v>1113442.2</v>
      </c>
      <c r="H121" s="28">
        <f>HAVER_EA!I120</f>
        <v>11.966666666666667</v>
      </c>
      <c r="I121" s="28">
        <f>HAVER_EA!J120</f>
        <v>-12.299999999999999</v>
      </c>
      <c r="J121" s="28">
        <f>HAVER_EA!K120</f>
        <v>79.8</v>
      </c>
      <c r="K121" s="48">
        <f>(HAVER_DE!K120)</f>
        <v>108.22666666666667</v>
      </c>
      <c r="L121" s="48" t="str">
        <f>Consensus!B118</f>
        <v>NaN</v>
      </c>
      <c r="M121" s="49"/>
      <c r="N121" s="51"/>
      <c r="O121" s="51"/>
      <c r="P121" s="51"/>
      <c r="Q121" s="51"/>
      <c r="R121" s="51"/>
      <c r="S121" s="51"/>
      <c r="T121" s="51"/>
      <c r="U121" s="51"/>
      <c r="V121" s="51"/>
    </row>
    <row r="122" spans="1:22" x14ac:dyDescent="0.25">
      <c r="A122" s="1">
        <v>41730</v>
      </c>
      <c r="B122" s="28">
        <f>HAVER_EA!C121</f>
        <v>98.88666666666667</v>
      </c>
      <c r="C122" s="48">
        <f>HAVER_EA!D121</f>
        <v>99.756666666666661</v>
      </c>
      <c r="D122" s="28">
        <f>HAVER_EA!E121</f>
        <v>2572814.1</v>
      </c>
      <c r="E122" s="48">
        <f>HAVER_EA!F121</f>
        <v>149701.70000000001</v>
      </c>
      <c r="F122" s="28">
        <f>HAVER_EA!G121</f>
        <v>1008976.5</v>
      </c>
      <c r="G122" s="28">
        <f>HAVER_EA!H121</f>
        <v>1126693</v>
      </c>
      <c r="H122" s="28">
        <f>HAVER_EA!I121</f>
        <v>11.700000000000001</v>
      </c>
      <c r="I122" s="28">
        <f>HAVER_EA!J121</f>
        <v>-11.033333333333333</v>
      </c>
      <c r="J122" s="28">
        <f>HAVER_EA!K121</f>
        <v>80.3</v>
      </c>
      <c r="K122" s="48">
        <f>(HAVER_DE!K121)</f>
        <v>109.67333333333333</v>
      </c>
      <c r="L122" s="48">
        <f>Consensus!B119</f>
        <v>2</v>
      </c>
      <c r="M122" s="49"/>
      <c r="N122" s="51"/>
      <c r="O122" s="51"/>
      <c r="P122" s="51"/>
      <c r="Q122" s="51"/>
      <c r="R122" s="51"/>
      <c r="S122" s="51"/>
      <c r="T122" s="51"/>
      <c r="U122" s="51"/>
      <c r="V122" s="51"/>
    </row>
    <row r="123" spans="1:22" x14ac:dyDescent="0.25">
      <c r="A123" s="1">
        <v>41821</v>
      </c>
      <c r="B123" s="28">
        <f>HAVER_EA!C122</f>
        <v>99.063333333333333</v>
      </c>
      <c r="C123" s="48">
        <f>HAVER_EA!D122</f>
        <v>99.8</v>
      </c>
      <c r="D123" s="28">
        <f>HAVER_EA!E122</f>
        <v>2585522.7000000002</v>
      </c>
      <c r="E123" s="48">
        <f>HAVER_EA!F122</f>
        <v>151809.1</v>
      </c>
      <c r="F123" s="28">
        <f>HAVER_EA!G122</f>
        <v>1025486.4</v>
      </c>
      <c r="G123" s="28">
        <f>HAVER_EA!H122</f>
        <v>1148619.3</v>
      </c>
      <c r="H123" s="28">
        <f>HAVER_EA!I122</f>
        <v>11.533333333333333</v>
      </c>
      <c r="I123" s="28">
        <f>HAVER_EA!J122</f>
        <v>-12</v>
      </c>
      <c r="J123" s="28">
        <f>HAVER_EA!K122</f>
        <v>80.599999999999994</v>
      </c>
      <c r="K123" s="48">
        <f>(HAVER_DE!K122)</f>
        <v>101.83333333333333</v>
      </c>
      <c r="L123" s="48">
        <f>Consensus!B120</f>
        <v>1.8751221125323945</v>
      </c>
      <c r="M123" s="49"/>
      <c r="N123" s="49"/>
      <c r="O123" s="51"/>
      <c r="P123" s="51"/>
      <c r="Q123" s="51"/>
      <c r="R123" s="51"/>
      <c r="S123" s="49"/>
      <c r="T123" s="51"/>
      <c r="U123" s="51"/>
      <c r="V123" s="51"/>
    </row>
    <row r="124" spans="1:22" x14ac:dyDescent="0.25">
      <c r="A124" s="1">
        <v>41913</v>
      </c>
      <c r="B124" s="28">
        <f>HAVER_EA!C123</f>
        <v>99.303333333333327</v>
      </c>
      <c r="C124" s="48">
        <f>HAVER_EA!D123</f>
        <v>99.79</v>
      </c>
      <c r="D124" s="28">
        <f>HAVER_EA!E123</f>
        <v>2595047.7000000002</v>
      </c>
      <c r="E124" s="48">
        <f>HAVER_EA!F123</f>
        <v>154059</v>
      </c>
      <c r="F124" s="28">
        <f>HAVER_EA!G123</f>
        <v>1035185.2</v>
      </c>
      <c r="G124" s="28">
        <f>HAVER_EA!H123</f>
        <v>1162308</v>
      </c>
      <c r="H124" s="28">
        <f>HAVER_EA!I123</f>
        <v>11.533333333333333</v>
      </c>
      <c r="I124" s="28">
        <f>HAVER_EA!J123</f>
        <v>-12.200000000000001</v>
      </c>
      <c r="J124" s="28">
        <f>HAVER_EA!K123</f>
        <v>80.400000000000006</v>
      </c>
      <c r="K124" s="48">
        <f>(HAVER_DE!K123)</f>
        <v>76.28</v>
      </c>
      <c r="L124" s="48">
        <f>Consensus!B121</f>
        <v>1.9</v>
      </c>
      <c r="M124" s="49"/>
      <c r="N124" s="49"/>
      <c r="O124" s="51"/>
      <c r="P124" s="51"/>
      <c r="Q124" s="51"/>
      <c r="R124" s="51"/>
      <c r="S124" s="49"/>
      <c r="T124" s="51"/>
      <c r="U124" s="51"/>
      <c r="V124" s="51"/>
    </row>
    <row r="125" spans="1:22" x14ac:dyDescent="0.25">
      <c r="A125" s="1">
        <v>42005</v>
      </c>
      <c r="B125" s="28">
        <f>HAVER_EA!C124</f>
        <v>99.543333333333337</v>
      </c>
      <c r="C125" s="48">
        <f>HAVER_EA!D124</f>
        <v>99.600000000000009</v>
      </c>
      <c r="D125" s="28">
        <f>HAVER_EA!E124</f>
        <v>2611199.4</v>
      </c>
      <c r="E125" s="48">
        <f>HAVER_EA!F124</f>
        <v>155280.5</v>
      </c>
      <c r="F125" s="28">
        <f>HAVER_EA!G124</f>
        <v>1065844.5</v>
      </c>
      <c r="G125" s="28">
        <f>HAVER_EA!H124</f>
        <v>1198665.7</v>
      </c>
      <c r="H125" s="28">
        <f>HAVER_EA!I124</f>
        <v>11.300000000000002</v>
      </c>
      <c r="I125" s="28">
        <f>HAVER_EA!J124</f>
        <v>-8.1333333333333346</v>
      </c>
      <c r="J125" s="28">
        <f>HAVER_EA!K124</f>
        <v>80.2</v>
      </c>
      <c r="K125" s="48">
        <f>(HAVER_DE!K124)</f>
        <v>53.973333333333336</v>
      </c>
      <c r="L125" s="48">
        <f>Consensus!B122</f>
        <v>2.007475302168944</v>
      </c>
      <c r="M125" s="59"/>
      <c r="N125" s="49"/>
      <c r="O125" s="51"/>
      <c r="P125" s="51"/>
      <c r="Q125" s="51"/>
      <c r="R125" s="51"/>
      <c r="S125" s="49"/>
      <c r="T125" s="51"/>
      <c r="U125" s="51"/>
      <c r="V125" s="51"/>
    </row>
    <row r="126" spans="1:22" x14ac:dyDescent="0.25">
      <c r="A126" s="1">
        <v>42095</v>
      </c>
      <c r="B126" s="28">
        <f>HAVER_EA!C125</f>
        <v>99.899999999999991</v>
      </c>
      <c r="C126" s="48">
        <f>HAVER_EA!D125</f>
        <v>100.18</v>
      </c>
      <c r="D126" s="28">
        <f>HAVER_EA!E125</f>
        <v>2623103.6</v>
      </c>
      <c r="E126" s="48">
        <f>HAVER_EA!F125</f>
        <v>156572.5</v>
      </c>
      <c r="F126" s="28">
        <f>HAVER_EA!G125</f>
        <v>1106688.8999999999</v>
      </c>
      <c r="G126" s="28">
        <f>HAVER_EA!H125</f>
        <v>1207987.5</v>
      </c>
      <c r="H126" s="28">
        <f>HAVER_EA!I125</f>
        <v>11.066666666666668</v>
      </c>
      <c r="I126" s="28">
        <f>HAVER_EA!J125</f>
        <v>-7.3666666666666671</v>
      </c>
      <c r="J126" s="28">
        <f>HAVER_EA!K125</f>
        <v>81.2</v>
      </c>
      <c r="K126" s="48">
        <f>(HAVER_DE!K125)</f>
        <v>61.836666666666666</v>
      </c>
      <c r="L126" s="48">
        <f>Consensus!B123</f>
        <v>1.8984363838740028</v>
      </c>
      <c r="M126" s="59"/>
      <c r="N126" s="49"/>
      <c r="O126" s="51"/>
      <c r="P126" s="51"/>
      <c r="Q126" s="51"/>
      <c r="R126" s="51"/>
      <c r="S126" s="49"/>
      <c r="T126" s="51"/>
      <c r="U126" s="51"/>
      <c r="V126" s="51"/>
    </row>
    <row r="127" spans="1:22" x14ac:dyDescent="0.25">
      <c r="A127" s="47">
        <v>42186</v>
      </c>
      <c r="B127" s="48">
        <f>HAVER_EA!C126</f>
        <v>100.16666666666667</v>
      </c>
      <c r="C127" s="48">
        <f>HAVER_EA!D126</f>
        <v>100.14666666666666</v>
      </c>
      <c r="D127" s="48">
        <f>HAVER_EA!E126</f>
        <v>2634630.9</v>
      </c>
      <c r="E127" s="48">
        <f>HAVER_EA!F126</f>
        <v>158928.5</v>
      </c>
      <c r="F127" s="48">
        <f>HAVER_EA!G126</f>
        <v>1089727.2</v>
      </c>
      <c r="G127" s="48">
        <f>HAVER_EA!H126</f>
        <v>1213405.3999999999</v>
      </c>
      <c r="H127" s="48">
        <f>HAVER_EA!I126</f>
        <v>10.733333333333334</v>
      </c>
      <c r="I127" s="48">
        <f>HAVER_EA!J126</f>
        <v>-8.4</v>
      </c>
      <c r="J127" s="48">
        <f>HAVER_EA!K126</f>
        <v>81.400000000000006</v>
      </c>
      <c r="K127" s="48">
        <f>(HAVER_DE!K126)</f>
        <v>50.29</v>
      </c>
      <c r="L127" s="48">
        <f>Consensus!B124</f>
        <v>1.7545547829011618</v>
      </c>
      <c r="M127" s="59"/>
      <c r="N127" s="49"/>
      <c r="O127" s="51"/>
      <c r="P127" s="51"/>
      <c r="Q127" s="51"/>
      <c r="R127" s="51"/>
      <c r="S127" s="49"/>
      <c r="T127" s="51"/>
      <c r="U127" s="51"/>
      <c r="V127" s="51"/>
    </row>
    <row r="128" spans="1:22" x14ac:dyDescent="0.25">
      <c r="A128" s="47">
        <v>42278</v>
      </c>
      <c r="B128" s="48">
        <f>HAVER_EA!C127</f>
        <v>100.34333333333332</v>
      </c>
      <c r="C128" s="48">
        <f>HAVER_EA!D127</f>
        <v>100.05666666666667</v>
      </c>
      <c r="D128" s="48">
        <f>HAVER_EA!E127</f>
        <v>2646726</v>
      </c>
      <c r="E128" s="48">
        <f>HAVER_EA!F127</f>
        <v>163388.20000000001</v>
      </c>
      <c r="F128" s="48">
        <f>HAVER_EA!G127</f>
        <v>1111995.5</v>
      </c>
      <c r="G128" s="48">
        <f>HAVER_EA!H127</f>
        <v>1221211.8</v>
      </c>
      <c r="H128" s="48">
        <f>HAVER_EA!I127</f>
        <v>10.6</v>
      </c>
      <c r="I128" s="48">
        <f>HAVER_EA!J127</f>
        <v>-7.1333333333333329</v>
      </c>
      <c r="J128" s="48">
        <f>HAVER_EA!K127</f>
        <v>81.2</v>
      </c>
      <c r="K128" s="48">
        <f>(HAVER_DE!K127)</f>
        <v>43.673333333333325</v>
      </c>
      <c r="L128" s="48">
        <f>Consensus!B125</f>
        <v>1.9161750845815053</v>
      </c>
      <c r="M128" s="59"/>
      <c r="N128" s="49"/>
      <c r="O128" s="51"/>
      <c r="P128" s="51"/>
      <c r="Q128" s="51"/>
      <c r="R128" s="51"/>
      <c r="S128" s="49"/>
      <c r="T128" s="51"/>
      <c r="U128" s="51"/>
      <c r="V128" s="51"/>
    </row>
    <row r="129" spans="1:21" x14ac:dyDescent="0.25">
      <c r="A129" s="47">
        <v>42370</v>
      </c>
      <c r="B129" s="48">
        <f>HAVER_EA!C128</f>
        <v>100.50333333333333</v>
      </c>
      <c r="C129" s="48">
        <f>HAVER_EA!D128</f>
        <v>99.666666666666671</v>
      </c>
      <c r="D129" s="48">
        <f>HAVER_EA!E128</f>
        <v>2661051.2999999998</v>
      </c>
      <c r="E129" s="48">
        <f>HAVER_EA!F128</f>
        <v>166322.29999999999</v>
      </c>
      <c r="F129" s="48">
        <f>HAVER_EA!G128</f>
        <v>1123175.6000000001</v>
      </c>
      <c r="G129" s="48">
        <f>HAVER_EA!H128</f>
        <v>1227039.8</v>
      </c>
      <c r="H129" s="48">
        <f>HAVER_EA!I128</f>
        <v>10.366666666666667</v>
      </c>
      <c r="I129" s="48">
        <f>HAVER_EA!J128</f>
        <v>-7.6333333333333329</v>
      </c>
      <c r="J129" s="48">
        <f>HAVER_EA!K128</f>
        <v>80.900000000000006</v>
      </c>
      <c r="K129" s="48">
        <f>(HAVER_DE!K128)</f>
        <v>33.906666666666666</v>
      </c>
      <c r="L129" s="48">
        <f>Consensus!B126</f>
        <v>1.9713351071365615</v>
      </c>
      <c r="M129" s="59"/>
      <c r="N129" s="49"/>
      <c r="O129" s="51"/>
      <c r="P129" s="51"/>
      <c r="Q129" s="51"/>
      <c r="R129" s="51"/>
      <c r="S129" s="49"/>
      <c r="T129" s="49"/>
      <c r="U129" s="51"/>
    </row>
    <row r="130" spans="1:21" x14ac:dyDescent="0.25">
      <c r="A130" s="47">
        <v>42461</v>
      </c>
      <c r="B130" s="48">
        <f>HAVER_EA!C129</f>
        <v>100.65999999999998</v>
      </c>
      <c r="C130" s="48">
        <f>HAVER_EA!D129</f>
        <v>100.08666666666666</v>
      </c>
      <c r="D130" s="48">
        <f>HAVER_EA!E129</f>
        <v>2666913.7000000002</v>
      </c>
      <c r="E130" s="48">
        <f>HAVER_EA!F129</f>
        <v>166474.70000000001</v>
      </c>
      <c r="F130" s="48">
        <f>HAVER_EA!G129</f>
        <v>1135923.8</v>
      </c>
      <c r="G130" s="48">
        <f>HAVER_EA!H129</f>
        <v>1242586.3999999999</v>
      </c>
      <c r="H130" s="48">
        <f>HAVER_EA!I129</f>
        <v>10.200000000000001</v>
      </c>
      <c r="I130" s="48">
        <f>HAVER_EA!J129</f>
        <v>-8.2000000000000011</v>
      </c>
      <c r="J130" s="48">
        <f>HAVER_EA!K129</f>
        <v>81.2</v>
      </c>
      <c r="K130" s="48">
        <f>(HAVER_DE!K129)</f>
        <v>45.53</v>
      </c>
      <c r="L130" s="48">
        <f>Consensus!B127</f>
        <v>1.979648357723709</v>
      </c>
      <c r="M130" s="59"/>
      <c r="N130" s="49"/>
      <c r="O130" s="51"/>
      <c r="P130" s="51"/>
      <c r="Q130" s="51"/>
      <c r="R130" s="51"/>
      <c r="S130" s="49"/>
      <c r="T130" s="49"/>
      <c r="U130" s="51"/>
    </row>
    <row r="131" spans="1:21" x14ac:dyDescent="0.25">
      <c r="A131" s="47">
        <v>42552</v>
      </c>
      <c r="B131" s="48">
        <f>HAVER_EA!C130</f>
        <v>100.87333333333333</v>
      </c>
      <c r="C131" s="48">
        <f>HAVER_EA!D130</f>
        <v>100.38</v>
      </c>
      <c r="D131" s="48">
        <f>HAVER_EA!E130</f>
        <v>2680567.2000000002</v>
      </c>
      <c r="E131" s="48">
        <f>HAVER_EA!F130</f>
        <v>168377.2</v>
      </c>
      <c r="F131" s="48">
        <f>HAVER_EA!G130</f>
        <v>1141836.8</v>
      </c>
      <c r="G131" s="48">
        <f>HAVER_EA!H130</f>
        <v>1252101.2</v>
      </c>
      <c r="H131" s="48">
        <f>HAVER_EA!I130</f>
        <v>9.9333333333333318</v>
      </c>
      <c r="I131" s="48">
        <f>HAVER_EA!J130</f>
        <v>-8.5333333333333332</v>
      </c>
      <c r="J131" s="48">
        <f>HAVER_EA!K130</f>
        <v>81.7</v>
      </c>
      <c r="K131" s="48">
        <f>(HAVER_DE!K130)</f>
        <v>45.846666666666664</v>
      </c>
      <c r="L131" s="48">
        <f>Consensus!B128</f>
        <v>1.9352328616130752</v>
      </c>
      <c r="M131" s="59"/>
      <c r="N131" s="49"/>
      <c r="O131" s="51"/>
      <c r="P131" s="51"/>
      <c r="Q131" s="51"/>
      <c r="R131" s="51"/>
      <c r="S131" s="49"/>
      <c r="T131" s="49"/>
      <c r="U131" s="51"/>
    </row>
    <row r="132" spans="1:21" x14ac:dyDescent="0.25">
      <c r="A132" s="47">
        <v>42644</v>
      </c>
      <c r="B132" s="48">
        <f>HAVER_EA!C131</f>
        <v>101.17333333333333</v>
      </c>
      <c r="C132" s="48">
        <f>HAVER_EA!D131</f>
        <v>100.8</v>
      </c>
      <c r="D132" s="48">
        <f>HAVER_EA!E131</f>
        <v>2700174.4</v>
      </c>
      <c r="E132" s="48">
        <f>HAVER_EA!F131</f>
        <v>168727</v>
      </c>
      <c r="F132" s="48">
        <f>HAVER_EA!G131</f>
        <v>1164361.6000000001</v>
      </c>
      <c r="G132" s="48">
        <f>HAVER_EA!H131</f>
        <v>1265365.7</v>
      </c>
      <c r="H132" s="48">
        <f>HAVER_EA!I131</f>
        <v>9.8000000000000007</v>
      </c>
      <c r="I132" s="48">
        <f>HAVER_EA!J131</f>
        <v>-6.9666666666666659</v>
      </c>
      <c r="J132" s="48">
        <f>HAVER_EA!K131</f>
        <v>82.1</v>
      </c>
      <c r="K132" s="48">
        <f>(HAVER_DE!K131)</f>
        <v>49.48</v>
      </c>
      <c r="L132" s="48">
        <f>Consensus!B129</f>
        <v>1.8865017145743221</v>
      </c>
      <c r="M132" s="59"/>
      <c r="N132" s="49"/>
      <c r="O132" s="51"/>
      <c r="P132" s="51"/>
      <c r="Q132" s="51"/>
      <c r="R132" s="51"/>
      <c r="S132" s="49"/>
      <c r="T132" s="49"/>
      <c r="U132" s="51"/>
    </row>
    <row r="133" spans="1:21" x14ac:dyDescent="0.25">
      <c r="A133" s="47">
        <v>42736</v>
      </c>
      <c r="B133" s="48">
        <f>HAVER_EA!C132</f>
        <v>101.43666666666667</v>
      </c>
      <c r="C133" s="48">
        <f>HAVER_EA!D132</f>
        <v>101.45333333333333</v>
      </c>
      <c r="D133" s="48">
        <f>HAVER_EA!E132</f>
        <v>2719087.2</v>
      </c>
      <c r="E133" s="48">
        <f>HAVER_EA!F132</f>
        <v>172551</v>
      </c>
      <c r="F133" s="48">
        <f>HAVER_EA!G132</f>
        <v>1169903.8999999999</v>
      </c>
      <c r="G133" s="48">
        <f>HAVER_EA!H132</f>
        <v>1289755.6000000001</v>
      </c>
      <c r="H133" s="48">
        <f>HAVER_EA!I132</f>
        <v>9.5333333333333332</v>
      </c>
      <c r="I133" s="48">
        <f>HAVER_EA!J132</f>
        <v>-6.7</v>
      </c>
      <c r="J133" s="48">
        <f>HAVER_EA!K132</f>
        <v>81.900000000000006</v>
      </c>
      <c r="K133" s="48">
        <f>(HAVER_DE!K132)</f>
        <v>53.74666666666667</v>
      </c>
      <c r="L133" s="48">
        <f>Consensus!B130</f>
        <v>1.89087195</v>
      </c>
      <c r="M133" s="59"/>
      <c r="N133" s="49"/>
      <c r="O133" s="51"/>
      <c r="P133" s="51"/>
      <c r="Q133" s="51"/>
      <c r="S133" s="49"/>
      <c r="T133" s="49"/>
    </row>
    <row r="134" spans="1:21" x14ac:dyDescent="0.25">
      <c r="A134" s="47">
        <v>42826</v>
      </c>
      <c r="B134" s="48">
        <f>HAVER_EA!C133</f>
        <v>101.77</v>
      </c>
      <c r="C134" s="48">
        <f>HAVER_EA!D133</f>
        <v>101.56333333333333</v>
      </c>
      <c r="D134" s="48">
        <f>HAVER_EA!E133</f>
        <v>2739825</v>
      </c>
      <c r="E134" s="48">
        <f>HAVER_EA!F133</f>
        <v>175297.7</v>
      </c>
      <c r="F134" s="48">
        <f>HAVER_EA!G133</f>
        <v>1224604.1000000001</v>
      </c>
      <c r="G134" s="48">
        <f>HAVER_EA!H133</f>
        <v>1308853.7</v>
      </c>
      <c r="H134" s="48">
        <f>HAVER_EA!I133</f>
        <v>9.2000000000000011</v>
      </c>
      <c r="I134" s="48">
        <f>HAVER_EA!J133</f>
        <v>-5.4666666666666659</v>
      </c>
      <c r="J134" s="48">
        <f>HAVER_EA!K133</f>
        <v>82.4</v>
      </c>
      <c r="K134" s="48">
        <f>(HAVER_DE!K133)</f>
        <v>49.82</v>
      </c>
      <c r="L134" s="48">
        <f>Consensus!B131</f>
        <v>1.9041622666666669</v>
      </c>
      <c r="M134" s="59"/>
      <c r="N134" s="49"/>
      <c r="O134" s="51"/>
      <c r="P134" s="51"/>
      <c r="Q134" s="51"/>
      <c r="S134" s="49"/>
      <c r="T134" s="49"/>
    </row>
    <row r="135" spans="1:21" x14ac:dyDescent="0.25">
      <c r="A135" s="47">
        <v>42917</v>
      </c>
      <c r="B135" s="48">
        <f>HAVER_EA!C134</f>
        <v>102.10333333333334</v>
      </c>
      <c r="C135" s="48">
        <f>HAVER_EA!D134</f>
        <v>101.85666666666667</v>
      </c>
      <c r="D135" s="48">
        <f>HAVER_EA!E134</f>
        <v>2761991.7</v>
      </c>
      <c r="E135" s="48">
        <f>HAVER_EA!F134</f>
        <v>178683.8</v>
      </c>
      <c r="F135" s="48">
        <f>HAVER_EA!G134</f>
        <v>1197296</v>
      </c>
      <c r="G135" s="48">
        <f>HAVER_EA!H134</f>
        <v>1328680.5</v>
      </c>
      <c r="H135" s="48">
        <f>HAVER_EA!I134</f>
        <v>9</v>
      </c>
      <c r="I135" s="48">
        <f>HAVER_EA!J134</f>
        <v>-4.5</v>
      </c>
      <c r="J135" s="48">
        <f>HAVER_EA!K134</f>
        <v>83.7</v>
      </c>
      <c r="K135" s="48">
        <f>(HAVER_DE!K134)</f>
        <v>52.079999999999991</v>
      </c>
      <c r="L135" s="48">
        <f>Consensus!B132</f>
        <v>1.9044327111111115</v>
      </c>
      <c r="M135" s="59"/>
      <c r="N135" s="49"/>
      <c r="O135" s="51"/>
      <c r="P135" s="51"/>
      <c r="Q135" s="51"/>
      <c r="S135" s="49"/>
      <c r="T135" s="49"/>
    </row>
    <row r="136" spans="1:21" x14ac:dyDescent="0.25">
      <c r="A136" s="47">
        <v>43009</v>
      </c>
      <c r="B136" s="48">
        <f>HAVER_EA!C135</f>
        <v>102.33999999999999</v>
      </c>
      <c r="C136" s="48">
        <f>HAVER_EA!D135</f>
        <v>102.24333333333334</v>
      </c>
      <c r="D136" s="48">
        <f>HAVER_EA!E135</f>
        <v>2783739.4</v>
      </c>
      <c r="E136" s="48">
        <f>HAVER_EA!F135</f>
        <v>181835.2</v>
      </c>
      <c r="F136" s="48">
        <f>HAVER_EA!G135</f>
        <v>1221100.3</v>
      </c>
      <c r="G136" s="48">
        <f>HAVER_EA!H135</f>
        <v>1358092.8</v>
      </c>
      <c r="H136" s="48">
        <f>HAVER_EA!I135</f>
        <v>8.7333333333333325</v>
      </c>
      <c r="I136" s="48">
        <f>HAVER_EA!J135</f>
        <v>-3.1666666666666665</v>
      </c>
      <c r="J136" s="48">
        <f>HAVER_EA!K135</f>
        <v>83.8</v>
      </c>
      <c r="K136" s="48">
        <f>(HAVER_DE!K135)</f>
        <v>61.35</v>
      </c>
      <c r="L136" s="48">
        <f>Consensus!B133</f>
        <v>1.8925431250000002</v>
      </c>
      <c r="M136" s="59"/>
      <c r="N136" s="49"/>
      <c r="O136" s="51"/>
      <c r="P136" s="51"/>
      <c r="Q136" s="51"/>
      <c r="S136" s="49"/>
      <c r="T136" s="49"/>
    </row>
    <row r="137" spans="1:21" x14ac:dyDescent="0.25">
      <c r="A137" s="47">
        <v>43101</v>
      </c>
      <c r="B137" s="48">
        <f>HAVER_EA!C136</f>
        <v>102.68333333333334</v>
      </c>
      <c r="C137" s="48">
        <f>HAVER_EA!D136</f>
        <v>102.68333333333334</v>
      </c>
      <c r="D137" s="48">
        <f>HAVER_EA!E136</f>
        <v>2785225.6</v>
      </c>
      <c r="E137" s="48">
        <f>HAVER_EA!F136</f>
        <v>181190.8</v>
      </c>
      <c r="F137" s="48">
        <f>HAVER_EA!G136</f>
        <v>1220758.8</v>
      </c>
      <c r="G137" s="48">
        <f>HAVER_EA!H136</f>
        <v>1353321.2</v>
      </c>
      <c r="H137" s="48">
        <f>HAVER_EA!I136</f>
        <v>8.6</v>
      </c>
      <c r="I137" s="48">
        <f>HAVER_EA!J136</f>
        <v>-3.5333333333333332</v>
      </c>
      <c r="J137" s="48">
        <f>HAVER_EA!K136</f>
        <v>83.7</v>
      </c>
      <c r="K137" s="48">
        <f>(HAVER_DE!K136)</f>
        <v>66.726666666666674</v>
      </c>
      <c r="L137" s="48">
        <f>Consensus!B134</f>
        <v>1.91461744</v>
      </c>
      <c r="M137" s="59"/>
      <c r="N137" s="49"/>
      <c r="O137" s="51"/>
      <c r="P137" s="51"/>
      <c r="Q137" s="51"/>
      <c r="S137" s="49"/>
      <c r="T137" s="49"/>
    </row>
    <row r="138" spans="1:21" x14ac:dyDescent="0.25">
      <c r="A138" s="47">
        <v>43191</v>
      </c>
      <c r="B138" s="48">
        <f>HAVER_EA!C137</f>
        <v>103.01666666666667</v>
      </c>
      <c r="C138" s="48">
        <f>HAVER_EA!D137</f>
        <v>103.34000000000002</v>
      </c>
      <c r="D138" s="48">
        <f>HAVER_EA!E137</f>
        <v>2799089</v>
      </c>
      <c r="E138" s="48">
        <f>HAVER_EA!F137</f>
        <v>184306.5</v>
      </c>
      <c r="F138" s="48">
        <f>HAVER_EA!G137</f>
        <v>1238153.3999999999</v>
      </c>
      <c r="G138" s="48">
        <f>HAVER_EA!H137</f>
        <v>1365005.6</v>
      </c>
      <c r="H138" s="48">
        <f>HAVER_EA!I137</f>
        <v>8.3000000000000007</v>
      </c>
      <c r="I138" s="48">
        <f>HAVER_EA!J137</f>
        <v>-4.7333333333333334</v>
      </c>
      <c r="J138" s="48">
        <f>HAVER_EA!K137</f>
        <v>83.7</v>
      </c>
      <c r="K138" s="48">
        <f>(HAVER_DE!K137)</f>
        <v>74.2</v>
      </c>
      <c r="L138" s="48">
        <f>Consensus!B135</f>
        <v>1.9430795302182275</v>
      </c>
      <c r="M138" s="59"/>
      <c r="N138" s="49"/>
      <c r="O138" s="51"/>
      <c r="P138" s="51"/>
      <c r="Q138" s="51"/>
      <c r="S138" s="49"/>
      <c r="T138" s="49"/>
    </row>
    <row r="139" spans="1:21" x14ac:dyDescent="0.25">
      <c r="A139" s="47">
        <v>43282</v>
      </c>
      <c r="B139" s="48">
        <f>HAVER_EA!C138</f>
        <v>103.32333333333332</v>
      </c>
      <c r="C139" s="48">
        <f>HAVER_EA!D138</f>
        <v>104.02999999999999</v>
      </c>
      <c r="D139" s="48">
        <f>HAVER_EA!E138</f>
        <v>2802113.7</v>
      </c>
      <c r="E139" s="48">
        <f>HAVER_EA!F138</f>
        <v>184033.3</v>
      </c>
      <c r="F139" s="48">
        <f>HAVER_EA!G138</f>
        <v>1248756.8999999999</v>
      </c>
      <c r="G139" s="48">
        <f>HAVER_EA!H138</f>
        <v>1369075.5</v>
      </c>
      <c r="H139" s="48">
        <f>HAVER_EA!I138</f>
        <v>8.0333333333333332</v>
      </c>
      <c r="I139" s="48">
        <f>HAVER_EA!J138</f>
        <v>-5.6000000000000005</v>
      </c>
      <c r="J139" s="48">
        <f>HAVER_EA!K138</f>
        <v>83.9</v>
      </c>
      <c r="K139" s="48">
        <f>(HAVER_DE!K138)</f>
        <v>75.256666666666661</v>
      </c>
      <c r="L139" s="48">
        <f>Consensus!B136</f>
        <v>1.9552395629504016</v>
      </c>
      <c r="M139" s="59"/>
      <c r="N139" s="49"/>
      <c r="O139" s="51"/>
      <c r="P139" s="51"/>
      <c r="Q139" s="51"/>
      <c r="S139" s="49"/>
      <c r="T139" s="49"/>
    </row>
    <row r="140" spans="1:21" x14ac:dyDescent="0.25">
      <c r="A140" s="47">
        <v>43374</v>
      </c>
      <c r="B140" s="48">
        <f>HAVER_EA!C139</f>
        <v>103.54</v>
      </c>
      <c r="C140" s="48">
        <f>HAVER_EA!D139</f>
        <v>104.21</v>
      </c>
      <c r="D140" s="48">
        <f>HAVER_EA!E139</f>
        <v>2816631</v>
      </c>
      <c r="E140" s="48">
        <f>HAVER_EA!F139</f>
        <v>185775.2</v>
      </c>
      <c r="F140" s="48">
        <f>HAVER_EA!G139</f>
        <v>1282439</v>
      </c>
      <c r="G140" s="48">
        <f>HAVER_EA!H139</f>
        <v>1383834.9</v>
      </c>
      <c r="H140" s="48">
        <f>HAVER_EA!I139</f>
        <v>7.9666666666666659</v>
      </c>
      <c r="I140" s="48">
        <f>HAVER_EA!J139</f>
        <v>-6.3666666666666671</v>
      </c>
      <c r="J140" s="48">
        <f>HAVER_EA!K139</f>
        <v>83.5</v>
      </c>
      <c r="K140" s="48">
        <f>(HAVER_DE!K139)</f>
        <v>67.58</v>
      </c>
      <c r="L140" s="48">
        <f>Consensus!B137</f>
        <v>1.8402498737606874</v>
      </c>
      <c r="M140" s="59"/>
      <c r="N140" s="49"/>
      <c r="O140" s="51"/>
      <c r="P140" s="51"/>
      <c r="Q140" s="51"/>
      <c r="S140" s="49"/>
      <c r="T140" s="49"/>
    </row>
    <row r="141" spans="1:21" x14ac:dyDescent="0.25">
      <c r="A141" s="47">
        <v>43466</v>
      </c>
      <c r="B141" s="48">
        <f>HAVER_EA!C140</f>
        <v>103.84999999999998</v>
      </c>
      <c r="C141" s="48">
        <f>HAVER_EA!D140</f>
        <v>104.14333333333333</v>
      </c>
      <c r="D141" s="48">
        <f>HAVER_EA!E140</f>
        <v>2837616.9</v>
      </c>
      <c r="E141" s="48">
        <f>HAVER_EA!F140</f>
        <v>187100.3</v>
      </c>
      <c r="F141" s="48">
        <f>HAVER_EA!G140</f>
        <v>1273669</v>
      </c>
      <c r="G141" s="48">
        <f>HAVER_EA!H140</f>
        <v>1399801.7</v>
      </c>
      <c r="H141" s="48">
        <f>HAVER_EA!I140</f>
        <v>7.8</v>
      </c>
      <c r="I141" s="48">
        <f>HAVER_EA!J140</f>
        <v>-6.5333333333333341</v>
      </c>
      <c r="J141" s="48">
        <f>HAVER_EA!K140</f>
        <v>83.1</v>
      </c>
      <c r="K141" s="48">
        <f>(HAVER_DE!K140)</f>
        <v>63.15</v>
      </c>
      <c r="L141" s="48">
        <f>Consensus!B138</f>
        <v>1.9353749721702183</v>
      </c>
      <c r="M141" s="59"/>
      <c r="N141" s="49"/>
      <c r="O141" s="51"/>
      <c r="P141" s="51"/>
      <c r="Q141" s="51"/>
      <c r="S141" s="49"/>
      <c r="T141" s="49"/>
    </row>
    <row r="142" spans="1:21" x14ac:dyDescent="0.25">
      <c r="A142" s="47">
        <v>43556</v>
      </c>
      <c r="B142" s="48">
        <f>HAVER_EA!C141</f>
        <v>104.28666666666668</v>
      </c>
      <c r="C142" s="48">
        <f>HAVER_EA!D141</f>
        <v>104.76333333333334</v>
      </c>
      <c r="D142" s="48">
        <f>HAVER_EA!E141</f>
        <v>2844165</v>
      </c>
      <c r="E142" s="48">
        <f>HAVER_EA!F141</f>
        <v>187913.4</v>
      </c>
      <c r="F142" s="48">
        <f>HAVER_EA!G141</f>
        <v>1321868.2</v>
      </c>
      <c r="G142" s="48">
        <f>HAVER_EA!H141</f>
        <v>1401689.7</v>
      </c>
      <c r="H142" s="48">
        <f>HAVER_EA!I141</f>
        <v>7.666666666666667</v>
      </c>
      <c r="I142" s="48">
        <f>HAVER_EA!J141</f>
        <v>-6.5333333333333341</v>
      </c>
      <c r="J142" s="48">
        <f>HAVER_EA!K141</f>
        <v>82.5</v>
      </c>
      <c r="K142" s="48">
        <f>(HAVER_DE!K141)</f>
        <v>68.676666666666662</v>
      </c>
      <c r="L142" s="48">
        <f>Consensus!B139</f>
        <v>1.8905380594870438</v>
      </c>
      <c r="M142" s="59"/>
      <c r="N142" s="49"/>
      <c r="O142" s="51"/>
      <c r="P142" s="51"/>
      <c r="Q142" s="51"/>
      <c r="S142" s="49"/>
      <c r="T142" s="49"/>
    </row>
    <row r="143" spans="1:21" x14ac:dyDescent="0.25">
      <c r="A143" s="47">
        <v>43647</v>
      </c>
      <c r="B143" s="48">
        <f>HAVER_EA!C142</f>
        <v>104.48666666666668</v>
      </c>
      <c r="C143" s="48">
        <f>HAVER_EA!D142</f>
        <v>105.05333333333333</v>
      </c>
      <c r="D143" s="48">
        <f>HAVER_EA!E142</f>
        <v>2852147.6</v>
      </c>
      <c r="E143" s="48">
        <f>HAVER_EA!F142</f>
        <v>188478.9</v>
      </c>
      <c r="F143" s="48">
        <f>HAVER_EA!G142</f>
        <v>1289385.2</v>
      </c>
      <c r="G143" s="48">
        <f>HAVER_EA!H142</f>
        <v>1412674</v>
      </c>
      <c r="H143" s="48">
        <f>HAVER_EA!I142</f>
        <v>7.4666666666666659</v>
      </c>
      <c r="I143" s="48">
        <f>HAVER_EA!J142</f>
        <v>-6.8</v>
      </c>
      <c r="J143" s="48">
        <f>HAVER_EA!K142</f>
        <v>82.1</v>
      </c>
      <c r="K143" s="48">
        <f>(HAVER_DE!K142)</f>
        <v>61.77</v>
      </c>
      <c r="L143" s="48">
        <f>Consensus!B140</f>
        <v>1.8418909602109188</v>
      </c>
      <c r="M143" s="59"/>
      <c r="N143" s="49"/>
      <c r="O143" s="51"/>
      <c r="P143" s="51"/>
      <c r="Q143" s="51"/>
      <c r="R143" s="46"/>
      <c r="S143" s="49"/>
      <c r="T143" s="49"/>
    </row>
    <row r="144" spans="1:21" x14ac:dyDescent="0.25">
      <c r="A144" s="47">
        <v>43739</v>
      </c>
      <c r="B144" s="48">
        <f>HAVER_EA!C143</f>
        <v>104.87666666666667</v>
      </c>
      <c r="C144" s="48">
        <f>HAVER_EA!D143</f>
        <v>105.26333333333334</v>
      </c>
      <c r="D144" s="48">
        <f>HAVER_EA!E143</f>
        <v>2849855.8</v>
      </c>
      <c r="E144" s="48">
        <f>HAVER_EA!F143</f>
        <v>185161.1</v>
      </c>
      <c r="F144" s="48">
        <f>HAVER_EA!G143</f>
        <v>1349473.2</v>
      </c>
      <c r="G144" s="48">
        <f>HAVER_EA!H143</f>
        <v>1412551.7</v>
      </c>
      <c r="H144" s="48">
        <f>HAVER_EA!I143</f>
        <v>7.5</v>
      </c>
      <c r="I144" s="48">
        <f>HAVER_EA!J143</f>
        <v>-7.3000000000000007</v>
      </c>
      <c r="J144" s="48">
        <f>HAVER_EA!K143</f>
        <v>81.2</v>
      </c>
      <c r="K144" s="48">
        <f>(HAVER_DE!K143)</f>
        <v>63.24666666666667</v>
      </c>
      <c r="L144" s="48">
        <f>Consensus!B141</f>
        <v>1.8844911041360954</v>
      </c>
      <c r="M144" s="59"/>
      <c r="N144" s="49"/>
      <c r="O144" s="51"/>
      <c r="P144" s="51"/>
      <c r="Q144" s="51"/>
      <c r="R144" s="46"/>
      <c r="S144" s="49"/>
      <c r="T144" s="49"/>
    </row>
    <row r="145" spans="1:20" x14ac:dyDescent="0.25">
      <c r="A145" s="47">
        <v>43831</v>
      </c>
      <c r="B145" s="48">
        <f>HAVER_EA!C144</f>
        <v>105.18</v>
      </c>
      <c r="C145" s="48">
        <f>HAVER_EA!D144</f>
        <v>105.24666666666667</v>
      </c>
      <c r="D145" s="48">
        <f>HAVER_EA!E144</f>
        <v>2749734.2</v>
      </c>
      <c r="E145" s="48">
        <f>HAVER_EA!F144</f>
        <v>167691.5</v>
      </c>
      <c r="F145" s="48">
        <f>HAVER_EA!G144</f>
        <v>1307775.2</v>
      </c>
      <c r="G145" s="48">
        <f>HAVER_EA!H144</f>
        <v>1358302.4</v>
      </c>
      <c r="H145" s="48">
        <f>HAVER_EA!I144</f>
        <v>7.3666666666666671</v>
      </c>
      <c r="I145" s="48">
        <f>HAVER_EA!J144</f>
        <v>-8.6333333333333329</v>
      </c>
      <c r="J145" s="48">
        <f>HAVER_EA!K144</f>
        <v>80.7</v>
      </c>
      <c r="K145" s="48">
        <f>(HAVER_DE!K144)</f>
        <v>50.603333333333332</v>
      </c>
      <c r="L145" s="48">
        <f>Consensus!B142</f>
        <v>1.879948416312625</v>
      </c>
      <c r="M145" s="59"/>
      <c r="N145" s="49"/>
      <c r="O145" s="51"/>
      <c r="P145" s="51"/>
      <c r="Q145" s="51"/>
      <c r="R145" s="49"/>
      <c r="S145" s="49"/>
      <c r="T145" s="49"/>
    </row>
    <row r="146" spans="1:20" x14ac:dyDescent="0.25">
      <c r="A146" s="47">
        <v>43922</v>
      </c>
      <c r="B146" s="48">
        <f>HAVER_EA!C145</f>
        <v>105.44333333333333</v>
      </c>
      <c r="C146" s="48">
        <f>HAVER_EA!D145</f>
        <v>105.00666666666667</v>
      </c>
      <c r="D146" s="48">
        <f>HAVER_EA!E145</f>
        <v>2427615.7000000002</v>
      </c>
      <c r="E146" s="48">
        <f>HAVER_EA!F145</f>
        <v>138207.79999999999</v>
      </c>
      <c r="F146" s="48">
        <f>HAVER_EA!G145</f>
        <v>1044736.5</v>
      </c>
      <c r="G146" s="48">
        <f>HAVER_EA!H145</f>
        <v>1103727.3999999999</v>
      </c>
      <c r="H146" s="48">
        <f>HAVER_EA!I145</f>
        <v>7.7333333333333343</v>
      </c>
      <c r="I146" s="48">
        <f>HAVER_EA!J145</f>
        <v>-19.7</v>
      </c>
      <c r="J146" s="48">
        <f>HAVER_EA!K145</f>
        <v>66.5</v>
      </c>
      <c r="K146" s="48">
        <f>(HAVER_DE!K145)</f>
        <v>29.24</v>
      </c>
      <c r="L146" s="48">
        <f>Consensus!B143</f>
        <v>1.8466039695186984</v>
      </c>
      <c r="M146" s="59"/>
      <c r="N146" s="49"/>
      <c r="O146" s="51"/>
      <c r="P146" s="51"/>
      <c r="Q146" s="51"/>
      <c r="R146" s="49"/>
      <c r="S146" s="49"/>
      <c r="T146" s="49"/>
    </row>
    <row r="147" spans="1:20" x14ac:dyDescent="0.25">
      <c r="A147" s="47">
        <v>44013</v>
      </c>
      <c r="B147" s="48">
        <f>HAVER_EA!C146</f>
        <v>105.26333333333334</v>
      </c>
      <c r="C147" s="48">
        <f>HAVER_EA!D146</f>
        <v>105.05666666666667</v>
      </c>
      <c r="D147" s="48">
        <f>HAVER_EA!E146</f>
        <v>2738571.6</v>
      </c>
      <c r="E147" s="48">
        <f>HAVER_EA!F146</f>
        <v>174499.5</v>
      </c>
      <c r="F147" s="48">
        <f>HAVER_EA!G146</f>
        <v>1176502.3999999999</v>
      </c>
      <c r="G147" s="48">
        <f>HAVER_EA!H146</f>
        <v>1290847.6000000001</v>
      </c>
      <c r="H147" s="48">
        <f>HAVER_EA!I146</f>
        <v>8.5333333333333332</v>
      </c>
      <c r="I147" s="48">
        <f>HAVER_EA!J146</f>
        <v>-13.799999999999999</v>
      </c>
      <c r="J147" s="48">
        <f>HAVER_EA!K146</f>
        <v>72.900000000000006</v>
      </c>
      <c r="K147" s="48">
        <f>(HAVER_DE!K146)</f>
        <v>42.879999999999995</v>
      </c>
      <c r="L147" s="48">
        <f>Consensus!B144</f>
        <v>1.8929896236903014</v>
      </c>
      <c r="M147" s="59"/>
      <c r="N147" s="49"/>
      <c r="O147" s="51"/>
      <c r="P147" s="51"/>
      <c r="Q147" s="51"/>
      <c r="R147" s="49"/>
      <c r="S147" s="49"/>
      <c r="T147" s="49"/>
    </row>
    <row r="148" spans="1:20" x14ac:dyDescent="0.25">
      <c r="A148" s="47">
        <v>44105</v>
      </c>
      <c r="B148" s="48">
        <f>HAVER_EA!C147</f>
        <v>105.27</v>
      </c>
      <c r="C148" s="48">
        <f>HAVER_EA!D147</f>
        <v>104.97333333333334</v>
      </c>
      <c r="D148" s="48">
        <f>HAVER_EA!E147</f>
        <v>2727290.7</v>
      </c>
      <c r="E148" s="48">
        <f>HAVER_EA!F147</f>
        <v>176791.8</v>
      </c>
      <c r="F148" s="48">
        <f>HAVER_EA!G147</f>
        <v>1243398.5</v>
      </c>
      <c r="G148" s="48">
        <f>HAVER_EA!H147</f>
        <v>1351252.1</v>
      </c>
      <c r="H148" s="48">
        <f>HAVER_EA!I147</f>
        <v>8.2666666666666675</v>
      </c>
      <c r="I148" s="48">
        <f>HAVER_EA!J147</f>
        <v>-14.566666666666668</v>
      </c>
      <c r="J148" s="48">
        <f>HAVER_EA!K147</f>
        <v>78</v>
      </c>
      <c r="K148" s="48">
        <f>(HAVER_DE!K147)</f>
        <v>44.096666666666664</v>
      </c>
      <c r="L148" s="48">
        <f>Consensus!B145</f>
        <v>1.7747710607945486</v>
      </c>
      <c r="M148" s="59"/>
      <c r="N148" s="49"/>
      <c r="O148" s="51"/>
      <c r="P148" s="51"/>
      <c r="Q148" s="51"/>
      <c r="R148" s="49"/>
      <c r="S148" s="49"/>
      <c r="T148" s="49"/>
    </row>
    <row r="149" spans="1:20" x14ac:dyDescent="0.25">
      <c r="A149" s="47">
        <v>44197</v>
      </c>
      <c r="B149" s="48">
        <f>HAVER_EA!C148</f>
        <v>106.42333333333333</v>
      </c>
      <c r="C149" s="48">
        <f>HAVER_EA!D148</f>
        <v>106.31333333333333</v>
      </c>
      <c r="D149" s="48">
        <f>HAVER_EA!E148</f>
        <v>2724651.8</v>
      </c>
      <c r="E149" s="48">
        <f>HAVER_EA!F148</f>
        <v>180388.4</v>
      </c>
      <c r="F149" s="48">
        <f>HAVER_EA!G148</f>
        <v>1233387.7</v>
      </c>
      <c r="G149" s="48">
        <f>HAVER_EA!H148</f>
        <v>1354702.4</v>
      </c>
      <c r="H149" s="48">
        <f>HAVER_EA!I148</f>
        <v>8.1999999999999993</v>
      </c>
      <c r="I149" s="48">
        <f>HAVER_EA!J148</f>
        <v>-12.299999999999999</v>
      </c>
      <c r="J149" s="48">
        <f>HAVER_EA!K148</f>
        <v>79.2</v>
      </c>
      <c r="K149" s="48">
        <f>(HAVER_DE!K148)</f>
        <v>60.839999999999996</v>
      </c>
      <c r="L149" s="48">
        <f>Consensus!B146</f>
        <v>1.9098934584182932</v>
      </c>
      <c r="M149" s="59"/>
      <c r="N149" s="49"/>
      <c r="O149" s="51"/>
      <c r="P149" s="51"/>
      <c r="Q149" s="51"/>
      <c r="R149" s="49"/>
      <c r="S149" s="49"/>
      <c r="T149" s="49"/>
    </row>
    <row r="150" spans="1:20" x14ac:dyDescent="0.25">
      <c r="A150" s="47">
        <v>44287</v>
      </c>
      <c r="B150" s="48">
        <f>HAVER_EA!C149</f>
        <v>106.40666666666668</v>
      </c>
      <c r="C150" s="48">
        <f>HAVER_EA!D149</f>
        <v>106.94666666666667</v>
      </c>
      <c r="D150" s="48">
        <f>HAVER_EA!E149</f>
        <v>2780843.8</v>
      </c>
      <c r="E150" s="48">
        <f>HAVER_EA!F149</f>
        <v>181639.1</v>
      </c>
      <c r="F150" s="48">
        <f>HAVER_EA!G149</f>
        <v>1275761</v>
      </c>
      <c r="G150" s="48">
        <f>HAVER_EA!H149</f>
        <v>1394774.6</v>
      </c>
      <c r="H150" s="48">
        <f>HAVER_EA!I149</f>
        <v>8.0666666666666647</v>
      </c>
      <c r="I150" s="48">
        <f>HAVER_EA!J149</f>
        <v>-5.666666666666667</v>
      </c>
      <c r="J150" s="48">
        <f>HAVER_EA!K149</f>
        <v>80.8</v>
      </c>
      <c r="K150" s="48">
        <f>(HAVER_DE!K149)</f>
        <v>68.643333333333331</v>
      </c>
      <c r="L150" s="48">
        <f>Consensus!B147</f>
        <v>1.8091585916701287</v>
      </c>
      <c r="M150" s="59"/>
      <c r="N150" s="49"/>
      <c r="O150" s="51"/>
      <c r="P150" s="51"/>
      <c r="Q150" s="51"/>
      <c r="R150" s="49"/>
      <c r="S150" s="49"/>
      <c r="T150" s="49"/>
    </row>
    <row r="151" spans="1:20" x14ac:dyDescent="0.25">
      <c r="A151" s="47">
        <v>44378</v>
      </c>
      <c r="B151" s="48">
        <f>HAVER_EA!C150</f>
        <v>106.81</v>
      </c>
      <c r="C151" s="48">
        <f>HAVER_EA!D150</f>
        <v>108.05666666666666</v>
      </c>
      <c r="D151" s="48">
        <f>HAVER_EA!E150</f>
        <v>2846150.6</v>
      </c>
      <c r="E151" s="48">
        <f>HAVER_EA!F150</f>
        <v>178891.8</v>
      </c>
      <c r="F151" s="48">
        <f>HAVER_EA!G150</f>
        <v>1294838.8999999999</v>
      </c>
      <c r="G151" s="48">
        <f>HAVER_EA!H150</f>
        <v>1424309.9</v>
      </c>
      <c r="H151" s="48">
        <f>HAVER_EA!I150</f>
        <v>7.4666666666666659</v>
      </c>
      <c r="I151" s="48">
        <f>HAVER_EA!J150</f>
        <v>-4.166666666666667</v>
      </c>
      <c r="J151" s="48">
        <f>HAVER_EA!K150</f>
        <v>83</v>
      </c>
      <c r="K151" s="48">
        <f>(HAVER_DE!K150)</f>
        <v>73.396666666666661</v>
      </c>
      <c r="L151" s="48">
        <f>Consensus!B148</f>
        <v>1.8958120870279691</v>
      </c>
      <c r="M151" s="59"/>
      <c r="N151" s="49"/>
      <c r="O151" s="51"/>
      <c r="P151" s="51"/>
      <c r="Q151" s="51"/>
      <c r="R151" s="49"/>
      <c r="S151" s="49"/>
      <c r="T151" s="49"/>
    </row>
    <row r="152" spans="1:20" x14ac:dyDescent="0.25">
      <c r="A152" s="47">
        <v>44470</v>
      </c>
      <c r="B152" s="48">
        <f>HAVER_EA!C151</f>
        <v>107.76666666666667</v>
      </c>
      <c r="C152" s="48">
        <f>HAVER_EA!D151</f>
        <v>109.82333333333332</v>
      </c>
      <c r="D152" s="48">
        <f>HAVER_EA!E151</f>
        <v>2857268.1</v>
      </c>
      <c r="E152" s="48">
        <f>HAVER_EA!F151</f>
        <v>181727.5</v>
      </c>
      <c r="F152" s="48">
        <f>HAVER_EA!G151</f>
        <v>1356623.8</v>
      </c>
      <c r="G152" s="48">
        <f>HAVER_EA!H151</f>
        <v>1463474.5</v>
      </c>
      <c r="H152" s="48">
        <f>HAVER_EA!I151</f>
        <v>7.1333333333333329</v>
      </c>
      <c r="I152" s="48">
        <f>HAVER_EA!J151</f>
        <v>-7.5666666666666664</v>
      </c>
      <c r="J152" s="48">
        <f>HAVER_EA!K151</f>
        <v>82.7</v>
      </c>
      <c r="K152" s="48">
        <f>(HAVER_DE!K151)</f>
        <v>79.67</v>
      </c>
      <c r="L152" s="48">
        <f>Consensus!B149</f>
        <v>1.8947248729047312</v>
      </c>
      <c r="M152" s="59"/>
      <c r="N152" s="49"/>
      <c r="O152" s="51"/>
      <c r="P152" s="51"/>
      <c r="Q152" s="51"/>
      <c r="R152" s="49"/>
      <c r="S152" s="49"/>
      <c r="T152" s="49"/>
    </row>
    <row r="153" spans="1:20" x14ac:dyDescent="0.25">
      <c r="A153" s="47">
        <v>44562</v>
      </c>
      <c r="B153" s="48">
        <f>HAVER_EA!C152</f>
        <v>109.41333333333334</v>
      </c>
      <c r="C153" s="48">
        <f>HAVER_EA!D152</f>
        <v>112.81333333333333</v>
      </c>
      <c r="D153" s="48">
        <f>HAVER_EA!E152</f>
        <v>2871498.7</v>
      </c>
      <c r="E153" s="48">
        <f>HAVER_EA!F152</f>
        <v>185186.7</v>
      </c>
      <c r="F153" s="48">
        <f>HAVER_EA!G152</f>
        <v>1349620.9</v>
      </c>
      <c r="G153" s="48">
        <f>HAVER_EA!H152</f>
        <v>1469050.4</v>
      </c>
      <c r="H153" s="48">
        <f>HAVER_EA!I152</f>
        <v>6.8</v>
      </c>
      <c r="I153" s="48">
        <f>HAVER_EA!J152</f>
        <v>-13.666666666666666</v>
      </c>
      <c r="J153" s="48">
        <f>HAVER_EA!K152</f>
        <v>82.4</v>
      </c>
      <c r="K153" s="48">
        <f>(HAVER_DE!K152)</f>
        <v>101.12333333333333</v>
      </c>
      <c r="L153" s="48">
        <f>Consensus!B150</f>
        <v>2.0029766514258345</v>
      </c>
      <c r="M153" s="59"/>
      <c r="N153" s="49"/>
      <c r="O153" s="51"/>
      <c r="P153" s="51"/>
      <c r="Q153" s="51"/>
      <c r="R153" s="49"/>
      <c r="S153" s="49"/>
      <c r="T153" s="49"/>
    </row>
    <row r="154" spans="1:20" x14ac:dyDescent="0.25">
      <c r="A154" s="47">
        <v>44652</v>
      </c>
      <c r="B154" s="48">
        <f>HAVER_EA!C153</f>
        <v>110.93666666666667</v>
      </c>
      <c r="C154" s="48">
        <f>HAVER_EA!D153</f>
        <v>115.55666666666667</v>
      </c>
      <c r="D154" s="48" t="e">
        <f>NA()</f>
        <v>#N/A</v>
      </c>
      <c r="E154" s="48" t="e">
        <f>NA()</f>
        <v>#N/A</v>
      </c>
      <c r="F154" s="48" t="e">
        <f>NA()</f>
        <v>#N/A</v>
      </c>
      <c r="G154" s="48" t="e">
        <f>NA()</f>
        <v>#N/A</v>
      </c>
      <c r="H154" s="48">
        <f>HAVER_EA!I153</f>
        <v>6.5999999999999988</v>
      </c>
      <c r="I154" s="48">
        <f>HAVER_EA!J153</f>
        <v>-22.333333333333332</v>
      </c>
      <c r="J154" s="48">
        <f>HAVER_EA!K153</f>
        <v>82.5</v>
      </c>
      <c r="K154" s="48">
        <f>(HAVER_DE!K153)</f>
        <v>113.68666666666667</v>
      </c>
      <c r="L154" s="48">
        <f>Consensus!B151</f>
        <v>1.9233121293089599</v>
      </c>
      <c r="N154" s="49"/>
      <c r="O154" s="51"/>
      <c r="P154" s="51"/>
      <c r="Q154" s="51"/>
      <c r="R154" s="49"/>
      <c r="S154" s="49"/>
      <c r="T154" s="49"/>
    </row>
    <row r="155" spans="1:20" x14ac:dyDescent="0.25">
      <c r="N155" s="49"/>
      <c r="O155" s="49"/>
      <c r="P155" s="49"/>
      <c r="Q155" s="49"/>
      <c r="R155" s="49"/>
      <c r="S155" s="49"/>
      <c r="T155" s="49"/>
    </row>
    <row r="156" spans="1:20" x14ac:dyDescent="0.25">
      <c r="B156" s="46"/>
      <c r="N156" s="49"/>
      <c r="O156" s="49"/>
      <c r="P156" s="49"/>
      <c r="Q156" s="49"/>
      <c r="R156" s="49"/>
      <c r="S156" s="49"/>
      <c r="T156" s="49"/>
    </row>
    <row r="157" spans="1:20" x14ac:dyDescent="0.25">
      <c r="N157" s="49"/>
      <c r="O157" s="49"/>
      <c r="Q157" s="49"/>
      <c r="S157" s="49"/>
      <c r="T157" s="49"/>
    </row>
    <row r="158" spans="1:20" x14ac:dyDescent="0.25">
      <c r="N158" s="49"/>
      <c r="O158" s="49"/>
      <c r="Q158" s="49"/>
      <c r="S158" s="49"/>
      <c r="T158" s="49"/>
    </row>
    <row r="159" spans="1:20" x14ac:dyDescent="0.25">
      <c r="N159" s="49"/>
      <c r="O159" s="49"/>
      <c r="Q159" s="49"/>
      <c r="S159" s="49"/>
      <c r="T159" s="49"/>
    </row>
    <row r="160" spans="1:20" x14ac:dyDescent="0.25">
      <c r="N160" s="49"/>
      <c r="O160" s="49"/>
      <c r="Q160" s="49"/>
      <c r="S160" s="49"/>
      <c r="T160" s="49"/>
    </row>
    <row r="161" spans="14:20" x14ac:dyDescent="0.25">
      <c r="N161" s="49"/>
      <c r="O161" s="49"/>
      <c r="Q161" s="49"/>
      <c r="S161" s="49"/>
      <c r="T161" s="49"/>
    </row>
    <row r="162" spans="14:20" x14ac:dyDescent="0.25">
      <c r="N162" s="49"/>
      <c r="O162" s="49"/>
      <c r="Q162" s="49"/>
      <c r="S162" s="49"/>
      <c r="T162" s="49"/>
    </row>
    <row r="163" spans="14:20" x14ac:dyDescent="0.25">
      <c r="N163" s="49"/>
      <c r="O163" s="49"/>
      <c r="Q163" s="49"/>
      <c r="S163" s="49"/>
      <c r="T163" s="49"/>
    </row>
    <row r="164" spans="14:20" x14ac:dyDescent="0.25">
      <c r="N164" s="49"/>
      <c r="O164" s="49"/>
      <c r="Q164" s="49"/>
      <c r="S164" s="49"/>
      <c r="T164" s="49"/>
    </row>
    <row r="165" spans="14:20" x14ac:dyDescent="0.25">
      <c r="N165" s="49"/>
      <c r="O165" s="49"/>
      <c r="Q165" s="49"/>
      <c r="S165" s="49"/>
      <c r="T165" s="49"/>
    </row>
    <row r="166" spans="14:20" x14ac:dyDescent="0.25">
      <c r="N166" s="49"/>
      <c r="O166" s="49"/>
      <c r="Q166" s="49"/>
      <c r="S166" s="49"/>
      <c r="T166" s="49"/>
    </row>
    <row r="167" spans="14:20" x14ac:dyDescent="0.25">
      <c r="N167" s="49"/>
      <c r="O167" s="49"/>
      <c r="Q167" s="49"/>
      <c r="S167" s="49"/>
      <c r="T167" s="49"/>
    </row>
    <row r="168" spans="14:20" x14ac:dyDescent="0.25">
      <c r="N168" s="49"/>
      <c r="O168" s="49"/>
      <c r="Q168" s="49"/>
      <c r="S168" s="49"/>
      <c r="T168" s="49"/>
    </row>
    <row r="169" spans="14:20" x14ac:dyDescent="0.25">
      <c r="N169" s="49"/>
      <c r="O169" s="49"/>
      <c r="Q169" s="49"/>
      <c r="S169" s="49"/>
      <c r="T169" s="49"/>
    </row>
    <row r="170" spans="14:20" x14ac:dyDescent="0.25">
      <c r="N170" s="49"/>
      <c r="O170" s="49"/>
      <c r="Q170" s="49"/>
      <c r="S170" s="49"/>
      <c r="T170" s="49"/>
    </row>
    <row r="171" spans="14:20" x14ac:dyDescent="0.25">
      <c r="N171" s="49"/>
      <c r="O171" s="49"/>
      <c r="Q171" s="49"/>
      <c r="S171" s="49"/>
      <c r="T171" s="49"/>
    </row>
    <row r="172" spans="14:20" x14ac:dyDescent="0.25">
      <c r="N172" s="49"/>
      <c r="O172" s="49"/>
      <c r="Q172" s="49"/>
      <c r="S172" s="49"/>
      <c r="T172" s="49"/>
    </row>
    <row r="173" spans="14:20" x14ac:dyDescent="0.25">
      <c r="N173" s="49"/>
      <c r="O173" s="49"/>
      <c r="Q173" s="49"/>
      <c r="S173" s="49"/>
      <c r="T173" s="49"/>
    </row>
    <row r="174" spans="14:20" x14ac:dyDescent="0.25">
      <c r="N174" s="49"/>
      <c r="O174" s="49"/>
      <c r="Q174" s="49"/>
      <c r="S174" s="49"/>
      <c r="T174" s="49"/>
    </row>
    <row r="175" spans="14:20" x14ac:dyDescent="0.25">
      <c r="N175" s="49"/>
      <c r="O175" s="49"/>
      <c r="Q175" s="49"/>
      <c r="S175" s="49"/>
      <c r="T175" s="49"/>
    </row>
    <row r="176" spans="14:20" x14ac:dyDescent="0.25">
      <c r="N176" s="49"/>
      <c r="O176" s="49"/>
      <c r="Q176" s="49"/>
      <c r="S176" s="49"/>
      <c r="T176" s="49"/>
    </row>
    <row r="177" spans="14:20" x14ac:dyDescent="0.25">
      <c r="N177" s="49"/>
      <c r="O177" s="49"/>
      <c r="Q177" s="49"/>
      <c r="S177" s="49"/>
      <c r="T177" s="49"/>
    </row>
    <row r="178" spans="14:20" x14ac:dyDescent="0.25">
      <c r="N178" s="49"/>
      <c r="O178" s="49"/>
      <c r="Q178" s="49"/>
      <c r="S178" s="49"/>
      <c r="T178" s="49"/>
    </row>
    <row r="179" spans="14:20" x14ac:dyDescent="0.25">
      <c r="N179" s="49"/>
      <c r="O179" s="49"/>
      <c r="Q179" s="49"/>
      <c r="S179" s="49"/>
      <c r="T179" s="49"/>
    </row>
    <row r="180" spans="14:20" x14ac:dyDescent="0.25">
      <c r="N180" s="49"/>
      <c r="O180" s="49"/>
      <c r="Q180" s="49"/>
      <c r="S180" s="49"/>
      <c r="T180" s="49"/>
    </row>
    <row r="181" spans="14:20" x14ac:dyDescent="0.25">
      <c r="N181" s="49"/>
      <c r="O181" s="49"/>
      <c r="Q181" s="49"/>
      <c r="S181" s="49"/>
      <c r="T181" s="49"/>
    </row>
    <row r="182" spans="14:20" x14ac:dyDescent="0.25">
      <c r="N182" s="49"/>
      <c r="O182" s="49"/>
      <c r="Q182" s="49"/>
      <c r="S182" s="49"/>
      <c r="T182" s="49"/>
    </row>
    <row r="183" spans="14:20" x14ac:dyDescent="0.25">
      <c r="N183" s="49"/>
      <c r="O183" s="49"/>
      <c r="Q183" s="49"/>
      <c r="S183" s="49"/>
      <c r="T183" s="49"/>
    </row>
    <row r="184" spans="14:20" x14ac:dyDescent="0.25">
      <c r="N184" s="49"/>
      <c r="O184" s="49"/>
      <c r="Q184" s="49"/>
      <c r="S184" s="49"/>
      <c r="T184" s="49"/>
    </row>
    <row r="185" spans="14:20" x14ac:dyDescent="0.25">
      <c r="N185" s="49"/>
      <c r="O185" s="49"/>
      <c r="Q185" s="49"/>
      <c r="S185" s="49"/>
      <c r="T185" s="49"/>
    </row>
    <row r="186" spans="14:20" x14ac:dyDescent="0.25">
      <c r="N186" s="49"/>
      <c r="O186" s="49"/>
      <c r="Q186" s="49"/>
      <c r="S186" s="49"/>
      <c r="T186" s="49"/>
    </row>
    <row r="187" spans="14:20" x14ac:dyDescent="0.25">
      <c r="N187" s="49"/>
      <c r="O187" s="49"/>
      <c r="Q187" s="49"/>
      <c r="S187" s="49"/>
      <c r="T187" s="49"/>
    </row>
    <row r="188" spans="14:20" x14ac:dyDescent="0.25">
      <c r="N188" s="49"/>
      <c r="O188" s="49"/>
      <c r="Q188" s="49"/>
      <c r="S188" s="49"/>
      <c r="T188" s="49"/>
    </row>
    <row r="189" spans="14:20" x14ac:dyDescent="0.25">
      <c r="N189" s="49"/>
      <c r="O189" s="49"/>
      <c r="Q189" s="49"/>
      <c r="S189" s="49"/>
      <c r="T189" s="49"/>
    </row>
    <row r="190" spans="14:20" x14ac:dyDescent="0.25">
      <c r="N190" s="49"/>
      <c r="O190" s="49"/>
      <c r="Q190" s="49"/>
      <c r="S190" s="49"/>
      <c r="T190" s="49"/>
    </row>
    <row r="191" spans="14:20" x14ac:dyDescent="0.25">
      <c r="N191" s="49"/>
      <c r="O191" s="49"/>
      <c r="Q191" s="49"/>
      <c r="S191" s="49"/>
      <c r="T191" s="49"/>
    </row>
    <row r="192" spans="14:20" x14ac:dyDescent="0.25">
      <c r="N192" s="49"/>
      <c r="O192" s="49"/>
      <c r="Q192" s="49"/>
      <c r="S192" s="49"/>
      <c r="T192" s="49"/>
    </row>
    <row r="193" spans="14:20" x14ac:dyDescent="0.25">
      <c r="N193" s="49"/>
      <c r="O193" s="49"/>
      <c r="Q193" s="49"/>
      <c r="S193" s="49"/>
      <c r="T193" s="49"/>
    </row>
    <row r="194" spans="14:20" x14ac:dyDescent="0.25">
      <c r="N194" s="49"/>
      <c r="O194" s="49"/>
      <c r="Q194" s="49"/>
      <c r="S194" s="49"/>
      <c r="T194" s="49"/>
    </row>
    <row r="195" spans="14:20" x14ac:dyDescent="0.25">
      <c r="N195" s="49"/>
      <c r="O195" s="49"/>
      <c r="Q195" s="49"/>
      <c r="S195" s="49"/>
      <c r="T195" s="49"/>
    </row>
    <row r="196" spans="14:20" x14ac:dyDescent="0.25">
      <c r="N196" s="49"/>
      <c r="O196" s="49"/>
      <c r="Q196" s="49"/>
      <c r="S196" s="49"/>
      <c r="T196" s="49"/>
    </row>
    <row r="197" spans="14:20" x14ac:dyDescent="0.25">
      <c r="N197" s="49"/>
      <c r="O197" s="49"/>
    </row>
  </sheetData>
  <pageMargins left="0.7" right="0.7" top="0.78740157499999996" bottom="0.78740157499999996"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R164"/>
  <sheetViews>
    <sheetView workbookViewId="0">
      <pane xSplit="2" ySplit="4" topLeftCell="C130" activePane="bottomRight" state="frozen"/>
      <selection pane="topRight" activeCell="C1" sqref="C1"/>
      <selection pane="bottomLeft" activeCell="A5" sqref="A5"/>
      <selection pane="bottomRight" activeCell="C155" sqref="C155"/>
    </sheetView>
  </sheetViews>
  <sheetFormatPr baseColWidth="10" defaultRowHeight="15" x14ac:dyDescent="0.25"/>
  <cols>
    <col min="1" max="1" width="18.42578125" style="46" bestFit="1" customWidth="1"/>
    <col min="2" max="12" width="11.7109375" style="46" customWidth="1"/>
    <col min="13" max="15" width="11.42578125" style="46"/>
    <col min="16" max="16" width="12.5703125" style="46" bestFit="1" customWidth="1"/>
    <col min="17" max="16384" width="11.42578125" style="46"/>
  </cols>
  <sheetData>
    <row r="1" spans="1:96" x14ac:dyDescent="0.25">
      <c r="A1" s="46" t="s">
        <v>336</v>
      </c>
      <c r="B1" s="46" t="s">
        <v>285</v>
      </c>
      <c r="C1" s="46" t="s">
        <v>333</v>
      </c>
      <c r="D1" s="46" t="s">
        <v>1</v>
      </c>
      <c r="E1" s="46" t="s">
        <v>4</v>
      </c>
      <c r="F1" s="46" t="s">
        <v>3</v>
      </c>
      <c r="G1" s="46" t="s">
        <v>2</v>
      </c>
      <c r="H1" s="46" t="s">
        <v>7</v>
      </c>
      <c r="I1" s="46" t="s">
        <v>6</v>
      </c>
      <c r="J1" s="46" t="s">
        <v>5</v>
      </c>
      <c r="K1" s="46" t="s">
        <v>537</v>
      </c>
      <c r="L1" s="46" t="s">
        <v>277</v>
      </c>
    </row>
    <row r="2" spans="1:96" x14ac:dyDescent="0.25">
      <c r="A2" s="46" t="s">
        <v>225</v>
      </c>
      <c r="B2" s="46" t="s">
        <v>227</v>
      </c>
      <c r="C2" s="46" t="s">
        <v>227</v>
      </c>
      <c r="D2" s="46" t="s">
        <v>226</v>
      </c>
      <c r="E2" s="46" t="s">
        <v>226</v>
      </c>
      <c r="F2" s="46" t="s">
        <v>226</v>
      </c>
      <c r="G2" s="46" t="s">
        <v>226</v>
      </c>
      <c r="H2" s="46" t="s">
        <v>226</v>
      </c>
      <c r="I2" s="46" t="s">
        <v>226</v>
      </c>
      <c r="J2" s="46" t="s">
        <v>226</v>
      </c>
      <c r="K2" s="46" t="s">
        <v>553</v>
      </c>
      <c r="L2" s="46" t="s">
        <v>2</v>
      </c>
    </row>
    <row r="3" spans="1:96" x14ac:dyDescent="0.25">
      <c r="A3" s="46" t="s">
        <v>228</v>
      </c>
      <c r="B3" s="46">
        <v>1</v>
      </c>
      <c r="C3" s="46">
        <v>1</v>
      </c>
      <c r="D3" s="46">
        <v>1</v>
      </c>
      <c r="E3" s="46">
        <v>1</v>
      </c>
      <c r="F3" s="46">
        <v>1</v>
      </c>
      <c r="G3" s="46">
        <v>1</v>
      </c>
      <c r="H3" s="46">
        <v>0</v>
      </c>
      <c r="I3" s="46">
        <v>0</v>
      </c>
      <c r="J3" s="46">
        <v>0</v>
      </c>
      <c r="K3" s="46">
        <v>1</v>
      </c>
      <c r="L3" s="46">
        <v>0</v>
      </c>
    </row>
    <row r="4" spans="1:96" x14ac:dyDescent="0.25">
      <c r="A4" s="46" t="s">
        <v>229</v>
      </c>
      <c r="B4" s="46">
        <v>1</v>
      </c>
      <c r="C4" s="46">
        <v>1</v>
      </c>
      <c r="D4" s="46">
        <v>0</v>
      </c>
      <c r="E4" s="46">
        <v>0</v>
      </c>
      <c r="F4" s="46">
        <v>0</v>
      </c>
      <c r="G4" s="46">
        <v>0</v>
      </c>
      <c r="H4" s="46">
        <v>0</v>
      </c>
      <c r="I4" s="46">
        <v>0</v>
      </c>
      <c r="J4" s="46">
        <v>0</v>
      </c>
      <c r="K4" s="46">
        <v>0</v>
      </c>
      <c r="L4" s="46">
        <v>0</v>
      </c>
    </row>
    <row r="5" spans="1:96" x14ac:dyDescent="0.25">
      <c r="A5" s="47">
        <v>31048</v>
      </c>
      <c r="B5" s="53">
        <f>B6*(1+HAVER_DE!U4)</f>
        <v>60.85723622782448</v>
      </c>
      <c r="C5" s="48">
        <f>HAVER_DE!C4</f>
        <v>58.766666666666673</v>
      </c>
      <c r="D5" s="48">
        <f>HAVER_DE!D4</f>
        <v>441.11</v>
      </c>
      <c r="E5" s="53">
        <f>E6*(1+HAVER_DE!V5)</f>
        <v>75.841516245487369</v>
      </c>
      <c r="F5" s="48">
        <f>HAVER_DE!F4</f>
        <v>66.040000000000006</v>
      </c>
      <c r="G5" s="53">
        <f>G6*(1+HAVER_DE!W4)</f>
        <v>71.097354269735362</v>
      </c>
      <c r="H5" s="48">
        <f>HAVER_DE!H4</f>
        <v>8.1999999999999993</v>
      </c>
      <c r="I5" s="48">
        <f>HAVER_DE!I4</f>
        <v>103.13</v>
      </c>
      <c r="J5" s="48">
        <f>HAVER_DE!J4</f>
        <v>83</v>
      </c>
      <c r="K5" s="48">
        <f>(HAVER_DE!K4)</f>
        <v>27.776666666666667</v>
      </c>
      <c r="L5" s="48" t="str">
        <f>Consensus!C2</f>
        <v>NaN</v>
      </c>
      <c r="P5" s="48"/>
      <c r="Q5" s="63"/>
      <c r="R5" s="64"/>
      <c r="S5" s="64"/>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c r="BU5" s="63"/>
      <c r="BV5" s="63"/>
      <c r="BW5" s="63"/>
      <c r="BX5" s="63"/>
      <c r="BY5" s="63"/>
      <c r="BZ5" s="63"/>
      <c r="CA5" s="63"/>
      <c r="CB5" s="63"/>
      <c r="CC5" s="63"/>
      <c r="CD5" s="63"/>
      <c r="CE5" s="63"/>
      <c r="CF5" s="63"/>
      <c r="CG5" s="63"/>
      <c r="CH5" s="63"/>
      <c r="CI5" s="63"/>
      <c r="CJ5" s="63"/>
      <c r="CK5" s="63"/>
      <c r="CL5" s="63"/>
      <c r="CM5" s="63"/>
      <c r="CN5" s="63"/>
      <c r="CO5" s="63"/>
      <c r="CP5" s="63"/>
      <c r="CQ5" s="63"/>
      <c r="CR5" s="63"/>
    </row>
    <row r="6" spans="1:96" x14ac:dyDescent="0.25">
      <c r="A6" s="47">
        <v>31138</v>
      </c>
      <c r="B6" s="53">
        <f>B7*(1+HAVER_DE!U5)</f>
        <v>61.202480992396985</v>
      </c>
      <c r="C6" s="48">
        <f>HAVER_DE!C5</f>
        <v>58.866666666666667</v>
      </c>
      <c r="D6" s="48">
        <f>HAVER_DE!D5</f>
        <v>445.53</v>
      </c>
      <c r="E6" s="53">
        <f>E7*(1+HAVER_DE!V6)</f>
        <v>76.793501805054163</v>
      </c>
      <c r="F6" s="48">
        <f>HAVER_DE!F5</f>
        <v>64.62</v>
      </c>
      <c r="G6" s="53">
        <f>G7*(1+HAVER_DE!W5)</f>
        <v>70.794514949451425</v>
      </c>
      <c r="H6" s="48">
        <f>HAVER_DE!H5</f>
        <v>8.2666666666666675</v>
      </c>
      <c r="I6" s="48">
        <f>HAVER_DE!I5</f>
        <v>102.95</v>
      </c>
      <c r="J6" s="48">
        <f>HAVER_DE!J5</f>
        <v>83.8</v>
      </c>
      <c r="K6" s="48">
        <f>(HAVER_DE!K5)</f>
        <v>27.02333333333333</v>
      </c>
      <c r="L6" s="48" t="str">
        <f>Consensus!C3</f>
        <v>NaN</v>
      </c>
      <c r="N6" s="48"/>
      <c r="O6" s="48"/>
      <c r="P6" s="48"/>
      <c r="Q6" s="48"/>
      <c r="R6" s="48"/>
      <c r="S6" s="48"/>
      <c r="T6" s="73"/>
      <c r="U6" s="73"/>
      <c r="V6" s="64"/>
      <c r="W6" s="64"/>
      <c r="X6" s="64"/>
      <c r="Y6" s="64"/>
      <c r="Z6" s="64"/>
      <c r="AA6" s="64"/>
      <c r="AB6" s="64"/>
      <c r="AC6" s="64"/>
      <c r="AD6" s="64"/>
      <c r="AE6" s="64"/>
      <c r="AF6" s="64"/>
      <c r="AG6" s="64"/>
      <c r="AH6" s="64"/>
      <c r="AI6" s="64"/>
      <c r="AJ6" s="64"/>
      <c r="AK6" s="64"/>
      <c r="AL6" s="64"/>
      <c r="AM6" s="64"/>
      <c r="AN6" s="64"/>
      <c r="AO6" s="64"/>
      <c r="AP6" s="64"/>
      <c r="AQ6" s="64"/>
      <c r="AR6" s="64"/>
      <c r="AS6" s="64"/>
      <c r="AT6" s="64"/>
      <c r="AU6" s="64"/>
      <c r="AV6" s="64"/>
      <c r="AW6" s="64"/>
      <c r="AX6" s="64"/>
      <c r="AY6" s="64"/>
      <c r="AZ6" s="64"/>
      <c r="BA6" s="64"/>
      <c r="BB6" s="64"/>
      <c r="BC6" s="64"/>
      <c r="BD6" s="64"/>
      <c r="BE6" s="64"/>
      <c r="BF6" s="64"/>
      <c r="BG6" s="64"/>
      <c r="BH6" s="64"/>
      <c r="BI6" s="64"/>
      <c r="BJ6" s="64"/>
      <c r="BK6" s="64"/>
      <c r="BL6" s="64"/>
      <c r="BM6" s="64"/>
      <c r="BN6" s="64"/>
      <c r="BO6" s="64"/>
      <c r="BP6" s="64"/>
      <c r="BQ6" s="64"/>
      <c r="BR6" s="64"/>
      <c r="BS6" s="64"/>
      <c r="BT6" s="64"/>
      <c r="BU6" s="64"/>
      <c r="BV6" s="64"/>
      <c r="BW6" s="64"/>
      <c r="BX6" s="64"/>
      <c r="BY6" s="64"/>
      <c r="BZ6" s="64"/>
      <c r="CA6" s="64"/>
      <c r="CB6" s="64"/>
      <c r="CC6" s="64"/>
      <c r="CD6" s="64"/>
      <c r="CE6" s="64"/>
      <c r="CF6" s="64"/>
      <c r="CG6" s="64"/>
      <c r="CH6" s="64"/>
      <c r="CI6" s="64"/>
      <c r="CJ6" s="64"/>
      <c r="CK6" s="64"/>
      <c r="CL6" s="64"/>
      <c r="CM6" s="64"/>
      <c r="CN6" s="64"/>
      <c r="CO6" s="64"/>
      <c r="CP6" s="64"/>
      <c r="CQ6" s="64"/>
      <c r="CR6" s="64"/>
    </row>
    <row r="7" spans="1:96" x14ac:dyDescent="0.25">
      <c r="A7" s="47">
        <v>31229</v>
      </c>
      <c r="B7" s="53">
        <f>B8*(1+HAVER_DE!U6)</f>
        <v>61.202480992396985</v>
      </c>
      <c r="C7" s="48">
        <f>HAVER_DE!C6</f>
        <v>59</v>
      </c>
      <c r="D7" s="48">
        <f>HAVER_DE!D6</f>
        <v>451.27</v>
      </c>
      <c r="E7" s="53">
        <f>E8*(1+HAVER_DE!V7)</f>
        <v>81.013971119133586</v>
      </c>
      <c r="F7" s="48">
        <f>HAVER_DE!F6</f>
        <v>65.86</v>
      </c>
      <c r="G7" s="53">
        <f>G8*(1+HAVER_DE!W6)</f>
        <v>71.935986233598555</v>
      </c>
      <c r="H7" s="48">
        <f>HAVER_DE!H6</f>
        <v>8.1666666666666661</v>
      </c>
      <c r="I7" s="48">
        <f>HAVER_DE!I6</f>
        <v>103.68666666666667</v>
      </c>
      <c r="J7" s="48">
        <f>HAVER_DE!J6</f>
        <v>83.6</v>
      </c>
      <c r="K7" s="48">
        <f>(HAVER_DE!K6)</f>
        <v>27.26</v>
      </c>
      <c r="L7" s="48" t="str">
        <f>Consensus!C4</f>
        <v>NaN</v>
      </c>
      <c r="N7" s="48"/>
      <c r="O7" s="48"/>
      <c r="P7" s="48"/>
      <c r="Q7" s="48"/>
      <c r="R7" s="48"/>
      <c r="S7" s="48"/>
      <c r="T7" s="48"/>
      <c r="U7" s="48"/>
    </row>
    <row r="8" spans="1:96" x14ac:dyDescent="0.25">
      <c r="A8" s="47">
        <v>31321</v>
      </c>
      <c r="B8" s="53">
        <f>B9*(1+HAVER_DE!U7)</f>
        <v>61.359410430839034</v>
      </c>
      <c r="C8" s="48">
        <f>HAVER_DE!C7</f>
        <v>59.233333333333327</v>
      </c>
      <c r="D8" s="48">
        <f>HAVER_DE!D7</f>
        <v>453.94</v>
      </c>
      <c r="E8" s="53">
        <f>E9*(1+HAVER_DE!V8)</f>
        <v>80.601444043321308</v>
      </c>
      <c r="F8" s="48">
        <f>HAVER_DE!F7</f>
        <v>65</v>
      </c>
      <c r="G8" s="53">
        <f>G9*(1+HAVER_DE!W7)</f>
        <v>70.841105614110504</v>
      </c>
      <c r="H8" s="48">
        <f>HAVER_DE!H7</f>
        <v>8.1666666666666661</v>
      </c>
      <c r="I8" s="48">
        <f>HAVER_DE!I7</f>
        <v>104.55</v>
      </c>
      <c r="J8" s="48">
        <f>HAVER_DE!J7</f>
        <v>84.2</v>
      </c>
      <c r="K8" s="48">
        <f>(HAVER_DE!K7)</f>
        <v>28.416666666666668</v>
      </c>
      <c r="L8" s="48" t="str">
        <f>Consensus!C5</f>
        <v>NaN</v>
      </c>
      <c r="N8" s="48"/>
      <c r="O8" s="48"/>
      <c r="P8" s="48"/>
      <c r="Q8" s="48"/>
      <c r="R8" s="48"/>
      <c r="S8" s="48"/>
      <c r="T8" s="48"/>
      <c r="U8" s="48"/>
    </row>
    <row r="9" spans="1:96" x14ac:dyDescent="0.25">
      <c r="A9" s="47">
        <v>31413</v>
      </c>
      <c r="B9" s="53">
        <f>B10*(1+HAVER_DE!U8)</f>
        <v>61.861584633853575</v>
      </c>
      <c r="C9" s="48">
        <f>HAVER_DE!C8</f>
        <v>59.1</v>
      </c>
      <c r="D9" s="48">
        <f>HAVER_DE!D8</f>
        <v>451.49</v>
      </c>
      <c r="E9" s="53">
        <f>E10*(1+HAVER_DE!V9)</f>
        <v>78.887870036101091</v>
      </c>
      <c r="F9" s="48">
        <f>HAVER_DE!F8</f>
        <v>66.37</v>
      </c>
      <c r="G9" s="53">
        <f>G10*(1+HAVER_DE!W8)</f>
        <v>71.097354269735362</v>
      </c>
      <c r="H9" s="48">
        <f>HAVER_DE!H8</f>
        <v>8.1</v>
      </c>
      <c r="I9" s="48">
        <f>HAVER_DE!I8</f>
        <v>106.12666666666667</v>
      </c>
      <c r="J9" s="48">
        <f>HAVER_DE!J8</f>
        <v>84</v>
      </c>
      <c r="K9" s="48">
        <f>(HAVER_DE!K8)</f>
        <v>17.536666666666665</v>
      </c>
      <c r="L9" s="48" t="str">
        <f>Consensus!C6</f>
        <v>NaN</v>
      </c>
      <c r="N9" s="48"/>
      <c r="O9" s="48"/>
      <c r="P9" s="48"/>
      <c r="Q9" s="48"/>
      <c r="R9" s="48"/>
      <c r="S9" s="48"/>
      <c r="T9" s="48"/>
      <c r="U9" s="48"/>
    </row>
    <row r="10" spans="1:96" x14ac:dyDescent="0.25">
      <c r="A10" s="47">
        <v>31503</v>
      </c>
      <c r="B10" s="53">
        <f>B11*(1+HAVER_DE!U9)</f>
        <v>62.049899959984025</v>
      </c>
      <c r="C10" s="48">
        <f>HAVER_DE!C9</f>
        <v>58.866666666666667</v>
      </c>
      <c r="D10" s="48">
        <f>HAVER_DE!D9</f>
        <v>456.61</v>
      </c>
      <c r="E10" s="53">
        <f>E11*(1+HAVER_DE!V10)</f>
        <v>77.935884476534298</v>
      </c>
      <c r="F10" s="48">
        <f>HAVER_DE!F9</f>
        <v>67.760000000000005</v>
      </c>
      <c r="G10" s="53">
        <f>G11*(1+HAVER_DE!W9)</f>
        <v>69.979178317917771</v>
      </c>
      <c r="H10" s="48">
        <f>HAVER_DE!H9</f>
        <v>7.9666666666666659</v>
      </c>
      <c r="I10" s="48">
        <f>HAVER_DE!I9</f>
        <v>106.95</v>
      </c>
      <c r="J10" s="48">
        <f>HAVER_DE!J9</f>
        <v>84.2</v>
      </c>
      <c r="K10" s="48">
        <f>(HAVER_DE!K9)</f>
        <v>12.776666666666666</v>
      </c>
      <c r="L10" s="48" t="str">
        <f>Consensus!C7</f>
        <v>NaN</v>
      </c>
      <c r="N10" s="48"/>
      <c r="O10" s="48"/>
      <c r="P10" s="48"/>
      <c r="Q10" s="48"/>
      <c r="R10" s="48"/>
      <c r="S10" s="48"/>
      <c r="T10" s="48"/>
      <c r="U10" s="48"/>
    </row>
    <row r="11" spans="1:96" x14ac:dyDescent="0.25">
      <c r="A11" s="47">
        <v>31594</v>
      </c>
      <c r="B11" s="53">
        <f>B12*(1+HAVER_DE!U10)</f>
        <v>62.206829398426059</v>
      </c>
      <c r="C11" s="48">
        <f>HAVER_DE!C10</f>
        <v>58.833333333333336</v>
      </c>
      <c r="D11" s="48">
        <f>HAVER_DE!D10</f>
        <v>460.04</v>
      </c>
      <c r="E11" s="53">
        <f>E12*(1+HAVER_DE!V11)</f>
        <v>80.315848375451267</v>
      </c>
      <c r="F11" s="48">
        <f>HAVER_DE!F10</f>
        <v>67.38</v>
      </c>
      <c r="G11" s="53">
        <f>G12*(1+HAVER_DE!W10)</f>
        <v>70.095654979565438</v>
      </c>
      <c r="H11" s="48">
        <f>HAVER_DE!H10</f>
        <v>7.7666666666666666</v>
      </c>
      <c r="I11" s="48">
        <f>HAVER_DE!I10</f>
        <v>107.88666666666667</v>
      </c>
      <c r="J11" s="48">
        <f>HAVER_DE!J10</f>
        <v>84.2</v>
      </c>
      <c r="K11" s="48">
        <f>(HAVER_DE!K10)</f>
        <v>12.566666666666668</v>
      </c>
      <c r="L11" s="48" t="str">
        <f>Consensus!C8</f>
        <v>NaN</v>
      </c>
      <c r="N11" s="48"/>
      <c r="O11" s="48"/>
      <c r="P11" s="48"/>
      <c r="Q11" s="48"/>
      <c r="R11" s="48"/>
      <c r="S11" s="48"/>
      <c r="T11" s="48"/>
      <c r="U11" s="48"/>
    </row>
    <row r="12" spans="1:96" x14ac:dyDescent="0.25">
      <c r="A12" s="47">
        <v>31686</v>
      </c>
      <c r="B12" s="53">
        <f>B13*(1+HAVER_DE!U11)</f>
        <v>62.520688275310157</v>
      </c>
      <c r="C12" s="48">
        <f>HAVER_DE!C11</f>
        <v>58.79999999999999</v>
      </c>
      <c r="D12" s="48">
        <f>HAVER_DE!D11</f>
        <v>464.53</v>
      </c>
      <c r="E12" s="53">
        <f>E13*(1+HAVER_DE!V12)</f>
        <v>80.98223826714802</v>
      </c>
      <c r="F12" s="48">
        <f>HAVER_DE!F11</f>
        <v>67.819999999999993</v>
      </c>
      <c r="G12" s="53">
        <f>G13*(1+HAVER_DE!W11)</f>
        <v>69.466681006668054</v>
      </c>
      <c r="H12" s="48">
        <f>HAVER_DE!H11</f>
        <v>7.7</v>
      </c>
      <c r="I12" s="48">
        <f>HAVER_DE!I11</f>
        <v>107.87</v>
      </c>
      <c r="J12" s="48">
        <f>HAVER_DE!J11</f>
        <v>83.6</v>
      </c>
      <c r="K12" s="48">
        <f>(HAVER_DE!K11)</f>
        <v>14.83</v>
      </c>
      <c r="L12" s="48" t="str">
        <f>Consensus!C9</f>
        <v>NaN</v>
      </c>
      <c r="N12" s="48"/>
      <c r="O12" s="48"/>
      <c r="P12" s="48"/>
      <c r="Q12" s="48"/>
      <c r="R12" s="48"/>
      <c r="S12" s="48"/>
      <c r="T12" s="48"/>
      <c r="U12" s="48"/>
    </row>
    <row r="13" spans="1:96" x14ac:dyDescent="0.25">
      <c r="A13" s="47">
        <v>31778</v>
      </c>
      <c r="B13" s="53">
        <f>B14*(1+HAVER_DE!U12)</f>
        <v>62.520688275310157</v>
      </c>
      <c r="C13" s="48">
        <f>HAVER_DE!C12</f>
        <v>58.79999999999999</v>
      </c>
      <c r="D13" s="48">
        <f>HAVER_DE!D12</f>
        <v>452.88</v>
      </c>
      <c r="E13" s="53">
        <f>E14*(1+HAVER_DE!V13)</f>
        <v>82.315018050541525</v>
      </c>
      <c r="F13" s="48">
        <f>HAVER_DE!F12</f>
        <v>68.72</v>
      </c>
      <c r="G13" s="53">
        <f>G14*(1+HAVER_DE!W12)</f>
        <v>68.232028393202796</v>
      </c>
      <c r="H13" s="48">
        <f>HAVER_DE!H12</f>
        <v>7.833333333333333</v>
      </c>
      <c r="I13" s="48">
        <f>HAVER_DE!I12</f>
        <v>106.89999999999999</v>
      </c>
      <c r="J13" s="48">
        <f>HAVER_DE!J12</f>
        <v>83.5</v>
      </c>
      <c r="K13" s="48">
        <f>(HAVER_DE!K12)</f>
        <v>17.940000000000001</v>
      </c>
      <c r="L13" s="48" t="str">
        <f>Consensus!C10</f>
        <v>NaN</v>
      </c>
      <c r="N13" s="48"/>
      <c r="O13" s="48"/>
      <c r="P13" s="48"/>
      <c r="Q13" s="48"/>
      <c r="R13" s="48"/>
      <c r="S13" s="48"/>
      <c r="T13" s="48"/>
      <c r="U13" s="48"/>
    </row>
    <row r="14" spans="1:96" x14ac:dyDescent="0.25">
      <c r="A14" s="47">
        <v>31868</v>
      </c>
      <c r="B14" s="53">
        <f>B15*(1+HAVER_DE!U13)</f>
        <v>62.583460050686966</v>
      </c>
      <c r="C14" s="48">
        <f>HAVER_DE!C13</f>
        <v>58.9</v>
      </c>
      <c r="D14" s="48">
        <f>HAVER_DE!D13</f>
        <v>463.12</v>
      </c>
      <c r="E14" s="53">
        <f>E15*(1+HAVER_DE!V14)</f>
        <v>82.473682310469314</v>
      </c>
      <c r="F14" s="48">
        <f>HAVER_DE!F13</f>
        <v>70.2</v>
      </c>
      <c r="G14" s="53">
        <f>G15*(1+HAVER_DE!W13)</f>
        <v>70.678038287803787</v>
      </c>
      <c r="H14" s="48">
        <f>HAVER_DE!H13</f>
        <v>7.8666666666666671</v>
      </c>
      <c r="I14" s="48">
        <f>HAVER_DE!I13</f>
        <v>106.32333333333334</v>
      </c>
      <c r="J14" s="48">
        <f>HAVER_DE!J13</f>
        <v>83.6</v>
      </c>
      <c r="K14" s="48">
        <f>(HAVER_DE!K13)</f>
        <v>18.560000000000002</v>
      </c>
      <c r="L14" s="48" t="str">
        <f>Consensus!C11</f>
        <v>NaN</v>
      </c>
      <c r="N14" s="48"/>
      <c r="O14" s="48"/>
      <c r="P14" s="48"/>
      <c r="Q14" s="48"/>
      <c r="R14" s="48"/>
      <c r="S14" s="48"/>
      <c r="T14" s="48"/>
      <c r="U14" s="48"/>
    </row>
    <row r="15" spans="1:96" x14ac:dyDescent="0.25">
      <c r="A15" s="47">
        <v>31959</v>
      </c>
      <c r="B15" s="53">
        <f>B16*(1+HAVER_DE!U14)</f>
        <v>62.740389489129001</v>
      </c>
      <c r="C15" s="48">
        <f>HAVER_DE!C14</f>
        <v>59.1</v>
      </c>
      <c r="D15" s="48">
        <f>HAVER_DE!D14</f>
        <v>466.2</v>
      </c>
      <c r="E15" s="53">
        <f>E16*(1+HAVER_DE!V15)</f>
        <v>82.727545126353803</v>
      </c>
      <c r="F15" s="48">
        <f>HAVER_DE!F14</f>
        <v>70.41</v>
      </c>
      <c r="G15" s="53">
        <f>G16*(1+HAVER_DE!W14)</f>
        <v>70.93428694342866</v>
      </c>
      <c r="H15" s="48">
        <f>HAVER_DE!H14</f>
        <v>7.9000000000000012</v>
      </c>
      <c r="I15" s="48">
        <f>HAVER_DE!I14</f>
        <v>105.76666666666667</v>
      </c>
      <c r="J15" s="48">
        <f>HAVER_DE!J14</f>
        <v>83.7</v>
      </c>
      <c r="K15" s="48">
        <f>(HAVER_DE!K14)</f>
        <v>19.126666666666669</v>
      </c>
      <c r="L15" s="48" t="str">
        <f>Consensus!C12</f>
        <v>NaN</v>
      </c>
      <c r="N15" s="48"/>
      <c r="O15" s="48"/>
      <c r="P15" s="48"/>
      <c r="Q15" s="48"/>
      <c r="R15" s="48"/>
      <c r="S15" s="48"/>
      <c r="T15" s="48"/>
      <c r="U15" s="48"/>
    </row>
    <row r="16" spans="1:96" x14ac:dyDescent="0.25">
      <c r="A16" s="47">
        <v>32051</v>
      </c>
      <c r="B16" s="53">
        <f>B17*(1+HAVER_DE!U15)</f>
        <v>62.991476590636267</v>
      </c>
      <c r="C16" s="48">
        <f>HAVER_DE!C15</f>
        <v>59.233333333333327</v>
      </c>
      <c r="D16" s="48">
        <f>HAVER_DE!D15</f>
        <v>473.71</v>
      </c>
      <c r="E16" s="53">
        <f>E17*(1+HAVER_DE!V16)</f>
        <v>83.616064981949464</v>
      </c>
      <c r="F16" s="48">
        <f>HAVER_DE!F15</f>
        <v>71.63</v>
      </c>
      <c r="G16" s="53">
        <f>G17*(1+HAVER_DE!W15)</f>
        <v>71.796214239621392</v>
      </c>
      <c r="H16" s="48">
        <f>HAVER_DE!H15</f>
        <v>7.9333333333333336</v>
      </c>
      <c r="I16" s="48">
        <f>HAVER_DE!I15</f>
        <v>104.85666666666667</v>
      </c>
      <c r="J16" s="48">
        <f>HAVER_DE!J15</f>
        <v>84</v>
      </c>
      <c r="K16" s="48">
        <f>(HAVER_DE!K15)</f>
        <v>17.973333333333333</v>
      </c>
      <c r="L16" s="48" t="str">
        <f>Consensus!C13</f>
        <v>NaN</v>
      </c>
      <c r="N16" s="48"/>
      <c r="O16" s="48"/>
      <c r="P16" s="48"/>
      <c r="Q16" s="48"/>
      <c r="R16" s="48"/>
      <c r="S16" s="48"/>
      <c r="T16" s="48"/>
      <c r="U16" s="48"/>
    </row>
    <row r="17" spans="1:21" x14ac:dyDescent="0.25">
      <c r="A17" s="47">
        <v>32143</v>
      </c>
      <c r="B17" s="53">
        <f>B18*(1+HAVER_DE!U16)</f>
        <v>63.336721355208766</v>
      </c>
      <c r="C17" s="48">
        <f>HAVER_DE!C16</f>
        <v>59.466666666666669</v>
      </c>
      <c r="D17" s="48">
        <f>HAVER_DE!D16</f>
        <v>469.36</v>
      </c>
      <c r="E17" s="53">
        <f>E18*(1+HAVER_DE!V17)</f>
        <v>85.393104693140799</v>
      </c>
      <c r="F17" s="48">
        <f>HAVER_DE!F16</f>
        <v>69.84</v>
      </c>
      <c r="G17" s="53">
        <f>G18*(1+HAVER_DE!W16)</f>
        <v>67.859303075930285</v>
      </c>
      <c r="H17" s="48">
        <f>HAVER_DE!H16</f>
        <v>7.9333333333333336</v>
      </c>
      <c r="I17" s="48">
        <f>HAVER_DE!I16</f>
        <v>103.81666666666666</v>
      </c>
      <c r="J17" s="48">
        <f>HAVER_DE!J16</f>
        <v>84.5</v>
      </c>
      <c r="K17" s="48">
        <f>(HAVER_DE!K16)</f>
        <v>15.833333333333334</v>
      </c>
      <c r="L17" s="48" t="str">
        <f>Consensus!C14</f>
        <v>NaN</v>
      </c>
      <c r="N17" s="48"/>
      <c r="O17" s="48"/>
      <c r="P17" s="48"/>
      <c r="Q17" s="48"/>
      <c r="R17" s="48"/>
      <c r="S17" s="48"/>
      <c r="T17" s="48"/>
      <c r="U17" s="48"/>
    </row>
    <row r="18" spans="1:21" x14ac:dyDescent="0.25">
      <c r="A18" s="47">
        <v>32234</v>
      </c>
      <c r="B18" s="53">
        <f>B19*(1+HAVER_DE!U17)</f>
        <v>63.681966119781258</v>
      </c>
      <c r="C18" s="48">
        <f>HAVER_DE!C17</f>
        <v>59.733333333333327</v>
      </c>
      <c r="D18" s="48">
        <f>HAVER_DE!D17</f>
        <v>477.91</v>
      </c>
      <c r="E18" s="53">
        <f>E19*(1+HAVER_DE!V18)</f>
        <v>88.915451263537904</v>
      </c>
      <c r="F18" s="48">
        <f>HAVER_DE!F17</f>
        <v>73.08</v>
      </c>
      <c r="G18" s="53">
        <f>G19*(1+HAVER_DE!W17)</f>
        <v>74.172338137233794</v>
      </c>
      <c r="H18" s="48">
        <f>HAVER_DE!H17</f>
        <v>7.9000000000000012</v>
      </c>
      <c r="I18" s="48">
        <f>HAVER_DE!I17</f>
        <v>104.60000000000001</v>
      </c>
      <c r="J18" s="48">
        <f>HAVER_DE!J17</f>
        <v>85.3</v>
      </c>
      <c r="K18" s="48">
        <f>(HAVER_DE!K17)</f>
        <v>15.786666666666667</v>
      </c>
      <c r="L18" s="48" t="str">
        <f>Consensus!C15</f>
        <v>NaN</v>
      </c>
      <c r="N18" s="48"/>
      <c r="O18" s="48"/>
      <c r="P18" s="48"/>
      <c r="Q18" s="48"/>
      <c r="R18" s="48"/>
      <c r="S18" s="48"/>
      <c r="T18" s="48"/>
      <c r="U18" s="48"/>
    </row>
    <row r="19" spans="1:21" x14ac:dyDescent="0.25">
      <c r="A19" s="47">
        <v>32325</v>
      </c>
      <c r="B19" s="53">
        <f>B20*(1+HAVER_DE!U18)</f>
        <v>63.838895558223307</v>
      </c>
      <c r="C19" s="48">
        <f>HAVER_DE!C18</f>
        <v>59.866666666666667</v>
      </c>
      <c r="D19" s="48">
        <f>HAVER_DE!D18</f>
        <v>483.38</v>
      </c>
      <c r="E19" s="53">
        <f>E20*(1+HAVER_DE!V19)</f>
        <v>89.772238267148012</v>
      </c>
      <c r="F19" s="48">
        <f>HAVER_DE!F18</f>
        <v>74.8</v>
      </c>
      <c r="G19" s="53">
        <f>G20*(1+HAVER_DE!W18)</f>
        <v>75.616648741664861</v>
      </c>
      <c r="H19" s="48">
        <f>HAVER_DE!H18</f>
        <v>7.7666666666666666</v>
      </c>
      <c r="I19" s="48">
        <f>HAVER_DE!I18</f>
        <v>104.78333333333332</v>
      </c>
      <c r="J19" s="48">
        <f>HAVER_DE!J18</f>
        <v>86.5</v>
      </c>
      <c r="K19" s="48">
        <f>(HAVER_DE!K18)</f>
        <v>14.166666666666666</v>
      </c>
      <c r="L19" s="48" t="str">
        <f>Consensus!C16</f>
        <v>NaN</v>
      </c>
      <c r="N19" s="48"/>
      <c r="O19" s="48"/>
      <c r="P19" s="48"/>
      <c r="Q19" s="48"/>
      <c r="R19" s="48"/>
      <c r="S19" s="48"/>
      <c r="T19" s="48"/>
      <c r="U19" s="48"/>
    </row>
    <row r="20" spans="1:21" x14ac:dyDescent="0.25">
      <c r="A20" s="47">
        <v>32417</v>
      </c>
      <c r="B20" s="53">
        <f>B21*(1+HAVER_DE!U19)</f>
        <v>64.341069761237861</v>
      </c>
      <c r="C20" s="48">
        <f>HAVER_DE!C19</f>
        <v>60.300000000000004</v>
      </c>
      <c r="D20" s="48">
        <f>HAVER_DE!D19</f>
        <v>488.99</v>
      </c>
      <c r="E20" s="53">
        <f>E21*(1+HAVER_DE!V20)</f>
        <v>90.692490974729239</v>
      </c>
      <c r="F20" s="48">
        <f>HAVER_DE!F19</f>
        <v>76.73</v>
      </c>
      <c r="G20" s="53">
        <f>G21*(1+HAVER_DE!W19)</f>
        <v>78.039363303936312</v>
      </c>
      <c r="H20" s="48">
        <f>HAVER_DE!H19</f>
        <v>7.5</v>
      </c>
      <c r="I20" s="48">
        <f>HAVER_DE!I19</f>
        <v>106.14666666666666</v>
      </c>
      <c r="J20" s="48">
        <f>HAVER_DE!J19</f>
        <v>87.6</v>
      </c>
      <c r="K20" s="48">
        <f>(HAVER_DE!K19)</f>
        <v>14.316666666666668</v>
      </c>
      <c r="L20" s="48" t="str">
        <f>Consensus!C17</f>
        <v>NaN</v>
      </c>
      <c r="N20" s="48"/>
      <c r="O20" s="48"/>
      <c r="P20" s="48"/>
      <c r="Q20" s="48"/>
      <c r="R20" s="48"/>
      <c r="S20" s="48"/>
      <c r="T20" s="48"/>
      <c r="U20" s="48"/>
    </row>
    <row r="21" spans="1:21" x14ac:dyDescent="0.25">
      <c r="A21" s="47">
        <v>32509</v>
      </c>
      <c r="B21" s="53">
        <f>B22*(1+HAVER_DE!U20)</f>
        <v>64.749086301187162</v>
      </c>
      <c r="C21" s="48">
        <f>HAVER_DE!C20</f>
        <v>60.933333333333337</v>
      </c>
      <c r="D21" s="48">
        <f>HAVER_DE!D20</f>
        <v>494.17</v>
      </c>
      <c r="E21" s="53">
        <f>E22*(1+HAVER_DE!V21)</f>
        <v>92.05700361010831</v>
      </c>
      <c r="F21" s="48">
        <f>HAVER_DE!F20</f>
        <v>77.680000000000007</v>
      </c>
      <c r="G21" s="53">
        <f>G22*(1+HAVER_DE!W20)</f>
        <v>80.764917186491701</v>
      </c>
      <c r="H21" s="48">
        <f>HAVER_DE!H20</f>
        <v>7.2</v>
      </c>
      <c r="I21" s="48">
        <f>HAVER_DE!I20</f>
        <v>105.39</v>
      </c>
      <c r="J21" s="48">
        <f>HAVER_DE!J20</f>
        <v>87.4</v>
      </c>
      <c r="K21" s="48">
        <f>(HAVER_DE!K20)</f>
        <v>18.083333333333332</v>
      </c>
      <c r="L21" s="48" t="str">
        <f>Consensus!C18</f>
        <v>NaN</v>
      </c>
      <c r="N21" s="48"/>
      <c r="O21" s="48"/>
      <c r="P21" s="48"/>
      <c r="Q21" s="48"/>
      <c r="R21" s="48"/>
      <c r="S21" s="48"/>
      <c r="T21" s="48"/>
      <c r="U21" s="48"/>
    </row>
    <row r="22" spans="1:21" x14ac:dyDescent="0.25">
      <c r="A22" s="47">
        <v>32599</v>
      </c>
      <c r="B22" s="53">
        <f>B23*(1+HAVER_DE!U21)</f>
        <v>65.125716953448077</v>
      </c>
      <c r="C22" s="48">
        <f>HAVER_DE!C21</f>
        <v>61.366666666666667</v>
      </c>
      <c r="D22" s="48">
        <f>HAVER_DE!D21</f>
        <v>496.15</v>
      </c>
      <c r="E22" s="53">
        <f>E23*(1+HAVER_DE!V22)</f>
        <v>97.007328519855591</v>
      </c>
      <c r="F22" s="48">
        <f>HAVER_DE!F21</f>
        <v>79.489999999999995</v>
      </c>
      <c r="G22" s="53">
        <f>G23*(1+HAVER_DE!W21)</f>
        <v>81.906388470638817</v>
      </c>
      <c r="H22" s="48">
        <f>HAVER_DE!H21</f>
        <v>7.166666666666667</v>
      </c>
      <c r="I22" s="48">
        <f>HAVER_DE!I21</f>
        <v>106.28666666666668</v>
      </c>
      <c r="J22" s="48">
        <f>HAVER_DE!J21</f>
        <v>88</v>
      </c>
      <c r="K22" s="48">
        <f>(HAVER_DE!K21)</f>
        <v>18.986666666666665</v>
      </c>
      <c r="L22" s="48" t="str">
        <f>Consensus!C19</f>
        <v>NaN</v>
      </c>
      <c r="N22" s="48"/>
      <c r="O22" s="48"/>
      <c r="P22" s="48"/>
      <c r="Q22" s="48"/>
      <c r="R22" s="48"/>
      <c r="S22" s="48"/>
      <c r="T22" s="48"/>
      <c r="U22" s="48"/>
    </row>
    <row r="23" spans="1:21" x14ac:dyDescent="0.25">
      <c r="A23" s="47">
        <v>32690</v>
      </c>
      <c r="B23" s="53">
        <f>B24*(1+HAVER_DE!U22)</f>
        <v>65.345418167266942</v>
      </c>
      <c r="C23" s="48">
        <f>HAVER_DE!C22</f>
        <v>61.633333333333333</v>
      </c>
      <c r="D23" s="48">
        <f>HAVER_DE!D22</f>
        <v>500.76</v>
      </c>
      <c r="E23" s="53">
        <f>E24*(1+HAVER_DE!V23)</f>
        <v>100.11714801444043</v>
      </c>
      <c r="F23" s="48">
        <f>HAVER_DE!F22</f>
        <v>80.650000000000006</v>
      </c>
      <c r="G23" s="53">
        <f>G24*(1+HAVER_DE!W22)</f>
        <v>83.304108410410819</v>
      </c>
      <c r="H23" s="48">
        <f>HAVER_DE!H22</f>
        <v>7</v>
      </c>
      <c r="I23" s="48">
        <f>HAVER_DE!I22</f>
        <v>107.22000000000001</v>
      </c>
      <c r="J23" s="48">
        <f>HAVER_DE!J22</f>
        <v>88.6</v>
      </c>
      <c r="K23" s="48">
        <f>(HAVER_DE!K22)</f>
        <v>17.556666666666668</v>
      </c>
      <c r="L23" s="48" t="str">
        <f>Consensus!C20</f>
        <v>NaN</v>
      </c>
      <c r="N23" s="48"/>
      <c r="O23" s="48"/>
      <c r="P23" s="48"/>
      <c r="Q23" s="48"/>
      <c r="R23" s="48"/>
      <c r="S23" s="48"/>
      <c r="T23" s="48"/>
      <c r="U23" s="48"/>
    </row>
    <row r="24" spans="1:21" x14ac:dyDescent="0.25">
      <c r="A24" s="47">
        <v>32782</v>
      </c>
      <c r="B24" s="53">
        <f>B25*(1+HAVER_DE!U23)</f>
        <v>65.910364145658292</v>
      </c>
      <c r="C24" s="48">
        <f>HAVER_DE!C23</f>
        <v>62.166666666666664</v>
      </c>
      <c r="D24" s="48">
        <f>HAVER_DE!D23</f>
        <v>506.51</v>
      </c>
      <c r="E24" s="53">
        <f>E25*(1+HAVER_DE!V24)</f>
        <v>102.6557761732852</v>
      </c>
      <c r="F24" s="48">
        <f>HAVER_DE!F23</f>
        <v>83.24</v>
      </c>
      <c r="G24" s="53">
        <f>G25*(1+HAVER_DE!W23)</f>
        <v>81.417186491718638</v>
      </c>
      <c r="H24" s="48">
        <f>HAVER_DE!H23</f>
        <v>7</v>
      </c>
      <c r="I24" s="48">
        <f>HAVER_DE!I23</f>
        <v>107.29333333333334</v>
      </c>
      <c r="J24" s="48">
        <f>HAVER_DE!J23</f>
        <v>88.7</v>
      </c>
      <c r="K24" s="48">
        <f>(HAVER_DE!K23)</f>
        <v>19.383333333333329</v>
      </c>
      <c r="L24" s="48" t="str">
        <f>Consensus!C21</f>
        <v>NaN</v>
      </c>
      <c r="N24" s="48"/>
      <c r="O24" s="48"/>
      <c r="P24" s="48"/>
      <c r="Q24" s="48"/>
      <c r="R24" s="48"/>
      <c r="S24" s="48"/>
      <c r="T24" s="48"/>
      <c r="U24" s="48"/>
    </row>
    <row r="25" spans="1:21" x14ac:dyDescent="0.25">
      <c r="A25" s="47">
        <v>32874</v>
      </c>
      <c r="B25" s="53">
        <f>B26*(1+HAVER_DE!U24)</f>
        <v>66.412538348672811</v>
      </c>
      <c r="C25" s="48">
        <f>HAVER_DE!C24</f>
        <v>62.5</v>
      </c>
      <c r="D25" s="48">
        <f>HAVER_DE!D24</f>
        <v>516.96</v>
      </c>
      <c r="E25" s="48">
        <f>HAVER_DE!E28</f>
        <v>105.48</v>
      </c>
      <c r="F25" s="48">
        <f>HAVER_DE!F24</f>
        <v>84.57</v>
      </c>
      <c r="G25" s="53">
        <f>G26*(1+HAVER_DE!W24)</f>
        <v>87.357496235749608</v>
      </c>
      <c r="H25" s="48">
        <f>HAVER_DE!H24</f>
        <v>6.7</v>
      </c>
      <c r="I25" s="48">
        <f>HAVER_DE!I24</f>
        <v>107.20666666666666</v>
      </c>
      <c r="J25" s="48">
        <f>HAVER_DE!J24</f>
        <v>88.9</v>
      </c>
      <c r="K25" s="48">
        <f>(HAVER_DE!K24)</f>
        <v>19.883333333333333</v>
      </c>
      <c r="L25" s="48" t="str">
        <f>Consensus!C22</f>
        <v>NaN</v>
      </c>
      <c r="N25" s="48"/>
      <c r="O25" s="48"/>
      <c r="P25" s="48"/>
      <c r="Q25" s="48"/>
      <c r="R25" s="48"/>
      <c r="S25" s="48"/>
      <c r="T25" s="48"/>
      <c r="U25" s="48"/>
    </row>
    <row r="26" spans="1:21" x14ac:dyDescent="0.25">
      <c r="A26" s="47">
        <v>32964</v>
      </c>
      <c r="B26" s="53">
        <f>B27*(1+HAVER_DE!U25)</f>
        <v>66.726397225556909</v>
      </c>
      <c r="C26" s="48">
        <f>HAVER_DE!C25</f>
        <v>62.866666666666667</v>
      </c>
      <c r="D26" s="48">
        <f>HAVER_DE!D25</f>
        <v>519.54999999999995</v>
      </c>
      <c r="E26" s="48">
        <f>HAVER_DE!E29</f>
        <v>106.53</v>
      </c>
      <c r="F26" s="48">
        <f>HAVER_DE!F25</f>
        <v>85.46</v>
      </c>
      <c r="G26" s="53">
        <f>G27*(1+HAVER_DE!W25)</f>
        <v>84.608647020864694</v>
      </c>
      <c r="H26" s="48">
        <f>HAVER_DE!H25</f>
        <v>6.5333333333333341</v>
      </c>
      <c r="I26" s="48">
        <f>HAVER_DE!I25</f>
        <v>107.34666666666665</v>
      </c>
      <c r="J26" s="48">
        <f>HAVER_DE!J25</f>
        <v>88.8</v>
      </c>
      <c r="K26" s="48">
        <f>(HAVER_DE!K25)</f>
        <v>16.446666666666665</v>
      </c>
      <c r="L26" s="48">
        <f>Consensus!C23</f>
        <v>2.7</v>
      </c>
      <c r="N26" s="48"/>
      <c r="O26" s="48"/>
      <c r="P26" s="48"/>
      <c r="Q26" s="48"/>
      <c r="R26" s="48"/>
      <c r="S26" s="48"/>
      <c r="T26" s="48"/>
      <c r="U26" s="48"/>
    </row>
    <row r="27" spans="1:21" x14ac:dyDescent="0.25">
      <c r="A27" s="47">
        <v>33055</v>
      </c>
      <c r="B27" s="53">
        <f>B28*(1+HAVER_DE!U26)</f>
        <v>66.914712551687373</v>
      </c>
      <c r="C27" s="48">
        <f>HAVER_DE!C26</f>
        <v>63.199999999999996</v>
      </c>
      <c r="D27" s="48">
        <f>HAVER_DE!D26</f>
        <v>530.49</v>
      </c>
      <c r="E27" s="48">
        <f>HAVER_DE!E30</f>
        <v>106.78</v>
      </c>
      <c r="F27" s="48">
        <f>HAVER_DE!F26</f>
        <v>92.03</v>
      </c>
      <c r="G27" s="53">
        <f>G28*(1+HAVER_DE!W26)</f>
        <v>95.534157883415773</v>
      </c>
      <c r="H27" s="48">
        <f>HAVER_DE!H26</f>
        <v>6.3</v>
      </c>
      <c r="I27" s="48">
        <f>HAVER_DE!I26</f>
        <v>107.14999999999999</v>
      </c>
      <c r="J27" s="48">
        <f>HAVER_DE!J26</f>
        <v>89.6</v>
      </c>
      <c r="K27" s="48">
        <f>(HAVER_DE!K26)</f>
        <v>26.02333333333333</v>
      </c>
      <c r="L27" s="48" t="str">
        <f>Consensus!C24</f>
        <v>NaN</v>
      </c>
      <c r="N27" s="48"/>
      <c r="O27" s="48"/>
      <c r="P27" s="48"/>
      <c r="Q27" s="48"/>
      <c r="R27" s="48"/>
      <c r="S27" s="48"/>
      <c r="T27" s="48"/>
      <c r="U27" s="48"/>
    </row>
    <row r="28" spans="1:21" x14ac:dyDescent="0.25">
      <c r="A28" s="47">
        <v>33147</v>
      </c>
      <c r="B28" s="53">
        <f>B29*(1+HAVER_DE!U27)</f>
        <v>67.573816193143941</v>
      </c>
      <c r="C28" s="48">
        <f>HAVER_DE!C27</f>
        <v>64</v>
      </c>
      <c r="D28" s="48">
        <f>HAVER_DE!D27</f>
        <v>539.75</v>
      </c>
      <c r="E28" s="48">
        <f>HAVER_DE!E31</f>
        <v>109.56</v>
      </c>
      <c r="F28" s="48">
        <f>HAVER_DE!F27</f>
        <v>96.87</v>
      </c>
      <c r="G28" s="53">
        <f>G29*(1+HAVER_DE!W27)</f>
        <v>100.47276833727683</v>
      </c>
      <c r="H28" s="48">
        <f>HAVER_DE!H27</f>
        <v>6</v>
      </c>
      <c r="I28" s="48">
        <f>HAVER_DE!I27</f>
        <v>105.66000000000001</v>
      </c>
      <c r="J28" s="48">
        <f>HAVER_DE!J27</f>
        <v>89.7</v>
      </c>
      <c r="K28" s="48">
        <f>(HAVER_DE!K27)</f>
        <v>32.533333333333331</v>
      </c>
      <c r="L28" s="48">
        <f>Consensus!C25</f>
        <v>2.6</v>
      </c>
      <c r="N28" s="48"/>
      <c r="O28" s="48"/>
      <c r="P28" s="48"/>
      <c r="Q28" s="48"/>
      <c r="R28" s="48"/>
      <c r="S28" s="48"/>
      <c r="T28" s="48"/>
      <c r="U28" s="48"/>
    </row>
    <row r="29" spans="1:21" x14ac:dyDescent="0.25">
      <c r="A29" s="47">
        <v>33239</v>
      </c>
      <c r="B29" s="53">
        <f>B30*(1+HAVER_DE!U28)</f>
        <v>67.197185540883027</v>
      </c>
      <c r="C29" s="48">
        <f>HAVER_DE!C28</f>
        <v>64.36666666666666</v>
      </c>
      <c r="D29" s="48">
        <f>HAVER_DE!D28</f>
        <v>556.99</v>
      </c>
      <c r="E29" s="48">
        <f>HAVER_DE!E32</f>
        <v>112.5</v>
      </c>
      <c r="F29" s="48">
        <f>HAVER_DE!F28</f>
        <v>100.04</v>
      </c>
      <c r="G29" s="48">
        <f>HAVER_DE!G28</f>
        <v>108.3</v>
      </c>
      <c r="H29" s="48">
        <f>HAVER_DE!H28</f>
        <v>5.666666666666667</v>
      </c>
      <c r="I29" s="48">
        <f>HAVER_DE!I28</f>
        <v>103.18333333333334</v>
      </c>
      <c r="J29" s="48">
        <f>HAVER_DE!J28</f>
        <v>88.7</v>
      </c>
      <c r="K29" s="48">
        <f>(HAVER_DE!K28)</f>
        <v>21.099999999999998</v>
      </c>
      <c r="L29" s="48" t="str">
        <f>Consensus!C26</f>
        <v>NaN</v>
      </c>
      <c r="N29" s="48"/>
      <c r="O29" s="48"/>
      <c r="P29" s="48"/>
      <c r="Q29" s="48"/>
      <c r="R29" s="48"/>
      <c r="S29" s="48"/>
      <c r="T29" s="48"/>
      <c r="U29" s="48"/>
    </row>
    <row r="30" spans="1:21" x14ac:dyDescent="0.25">
      <c r="A30" s="47">
        <v>33329</v>
      </c>
      <c r="B30" s="53">
        <f>B31*(1+HAVER_DE!U29)</f>
        <v>67.887675070028024</v>
      </c>
      <c r="C30" s="48">
        <f>HAVER_DE!C29</f>
        <v>65.033333333333331</v>
      </c>
      <c r="D30" s="48">
        <f>HAVER_DE!D29</f>
        <v>554.04</v>
      </c>
      <c r="E30" s="48">
        <f>HAVER_DE!E33</f>
        <v>111.7</v>
      </c>
      <c r="F30" s="48">
        <f>HAVER_DE!F29</f>
        <v>100.61</v>
      </c>
      <c r="G30" s="48">
        <f>HAVER_DE!G29</f>
        <v>101.99</v>
      </c>
      <c r="H30" s="48">
        <f>HAVER_DE!H29</f>
        <v>5.5999999999999988</v>
      </c>
      <c r="I30" s="48">
        <f>HAVER_DE!I29</f>
        <v>103.64999999999999</v>
      </c>
      <c r="J30" s="48">
        <f>HAVER_DE!J29</f>
        <v>88</v>
      </c>
      <c r="K30" s="48">
        <f>(HAVER_DE!K29)</f>
        <v>18.819999999999997</v>
      </c>
      <c r="L30" s="48">
        <f>Consensus!C27</f>
        <v>2.5</v>
      </c>
      <c r="N30" s="48"/>
      <c r="O30" s="48"/>
      <c r="P30" s="48"/>
      <c r="Q30" s="48"/>
      <c r="R30" s="48"/>
      <c r="S30" s="48"/>
      <c r="T30" s="48"/>
      <c r="U30" s="48"/>
    </row>
    <row r="31" spans="1:21" x14ac:dyDescent="0.25">
      <c r="A31" s="47">
        <v>33420</v>
      </c>
      <c r="B31" s="53">
        <f>B32*(1+HAVER_DE!U30)</f>
        <v>68.672322262238239</v>
      </c>
      <c r="C31" s="48">
        <f>HAVER_DE!C30</f>
        <v>66.13333333333334</v>
      </c>
      <c r="D31" s="48">
        <f>HAVER_DE!D30</f>
        <v>552.83000000000004</v>
      </c>
      <c r="E31" s="48">
        <f>HAVER_DE!E34</f>
        <v>108.91</v>
      </c>
      <c r="F31" s="48">
        <f>HAVER_DE!F30</f>
        <v>101.68</v>
      </c>
      <c r="G31" s="48">
        <f>HAVER_DE!G30</f>
        <v>106.98</v>
      </c>
      <c r="H31" s="48">
        <f>HAVER_DE!H30</f>
        <v>5.7</v>
      </c>
      <c r="I31" s="48">
        <f>HAVER_DE!I30</f>
        <v>100.26333333333332</v>
      </c>
      <c r="J31" s="48">
        <f>HAVER_DE!J30</f>
        <v>86.5</v>
      </c>
      <c r="K31" s="48">
        <f>(HAVER_DE!K30)</f>
        <v>19.863333333333333</v>
      </c>
      <c r="L31" s="48" t="str">
        <f>Consensus!C28</f>
        <v>NaN</v>
      </c>
      <c r="N31" s="48"/>
      <c r="O31" s="48"/>
      <c r="P31" s="48"/>
      <c r="Q31" s="48"/>
      <c r="R31" s="48"/>
      <c r="S31" s="48"/>
      <c r="T31" s="48"/>
      <c r="U31" s="48"/>
    </row>
    <row r="32" spans="1:21" x14ac:dyDescent="0.25">
      <c r="A32" s="47">
        <v>33512</v>
      </c>
      <c r="B32" s="53">
        <f>B33*(1+HAVER_DE!U31)</f>
        <v>70.210230758970255</v>
      </c>
      <c r="C32" s="48">
        <f>HAVER_DE!C31</f>
        <v>67.7</v>
      </c>
      <c r="D32" s="48">
        <f>HAVER_DE!D31</f>
        <v>559.92999999999995</v>
      </c>
      <c r="E32" s="48">
        <f>HAVER_DE!E35</f>
        <v>108.18</v>
      </c>
      <c r="F32" s="48">
        <f>HAVER_DE!F31</f>
        <v>101.68</v>
      </c>
      <c r="G32" s="48">
        <f>HAVER_DE!G31</f>
        <v>107.3</v>
      </c>
      <c r="H32" s="48">
        <f>HAVER_DE!H31</f>
        <v>6.2</v>
      </c>
      <c r="I32" s="48">
        <f>HAVER_DE!I31</f>
        <v>101.92666666666666</v>
      </c>
      <c r="J32" s="48">
        <f>HAVER_DE!J31</f>
        <v>86.1</v>
      </c>
      <c r="K32" s="48">
        <f>(HAVER_DE!K31)</f>
        <v>20.646666666666665</v>
      </c>
      <c r="L32" s="48">
        <f>Consensus!C29</f>
        <v>2.7</v>
      </c>
      <c r="N32" s="48"/>
      <c r="O32" s="48"/>
      <c r="P32" s="48"/>
      <c r="Q32" s="48"/>
      <c r="R32" s="48"/>
      <c r="S32" s="48"/>
      <c r="T32" s="48"/>
      <c r="U32" s="48"/>
    </row>
    <row r="33" spans="1:21" x14ac:dyDescent="0.25">
      <c r="A33" s="47">
        <v>33604</v>
      </c>
      <c r="B33" s="53">
        <f>B34*(1+HAVER_DE!U32)</f>
        <v>71.026263838868886</v>
      </c>
      <c r="C33" s="48">
        <f>HAVER_DE!C32</f>
        <v>68.233333333333334</v>
      </c>
      <c r="D33" s="48">
        <f>HAVER_DE!D32</f>
        <v>568.48</v>
      </c>
      <c r="E33" s="48">
        <f>HAVER_DE!E36</f>
        <v>105.86</v>
      </c>
      <c r="F33" s="48">
        <f>HAVER_DE!F32</f>
        <v>105.24</v>
      </c>
      <c r="G33" s="48">
        <f>HAVER_DE!G32</f>
        <v>108.37</v>
      </c>
      <c r="H33" s="48">
        <f>HAVER_DE!H32</f>
        <v>7.5</v>
      </c>
      <c r="I33" s="48">
        <f>HAVER_DE!I32</f>
        <v>101.17666666666668</v>
      </c>
      <c r="J33" s="48">
        <f>HAVER_DE!J32</f>
        <v>85.7</v>
      </c>
      <c r="K33" s="48">
        <f>(HAVER_DE!K32)</f>
        <v>17.956666666666667</v>
      </c>
      <c r="L33" s="48" t="str">
        <f>Consensus!C30</f>
        <v>NaN</v>
      </c>
      <c r="N33" s="48"/>
      <c r="O33" s="48"/>
      <c r="P33" s="48"/>
      <c r="Q33" s="48"/>
      <c r="R33" s="48"/>
      <c r="S33" s="48"/>
      <c r="T33" s="48"/>
      <c r="U33" s="48"/>
    </row>
    <row r="34" spans="1:21" x14ac:dyDescent="0.25">
      <c r="A34" s="47">
        <v>33695</v>
      </c>
      <c r="B34" s="53">
        <f>B35*(1+HAVER_DE!U33)</f>
        <v>71.779525143390686</v>
      </c>
      <c r="C34" s="48">
        <f>HAVER_DE!C33</f>
        <v>69</v>
      </c>
      <c r="D34" s="48">
        <f>HAVER_DE!D33</f>
        <v>564.16999999999996</v>
      </c>
      <c r="E34" s="48">
        <f>HAVER_DE!E37</f>
        <v>104.98</v>
      </c>
      <c r="F34" s="48">
        <f>HAVER_DE!F33</f>
        <v>102.39</v>
      </c>
      <c r="G34" s="48">
        <f>HAVER_DE!G33</f>
        <v>103.34</v>
      </c>
      <c r="H34" s="48">
        <f>HAVER_DE!H33</f>
        <v>7.6000000000000005</v>
      </c>
      <c r="I34" s="48">
        <f>HAVER_DE!I33</f>
        <v>98.79</v>
      </c>
      <c r="J34" s="48">
        <f>HAVER_DE!J33</f>
        <v>80.7</v>
      </c>
      <c r="K34" s="48">
        <f>(HAVER_DE!K33)</f>
        <v>19.936666666666667</v>
      </c>
      <c r="L34" s="48">
        <f>Consensus!C31</f>
        <v>2.7</v>
      </c>
      <c r="N34" s="48"/>
      <c r="O34" s="48"/>
      <c r="P34" s="48"/>
      <c r="Q34" s="48"/>
      <c r="R34" s="48"/>
      <c r="S34" s="48"/>
      <c r="T34" s="48"/>
      <c r="U34" s="48"/>
    </row>
    <row r="35" spans="1:21" x14ac:dyDescent="0.25">
      <c r="A35" s="56">
        <v>33786</v>
      </c>
      <c r="B35" s="53">
        <f>B36*(1+HAVER_DE!U34)</f>
        <v>72.281699346405219</v>
      </c>
      <c r="C35" s="48">
        <f>HAVER_DE!C34</f>
        <v>69.399999999999991</v>
      </c>
      <c r="D35" s="48">
        <f>HAVER_DE!D34</f>
        <v>563.17999999999995</v>
      </c>
      <c r="E35" s="48">
        <f>HAVER_DE!E38</f>
        <v>105.95</v>
      </c>
      <c r="F35" s="48">
        <f>HAVER_DE!F34</f>
        <v>102.09</v>
      </c>
      <c r="G35" s="48">
        <f>HAVER_DE!G34</f>
        <v>106.21</v>
      </c>
      <c r="H35" s="48">
        <f>HAVER_DE!H34</f>
        <v>7.8666666666666671</v>
      </c>
      <c r="I35" s="48">
        <f>HAVER_DE!I34</f>
        <v>100.19</v>
      </c>
      <c r="J35" s="48">
        <f>HAVER_DE!J34</f>
        <v>79.599999999999994</v>
      </c>
      <c r="K35" s="48">
        <f>(HAVER_DE!K34)</f>
        <v>20.103333333333335</v>
      </c>
      <c r="L35" s="48" t="str">
        <f>Consensus!C32</f>
        <v>NaN</v>
      </c>
      <c r="N35" s="48"/>
      <c r="O35" s="48"/>
      <c r="P35" s="48"/>
      <c r="T35" s="48"/>
    </row>
    <row r="36" spans="1:21" x14ac:dyDescent="0.25">
      <c r="A36" s="47">
        <v>33878</v>
      </c>
      <c r="B36" s="53">
        <f>B37*(1+HAVER_DE!U35)</f>
        <v>72.940802987861801</v>
      </c>
      <c r="C36" s="48">
        <f>HAVER_DE!C35</f>
        <v>69.966666666666669</v>
      </c>
      <c r="D36" s="48">
        <f>HAVER_DE!D35</f>
        <v>561.37</v>
      </c>
      <c r="E36" s="48">
        <f>HAVER_DE!E39</f>
        <v>104.29</v>
      </c>
      <c r="F36" s="48">
        <f>HAVER_DE!F35</f>
        <v>103.46</v>
      </c>
      <c r="G36" s="48">
        <f>HAVER_DE!G35</f>
        <v>101.42</v>
      </c>
      <c r="H36" s="48">
        <f>HAVER_DE!H35</f>
        <v>8.0666666666666682</v>
      </c>
      <c r="I36" s="48">
        <f>HAVER_DE!I35</f>
        <v>97.103333333333339</v>
      </c>
      <c r="J36" s="48">
        <f>HAVER_DE!J35</f>
        <v>77.5</v>
      </c>
      <c r="K36" s="48">
        <f>(HAVER_DE!K35)</f>
        <v>19.240000000000002</v>
      </c>
      <c r="L36" s="48">
        <f>Consensus!C33</f>
        <v>2.9</v>
      </c>
      <c r="N36" s="48"/>
      <c r="O36" s="48"/>
      <c r="P36" s="48"/>
      <c r="Q36" s="48"/>
      <c r="T36" s="48"/>
    </row>
    <row r="37" spans="1:21" x14ac:dyDescent="0.25">
      <c r="A37" s="47">
        <v>33970</v>
      </c>
      <c r="B37" s="53">
        <f>B38*(1+HAVER_DE!U36)</f>
        <v>74.415939709217014</v>
      </c>
      <c r="C37" s="48">
        <f>HAVER_DE!C36</f>
        <v>71.36666666666666</v>
      </c>
      <c r="D37" s="48">
        <f>HAVER_DE!D36</f>
        <v>557.21</v>
      </c>
      <c r="E37" s="48">
        <f>HAVER_DE!E40</f>
        <v>107.74</v>
      </c>
      <c r="F37" s="48">
        <f>HAVER_DE!F36</f>
        <v>95.08</v>
      </c>
      <c r="G37" s="48">
        <f>HAVER_DE!G36</f>
        <v>99.37</v>
      </c>
      <c r="H37" s="48">
        <f>HAVER_DE!H36</f>
        <v>8.2999999999999989</v>
      </c>
      <c r="I37" s="48">
        <f>HAVER_DE!I36</f>
        <v>95.31</v>
      </c>
      <c r="J37" s="48">
        <f>HAVER_DE!J36</f>
        <v>76.099999999999994</v>
      </c>
      <c r="K37" s="48">
        <f>(HAVER_DE!K36)</f>
        <v>18.273333333333333</v>
      </c>
      <c r="L37" s="48" t="str">
        <f>Consensus!C34</f>
        <v>NaN</v>
      </c>
      <c r="N37" s="48"/>
      <c r="O37" s="48"/>
      <c r="P37" s="48"/>
      <c r="Q37" s="48"/>
      <c r="T37" s="48"/>
    </row>
    <row r="38" spans="1:21" x14ac:dyDescent="0.25">
      <c r="A38" s="47">
        <v>34060</v>
      </c>
      <c r="B38" s="53">
        <f>B39*(1+HAVER_DE!U37)</f>
        <v>75.200586901427215</v>
      </c>
      <c r="C38" s="48">
        <f>HAVER_DE!C37</f>
        <v>72.033333333333346</v>
      </c>
      <c r="D38" s="48">
        <f>HAVER_DE!D37</f>
        <v>557.05999999999995</v>
      </c>
      <c r="E38" s="48">
        <f>HAVER_DE!E41</f>
        <v>109.52</v>
      </c>
      <c r="F38" s="48">
        <f>HAVER_DE!F37</f>
        <v>95.8</v>
      </c>
      <c r="G38" s="48">
        <f>HAVER_DE!G37</f>
        <v>97.35</v>
      </c>
      <c r="H38" s="48">
        <f>HAVER_DE!H37</f>
        <v>8.6666666666666661</v>
      </c>
      <c r="I38" s="48">
        <f>HAVER_DE!I37</f>
        <v>96.366666666666674</v>
      </c>
      <c r="J38" s="48">
        <f>HAVER_DE!J37</f>
        <v>75.900000000000006</v>
      </c>
      <c r="K38" s="48">
        <f>(HAVER_DE!K37)</f>
        <v>18.296666666666667</v>
      </c>
      <c r="L38" s="48">
        <f>Consensus!C35</f>
        <v>2.7</v>
      </c>
      <c r="N38" s="48"/>
      <c r="O38" s="48"/>
      <c r="P38" s="48"/>
      <c r="Q38" s="48"/>
      <c r="T38" s="48"/>
    </row>
    <row r="39" spans="1:21" x14ac:dyDescent="0.25">
      <c r="A39" s="47">
        <v>34151</v>
      </c>
      <c r="B39" s="53">
        <f>B40*(1+HAVER_DE!U38)</f>
        <v>75.828304655195382</v>
      </c>
      <c r="C39" s="48">
        <f>HAVER_DE!C38</f>
        <v>72.533333333333331</v>
      </c>
      <c r="D39" s="48">
        <f>HAVER_DE!D38</f>
        <v>560.46</v>
      </c>
      <c r="E39" s="48">
        <f>HAVER_DE!E42</f>
        <v>110.56</v>
      </c>
      <c r="F39" s="48">
        <f>HAVER_DE!F38</f>
        <v>97.19</v>
      </c>
      <c r="G39" s="48">
        <f>HAVER_DE!G38</f>
        <v>97.74</v>
      </c>
      <c r="H39" s="48">
        <f>HAVER_DE!H38</f>
        <v>9.2333333333333325</v>
      </c>
      <c r="I39" s="48">
        <f>HAVER_DE!I38</f>
        <v>96.350000000000009</v>
      </c>
      <c r="J39" s="48">
        <f>HAVER_DE!J38</f>
        <v>76.099999999999994</v>
      </c>
      <c r="K39" s="48">
        <f>(HAVER_DE!K38)</f>
        <v>16.486666666666668</v>
      </c>
      <c r="L39" s="48" t="str">
        <f>Consensus!C36</f>
        <v>NaN</v>
      </c>
      <c r="N39" s="48"/>
      <c r="O39" s="48"/>
      <c r="P39" s="48"/>
      <c r="Q39" s="48"/>
      <c r="T39" s="48"/>
    </row>
    <row r="40" spans="1:21" x14ac:dyDescent="0.25">
      <c r="A40" s="47">
        <v>34243</v>
      </c>
      <c r="B40" s="53">
        <f>B41*(1+HAVER_DE!U39)</f>
        <v>76.236321195144711</v>
      </c>
      <c r="C40" s="48">
        <f>HAVER_DE!C39</f>
        <v>72.966666666666669</v>
      </c>
      <c r="D40" s="48">
        <f>HAVER_DE!D39</f>
        <v>560.01</v>
      </c>
      <c r="E40" s="48">
        <f>HAVER_DE!E43</f>
        <v>112.59</v>
      </c>
      <c r="F40" s="48">
        <f>HAVER_DE!F39</f>
        <v>97.37</v>
      </c>
      <c r="G40" s="48">
        <f>HAVER_DE!G39</f>
        <v>99.65</v>
      </c>
      <c r="H40" s="48">
        <f>HAVER_DE!H39</f>
        <v>9.6</v>
      </c>
      <c r="I40" s="48">
        <f>HAVER_DE!I39</f>
        <v>95.486666666666679</v>
      </c>
      <c r="J40" s="48">
        <f>HAVER_DE!J39</f>
        <v>77</v>
      </c>
      <c r="K40" s="48">
        <f>(HAVER_DE!K39)</f>
        <v>15.196666666666667</v>
      </c>
      <c r="L40" s="48">
        <f>Consensus!C37</f>
        <v>2.7</v>
      </c>
      <c r="N40" s="48"/>
      <c r="O40" s="48"/>
      <c r="P40" s="48"/>
      <c r="Q40" s="48"/>
      <c r="T40" s="48"/>
    </row>
    <row r="41" spans="1:21" x14ac:dyDescent="0.25">
      <c r="A41" s="47">
        <v>34335</v>
      </c>
      <c r="B41" s="53">
        <f>B42*(1+HAVER_DE!U40)</f>
        <v>76.738495398159245</v>
      </c>
      <c r="C41" s="48">
        <f>HAVER_DE!C40</f>
        <v>73.533333333333346</v>
      </c>
      <c r="D41" s="48">
        <f>HAVER_DE!D40</f>
        <v>567.72</v>
      </c>
      <c r="E41" s="48">
        <f>HAVER_DE!E44</f>
        <v>110.58</v>
      </c>
      <c r="F41" s="48">
        <f>HAVER_DE!F40</f>
        <v>99.33</v>
      </c>
      <c r="G41" s="48">
        <f>HAVER_DE!G40</f>
        <v>102.74</v>
      </c>
      <c r="H41" s="48">
        <f>HAVER_DE!H40</f>
        <v>9.6999999999999993</v>
      </c>
      <c r="I41" s="48">
        <f>HAVER_DE!I40</f>
        <v>96.006666666666661</v>
      </c>
      <c r="J41" s="48">
        <f>HAVER_DE!J40</f>
        <v>78.5</v>
      </c>
      <c r="K41" s="48">
        <f>(HAVER_DE!K40)</f>
        <v>14.01</v>
      </c>
      <c r="L41" s="48" t="str">
        <f>Consensus!C38</f>
        <v>NaN</v>
      </c>
      <c r="M41" s="48"/>
      <c r="N41" s="48"/>
      <c r="O41" s="48"/>
      <c r="P41" s="48"/>
      <c r="Q41" s="48"/>
      <c r="T41" s="48"/>
    </row>
    <row r="42" spans="1:21" x14ac:dyDescent="0.25">
      <c r="A42" s="47">
        <v>34425</v>
      </c>
      <c r="B42" s="53">
        <f>B43*(1+HAVER_DE!U41)</f>
        <v>77.272055488862193</v>
      </c>
      <c r="C42" s="48">
        <f>HAVER_DE!C41</f>
        <v>74.033333333333346</v>
      </c>
      <c r="D42" s="48">
        <f>HAVER_DE!D41</f>
        <v>569.08000000000004</v>
      </c>
      <c r="E42" s="48">
        <f>HAVER_DE!E45</f>
        <v>111.78</v>
      </c>
      <c r="F42" s="48">
        <f>HAVER_DE!F41</f>
        <v>103.79</v>
      </c>
      <c r="G42" s="48">
        <f>HAVER_DE!G41</f>
        <v>107.73</v>
      </c>
      <c r="H42" s="48">
        <f>HAVER_DE!H41</f>
        <v>9.7666666666666675</v>
      </c>
      <c r="I42" s="48">
        <f>HAVER_DE!I41</f>
        <v>101.17333333333333</v>
      </c>
      <c r="J42" s="48">
        <f>HAVER_DE!J41</f>
        <v>80.2</v>
      </c>
      <c r="K42" s="48">
        <f>(HAVER_DE!K41)</f>
        <v>15.843333333333334</v>
      </c>
      <c r="L42" s="48">
        <f>Consensus!C39</f>
        <v>2.8</v>
      </c>
      <c r="M42" s="48"/>
      <c r="N42" s="48"/>
      <c r="O42" s="48"/>
      <c r="P42" s="48"/>
      <c r="Q42" s="48"/>
      <c r="T42" s="48"/>
    </row>
    <row r="43" spans="1:21" x14ac:dyDescent="0.25">
      <c r="A43" s="47">
        <v>34516</v>
      </c>
      <c r="B43" s="53">
        <f>B44*(1+HAVER_DE!U42)</f>
        <v>77.837001467253558</v>
      </c>
      <c r="C43" s="48">
        <f>HAVER_DE!C42</f>
        <v>74.533333333333331</v>
      </c>
      <c r="D43" s="48">
        <f>HAVER_DE!D42</f>
        <v>573.09</v>
      </c>
      <c r="E43" s="48">
        <f>HAVER_DE!E46</f>
        <v>111.62</v>
      </c>
      <c r="F43" s="48">
        <f>HAVER_DE!F42</f>
        <v>106.13</v>
      </c>
      <c r="G43" s="48">
        <f>HAVER_DE!G42</f>
        <v>107.27</v>
      </c>
      <c r="H43" s="48">
        <f>HAVER_DE!H42</f>
        <v>9.6</v>
      </c>
      <c r="I43" s="48">
        <f>HAVER_DE!I42</f>
        <v>103.68666666666667</v>
      </c>
      <c r="J43" s="48">
        <f>HAVER_DE!J42</f>
        <v>82.1</v>
      </c>
      <c r="K43" s="48">
        <f>(HAVER_DE!K42)</f>
        <v>16.846666666666668</v>
      </c>
      <c r="L43" s="48" t="str">
        <f>Consensus!C40</f>
        <v>NaN</v>
      </c>
      <c r="M43" s="72"/>
      <c r="N43" s="48"/>
      <c r="O43" s="48"/>
      <c r="P43" s="48"/>
      <c r="Q43" s="48"/>
      <c r="T43" s="48"/>
    </row>
    <row r="44" spans="1:21" x14ac:dyDescent="0.25">
      <c r="A44" s="47">
        <v>34608</v>
      </c>
      <c r="B44" s="53">
        <f>B45*(1+HAVER_DE!U43)</f>
        <v>78.056702681072409</v>
      </c>
      <c r="C44" s="48">
        <f>HAVER_DE!C43</f>
        <v>74.666666666666671</v>
      </c>
      <c r="D44" s="48">
        <f>HAVER_DE!D43</f>
        <v>579.89</v>
      </c>
      <c r="E44" s="48">
        <f>HAVER_DE!E47</f>
        <v>111.23</v>
      </c>
      <c r="F44" s="48">
        <f>HAVER_DE!F43</f>
        <v>108.06</v>
      </c>
      <c r="G44" s="48">
        <f>HAVER_DE!G43</f>
        <v>107.94</v>
      </c>
      <c r="H44" s="48">
        <f>HAVER_DE!H43</f>
        <v>9.3333333333333339</v>
      </c>
      <c r="I44" s="48">
        <f>HAVER_DE!I43</f>
        <v>103.92</v>
      </c>
      <c r="J44" s="48">
        <f>HAVER_DE!J43</f>
        <v>83.5</v>
      </c>
      <c r="K44" s="48">
        <f>(HAVER_DE!K43)</f>
        <v>16.586666666666666</v>
      </c>
      <c r="L44" s="48">
        <f>Consensus!C41</f>
        <v>2.6</v>
      </c>
      <c r="M44" s="72"/>
      <c r="N44" s="48"/>
      <c r="O44" s="48"/>
      <c r="P44" s="48"/>
      <c r="Q44" s="48"/>
      <c r="T44" s="48"/>
    </row>
    <row r="45" spans="1:21" x14ac:dyDescent="0.25">
      <c r="A45" s="47">
        <v>34700</v>
      </c>
      <c r="B45" s="48">
        <f>HAVER_DE!B44</f>
        <v>78.433333333333323</v>
      </c>
      <c r="C45" s="48">
        <f>HAVER_DE!C44</f>
        <v>75.033333333333317</v>
      </c>
      <c r="D45" s="48">
        <f>HAVER_DE!D44</f>
        <v>577.91999999999996</v>
      </c>
      <c r="E45" s="48">
        <f>HAVER_DE!E48</f>
        <v>105.5</v>
      </c>
      <c r="F45" s="48">
        <f>HAVER_DE!F44</f>
        <v>108.71</v>
      </c>
      <c r="G45" s="48">
        <f>HAVER_DE!G44</f>
        <v>112.05</v>
      </c>
      <c r="H45" s="48">
        <f>HAVER_DE!H44</f>
        <v>9.1999999999999993</v>
      </c>
      <c r="I45" s="48">
        <f>HAVER_DE!I44</f>
        <v>102.55666666666667</v>
      </c>
      <c r="J45" s="48">
        <f>HAVER_DE!J44</f>
        <v>84.3</v>
      </c>
      <c r="K45" s="48">
        <f>(HAVER_DE!K44)</f>
        <v>16.88</v>
      </c>
      <c r="L45" s="48" t="str">
        <f>Consensus!C42</f>
        <v>NaN</v>
      </c>
      <c r="M45" s="48"/>
      <c r="N45" s="48"/>
      <c r="O45" s="48"/>
      <c r="P45" s="48"/>
      <c r="Q45" s="48"/>
      <c r="T45" s="48"/>
    </row>
    <row r="46" spans="1:21" x14ac:dyDescent="0.25">
      <c r="A46" s="47">
        <v>34790</v>
      </c>
      <c r="B46" s="48">
        <f>HAVER_DE!B45</f>
        <v>78.600000000000009</v>
      </c>
      <c r="C46" s="48">
        <f>HAVER_DE!C45</f>
        <v>75.366666666666674</v>
      </c>
      <c r="D46" s="48">
        <f>HAVER_DE!D45</f>
        <v>582.16</v>
      </c>
      <c r="E46" s="48">
        <f>HAVER_DE!E49</f>
        <v>113.5</v>
      </c>
      <c r="F46" s="48">
        <f>HAVER_DE!F45</f>
        <v>111.89</v>
      </c>
      <c r="G46" s="48">
        <f>HAVER_DE!G45</f>
        <v>113.15</v>
      </c>
      <c r="H46" s="48">
        <f>HAVER_DE!H45</f>
        <v>9.3333333333333339</v>
      </c>
      <c r="I46" s="48">
        <f>HAVER_DE!I45</f>
        <v>103.29</v>
      </c>
      <c r="J46" s="48">
        <f>HAVER_DE!J45</f>
        <v>84.5</v>
      </c>
      <c r="K46" s="48">
        <f>(HAVER_DE!K45)</f>
        <v>18.189999999999998</v>
      </c>
      <c r="L46" s="48">
        <f>Consensus!C43</f>
        <v>2.4</v>
      </c>
      <c r="M46" s="48"/>
      <c r="N46" s="48"/>
      <c r="O46" s="48"/>
      <c r="P46" s="48"/>
      <c r="Q46" s="48"/>
      <c r="T46" s="48"/>
    </row>
    <row r="47" spans="1:21" x14ac:dyDescent="0.25">
      <c r="A47" s="47">
        <v>34881</v>
      </c>
      <c r="B47" s="48">
        <f>HAVER_DE!B46</f>
        <v>79.033333333333317</v>
      </c>
      <c r="C47" s="48">
        <f>HAVER_DE!C46</f>
        <v>75.666666666666671</v>
      </c>
      <c r="D47" s="48">
        <f>HAVER_DE!D46</f>
        <v>583.14</v>
      </c>
      <c r="E47" s="48">
        <f>HAVER_DE!E50</f>
        <v>112.5</v>
      </c>
      <c r="F47" s="48">
        <f>HAVER_DE!F46</f>
        <v>112.87</v>
      </c>
      <c r="G47" s="48">
        <f>HAVER_DE!G46</f>
        <v>114</v>
      </c>
      <c r="H47" s="48">
        <f>HAVER_DE!H46</f>
        <v>9.5</v>
      </c>
      <c r="I47" s="48">
        <f>HAVER_DE!I46</f>
        <v>103.02333333333335</v>
      </c>
      <c r="J47" s="48">
        <f>HAVER_DE!J46</f>
        <v>84</v>
      </c>
      <c r="K47" s="48">
        <f>(HAVER_DE!K46)</f>
        <v>16.150000000000002</v>
      </c>
      <c r="L47" s="48" t="str">
        <f>Consensus!C44</f>
        <v>NaN</v>
      </c>
      <c r="M47" s="48"/>
      <c r="N47" s="48"/>
      <c r="O47" s="48"/>
      <c r="P47" s="48"/>
      <c r="Q47" s="48"/>
      <c r="T47" s="48"/>
    </row>
    <row r="48" spans="1:21" x14ac:dyDescent="0.25">
      <c r="A48" s="47">
        <v>34973</v>
      </c>
      <c r="B48" s="48">
        <f>HAVER_DE!B47</f>
        <v>79.399999999999991</v>
      </c>
      <c r="C48" s="48">
        <f>HAVER_DE!C47</f>
        <v>75.86666666666666</v>
      </c>
      <c r="D48" s="48">
        <f>HAVER_DE!D47</f>
        <v>583.44000000000005</v>
      </c>
      <c r="E48" s="48">
        <f>HAVER_DE!E51</f>
        <v>113.21</v>
      </c>
      <c r="F48" s="48">
        <f>HAVER_DE!F47</f>
        <v>113.94</v>
      </c>
      <c r="G48" s="48">
        <f>HAVER_DE!G47</f>
        <v>115.84</v>
      </c>
      <c r="H48" s="48">
        <f>HAVER_DE!H47</f>
        <v>9.7666666666666657</v>
      </c>
      <c r="I48" s="48">
        <f>HAVER_DE!I47</f>
        <v>101.42666666666666</v>
      </c>
      <c r="J48" s="48">
        <f>HAVER_DE!J47</f>
        <v>84</v>
      </c>
      <c r="K48" s="48">
        <f>(HAVER_DE!K47)</f>
        <v>16.833333333333332</v>
      </c>
      <c r="L48" s="48">
        <f>Consensus!C45</f>
        <v>2.4</v>
      </c>
      <c r="M48" s="48"/>
      <c r="N48" s="48"/>
      <c r="O48" s="48"/>
      <c r="P48" s="48"/>
      <c r="Q48" s="48"/>
      <c r="T48" s="48"/>
    </row>
    <row r="49" spans="1:20" x14ac:dyDescent="0.25">
      <c r="A49" s="47">
        <v>35065</v>
      </c>
      <c r="B49" s="48">
        <f>HAVER_DE!B48</f>
        <v>79.63333333333334</v>
      </c>
      <c r="C49" s="48">
        <f>HAVER_DE!C48</f>
        <v>76.066666666666663</v>
      </c>
      <c r="D49" s="48">
        <f>HAVER_DE!D48</f>
        <v>578.67999999999995</v>
      </c>
      <c r="E49" s="48">
        <f>HAVER_DE!E52</f>
        <v>110.08</v>
      </c>
      <c r="F49" s="48">
        <f>HAVER_DE!F48</f>
        <v>114.36</v>
      </c>
      <c r="G49" s="48">
        <f>HAVER_DE!G48</f>
        <v>117.33</v>
      </c>
      <c r="H49" s="48">
        <f>HAVER_DE!H48</f>
        <v>10.166666666666666</v>
      </c>
      <c r="I49" s="48">
        <f>HAVER_DE!I48</f>
        <v>98.376666666666665</v>
      </c>
      <c r="J49" s="48">
        <f>HAVER_DE!J48</f>
        <v>81.900000000000006</v>
      </c>
      <c r="K49" s="48">
        <f>(HAVER_DE!K48)</f>
        <v>18.47</v>
      </c>
      <c r="L49" s="48" t="str">
        <f>Consensus!C46</f>
        <v>NaN</v>
      </c>
      <c r="M49" s="48"/>
      <c r="N49" s="48"/>
      <c r="O49" s="48"/>
      <c r="P49" s="48"/>
      <c r="Q49" s="48"/>
      <c r="T49" s="48"/>
    </row>
    <row r="50" spans="1:20" x14ac:dyDescent="0.25">
      <c r="A50" s="47">
        <v>35156</v>
      </c>
      <c r="B50" s="48">
        <f>HAVER_DE!B49</f>
        <v>80.066666666666663</v>
      </c>
      <c r="C50" s="48">
        <f>HAVER_DE!C49</f>
        <v>76.5</v>
      </c>
      <c r="D50" s="48">
        <f>HAVER_DE!D49</f>
        <v>586.46</v>
      </c>
      <c r="E50" s="48">
        <f>HAVER_DE!E53</f>
        <v>112.27</v>
      </c>
      <c r="F50" s="48">
        <f>HAVER_DE!F49</f>
        <v>115.25</v>
      </c>
      <c r="G50" s="48">
        <f>HAVER_DE!G49</f>
        <v>117.93</v>
      </c>
      <c r="H50" s="48">
        <f>HAVER_DE!H49</f>
        <v>10.3</v>
      </c>
      <c r="I50" s="48">
        <f>HAVER_DE!I49</f>
        <v>98.356666666666669</v>
      </c>
      <c r="J50" s="48">
        <f>HAVER_DE!J49</f>
        <v>81.7</v>
      </c>
      <c r="K50" s="48">
        <f>(HAVER_DE!K49)</f>
        <v>19.55</v>
      </c>
      <c r="L50" s="48">
        <f>Consensus!C47</f>
        <v>2.1</v>
      </c>
      <c r="M50" s="48"/>
      <c r="N50" s="48"/>
      <c r="O50" s="48"/>
      <c r="P50" s="48"/>
      <c r="Q50" s="48"/>
      <c r="T50" s="48"/>
    </row>
    <row r="51" spans="1:20" x14ac:dyDescent="0.25">
      <c r="A51" s="47">
        <v>35247</v>
      </c>
      <c r="B51" s="48">
        <f>HAVER_DE!B50</f>
        <v>80.066666666666663</v>
      </c>
      <c r="C51" s="48">
        <f>HAVER_DE!C50</f>
        <v>76.7</v>
      </c>
      <c r="D51" s="48">
        <f>HAVER_DE!D50</f>
        <v>588.42999999999995</v>
      </c>
      <c r="E51" s="48">
        <f>HAVER_DE!E54</f>
        <v>112.73</v>
      </c>
      <c r="F51" s="48">
        <f>HAVER_DE!F50</f>
        <v>116.23</v>
      </c>
      <c r="G51" s="48">
        <f>HAVER_DE!G50</f>
        <v>120.97</v>
      </c>
      <c r="H51" s="48">
        <f>HAVER_DE!H50</f>
        <v>10.433333333333334</v>
      </c>
      <c r="I51" s="48">
        <f>HAVER_DE!I50</f>
        <v>98.75333333333333</v>
      </c>
      <c r="J51" s="48">
        <f>HAVER_DE!J50</f>
        <v>81.8</v>
      </c>
      <c r="K51" s="48">
        <f>(HAVER_DE!K50)</f>
        <v>20.593333333333334</v>
      </c>
      <c r="L51" s="48" t="str">
        <f>Consensus!C48</f>
        <v>NaN</v>
      </c>
      <c r="M51" s="48"/>
      <c r="N51" s="48"/>
      <c r="O51" s="48"/>
      <c r="P51" s="48"/>
      <c r="Q51" s="48"/>
      <c r="T51" s="48"/>
    </row>
    <row r="52" spans="1:20" x14ac:dyDescent="0.25">
      <c r="A52" s="47">
        <v>35339</v>
      </c>
      <c r="B52" s="48">
        <f>HAVER_DE!B51</f>
        <v>80.466666666666669</v>
      </c>
      <c r="C52" s="48">
        <f>HAVER_DE!C51</f>
        <v>77</v>
      </c>
      <c r="D52" s="48">
        <f>HAVER_DE!D51</f>
        <v>592.89</v>
      </c>
      <c r="E52" s="48">
        <f>HAVER_DE!E55</f>
        <v>115.14</v>
      </c>
      <c r="F52" s="48">
        <f>HAVER_DE!F51</f>
        <v>120.59</v>
      </c>
      <c r="G52" s="48">
        <f>HAVER_DE!G51</f>
        <v>126.36</v>
      </c>
      <c r="H52" s="48">
        <f>HAVER_DE!H51</f>
        <v>10.699999999999998</v>
      </c>
      <c r="I52" s="48">
        <f>HAVER_DE!I51</f>
        <v>98.18</v>
      </c>
      <c r="J52" s="48">
        <f>HAVER_DE!J51</f>
        <v>82</v>
      </c>
      <c r="K52" s="48">
        <f>(HAVER_DE!K51)</f>
        <v>23.58</v>
      </c>
      <c r="L52" s="48">
        <f>Consensus!C49</f>
        <v>2.2000000000000002</v>
      </c>
      <c r="M52" s="48"/>
      <c r="N52" s="48"/>
      <c r="O52" s="48"/>
      <c r="P52" s="48"/>
      <c r="Q52" s="48"/>
      <c r="T52" s="48"/>
    </row>
    <row r="53" spans="1:20" x14ac:dyDescent="0.25">
      <c r="A53" s="47">
        <v>35431</v>
      </c>
      <c r="B53" s="48">
        <f>HAVER_DE!B52</f>
        <v>81.033333333333331</v>
      </c>
      <c r="C53" s="48">
        <f>HAVER_DE!C52</f>
        <v>77.533333333333331</v>
      </c>
      <c r="D53" s="48">
        <f>HAVER_DE!D52</f>
        <v>589.79</v>
      </c>
      <c r="E53" s="48">
        <f>HAVER_DE!E56</f>
        <v>117.46</v>
      </c>
      <c r="F53" s="48">
        <f>HAVER_DE!F52</f>
        <v>124.16</v>
      </c>
      <c r="G53" s="48">
        <f>HAVER_DE!G52</f>
        <v>128.55000000000001</v>
      </c>
      <c r="H53" s="48">
        <f>HAVER_DE!H52</f>
        <v>11.233333333333334</v>
      </c>
      <c r="I53" s="48">
        <f>HAVER_DE!I52</f>
        <v>97.693333333333328</v>
      </c>
      <c r="J53" s="48">
        <f>HAVER_DE!J52</f>
        <v>83.5</v>
      </c>
      <c r="K53" s="48">
        <f>(HAVER_DE!K52)</f>
        <v>21.236666666666665</v>
      </c>
      <c r="L53" s="48" t="str">
        <f>Consensus!C50</f>
        <v>NaN</v>
      </c>
      <c r="M53" s="48"/>
      <c r="N53" s="48"/>
      <c r="O53" s="48"/>
      <c r="P53" s="48"/>
      <c r="Q53" s="48"/>
      <c r="T53" s="48"/>
    </row>
    <row r="54" spans="1:20" x14ac:dyDescent="0.25">
      <c r="A54" s="47">
        <v>35521</v>
      </c>
      <c r="B54" s="48">
        <f>HAVER_DE!B53</f>
        <v>81.333333333333329</v>
      </c>
      <c r="C54" s="48">
        <f>HAVER_DE!C53</f>
        <v>77.666666666666671</v>
      </c>
      <c r="D54" s="48">
        <f>HAVER_DE!D53</f>
        <v>597.41999999999996</v>
      </c>
      <c r="E54" s="48">
        <f>HAVER_DE!E57</f>
        <v>115.86</v>
      </c>
      <c r="F54" s="48">
        <f>HAVER_DE!F53</f>
        <v>125.2</v>
      </c>
      <c r="G54" s="48">
        <f>HAVER_DE!G53</f>
        <v>132.59</v>
      </c>
      <c r="H54" s="48">
        <f>HAVER_DE!H53</f>
        <v>11.366666666666667</v>
      </c>
      <c r="I54" s="48">
        <f>HAVER_DE!I53</f>
        <v>98.61</v>
      </c>
      <c r="J54" s="48">
        <f>HAVER_DE!J53</f>
        <v>84</v>
      </c>
      <c r="K54" s="48">
        <f>(HAVER_DE!K53)</f>
        <v>18.02</v>
      </c>
      <c r="L54" s="48">
        <f>Consensus!C51</f>
        <v>2.2000000000000002</v>
      </c>
      <c r="M54" s="48"/>
      <c r="N54" s="48"/>
      <c r="O54" s="48"/>
      <c r="P54" s="48"/>
      <c r="Q54" s="48"/>
      <c r="T54" s="48"/>
    </row>
    <row r="55" spans="1:20" x14ac:dyDescent="0.25">
      <c r="A55" s="47">
        <v>35612</v>
      </c>
      <c r="B55" s="48">
        <f>HAVER_DE!B54</f>
        <v>81.933333333333337</v>
      </c>
      <c r="C55" s="48">
        <f>HAVER_DE!C54</f>
        <v>78.3</v>
      </c>
      <c r="D55" s="48">
        <f>HAVER_DE!D54</f>
        <v>599.24</v>
      </c>
      <c r="E55" s="48">
        <f>HAVER_DE!E58</f>
        <v>116.92</v>
      </c>
      <c r="F55" s="48">
        <f>HAVER_DE!F54</f>
        <v>129.35</v>
      </c>
      <c r="G55" s="48">
        <f>HAVER_DE!G54</f>
        <v>139.63999999999999</v>
      </c>
      <c r="H55" s="48">
        <f>HAVER_DE!H54</f>
        <v>11.6</v>
      </c>
      <c r="I55" s="48">
        <f>HAVER_DE!I54</f>
        <v>99.166666666666671</v>
      </c>
      <c r="J55" s="48">
        <f>HAVER_DE!J54</f>
        <v>84.8</v>
      </c>
      <c r="K55" s="48">
        <f>(HAVER_DE!K54)</f>
        <v>18.426666666666666</v>
      </c>
      <c r="L55" s="48" t="str">
        <f>Consensus!C52</f>
        <v>NaN</v>
      </c>
      <c r="M55" s="48"/>
      <c r="N55" s="48"/>
      <c r="O55" s="48"/>
      <c r="P55" s="48"/>
      <c r="Q55" s="48"/>
      <c r="T55" s="48"/>
    </row>
    <row r="56" spans="1:20" x14ac:dyDescent="0.25">
      <c r="A56" s="47">
        <v>35704</v>
      </c>
      <c r="B56" s="48">
        <f>HAVER_DE!B55</f>
        <v>82.166666666666671</v>
      </c>
      <c r="C56" s="48">
        <f>HAVER_DE!C55</f>
        <v>78.600000000000009</v>
      </c>
      <c r="D56" s="48">
        <f>HAVER_DE!D55</f>
        <v>603.77</v>
      </c>
      <c r="E56" s="48">
        <f>HAVER_DE!E59</f>
        <v>116.78</v>
      </c>
      <c r="F56" s="48">
        <f>HAVER_DE!F55</f>
        <v>131.05000000000001</v>
      </c>
      <c r="G56" s="48">
        <f>HAVER_DE!G55</f>
        <v>141.55000000000001</v>
      </c>
      <c r="H56" s="48">
        <f>HAVER_DE!H55</f>
        <v>11.733333333333334</v>
      </c>
      <c r="I56" s="48">
        <f>HAVER_DE!I55</f>
        <v>100.38333333333333</v>
      </c>
      <c r="J56" s="48">
        <f>HAVER_DE!J55</f>
        <v>85.5</v>
      </c>
      <c r="K56" s="48">
        <f>(HAVER_DE!K55)</f>
        <v>18.82</v>
      </c>
      <c r="L56" s="48">
        <f>Consensus!C53</f>
        <v>2.2999999999999998</v>
      </c>
      <c r="M56" s="48"/>
      <c r="N56" s="48"/>
      <c r="O56" s="48"/>
      <c r="P56" s="48"/>
      <c r="Q56" s="48"/>
      <c r="T56" s="48"/>
    </row>
    <row r="57" spans="1:20" x14ac:dyDescent="0.25">
      <c r="A57" s="47">
        <v>35796</v>
      </c>
      <c r="B57" s="48">
        <f>HAVER_DE!B56</f>
        <v>82.166666666666671</v>
      </c>
      <c r="C57" s="48">
        <f>HAVER_DE!C56</f>
        <v>78.36666666666666</v>
      </c>
      <c r="D57" s="48">
        <f>HAVER_DE!D56</f>
        <v>609.44000000000005</v>
      </c>
      <c r="E57" s="48">
        <f>HAVER_DE!E60</f>
        <v>119.28</v>
      </c>
      <c r="F57" s="48">
        <f>HAVER_DE!F56</f>
        <v>136.06</v>
      </c>
      <c r="G57" s="48">
        <f>HAVER_DE!G56</f>
        <v>144.69999999999999</v>
      </c>
      <c r="H57" s="48">
        <f>HAVER_DE!H56</f>
        <v>11.6</v>
      </c>
      <c r="I57" s="48">
        <f>HAVER_DE!I56</f>
        <v>100.49333333333334</v>
      </c>
      <c r="J57" s="48">
        <f>HAVER_DE!J56</f>
        <v>85.7</v>
      </c>
      <c r="K57" s="48">
        <f>(HAVER_DE!K56)</f>
        <v>14.166666666666666</v>
      </c>
      <c r="L57" s="48" t="str">
        <f>Consensus!C54</f>
        <v>NaN</v>
      </c>
      <c r="M57" s="48"/>
      <c r="N57" s="48"/>
      <c r="O57" s="48"/>
      <c r="P57" s="48"/>
      <c r="Q57" s="48"/>
      <c r="T57" s="48"/>
    </row>
    <row r="58" spans="1:20" x14ac:dyDescent="0.25">
      <c r="A58" s="47">
        <v>35886</v>
      </c>
      <c r="B58" s="48">
        <f>HAVER_DE!B57</f>
        <v>82.633333333333326</v>
      </c>
      <c r="C58" s="48">
        <f>HAVER_DE!C57</f>
        <v>78.766666666666666</v>
      </c>
      <c r="D58" s="48">
        <f>HAVER_DE!D57</f>
        <v>606.79999999999995</v>
      </c>
      <c r="E58" s="48">
        <f>HAVER_DE!E61</f>
        <v>120.39</v>
      </c>
      <c r="F58" s="48">
        <f>HAVER_DE!F57</f>
        <v>139.27000000000001</v>
      </c>
      <c r="G58" s="48">
        <f>HAVER_DE!G57</f>
        <v>147.11000000000001</v>
      </c>
      <c r="H58" s="48">
        <f>HAVER_DE!H57</f>
        <v>11.166666666666666</v>
      </c>
      <c r="I58" s="48">
        <f>HAVER_DE!I57</f>
        <v>101.87666666666667</v>
      </c>
      <c r="J58" s="48">
        <f>HAVER_DE!J57</f>
        <v>86.3</v>
      </c>
      <c r="K58" s="48">
        <f>(HAVER_DE!K57)</f>
        <v>13.329999999999998</v>
      </c>
      <c r="L58" s="48">
        <f>Consensus!C55</f>
        <v>2.1</v>
      </c>
      <c r="M58" s="48"/>
      <c r="N58" s="48"/>
      <c r="O58" s="48"/>
      <c r="P58" s="48"/>
      <c r="Q58" s="48"/>
      <c r="T58" s="48"/>
    </row>
    <row r="59" spans="1:20" x14ac:dyDescent="0.25">
      <c r="A59" s="47">
        <v>35977</v>
      </c>
      <c r="B59" s="48">
        <f>HAVER_DE!B58</f>
        <v>83</v>
      </c>
      <c r="C59" s="48">
        <f>HAVER_DE!C58</f>
        <v>79</v>
      </c>
      <c r="D59" s="48">
        <f>HAVER_DE!D58</f>
        <v>609.66999999999996</v>
      </c>
      <c r="E59" s="48">
        <f>HAVER_DE!E62</f>
        <v>122.79</v>
      </c>
      <c r="F59" s="48">
        <f>HAVER_DE!F58</f>
        <v>140.16</v>
      </c>
      <c r="G59" s="48">
        <f>HAVER_DE!G58</f>
        <v>145.69</v>
      </c>
      <c r="H59" s="48">
        <f>HAVER_DE!H58</f>
        <v>10.800000000000002</v>
      </c>
      <c r="I59" s="48">
        <f>HAVER_DE!I58</f>
        <v>104.53000000000002</v>
      </c>
      <c r="J59" s="48">
        <f>HAVER_DE!J58</f>
        <v>85.7</v>
      </c>
      <c r="K59" s="48">
        <f>(HAVER_DE!K58)</f>
        <v>12.413333333333332</v>
      </c>
      <c r="L59" s="48" t="str">
        <f>Consensus!C56</f>
        <v>NaN</v>
      </c>
      <c r="M59" s="48"/>
      <c r="N59" s="48"/>
      <c r="O59" s="48"/>
      <c r="P59" s="48"/>
      <c r="Q59" s="48"/>
      <c r="R59" s="48"/>
      <c r="S59" s="51"/>
      <c r="T59" s="48"/>
    </row>
    <row r="60" spans="1:20" x14ac:dyDescent="0.25">
      <c r="A60" s="47">
        <v>36069</v>
      </c>
      <c r="B60" s="48">
        <f>HAVER_DE!B59</f>
        <v>83.133333333333326</v>
      </c>
      <c r="C60" s="48">
        <f>HAVER_DE!C59</f>
        <v>79.099999999999994</v>
      </c>
      <c r="D60" s="48">
        <f>HAVER_DE!D59</f>
        <v>607.16999999999996</v>
      </c>
      <c r="E60" s="48">
        <f>HAVER_DE!E63</f>
        <v>121.97</v>
      </c>
      <c r="F60" s="48">
        <f>HAVER_DE!F59</f>
        <v>139.75</v>
      </c>
      <c r="G60" s="48">
        <f>HAVER_DE!G59</f>
        <v>143.25</v>
      </c>
      <c r="H60" s="48">
        <f>HAVER_DE!H59</f>
        <v>10.666666666666666</v>
      </c>
      <c r="I60" s="48">
        <f>HAVER_DE!I59</f>
        <v>105.46</v>
      </c>
      <c r="J60" s="48">
        <f>HAVER_DE!J59</f>
        <v>84.5</v>
      </c>
      <c r="K60" s="48">
        <f>(HAVER_DE!K59)</f>
        <v>11.266666666666666</v>
      </c>
      <c r="L60" s="48">
        <f>Consensus!C57</f>
        <v>2</v>
      </c>
      <c r="M60" s="48"/>
      <c r="N60" s="48"/>
      <c r="O60" s="48"/>
      <c r="P60" s="48"/>
      <c r="Q60" s="48"/>
      <c r="R60" s="48"/>
      <c r="S60" s="51"/>
      <c r="T60" s="48"/>
    </row>
    <row r="61" spans="1:20" x14ac:dyDescent="0.25">
      <c r="A61" s="47">
        <v>36161</v>
      </c>
      <c r="B61" s="48">
        <f>HAVER_DE!B60</f>
        <v>82.766666666666666</v>
      </c>
      <c r="C61" s="48">
        <f>HAVER_DE!C60</f>
        <v>78.600000000000009</v>
      </c>
      <c r="D61" s="48">
        <f>HAVER_DE!D60</f>
        <v>614.20000000000005</v>
      </c>
      <c r="E61" s="48">
        <f>HAVER_DE!E64</f>
        <v>124.53</v>
      </c>
      <c r="F61" s="48">
        <f>HAVER_DE!F60</f>
        <v>145.63</v>
      </c>
      <c r="G61" s="48">
        <f>HAVER_DE!G60</f>
        <v>144.06</v>
      </c>
      <c r="H61" s="48">
        <f>HAVER_DE!H60</f>
        <v>10.666666666666666</v>
      </c>
      <c r="I61" s="48">
        <f>HAVER_DE!I60</f>
        <v>104.66000000000001</v>
      </c>
      <c r="J61" s="48">
        <f>HAVER_DE!J60</f>
        <v>83.8</v>
      </c>
      <c r="K61" s="48">
        <f>(HAVER_DE!K60)</f>
        <v>11.086666666666666</v>
      </c>
      <c r="L61" s="48" t="str">
        <f>Consensus!C58</f>
        <v>NaN</v>
      </c>
      <c r="M61" s="48"/>
      <c r="N61" s="48"/>
      <c r="O61" s="48"/>
      <c r="P61" s="48"/>
      <c r="Q61" s="48"/>
      <c r="R61" s="48"/>
      <c r="S61" s="51"/>
      <c r="T61" s="48"/>
    </row>
    <row r="62" spans="1:20" x14ac:dyDescent="0.25">
      <c r="A62" s="47">
        <v>36251</v>
      </c>
      <c r="B62" s="48">
        <f>HAVER_DE!B61</f>
        <v>83.1</v>
      </c>
      <c r="C62" s="48">
        <f>HAVER_DE!C61</f>
        <v>79.13333333333334</v>
      </c>
      <c r="D62" s="48">
        <f>HAVER_DE!D61</f>
        <v>614.20000000000005</v>
      </c>
      <c r="E62" s="48">
        <f>HAVER_DE!E65</f>
        <v>124.71</v>
      </c>
      <c r="F62" s="48">
        <f>HAVER_DE!F61</f>
        <v>149.93</v>
      </c>
      <c r="G62" s="48">
        <f>HAVER_DE!G61</f>
        <v>151.71</v>
      </c>
      <c r="H62" s="48">
        <f>HAVER_DE!H61</f>
        <v>10.533333333333333</v>
      </c>
      <c r="I62" s="48">
        <f>HAVER_DE!I61</f>
        <v>102.95333333333333</v>
      </c>
      <c r="J62" s="48">
        <f>HAVER_DE!J61</f>
        <v>83.7</v>
      </c>
      <c r="K62" s="48">
        <f>(HAVER_DE!K61)</f>
        <v>15.280000000000001</v>
      </c>
      <c r="L62" s="48">
        <f>Consensus!C59</f>
        <v>1.9</v>
      </c>
      <c r="M62" s="48"/>
      <c r="N62" s="48"/>
      <c r="O62" s="48"/>
      <c r="P62" s="48"/>
      <c r="Q62" s="48"/>
      <c r="R62" s="48"/>
      <c r="S62" s="51"/>
      <c r="T62" s="48"/>
    </row>
    <row r="63" spans="1:20" x14ac:dyDescent="0.25">
      <c r="A63" s="47">
        <v>36342</v>
      </c>
      <c r="B63" s="48">
        <f>HAVER_DE!B62</f>
        <v>83.1</v>
      </c>
      <c r="C63" s="48">
        <f>HAVER_DE!C62</f>
        <v>79.266666666666666</v>
      </c>
      <c r="D63" s="48">
        <f>HAVER_DE!D62</f>
        <v>621.08000000000004</v>
      </c>
      <c r="E63" s="48">
        <f>HAVER_DE!E66</f>
        <v>125.84</v>
      </c>
      <c r="F63" s="48">
        <f>HAVER_DE!F62</f>
        <v>153.61000000000001</v>
      </c>
      <c r="G63" s="48">
        <f>HAVER_DE!G62</f>
        <v>155.15</v>
      </c>
      <c r="H63" s="48">
        <f>HAVER_DE!H62</f>
        <v>10.5</v>
      </c>
      <c r="I63" s="48">
        <f>HAVER_DE!I62</f>
        <v>103.23666666666668</v>
      </c>
      <c r="J63" s="48">
        <f>HAVER_DE!J62</f>
        <v>84.1</v>
      </c>
      <c r="K63" s="48">
        <f>(HAVER_DE!K62)</f>
        <v>20.349999999999998</v>
      </c>
      <c r="L63" s="48" t="str">
        <f>Consensus!C60</f>
        <v>NaN</v>
      </c>
      <c r="M63" s="48"/>
      <c r="N63" s="48"/>
      <c r="O63" s="48"/>
      <c r="P63" s="48"/>
      <c r="Q63" s="48"/>
      <c r="R63" s="48"/>
      <c r="S63" s="51"/>
      <c r="T63" s="48"/>
    </row>
    <row r="64" spans="1:20" x14ac:dyDescent="0.25">
      <c r="A64" s="47">
        <v>36434</v>
      </c>
      <c r="B64" s="48">
        <f>HAVER_DE!B63</f>
        <v>83.266666666666666</v>
      </c>
      <c r="C64" s="48">
        <f>HAVER_DE!C63</f>
        <v>79.566666666666663</v>
      </c>
      <c r="D64" s="48">
        <f>HAVER_DE!D63</f>
        <v>626.15</v>
      </c>
      <c r="E64" s="48">
        <f>HAVER_DE!E67</f>
        <v>124.06</v>
      </c>
      <c r="F64" s="48">
        <f>HAVER_DE!F63</f>
        <v>153.79</v>
      </c>
      <c r="G64" s="48">
        <f>HAVER_DE!G63</f>
        <v>158.41</v>
      </c>
      <c r="H64" s="48">
        <f>HAVER_DE!H63</f>
        <v>10.4</v>
      </c>
      <c r="I64" s="48">
        <f>HAVER_DE!I63</f>
        <v>104.15333333333335</v>
      </c>
      <c r="J64" s="48">
        <f>HAVER_DE!J63</f>
        <v>84.6</v>
      </c>
      <c r="K64" s="48">
        <f>(HAVER_DE!K63)</f>
        <v>24.01</v>
      </c>
      <c r="L64" s="48">
        <f>Consensus!C61</f>
        <v>1.8</v>
      </c>
      <c r="M64" s="48"/>
      <c r="N64" s="48"/>
      <c r="O64" s="48"/>
      <c r="P64" s="48"/>
      <c r="Q64" s="48"/>
      <c r="R64" s="48"/>
      <c r="S64" s="51"/>
      <c r="T64" s="48"/>
    </row>
    <row r="65" spans="1:20" x14ac:dyDescent="0.25">
      <c r="A65" s="47">
        <v>36526</v>
      </c>
      <c r="B65" s="48">
        <f>HAVER_DE!B64</f>
        <v>83.3</v>
      </c>
      <c r="C65" s="48">
        <f>HAVER_DE!C64</f>
        <v>79.933333333333323</v>
      </c>
      <c r="D65" s="48">
        <f>HAVER_DE!D64</f>
        <v>635.07000000000005</v>
      </c>
      <c r="E65" s="48">
        <f>HAVER_DE!E68</f>
        <v>124.94</v>
      </c>
      <c r="F65" s="48">
        <f>HAVER_DE!F64</f>
        <v>159.13999999999999</v>
      </c>
      <c r="G65" s="48">
        <f>HAVER_DE!G64</f>
        <v>165.95</v>
      </c>
      <c r="H65" s="48">
        <f>HAVER_DE!H64</f>
        <v>10.133333333333333</v>
      </c>
      <c r="I65" s="48">
        <f>HAVER_DE!I64</f>
        <v>105.10333333333334</v>
      </c>
      <c r="J65" s="48">
        <f>HAVER_DE!J64</f>
        <v>85.8</v>
      </c>
      <c r="K65" s="48">
        <f>(HAVER_DE!K64)</f>
        <v>26.83666666666667</v>
      </c>
      <c r="L65" s="48" t="str">
        <f>Consensus!C62</f>
        <v>NaN</v>
      </c>
      <c r="M65" s="48"/>
      <c r="N65" s="48"/>
      <c r="O65" s="48"/>
      <c r="P65" s="48"/>
      <c r="Q65" s="48"/>
      <c r="R65" s="48"/>
      <c r="S65" s="51"/>
      <c r="T65" s="48"/>
    </row>
    <row r="66" spans="1:20" x14ac:dyDescent="0.25">
      <c r="A66" s="47">
        <v>36617</v>
      </c>
      <c r="B66" s="48">
        <f>HAVER_DE!B65</f>
        <v>83.333333333333329</v>
      </c>
      <c r="C66" s="48">
        <f>HAVER_DE!C65</f>
        <v>80.100000000000009</v>
      </c>
      <c r="D66" s="48">
        <f>HAVER_DE!D65</f>
        <v>640.21</v>
      </c>
      <c r="E66" s="48">
        <f>HAVER_DE!E69</f>
        <v>122.52</v>
      </c>
      <c r="F66" s="48">
        <f>HAVER_DE!F65</f>
        <v>164.1</v>
      </c>
      <c r="G66" s="48">
        <f>HAVER_DE!G65</f>
        <v>172.15</v>
      </c>
      <c r="H66" s="48">
        <f>HAVER_DE!H65</f>
        <v>9.5333333333333332</v>
      </c>
      <c r="I66" s="48">
        <f>HAVER_DE!I65</f>
        <v>105.37</v>
      </c>
      <c r="J66" s="48">
        <f>HAVER_DE!J65</f>
        <v>86.4</v>
      </c>
      <c r="K66" s="48">
        <f>(HAVER_DE!K65)</f>
        <v>26.596666666666664</v>
      </c>
      <c r="L66" s="48">
        <f>Consensus!C63</f>
        <v>1.6</v>
      </c>
      <c r="M66" s="48"/>
      <c r="N66" s="48"/>
      <c r="O66" s="48"/>
      <c r="P66" s="48"/>
      <c r="Q66" s="48"/>
      <c r="R66" s="48"/>
      <c r="S66" s="51"/>
      <c r="T66" s="48"/>
    </row>
    <row r="67" spans="1:20" x14ac:dyDescent="0.25">
      <c r="A67" s="47">
        <v>36708</v>
      </c>
      <c r="B67" s="48">
        <f>HAVER_DE!B66</f>
        <v>83.466666666666669</v>
      </c>
      <c r="C67" s="48">
        <f>HAVER_DE!C66</f>
        <v>80.399999999999991</v>
      </c>
      <c r="D67" s="48">
        <f>HAVER_DE!D66</f>
        <v>639.9</v>
      </c>
      <c r="E67" s="48">
        <f>HAVER_DE!E70</f>
        <v>120.34</v>
      </c>
      <c r="F67" s="48">
        <f>HAVER_DE!F66</f>
        <v>169.44</v>
      </c>
      <c r="G67" s="48">
        <f>HAVER_DE!G66</f>
        <v>175.12</v>
      </c>
      <c r="H67" s="48">
        <f>HAVER_DE!H66</f>
        <v>9.4666666666666668</v>
      </c>
      <c r="I67" s="48">
        <f>HAVER_DE!I66</f>
        <v>105.32333333333332</v>
      </c>
      <c r="J67" s="48">
        <f>HAVER_DE!J66</f>
        <v>86.9</v>
      </c>
      <c r="K67" s="48">
        <f>(HAVER_DE!K66)</f>
        <v>30.319999999999997</v>
      </c>
      <c r="L67" s="48" t="str">
        <f>Consensus!C64</f>
        <v>NaN</v>
      </c>
      <c r="M67" s="48"/>
      <c r="N67" s="48"/>
      <c r="O67" s="48"/>
      <c r="P67" s="48"/>
      <c r="Q67" s="48"/>
      <c r="R67" s="48"/>
      <c r="S67" s="51"/>
      <c r="T67" s="48"/>
    </row>
    <row r="68" spans="1:20" x14ac:dyDescent="0.25">
      <c r="A68" s="47">
        <v>36800</v>
      </c>
      <c r="B68" s="48">
        <f>HAVER_DE!B67</f>
        <v>83.833333333333329</v>
      </c>
      <c r="C68" s="48">
        <f>HAVER_DE!C67</f>
        <v>80.933333333333323</v>
      </c>
      <c r="D68" s="48">
        <f>HAVER_DE!D67</f>
        <v>638.01</v>
      </c>
      <c r="E68" s="48">
        <f>HAVER_DE!E71</f>
        <v>118.21</v>
      </c>
      <c r="F68" s="48">
        <f>HAVER_DE!F67</f>
        <v>178.32</v>
      </c>
      <c r="G68" s="48">
        <f>HAVER_DE!G67</f>
        <v>184.43</v>
      </c>
      <c r="H68" s="48">
        <f>HAVER_DE!H67</f>
        <v>9.3333333333333339</v>
      </c>
      <c r="I68" s="48">
        <f>HAVER_DE!I67</f>
        <v>104.31666666666666</v>
      </c>
      <c r="J68" s="48">
        <f>HAVER_DE!J67</f>
        <v>87.3</v>
      </c>
      <c r="K68" s="48">
        <f>(HAVER_DE!K67)</f>
        <v>29.903333333333336</v>
      </c>
      <c r="L68" s="48">
        <f>Consensus!C65</f>
        <v>1.7</v>
      </c>
      <c r="M68" s="48"/>
      <c r="N68" s="48"/>
      <c r="O68" s="48"/>
      <c r="P68" s="48"/>
      <c r="Q68" s="48"/>
      <c r="R68" s="48"/>
      <c r="S68" s="51"/>
      <c r="T68" s="48"/>
    </row>
    <row r="69" spans="1:20" x14ac:dyDescent="0.25">
      <c r="A69" s="47">
        <v>36892</v>
      </c>
      <c r="B69" s="48">
        <f>HAVER_DE!B68</f>
        <v>84.13333333333334</v>
      </c>
      <c r="C69" s="48">
        <f>HAVER_DE!C68</f>
        <v>81.233333333333334</v>
      </c>
      <c r="D69" s="48">
        <f>HAVER_DE!D68</f>
        <v>650.94000000000005</v>
      </c>
      <c r="E69" s="48">
        <f>HAVER_DE!E72</f>
        <v>114.83</v>
      </c>
      <c r="F69" s="48">
        <f>HAVER_DE!F68</f>
        <v>171.61</v>
      </c>
      <c r="G69" s="48">
        <f>HAVER_DE!G68</f>
        <v>183.97</v>
      </c>
      <c r="H69" s="48">
        <f>HAVER_DE!H68</f>
        <v>9.3000000000000007</v>
      </c>
      <c r="I69" s="48">
        <f>HAVER_DE!I68</f>
        <v>105.01666666666667</v>
      </c>
      <c r="J69" s="48">
        <f>HAVER_DE!J68</f>
        <v>86.6</v>
      </c>
      <c r="K69" s="48">
        <f>(HAVER_DE!K68)</f>
        <v>25.773333333333337</v>
      </c>
      <c r="L69" s="48" t="str">
        <f>Consensus!C66</f>
        <v>NaN</v>
      </c>
      <c r="M69" s="48"/>
      <c r="N69" s="48"/>
      <c r="O69" s="48"/>
      <c r="P69" s="48"/>
      <c r="Q69" s="48"/>
      <c r="R69" s="48"/>
      <c r="S69" s="51"/>
      <c r="T69" s="48"/>
    </row>
    <row r="70" spans="1:20" x14ac:dyDescent="0.25">
      <c r="A70" s="47">
        <v>36982</v>
      </c>
      <c r="B70" s="48">
        <f>HAVER_DE!B69</f>
        <v>84.5</v>
      </c>
      <c r="C70" s="48">
        <f>HAVER_DE!C69</f>
        <v>82</v>
      </c>
      <c r="D70" s="48">
        <f>HAVER_DE!D69</f>
        <v>650.64</v>
      </c>
      <c r="E70" s="48">
        <f>HAVER_DE!E73</f>
        <v>114.04</v>
      </c>
      <c r="F70" s="48">
        <f>HAVER_DE!F69</f>
        <v>171.97</v>
      </c>
      <c r="G70" s="48">
        <f>HAVER_DE!G69</f>
        <v>184.79</v>
      </c>
      <c r="H70" s="48">
        <f>HAVER_DE!H69</f>
        <v>9.2666666666666675</v>
      </c>
      <c r="I70" s="48">
        <f>HAVER_DE!I69</f>
        <v>103.50666666666666</v>
      </c>
      <c r="J70" s="48">
        <f>HAVER_DE!J69</f>
        <v>85</v>
      </c>
      <c r="K70" s="48">
        <f>(HAVER_DE!K69)</f>
        <v>27.22666666666667</v>
      </c>
      <c r="L70" s="48">
        <f>Consensus!C67</f>
        <v>1.9</v>
      </c>
      <c r="M70" s="48"/>
      <c r="N70" s="48"/>
      <c r="O70" s="48"/>
      <c r="P70" s="48"/>
      <c r="Q70" s="48"/>
      <c r="R70" s="48"/>
      <c r="S70" s="51"/>
      <c r="T70" s="48"/>
    </row>
    <row r="71" spans="1:20" x14ac:dyDescent="0.25">
      <c r="A71" s="47">
        <v>37073</v>
      </c>
      <c r="B71" s="48">
        <f>HAVER_DE!B70</f>
        <v>84.7</v>
      </c>
      <c r="C71" s="48">
        <f>HAVER_DE!C70</f>
        <v>82.2</v>
      </c>
      <c r="D71" s="48">
        <f>HAVER_DE!D70</f>
        <v>649.28</v>
      </c>
      <c r="E71" s="48">
        <f>HAVER_DE!E74</f>
        <v>112.94</v>
      </c>
      <c r="F71" s="48">
        <f>HAVER_DE!F70</f>
        <v>168.4</v>
      </c>
      <c r="G71" s="48">
        <f>HAVER_DE!G70</f>
        <v>184.47</v>
      </c>
      <c r="H71" s="48">
        <f>HAVER_DE!H70</f>
        <v>9.3333333333333339</v>
      </c>
      <c r="I71" s="48">
        <f>HAVER_DE!I70</f>
        <v>101.48</v>
      </c>
      <c r="J71" s="48">
        <f>HAVER_DE!J70</f>
        <v>84</v>
      </c>
      <c r="K71" s="48">
        <f>(HAVER_DE!K70)</f>
        <v>25.426666666666666</v>
      </c>
      <c r="L71" s="48" t="str">
        <f>Consensus!C68</f>
        <v>NaN</v>
      </c>
      <c r="M71" s="48"/>
      <c r="N71" s="48"/>
      <c r="O71" s="48"/>
      <c r="P71" s="48"/>
      <c r="Q71" s="48"/>
      <c r="R71" s="48"/>
      <c r="S71" s="51"/>
      <c r="T71" s="48"/>
    </row>
    <row r="72" spans="1:20" x14ac:dyDescent="0.25">
      <c r="A72" s="47">
        <v>37165</v>
      </c>
      <c r="B72" s="48">
        <f>HAVER_DE!B71</f>
        <v>85.233333333333334</v>
      </c>
      <c r="C72" s="48">
        <f>HAVER_DE!C71</f>
        <v>82.3</v>
      </c>
      <c r="D72" s="48">
        <f>HAVER_DE!D71</f>
        <v>648.75</v>
      </c>
      <c r="E72" s="48">
        <f>HAVER_DE!E75</f>
        <v>112.42</v>
      </c>
      <c r="F72" s="48">
        <f>HAVER_DE!F71</f>
        <v>166.8</v>
      </c>
      <c r="G72" s="48">
        <f>HAVER_DE!G71</f>
        <v>186.77</v>
      </c>
      <c r="H72" s="48">
        <f>HAVER_DE!H71</f>
        <v>9.5666666666666682</v>
      </c>
      <c r="I72" s="48">
        <f>HAVER_DE!I71</f>
        <v>100.72666666666665</v>
      </c>
      <c r="J72" s="48">
        <f>HAVER_DE!J71</f>
        <v>81.8</v>
      </c>
      <c r="K72" s="48">
        <f>(HAVER_DE!K71)</f>
        <v>19.306666666666668</v>
      </c>
      <c r="L72" s="48">
        <f>Consensus!C69</f>
        <v>1.8</v>
      </c>
      <c r="M72" s="48"/>
      <c r="N72" s="48"/>
      <c r="O72" s="48"/>
      <c r="P72" s="48"/>
      <c r="Q72" s="48"/>
      <c r="R72" s="48"/>
      <c r="S72" s="51"/>
      <c r="T72" s="48"/>
    </row>
    <row r="73" spans="1:20" x14ac:dyDescent="0.25">
      <c r="A73" s="47">
        <v>37257</v>
      </c>
      <c r="B73" s="48">
        <f>HAVER_DE!B72</f>
        <v>85.633333333333326</v>
      </c>
      <c r="C73" s="48">
        <f>HAVER_DE!C72</f>
        <v>82.8</v>
      </c>
      <c r="D73" s="48">
        <f>HAVER_DE!D72</f>
        <v>645.41999999999996</v>
      </c>
      <c r="E73" s="48">
        <f>HAVER_DE!E76</f>
        <v>112.38</v>
      </c>
      <c r="F73" s="48">
        <f>HAVER_DE!F72</f>
        <v>160.97999999999999</v>
      </c>
      <c r="G73" s="48">
        <f>HAVER_DE!G72</f>
        <v>185.99</v>
      </c>
      <c r="H73" s="48">
        <f>HAVER_DE!H72</f>
        <v>9.6</v>
      </c>
      <c r="I73" s="48">
        <f>HAVER_DE!I72</f>
        <v>99.633333333333326</v>
      </c>
      <c r="J73" s="48">
        <f>HAVER_DE!J72</f>
        <v>82</v>
      </c>
      <c r="K73" s="48">
        <f>(HAVER_DE!K72)</f>
        <v>21.143333333333334</v>
      </c>
      <c r="L73" s="48" t="str">
        <f>Consensus!C70</f>
        <v>NaN</v>
      </c>
      <c r="M73" s="48"/>
      <c r="N73" s="48"/>
      <c r="O73" s="48"/>
      <c r="P73" s="48"/>
      <c r="Q73" s="48"/>
      <c r="R73" s="48"/>
      <c r="S73" s="51"/>
      <c r="T73" s="48"/>
    </row>
    <row r="74" spans="1:20" x14ac:dyDescent="0.25">
      <c r="A74" s="47">
        <v>37347</v>
      </c>
      <c r="B74" s="48">
        <f>HAVER_DE!B73</f>
        <v>85.866666666666674</v>
      </c>
      <c r="C74" s="48">
        <f>HAVER_DE!C73</f>
        <v>83.033333333333331</v>
      </c>
      <c r="D74" s="48">
        <f>HAVER_DE!D73</f>
        <v>648.22</v>
      </c>
      <c r="E74" s="48">
        <f>HAVER_DE!E77</f>
        <v>111.34</v>
      </c>
      <c r="F74" s="48">
        <f>HAVER_DE!F73</f>
        <v>164.84</v>
      </c>
      <c r="G74" s="48">
        <f>HAVER_DE!G73</f>
        <v>191.84</v>
      </c>
      <c r="H74" s="48">
        <f>HAVER_DE!H73</f>
        <v>9.6666666666666661</v>
      </c>
      <c r="I74" s="48">
        <f>HAVER_DE!I73</f>
        <v>99.09333333333332</v>
      </c>
      <c r="J74" s="48">
        <f>HAVER_DE!J73</f>
        <v>82.2</v>
      </c>
      <c r="K74" s="48">
        <f>(HAVER_DE!K73)</f>
        <v>25.033333333333331</v>
      </c>
      <c r="L74" s="48">
        <f>Consensus!C71</f>
        <v>1.9</v>
      </c>
      <c r="M74" s="48"/>
      <c r="N74" s="48"/>
      <c r="O74" s="48"/>
      <c r="P74" s="48"/>
      <c r="Q74" s="48"/>
      <c r="R74" s="48"/>
      <c r="S74" s="51"/>
      <c r="T74" s="48"/>
    </row>
    <row r="75" spans="1:20" x14ac:dyDescent="0.25">
      <c r="A75" s="47">
        <v>37438</v>
      </c>
      <c r="B75" s="48">
        <f>HAVER_DE!B74</f>
        <v>86.066666666666663</v>
      </c>
      <c r="C75" s="48">
        <f>HAVER_DE!C74</f>
        <v>83.2</v>
      </c>
      <c r="D75" s="48">
        <f>HAVER_DE!D74</f>
        <v>651.24</v>
      </c>
      <c r="E75" s="48">
        <f>HAVER_DE!E78</f>
        <v>111.66</v>
      </c>
      <c r="F75" s="48">
        <f>HAVER_DE!F74</f>
        <v>165.79</v>
      </c>
      <c r="G75" s="48">
        <f>HAVER_DE!G74</f>
        <v>194.99</v>
      </c>
      <c r="H75" s="48">
        <f>HAVER_DE!H74</f>
        <v>9.8333333333333339</v>
      </c>
      <c r="I75" s="48">
        <f>HAVER_DE!I74</f>
        <v>99.396666666666661</v>
      </c>
      <c r="J75" s="48">
        <f>HAVER_DE!J74</f>
        <v>82.7</v>
      </c>
      <c r="K75" s="48">
        <f>(HAVER_DE!K74)</f>
        <v>26.916666666666668</v>
      </c>
      <c r="L75" s="48" t="str">
        <f>Consensus!C72</f>
        <v>NaN</v>
      </c>
      <c r="M75" s="48"/>
      <c r="N75" s="48"/>
      <c r="O75" s="48"/>
      <c r="P75" s="48"/>
      <c r="Q75" s="48"/>
      <c r="R75" s="48"/>
      <c r="S75" s="51"/>
      <c r="T75" s="48"/>
    </row>
    <row r="76" spans="1:20" x14ac:dyDescent="0.25">
      <c r="A76" s="47">
        <v>37530</v>
      </c>
      <c r="B76" s="48">
        <f>HAVER_DE!B75</f>
        <v>86.166666666666671</v>
      </c>
      <c r="C76" s="48">
        <f>HAVER_DE!C75</f>
        <v>83.233333333333334</v>
      </c>
      <c r="D76" s="48">
        <f>HAVER_DE!D75</f>
        <v>650.41</v>
      </c>
      <c r="E76" s="48">
        <f>HAVER_DE!E79</f>
        <v>111.84</v>
      </c>
      <c r="F76" s="48">
        <f>HAVER_DE!F75</f>
        <v>169.74</v>
      </c>
      <c r="G76" s="48">
        <f>HAVER_DE!G75</f>
        <v>198.53</v>
      </c>
      <c r="H76" s="48">
        <f>HAVER_DE!H75</f>
        <v>10.1</v>
      </c>
      <c r="I76" s="48">
        <f>HAVER_DE!I75</f>
        <v>95.34666666666665</v>
      </c>
      <c r="J76" s="48">
        <f>HAVER_DE!J75</f>
        <v>83</v>
      </c>
      <c r="K76" s="48">
        <f>(HAVER_DE!K75)</f>
        <v>26.836666666666662</v>
      </c>
      <c r="L76" s="48">
        <f>Consensus!C73</f>
        <v>1.8</v>
      </c>
      <c r="M76" s="48"/>
      <c r="N76" s="48"/>
      <c r="O76" s="48"/>
      <c r="P76" s="48"/>
      <c r="Q76" s="48"/>
      <c r="R76" s="48"/>
      <c r="S76" s="51"/>
      <c r="T76" s="48"/>
    </row>
    <row r="77" spans="1:20" x14ac:dyDescent="0.25">
      <c r="A77" s="47">
        <v>37622</v>
      </c>
      <c r="B77" s="48">
        <f>HAVER_DE!B76</f>
        <v>86.366666666666674</v>
      </c>
      <c r="C77" s="48">
        <f>HAVER_DE!C76</f>
        <v>83.766666666666666</v>
      </c>
      <c r="D77" s="48">
        <f>HAVER_DE!D76</f>
        <v>640.80999999999995</v>
      </c>
      <c r="E77" s="48">
        <f>HAVER_DE!E80</f>
        <v>109.89</v>
      </c>
      <c r="F77" s="48">
        <f>HAVER_DE!F76</f>
        <v>173.6</v>
      </c>
      <c r="G77" s="48">
        <f>HAVER_DE!G76</f>
        <v>192.62</v>
      </c>
      <c r="H77" s="48">
        <f>HAVER_DE!H76</f>
        <v>10.466666666666667</v>
      </c>
      <c r="I77" s="48">
        <f>HAVER_DE!I76</f>
        <v>94.893333333333331</v>
      </c>
      <c r="J77" s="48">
        <f>HAVER_DE!J76</f>
        <v>82.6</v>
      </c>
      <c r="K77" s="48">
        <f>(HAVER_DE!K76)</f>
        <v>31.61</v>
      </c>
      <c r="L77" s="48" t="str">
        <f>Consensus!C74</f>
        <v>NaN</v>
      </c>
      <c r="M77" s="48"/>
      <c r="N77" s="48"/>
      <c r="O77" s="48"/>
      <c r="P77" s="48"/>
      <c r="Q77" s="48"/>
      <c r="R77" s="48"/>
      <c r="S77" s="51"/>
      <c r="T77" s="48"/>
    </row>
    <row r="78" spans="1:20" x14ac:dyDescent="0.25">
      <c r="A78" s="47">
        <v>37712</v>
      </c>
      <c r="B78" s="48">
        <f>HAVER_DE!B77</f>
        <v>86.466666666666654</v>
      </c>
      <c r="C78" s="48">
        <f>HAVER_DE!C77</f>
        <v>83.7</v>
      </c>
      <c r="D78" s="48">
        <f>HAVER_DE!D77</f>
        <v>641.49</v>
      </c>
      <c r="E78" s="48">
        <f>HAVER_DE!E81</f>
        <v>111.54</v>
      </c>
      <c r="F78" s="48">
        <f>HAVER_DE!F77</f>
        <v>172.03</v>
      </c>
      <c r="G78" s="48">
        <f>HAVER_DE!G77</f>
        <v>192.05</v>
      </c>
      <c r="H78" s="48">
        <f>HAVER_DE!H77</f>
        <v>10.6</v>
      </c>
      <c r="I78" s="48">
        <f>HAVER_DE!I77</f>
        <v>96.65333333333335</v>
      </c>
      <c r="J78" s="48">
        <f>HAVER_DE!J77</f>
        <v>82.9</v>
      </c>
      <c r="K78" s="48">
        <f>(HAVER_DE!K77)</f>
        <v>26.099999999999998</v>
      </c>
      <c r="L78" s="48">
        <f>Consensus!C75</f>
        <v>1.6</v>
      </c>
      <c r="M78" s="48"/>
      <c r="N78" s="48"/>
      <c r="O78" s="48"/>
      <c r="P78" s="48"/>
      <c r="Q78" s="48"/>
      <c r="R78" s="48"/>
      <c r="S78" s="51"/>
      <c r="T78" s="48"/>
    </row>
    <row r="79" spans="1:20" x14ac:dyDescent="0.25">
      <c r="A79" s="47">
        <v>37803</v>
      </c>
      <c r="B79" s="48">
        <f>HAVER_DE!B78</f>
        <v>86.766666666666666</v>
      </c>
      <c r="C79" s="48">
        <f>HAVER_DE!C78</f>
        <v>83.933333333333337</v>
      </c>
      <c r="D79" s="48">
        <f>HAVER_DE!D78</f>
        <v>646.4</v>
      </c>
      <c r="E79" s="48">
        <f>HAVER_DE!E82</f>
        <v>111.23</v>
      </c>
      <c r="F79" s="48">
        <f>HAVER_DE!F78</f>
        <v>173.48</v>
      </c>
      <c r="G79" s="48">
        <f>HAVER_DE!G78</f>
        <v>197.89</v>
      </c>
      <c r="H79" s="48">
        <f>HAVER_DE!H78</f>
        <v>10.533333333333333</v>
      </c>
      <c r="I79" s="48">
        <f>HAVER_DE!I78</f>
        <v>98.323333333333338</v>
      </c>
      <c r="J79" s="48">
        <f>HAVER_DE!J78</f>
        <v>82.1</v>
      </c>
      <c r="K79" s="48">
        <f>(HAVER_DE!K78)</f>
        <v>28.48</v>
      </c>
      <c r="L79" s="48" t="str">
        <f>Consensus!C76</f>
        <v>NaN</v>
      </c>
      <c r="M79" s="48"/>
      <c r="N79" s="48"/>
      <c r="O79" s="48"/>
      <c r="P79" s="48"/>
      <c r="Q79" s="48"/>
      <c r="R79" s="48"/>
      <c r="S79" s="51"/>
      <c r="T79" s="48"/>
    </row>
    <row r="80" spans="1:20" x14ac:dyDescent="0.25">
      <c r="A80" s="47">
        <v>37895</v>
      </c>
      <c r="B80" s="48">
        <f>HAVER_DE!B79</f>
        <v>87</v>
      </c>
      <c r="C80" s="48">
        <f>HAVER_DE!C79</f>
        <v>84.166666666666657</v>
      </c>
      <c r="D80" s="48">
        <f>HAVER_DE!D79</f>
        <v>648.22</v>
      </c>
      <c r="E80" s="48">
        <f>HAVER_DE!E83</f>
        <v>111.11</v>
      </c>
      <c r="F80" s="48">
        <f>HAVER_DE!F79</f>
        <v>179.18</v>
      </c>
      <c r="G80" s="48">
        <f>HAVER_DE!G79</f>
        <v>202.64</v>
      </c>
      <c r="H80" s="48">
        <f>HAVER_DE!H79</f>
        <v>10.5</v>
      </c>
      <c r="I80" s="48">
        <f>HAVER_DE!I79</f>
        <v>98.356666666666669</v>
      </c>
      <c r="J80" s="48">
        <f>HAVER_DE!J79</f>
        <v>83.3</v>
      </c>
      <c r="K80" s="48">
        <f>(HAVER_DE!K79)</f>
        <v>29.45</v>
      </c>
      <c r="L80" s="48">
        <f>Consensus!C77</f>
        <v>1.6</v>
      </c>
      <c r="M80" s="48"/>
      <c r="N80" s="48"/>
      <c r="O80" s="48"/>
      <c r="P80" s="48"/>
      <c r="Q80" s="48"/>
      <c r="R80" s="48"/>
      <c r="S80" s="51"/>
      <c r="T80" s="48"/>
    </row>
    <row r="81" spans="1:20" x14ac:dyDescent="0.25">
      <c r="A81" s="47">
        <v>37987</v>
      </c>
      <c r="B81" s="48">
        <f>HAVER_DE!B80</f>
        <v>87.600000000000009</v>
      </c>
      <c r="C81" s="48">
        <f>HAVER_DE!C80</f>
        <v>84.766666666666666</v>
      </c>
      <c r="D81" s="48">
        <f>HAVER_DE!D80</f>
        <v>647.08000000000004</v>
      </c>
      <c r="E81" s="48">
        <f>HAVER_DE!E84</f>
        <v>109.27</v>
      </c>
      <c r="F81" s="48">
        <f>HAVER_DE!F80</f>
        <v>181.71</v>
      </c>
      <c r="G81" s="48">
        <f>HAVER_DE!G80</f>
        <v>211.35</v>
      </c>
      <c r="H81" s="48">
        <f>HAVER_DE!H80</f>
        <v>10.333333333333334</v>
      </c>
      <c r="I81" s="48">
        <f>HAVER_DE!I80</f>
        <v>98.106666666666669</v>
      </c>
      <c r="J81" s="48">
        <f>HAVER_DE!J80</f>
        <v>83.6</v>
      </c>
      <c r="K81" s="48">
        <f>(HAVER_DE!K80)</f>
        <v>31.893333333333334</v>
      </c>
      <c r="L81" s="48" t="str">
        <f>Consensus!C78</f>
        <v>NaN</v>
      </c>
      <c r="M81" s="48"/>
      <c r="N81" s="48"/>
      <c r="O81" s="48"/>
      <c r="P81" s="48"/>
      <c r="Q81" s="48"/>
      <c r="R81" s="48"/>
      <c r="S81" s="51"/>
      <c r="T81" s="48"/>
    </row>
    <row r="82" spans="1:20" x14ac:dyDescent="0.25">
      <c r="A82" s="47">
        <v>38078</v>
      </c>
      <c r="B82" s="48">
        <f>HAVER_DE!B81</f>
        <v>88.100000000000009</v>
      </c>
      <c r="C82" s="48">
        <f>HAVER_DE!C81</f>
        <v>85.233333333333334</v>
      </c>
      <c r="D82" s="48">
        <f>HAVER_DE!D81</f>
        <v>650.41</v>
      </c>
      <c r="E82" s="48">
        <f>HAVER_DE!E85</f>
        <v>111.04</v>
      </c>
      <c r="F82" s="48">
        <f>HAVER_DE!F81</f>
        <v>185.42</v>
      </c>
      <c r="G82" s="48">
        <f>HAVER_DE!G81</f>
        <v>220.56</v>
      </c>
      <c r="H82" s="48">
        <f>HAVER_DE!H81</f>
        <v>10.466666666666667</v>
      </c>
      <c r="I82" s="48">
        <f>HAVER_DE!I81</f>
        <v>98.07</v>
      </c>
      <c r="J82" s="48">
        <f>HAVER_DE!J81</f>
        <v>83.9</v>
      </c>
      <c r="K82" s="48">
        <f>(HAVER_DE!K81)</f>
        <v>35.383333333333333</v>
      </c>
      <c r="L82" s="48">
        <f>Consensus!C79</f>
        <v>1.5</v>
      </c>
      <c r="M82" s="48"/>
      <c r="N82" s="48"/>
      <c r="O82" s="48"/>
      <c r="P82" s="48"/>
      <c r="Q82" s="48"/>
      <c r="R82" s="48"/>
      <c r="S82" s="51"/>
      <c r="T82" s="48"/>
    </row>
    <row r="83" spans="1:20" x14ac:dyDescent="0.25">
      <c r="A83" s="47">
        <v>38169</v>
      </c>
      <c r="B83" s="48">
        <f>HAVER_DE!B82</f>
        <v>88.266666666666652</v>
      </c>
      <c r="C83" s="48">
        <f>HAVER_DE!C82</f>
        <v>85.600000000000009</v>
      </c>
      <c r="D83" s="48">
        <f>HAVER_DE!D82</f>
        <v>649.04999999999995</v>
      </c>
      <c r="E83" s="48">
        <f>HAVER_DE!E86</f>
        <v>112.17</v>
      </c>
      <c r="F83" s="48">
        <f>HAVER_DE!F82</f>
        <v>189.4</v>
      </c>
      <c r="G83" s="48">
        <f>HAVER_DE!G82</f>
        <v>216.87</v>
      </c>
      <c r="H83" s="48">
        <f>HAVER_DE!H82</f>
        <v>10.633333333333333</v>
      </c>
      <c r="I83" s="48">
        <f>HAVER_DE!I82</f>
        <v>98.396666666666661</v>
      </c>
      <c r="J83" s="48">
        <f>HAVER_DE!J82</f>
        <v>84.2</v>
      </c>
      <c r="K83" s="48">
        <f>(HAVER_DE!K82)</f>
        <v>41.543333333333329</v>
      </c>
      <c r="L83" s="48" t="str">
        <f>Consensus!C80</f>
        <v>NaN</v>
      </c>
      <c r="M83" s="48"/>
      <c r="N83" s="48"/>
      <c r="O83" s="48"/>
      <c r="P83" s="48"/>
      <c r="Q83" s="48"/>
      <c r="R83" s="48"/>
      <c r="S83" s="51"/>
      <c r="T83" s="48"/>
    </row>
    <row r="84" spans="1:20" x14ac:dyDescent="0.25">
      <c r="A84" s="47">
        <v>38261</v>
      </c>
      <c r="B84" s="48">
        <f>HAVER_DE!B83</f>
        <v>88.433333333333337</v>
      </c>
      <c r="C84" s="48">
        <f>HAVER_DE!C83</f>
        <v>85.866666666666674</v>
      </c>
      <c r="D84" s="48">
        <f>HAVER_DE!D83</f>
        <v>648.44000000000005</v>
      </c>
      <c r="E84" s="48">
        <f>HAVER_DE!E87</f>
        <v>116.91</v>
      </c>
      <c r="F84" s="48">
        <f>HAVER_DE!F83</f>
        <v>190.17</v>
      </c>
      <c r="G84" s="48">
        <f>HAVER_DE!G83</f>
        <v>217.9</v>
      </c>
      <c r="H84" s="48">
        <f>HAVER_DE!H83</f>
        <v>10.799999999999999</v>
      </c>
      <c r="I84" s="48">
        <f>HAVER_DE!I83</f>
        <v>98.36</v>
      </c>
      <c r="J84" s="48">
        <f>HAVER_DE!J83</f>
        <v>84.2</v>
      </c>
      <c r="K84" s="48">
        <f>(HAVER_DE!K83)</f>
        <v>43.99</v>
      </c>
      <c r="L84" s="48">
        <f>Consensus!C81</f>
        <v>1.6</v>
      </c>
      <c r="M84" s="48"/>
      <c r="N84" s="48"/>
      <c r="O84" s="48"/>
      <c r="P84" s="48"/>
      <c r="Q84" s="48"/>
      <c r="R84" s="48"/>
      <c r="S84" s="51"/>
      <c r="T84" s="48"/>
    </row>
    <row r="85" spans="1:20" x14ac:dyDescent="0.25">
      <c r="A85" s="47">
        <v>38353</v>
      </c>
      <c r="B85" s="48">
        <f>HAVER_DE!B84</f>
        <v>88.166666666666671</v>
      </c>
      <c r="C85" s="48">
        <f>HAVER_DE!C84</f>
        <v>86.066666666666663</v>
      </c>
      <c r="D85" s="48">
        <f>HAVER_DE!D84</f>
        <v>648.44000000000005</v>
      </c>
      <c r="E85" s="48">
        <f>HAVER_DE!E88</f>
        <v>114.75</v>
      </c>
      <c r="F85" s="48">
        <f>HAVER_DE!F84</f>
        <v>186.78</v>
      </c>
      <c r="G85" s="48">
        <f>HAVER_DE!G84</f>
        <v>223.43</v>
      </c>
      <c r="H85" s="48">
        <f>HAVER_DE!H84</f>
        <v>11.866666666666667</v>
      </c>
      <c r="I85" s="48">
        <f>HAVER_DE!I84</f>
        <v>99.866666666666674</v>
      </c>
      <c r="J85" s="48">
        <f>HAVER_DE!J84</f>
        <v>84</v>
      </c>
      <c r="K85" s="48">
        <f>(HAVER_DE!K84)</f>
        <v>47.16</v>
      </c>
      <c r="L85" s="48" t="str">
        <f>Consensus!C82</f>
        <v>NaN</v>
      </c>
      <c r="M85" s="48"/>
      <c r="N85" s="48"/>
      <c r="O85" s="48"/>
      <c r="P85" s="48"/>
      <c r="Q85" s="48"/>
      <c r="R85" s="48"/>
      <c r="S85" s="51"/>
      <c r="T85" s="48"/>
    </row>
    <row r="86" spans="1:20" x14ac:dyDescent="0.25">
      <c r="A86" s="47">
        <v>38443</v>
      </c>
      <c r="B86" s="48">
        <f>HAVER_DE!B85</f>
        <v>88.266666666666666</v>
      </c>
      <c r="C86" s="48">
        <f>HAVER_DE!C85</f>
        <v>86.366666666666674</v>
      </c>
      <c r="D86" s="48">
        <f>HAVER_DE!D85</f>
        <v>651.91999999999996</v>
      </c>
      <c r="E86" s="48">
        <f>HAVER_DE!E89</f>
        <v>121.77</v>
      </c>
      <c r="F86" s="48">
        <f>HAVER_DE!F85</f>
        <v>195.96</v>
      </c>
      <c r="G86" s="48">
        <f>HAVER_DE!G85</f>
        <v>227.21</v>
      </c>
      <c r="H86" s="48">
        <f>HAVER_DE!H85</f>
        <v>11.866666666666667</v>
      </c>
      <c r="I86" s="48">
        <f>HAVER_DE!I85</f>
        <v>99.523333333333326</v>
      </c>
      <c r="J86" s="48">
        <f>HAVER_DE!J85</f>
        <v>83.5</v>
      </c>
      <c r="K86" s="48">
        <f>(HAVER_DE!K85)</f>
        <v>51.833333333333336</v>
      </c>
      <c r="L86" s="48">
        <f>Consensus!C83</f>
        <v>1.609</v>
      </c>
      <c r="M86" s="48"/>
      <c r="N86" s="48"/>
      <c r="O86" s="48"/>
      <c r="P86" s="48"/>
      <c r="Q86" s="48"/>
      <c r="R86" s="48"/>
      <c r="S86" s="51"/>
      <c r="T86" s="48"/>
    </row>
    <row r="87" spans="1:20" x14ac:dyDescent="0.25">
      <c r="A87" s="47">
        <v>38534</v>
      </c>
      <c r="B87" s="48">
        <f>HAVER_DE!B86</f>
        <v>88.333333333333329</v>
      </c>
      <c r="C87" s="48">
        <f>HAVER_DE!C86</f>
        <v>86.866666666666674</v>
      </c>
      <c r="D87" s="48">
        <f>HAVER_DE!D86</f>
        <v>657.44</v>
      </c>
      <c r="E87" s="48">
        <f>HAVER_DE!E90</f>
        <v>122.31</v>
      </c>
      <c r="F87" s="48">
        <f>HAVER_DE!F86</f>
        <v>200.98</v>
      </c>
      <c r="G87" s="48">
        <f>HAVER_DE!G86</f>
        <v>236.46</v>
      </c>
      <c r="H87" s="48">
        <f>HAVER_DE!H86</f>
        <v>11.666666666666666</v>
      </c>
      <c r="I87" s="48">
        <f>HAVER_DE!I86</f>
        <v>99.686666666666667</v>
      </c>
      <c r="J87" s="48">
        <f>HAVER_DE!J86</f>
        <v>83.8</v>
      </c>
      <c r="K87" s="48">
        <f>(HAVER_DE!K86)</f>
        <v>61.426666666666669</v>
      </c>
      <c r="L87" s="48" t="str">
        <f>Consensus!C84</f>
        <v>NaN</v>
      </c>
      <c r="M87" s="48"/>
      <c r="N87" s="48"/>
      <c r="O87" s="48"/>
      <c r="P87" s="48"/>
      <c r="Q87" s="48"/>
      <c r="R87" s="48"/>
      <c r="S87" s="51"/>
      <c r="T87" s="48"/>
    </row>
    <row r="88" spans="1:20" x14ac:dyDescent="0.25">
      <c r="A88" s="47">
        <v>38626</v>
      </c>
      <c r="B88" s="48">
        <f>HAVER_DE!B87</f>
        <v>88.566666666666663</v>
      </c>
      <c r="C88" s="48">
        <f>HAVER_DE!C87</f>
        <v>87.199999999999989</v>
      </c>
      <c r="D88" s="48">
        <f>HAVER_DE!D87</f>
        <v>660.54</v>
      </c>
      <c r="E88" s="48">
        <f>HAVER_DE!E91</f>
        <v>126.29</v>
      </c>
      <c r="F88" s="48">
        <f>HAVER_DE!F87</f>
        <v>209.38</v>
      </c>
      <c r="G88" s="48">
        <f>HAVER_DE!G87</f>
        <v>240.28</v>
      </c>
      <c r="H88" s="48">
        <f>HAVER_DE!H87</f>
        <v>11.433333333333332</v>
      </c>
      <c r="I88" s="48">
        <f>HAVER_DE!I87</f>
        <v>100.92333333333333</v>
      </c>
      <c r="J88" s="48">
        <f>HAVER_DE!J87</f>
        <v>84.2</v>
      </c>
      <c r="K88" s="48">
        <f>(HAVER_DE!K87)</f>
        <v>57.06</v>
      </c>
      <c r="L88" s="48">
        <f>Consensus!C85</f>
        <v>1.5329999999999999</v>
      </c>
      <c r="M88" s="48"/>
      <c r="N88" s="48"/>
      <c r="O88" s="48"/>
      <c r="P88" s="48"/>
      <c r="Q88" s="48"/>
      <c r="R88" s="48"/>
      <c r="S88" s="51"/>
      <c r="T88" s="48"/>
    </row>
    <row r="89" spans="1:20" x14ac:dyDescent="0.25">
      <c r="A89" s="47">
        <v>38718</v>
      </c>
      <c r="B89" s="48">
        <f>HAVER_DE!B88</f>
        <v>88.7</v>
      </c>
      <c r="C89" s="48">
        <f>HAVER_DE!C88</f>
        <v>87.5</v>
      </c>
      <c r="D89" s="48">
        <f>HAVER_DE!D88</f>
        <v>666.89</v>
      </c>
      <c r="E89" s="48">
        <f>HAVER_DE!E92</f>
        <v>126.71</v>
      </c>
      <c r="F89" s="48">
        <f>HAVER_DE!F88</f>
        <v>214.52</v>
      </c>
      <c r="G89" s="48">
        <f>HAVER_DE!G88</f>
        <v>248.43</v>
      </c>
      <c r="H89" s="48">
        <f>HAVER_DE!H88</f>
        <v>11.4</v>
      </c>
      <c r="I89" s="48">
        <f>HAVER_DE!I88</f>
        <v>103.31</v>
      </c>
      <c r="J89" s="48">
        <f>HAVER_DE!J88</f>
        <v>85.1</v>
      </c>
      <c r="K89" s="48">
        <f>(HAVER_DE!K88)</f>
        <v>61.75</v>
      </c>
      <c r="L89" s="48" t="str">
        <f>Consensus!C86</f>
        <v>NaN</v>
      </c>
      <c r="M89" s="48"/>
      <c r="N89" s="48"/>
      <c r="O89" s="48"/>
      <c r="P89" s="48"/>
      <c r="Q89" s="48"/>
      <c r="R89" s="48"/>
      <c r="S89" s="51"/>
      <c r="T89" s="48"/>
    </row>
    <row r="90" spans="1:20" x14ac:dyDescent="0.25">
      <c r="A90" s="47">
        <v>38808</v>
      </c>
      <c r="B90" s="48">
        <f>HAVER_DE!B89</f>
        <v>88.833333333333329</v>
      </c>
      <c r="C90" s="48">
        <f>HAVER_DE!C89</f>
        <v>88</v>
      </c>
      <c r="D90" s="48">
        <f>HAVER_DE!D89</f>
        <v>678.38</v>
      </c>
      <c r="E90" s="48">
        <f>HAVER_DE!E93</f>
        <v>125.5</v>
      </c>
      <c r="F90" s="48">
        <f>HAVER_DE!F89</f>
        <v>217.96</v>
      </c>
      <c r="G90" s="48">
        <f>HAVER_DE!G89</f>
        <v>255.86</v>
      </c>
      <c r="H90" s="48">
        <f>HAVER_DE!H89</f>
        <v>11</v>
      </c>
      <c r="I90" s="48">
        <f>HAVER_DE!I89</f>
        <v>103.79666666666667</v>
      </c>
      <c r="J90" s="48">
        <f>HAVER_DE!J89</f>
        <v>86.4</v>
      </c>
      <c r="K90" s="48">
        <f>(HAVER_DE!K89)</f>
        <v>69.623333333333335</v>
      </c>
      <c r="L90" s="48">
        <f>Consensus!C87</f>
        <v>1.5269999999999999</v>
      </c>
      <c r="M90" s="48"/>
      <c r="N90" s="48"/>
      <c r="O90" s="48"/>
      <c r="P90" s="48"/>
      <c r="Q90" s="48"/>
      <c r="R90" s="48"/>
      <c r="S90" s="51"/>
      <c r="T90" s="48"/>
    </row>
    <row r="91" spans="1:20" x14ac:dyDescent="0.25">
      <c r="A91" s="47">
        <v>38899</v>
      </c>
      <c r="B91" s="48">
        <f>HAVER_DE!B90</f>
        <v>88.866666666666674</v>
      </c>
      <c r="C91" s="48">
        <f>HAVER_DE!C90</f>
        <v>88.133333333333326</v>
      </c>
      <c r="D91" s="48">
        <f>HAVER_DE!D90</f>
        <v>683.67</v>
      </c>
      <c r="E91" s="48">
        <f>HAVER_DE!E94</f>
        <v>126.06</v>
      </c>
      <c r="F91" s="48">
        <f>HAVER_DE!F90</f>
        <v>222.24</v>
      </c>
      <c r="G91" s="48">
        <f>HAVER_DE!G90</f>
        <v>263.37</v>
      </c>
      <c r="H91" s="48">
        <f>HAVER_DE!H90</f>
        <v>10.533333333333333</v>
      </c>
      <c r="I91" s="48">
        <f>HAVER_DE!I90</f>
        <v>102.86333333333333</v>
      </c>
      <c r="J91" s="48">
        <f>HAVER_DE!J90</f>
        <v>87.2</v>
      </c>
      <c r="K91" s="48">
        <f>(HAVER_DE!K90)</f>
        <v>69.493333333333325</v>
      </c>
      <c r="L91" s="48" t="str">
        <f>Consensus!C88</f>
        <v>NaN</v>
      </c>
      <c r="M91" s="48"/>
      <c r="N91" s="48"/>
      <c r="O91" s="48"/>
      <c r="P91" s="48"/>
      <c r="Q91" s="48"/>
      <c r="R91" s="48"/>
      <c r="S91" s="51"/>
      <c r="T91" s="48"/>
    </row>
    <row r="92" spans="1:20" x14ac:dyDescent="0.25">
      <c r="A92" s="47">
        <v>38991</v>
      </c>
      <c r="B92" s="48">
        <f>HAVER_DE!B91</f>
        <v>89.366666666666674</v>
      </c>
      <c r="C92" s="48">
        <f>HAVER_DE!C91</f>
        <v>88.333333333333329</v>
      </c>
      <c r="D92" s="48">
        <f>HAVER_DE!D91</f>
        <v>694.02</v>
      </c>
      <c r="E92" s="48">
        <f>HAVER_DE!E95</f>
        <v>128.9</v>
      </c>
      <c r="F92" s="48">
        <f>HAVER_DE!F91</f>
        <v>229.9</v>
      </c>
      <c r="G92" s="48">
        <f>HAVER_DE!G91</f>
        <v>278.77999999999997</v>
      </c>
      <c r="H92" s="48">
        <f>HAVER_DE!H91</f>
        <v>10.066666666666666</v>
      </c>
      <c r="I92" s="48">
        <f>HAVER_DE!I91</f>
        <v>102.57333333333334</v>
      </c>
      <c r="J92" s="48">
        <f>HAVER_DE!J91</f>
        <v>87.7</v>
      </c>
      <c r="K92" s="48">
        <f>(HAVER_DE!K91)</f>
        <v>59.683333333333337</v>
      </c>
      <c r="L92" s="48">
        <f>Consensus!C89</f>
        <v>1.583</v>
      </c>
      <c r="M92" s="48"/>
      <c r="N92" s="48"/>
      <c r="O92" s="48"/>
      <c r="P92" s="48"/>
      <c r="Q92" s="48"/>
      <c r="R92" s="48"/>
      <c r="S92" s="51"/>
      <c r="T92" s="48"/>
    </row>
    <row r="93" spans="1:20" x14ac:dyDescent="0.25">
      <c r="A93" s="47">
        <v>39083</v>
      </c>
      <c r="B93" s="48">
        <f>HAVER_DE!B92</f>
        <v>90.133333333333326</v>
      </c>
      <c r="C93" s="48">
        <f>HAVER_DE!C92</f>
        <v>89.166666666666671</v>
      </c>
      <c r="D93" s="48">
        <f>HAVER_DE!D92</f>
        <v>694.48</v>
      </c>
      <c r="E93" s="48">
        <f>HAVER_DE!E96</f>
        <v>129.63</v>
      </c>
      <c r="F93" s="48">
        <f>HAVER_DE!F92</f>
        <v>231.89</v>
      </c>
      <c r="G93" s="48">
        <f>HAVER_DE!G92</f>
        <v>277.08</v>
      </c>
      <c r="H93" s="48">
        <f>HAVER_DE!H92</f>
        <v>9.4666666666666668</v>
      </c>
      <c r="I93" s="48">
        <f>HAVER_DE!I92</f>
        <v>104.46</v>
      </c>
      <c r="J93" s="48">
        <f>HAVER_DE!J92</f>
        <v>88.2</v>
      </c>
      <c r="K93" s="48">
        <f>(HAVER_DE!K92)</f>
        <v>57.75333333333333</v>
      </c>
      <c r="L93" s="48" t="str">
        <f>Consensus!C90</f>
        <v>NaN</v>
      </c>
      <c r="M93" s="48"/>
      <c r="N93" s="48"/>
      <c r="O93" s="48"/>
      <c r="P93" s="48"/>
      <c r="Q93" s="48"/>
      <c r="R93" s="48"/>
      <c r="S93" s="51"/>
      <c r="T93" s="48"/>
    </row>
    <row r="94" spans="1:20" x14ac:dyDescent="0.25">
      <c r="A94" s="47">
        <v>39173</v>
      </c>
      <c r="B94" s="48">
        <f>HAVER_DE!B93</f>
        <v>90.533333333333346</v>
      </c>
      <c r="C94" s="48">
        <f>HAVER_DE!C93</f>
        <v>89.633333333333326</v>
      </c>
      <c r="D94" s="48">
        <f>HAVER_DE!D93</f>
        <v>700.3</v>
      </c>
      <c r="E94" s="48">
        <f>HAVER_DE!E97</f>
        <v>126.96</v>
      </c>
      <c r="F94" s="48">
        <f>HAVER_DE!F93</f>
        <v>233.11</v>
      </c>
      <c r="G94" s="48">
        <f>HAVER_DE!G93</f>
        <v>283.95</v>
      </c>
      <c r="H94" s="48">
        <f>HAVER_DE!H93</f>
        <v>9.1</v>
      </c>
      <c r="I94" s="48">
        <f>HAVER_DE!I93</f>
        <v>107.09666666666665</v>
      </c>
      <c r="J94" s="48">
        <f>HAVER_DE!J93</f>
        <v>88.7</v>
      </c>
      <c r="K94" s="48">
        <f>(HAVER_DE!K93)</f>
        <v>68.813333333333333</v>
      </c>
      <c r="L94" s="48">
        <f>Consensus!C91</f>
        <v>1.6180000000000001</v>
      </c>
      <c r="M94" s="48"/>
      <c r="N94" s="48"/>
      <c r="O94" s="48"/>
      <c r="P94" s="48"/>
      <c r="Q94" s="48"/>
      <c r="R94" s="48"/>
      <c r="S94" s="51"/>
      <c r="T94" s="48"/>
    </row>
    <row r="95" spans="1:20" x14ac:dyDescent="0.25">
      <c r="A95" s="47">
        <v>39264</v>
      </c>
      <c r="B95" s="48">
        <f>HAVER_DE!B94</f>
        <v>90.766666666666666</v>
      </c>
      <c r="C95" s="48">
        <f>HAVER_DE!C94</f>
        <v>90.133333333333326</v>
      </c>
      <c r="D95" s="48">
        <f>HAVER_DE!D94</f>
        <v>703.92</v>
      </c>
      <c r="E95" s="48">
        <f>HAVER_DE!E98</f>
        <v>127.41</v>
      </c>
      <c r="F95" s="48">
        <f>HAVER_DE!F94</f>
        <v>238.19</v>
      </c>
      <c r="G95" s="48">
        <f>HAVER_DE!G94</f>
        <v>289.61</v>
      </c>
      <c r="H95" s="48">
        <f>HAVER_DE!H94</f>
        <v>8.8000000000000007</v>
      </c>
      <c r="I95" s="48">
        <f>HAVER_DE!I94</f>
        <v>105.67666666666666</v>
      </c>
      <c r="J95" s="48">
        <f>HAVER_DE!J94</f>
        <v>88.1</v>
      </c>
      <c r="K95" s="48">
        <f>(HAVER_DE!K94)</f>
        <v>74.873333333333335</v>
      </c>
      <c r="L95" s="48" t="str">
        <f>Consensus!C92</f>
        <v>NaN</v>
      </c>
      <c r="M95" s="48"/>
      <c r="N95" s="48"/>
      <c r="O95" s="48"/>
      <c r="P95" s="48"/>
      <c r="Q95" s="48"/>
      <c r="R95" s="48"/>
      <c r="S95" s="51"/>
      <c r="T95" s="48"/>
    </row>
    <row r="96" spans="1:20" x14ac:dyDescent="0.25">
      <c r="A96" s="47">
        <v>39356</v>
      </c>
      <c r="B96" s="48">
        <f>HAVER_DE!B95</f>
        <v>91.100000000000009</v>
      </c>
      <c r="C96" s="48">
        <f>HAVER_DE!C95</f>
        <v>91.100000000000009</v>
      </c>
      <c r="D96" s="48">
        <f>HAVER_DE!D95</f>
        <v>708.46</v>
      </c>
      <c r="E96" s="48">
        <f>HAVER_DE!E99</f>
        <v>125.18</v>
      </c>
      <c r="F96" s="48">
        <f>HAVER_DE!F95</f>
        <v>238.93</v>
      </c>
      <c r="G96" s="48">
        <f>HAVER_DE!G95</f>
        <v>292.48</v>
      </c>
      <c r="H96" s="48">
        <f>HAVER_DE!H95</f>
        <v>8.5</v>
      </c>
      <c r="I96" s="48">
        <f>HAVER_DE!I95</f>
        <v>103.61333333333334</v>
      </c>
      <c r="J96" s="48">
        <f>HAVER_DE!J95</f>
        <v>88.1</v>
      </c>
      <c r="K96" s="48">
        <f>(HAVER_DE!K95)</f>
        <v>88.79</v>
      </c>
      <c r="L96" s="48">
        <f>Consensus!C93</f>
        <v>1.59</v>
      </c>
      <c r="M96" s="48"/>
      <c r="N96" s="48"/>
      <c r="O96" s="48"/>
      <c r="P96" s="48"/>
      <c r="Q96" s="48"/>
      <c r="R96" s="48"/>
      <c r="S96" s="51"/>
      <c r="T96" s="48"/>
    </row>
    <row r="97" spans="1:20" x14ac:dyDescent="0.25">
      <c r="A97" s="47">
        <v>39448</v>
      </c>
      <c r="B97" s="48">
        <f>HAVER_DE!B96</f>
        <v>91.433333333333323</v>
      </c>
      <c r="C97" s="48">
        <f>HAVER_DE!C96</f>
        <v>91.733333333333348</v>
      </c>
      <c r="D97" s="48">
        <f>HAVER_DE!D96</f>
        <v>712.99</v>
      </c>
      <c r="E97" s="48">
        <f>HAVER_DE!E100</f>
        <v>114.1</v>
      </c>
      <c r="F97" s="48">
        <f>HAVER_DE!F96</f>
        <v>241.42</v>
      </c>
      <c r="G97" s="48">
        <f>HAVER_DE!G96</f>
        <v>295.67</v>
      </c>
      <c r="H97" s="48">
        <f>HAVER_DE!H96</f>
        <v>8.0333333333333332</v>
      </c>
      <c r="I97" s="48">
        <f>HAVER_DE!I96</f>
        <v>102.89666666666666</v>
      </c>
      <c r="J97" s="48">
        <f>HAVER_DE!J96</f>
        <v>88.8</v>
      </c>
      <c r="K97" s="48">
        <f>(HAVER_DE!K96)</f>
        <v>96.853333333333339</v>
      </c>
      <c r="L97" s="48" t="str">
        <f>Consensus!C94</f>
        <v>NaN</v>
      </c>
      <c r="M97" s="48"/>
      <c r="N97" s="48"/>
      <c r="O97" s="48"/>
      <c r="P97" s="48"/>
      <c r="Q97" s="48"/>
      <c r="R97" s="48"/>
      <c r="S97" s="51"/>
      <c r="T97" s="48"/>
    </row>
    <row r="98" spans="1:20" x14ac:dyDescent="0.25">
      <c r="A98" s="47">
        <v>39539</v>
      </c>
      <c r="B98" s="48">
        <f>HAVER_DE!B97</f>
        <v>91.733333333333348</v>
      </c>
      <c r="C98" s="48">
        <f>HAVER_DE!C97</f>
        <v>92.333333333333329</v>
      </c>
      <c r="D98" s="48">
        <f>HAVER_DE!D97</f>
        <v>711.26</v>
      </c>
      <c r="E98" s="48">
        <f>HAVER_DE!E101</f>
        <v>112.89</v>
      </c>
      <c r="F98" s="48">
        <f>HAVER_DE!F97</f>
        <v>238.96</v>
      </c>
      <c r="G98" s="48">
        <f>HAVER_DE!G97</f>
        <v>294.47000000000003</v>
      </c>
      <c r="H98" s="48">
        <f>HAVER_DE!H97</f>
        <v>7.833333333333333</v>
      </c>
      <c r="I98" s="48">
        <f>HAVER_DE!I97</f>
        <v>102.16333333333334</v>
      </c>
      <c r="J98" s="48">
        <f>HAVER_DE!J97</f>
        <v>88</v>
      </c>
      <c r="K98" s="48">
        <f>(HAVER_DE!K97)</f>
        <v>121.48666666666666</v>
      </c>
      <c r="L98" s="48">
        <f>Consensus!C95</f>
        <v>1.6539999999999999</v>
      </c>
      <c r="M98" s="48"/>
      <c r="N98" s="48"/>
      <c r="O98" s="48"/>
      <c r="P98" s="48"/>
      <c r="Q98" s="48"/>
      <c r="R98" s="48"/>
      <c r="S98" s="51"/>
      <c r="T98" s="48"/>
    </row>
    <row r="99" spans="1:20" x14ac:dyDescent="0.25">
      <c r="A99" s="47">
        <v>39630</v>
      </c>
      <c r="B99" s="48">
        <f>HAVER_DE!B98</f>
        <v>91.933333333333337</v>
      </c>
      <c r="C99" s="48">
        <f>HAVER_DE!C98</f>
        <v>92.866666666666674</v>
      </c>
      <c r="D99" s="48">
        <f>HAVER_DE!D98</f>
        <v>706.72</v>
      </c>
      <c r="E99" s="48">
        <f>HAVER_DE!E102</f>
        <v>112.88</v>
      </c>
      <c r="F99" s="48">
        <f>HAVER_DE!F98</f>
        <v>243.35</v>
      </c>
      <c r="G99" s="48">
        <f>HAVER_DE!G98</f>
        <v>291.95</v>
      </c>
      <c r="H99" s="48">
        <f>HAVER_DE!H98</f>
        <v>7.6333333333333329</v>
      </c>
      <c r="I99" s="48">
        <f>HAVER_DE!I98</f>
        <v>99.11</v>
      </c>
      <c r="J99" s="48">
        <f>HAVER_DE!J98</f>
        <v>86.1</v>
      </c>
      <c r="K99" s="48">
        <f>(HAVER_DE!K98)</f>
        <v>114.78333333333335</v>
      </c>
      <c r="L99" s="48" t="str">
        <f>Consensus!C96</f>
        <v>NaN</v>
      </c>
      <c r="M99" s="48"/>
      <c r="N99" s="48"/>
      <c r="O99" s="48"/>
      <c r="P99" s="48"/>
      <c r="Q99" s="48"/>
      <c r="R99" s="48"/>
      <c r="S99" s="51"/>
      <c r="T99" s="48"/>
    </row>
    <row r="100" spans="1:20" x14ac:dyDescent="0.25">
      <c r="A100" s="47">
        <v>39722</v>
      </c>
      <c r="B100" s="48">
        <f>HAVER_DE!B99</f>
        <v>92.3</v>
      </c>
      <c r="C100" s="48">
        <f>HAVER_DE!C99</f>
        <v>92.59999999999998</v>
      </c>
      <c r="D100" s="48">
        <f>HAVER_DE!D99</f>
        <v>695.46</v>
      </c>
      <c r="E100" s="48">
        <f>HAVER_DE!E103</f>
        <v>111.76</v>
      </c>
      <c r="F100" s="48">
        <f>HAVER_DE!F99</f>
        <v>235.6</v>
      </c>
      <c r="G100" s="48">
        <f>HAVER_DE!G99</f>
        <v>275.63</v>
      </c>
      <c r="H100" s="48">
        <f>HAVER_DE!H99</f>
        <v>7.6333333333333329</v>
      </c>
      <c r="I100" s="48">
        <f>HAVER_DE!I99</f>
        <v>97.476666666666674</v>
      </c>
      <c r="J100" s="48">
        <f>HAVER_DE!J99</f>
        <v>84.5</v>
      </c>
      <c r="K100" s="48">
        <f>(HAVER_DE!K99)</f>
        <v>54.91</v>
      </c>
      <c r="L100" s="48">
        <f>Consensus!C97</f>
        <v>1.75</v>
      </c>
      <c r="M100" s="48"/>
      <c r="N100" s="48"/>
      <c r="O100" s="48"/>
      <c r="P100" s="48"/>
      <c r="Q100" s="48"/>
      <c r="R100" s="48"/>
      <c r="S100" s="51"/>
      <c r="T100" s="48"/>
    </row>
    <row r="101" spans="1:20" x14ac:dyDescent="0.25">
      <c r="A101" s="47">
        <v>39814</v>
      </c>
      <c r="B101" s="48">
        <f>HAVER_DE!B100</f>
        <v>92.7</v>
      </c>
      <c r="C101" s="48">
        <f>HAVER_DE!C100</f>
        <v>92.5</v>
      </c>
      <c r="D101" s="48">
        <f>HAVER_DE!D100</f>
        <v>662.88</v>
      </c>
      <c r="E101" s="48">
        <f>HAVER_DE!E104</f>
        <v>113.27</v>
      </c>
      <c r="F101" s="48">
        <f>HAVER_DE!F100</f>
        <v>221.47</v>
      </c>
      <c r="G101" s="48">
        <f>HAVER_DE!G100</f>
        <v>243.89</v>
      </c>
      <c r="H101" s="48">
        <f>HAVER_DE!H100</f>
        <v>7.9333333333333327</v>
      </c>
      <c r="I101" s="48">
        <f>HAVER_DE!I100</f>
        <v>96.206666666666663</v>
      </c>
      <c r="J101" s="48">
        <f>HAVER_DE!J100</f>
        <v>76</v>
      </c>
      <c r="K101" s="48">
        <f>(HAVER_DE!K100)</f>
        <v>44.403333333333329</v>
      </c>
      <c r="L101" s="48" t="str">
        <f>Consensus!C98</f>
        <v>NaN</v>
      </c>
      <c r="M101" s="48"/>
      <c r="N101" s="48"/>
      <c r="O101" s="48"/>
      <c r="P101" s="48"/>
      <c r="Q101" s="48"/>
      <c r="R101" s="48"/>
      <c r="S101" s="51"/>
      <c r="T101" s="48"/>
    </row>
    <row r="102" spans="1:20" x14ac:dyDescent="0.25">
      <c r="A102" s="47">
        <v>39904</v>
      </c>
      <c r="B102" s="48">
        <f>HAVER_DE!B101</f>
        <v>93</v>
      </c>
      <c r="C102" s="48">
        <f>HAVER_DE!C101</f>
        <v>92.566666666666663</v>
      </c>
      <c r="D102" s="48">
        <f>HAVER_DE!D101</f>
        <v>663.94</v>
      </c>
      <c r="E102" s="48">
        <f>HAVER_DE!E105</f>
        <v>119.86</v>
      </c>
      <c r="F102" s="48">
        <f>HAVER_DE!F101</f>
        <v>210.18</v>
      </c>
      <c r="G102" s="48">
        <f>HAVER_DE!G101</f>
        <v>241.8</v>
      </c>
      <c r="H102" s="48">
        <f>HAVER_DE!H101</f>
        <v>8.2666666666666675</v>
      </c>
      <c r="I102" s="48">
        <f>HAVER_DE!I101</f>
        <v>97.12</v>
      </c>
      <c r="J102" s="48">
        <f>HAVER_DE!J101</f>
        <v>70.400000000000006</v>
      </c>
      <c r="K102" s="48">
        <f>(HAVER_DE!K101)</f>
        <v>58.75333333333333</v>
      </c>
      <c r="L102" s="48">
        <f>Consensus!C99</f>
        <v>1.7010000000000001</v>
      </c>
      <c r="M102" s="48"/>
      <c r="N102" s="48"/>
      <c r="O102" s="48"/>
      <c r="P102" s="48"/>
      <c r="Q102" s="48"/>
      <c r="R102" s="48"/>
      <c r="S102" s="51"/>
      <c r="T102" s="48"/>
    </row>
    <row r="103" spans="1:20" x14ac:dyDescent="0.25">
      <c r="A103" s="47">
        <v>39995</v>
      </c>
      <c r="B103" s="48">
        <f>HAVER_DE!B102</f>
        <v>93.233333333333334</v>
      </c>
      <c r="C103" s="48">
        <f>HAVER_DE!C102</f>
        <v>92.699999999999989</v>
      </c>
      <c r="D103" s="48">
        <f>HAVER_DE!D102</f>
        <v>667.64</v>
      </c>
      <c r="E103" s="48">
        <f>HAVER_DE!E106</f>
        <v>121.19</v>
      </c>
      <c r="F103" s="48">
        <f>HAVER_DE!F102</f>
        <v>217.87</v>
      </c>
      <c r="G103" s="48">
        <f>HAVER_DE!G102</f>
        <v>249.81</v>
      </c>
      <c r="H103" s="48">
        <f>HAVER_DE!H102</f>
        <v>8.2333333333333325</v>
      </c>
      <c r="I103" s="48">
        <f>HAVER_DE!I102</f>
        <v>100.92666666666666</v>
      </c>
      <c r="J103" s="48">
        <f>HAVER_DE!J102</f>
        <v>70.3</v>
      </c>
      <c r="K103" s="48">
        <f>(HAVER_DE!K102)</f>
        <v>68.279999999999987</v>
      </c>
      <c r="L103" s="48" t="str">
        <f>Consensus!C100</f>
        <v>NaN</v>
      </c>
      <c r="M103" s="48"/>
      <c r="N103" s="48"/>
      <c r="O103" s="48"/>
      <c r="P103" s="48"/>
      <c r="Q103" s="48"/>
      <c r="R103" s="48"/>
      <c r="S103" s="51"/>
      <c r="T103" s="48"/>
    </row>
    <row r="104" spans="1:20" x14ac:dyDescent="0.25">
      <c r="A104" s="47">
        <v>40087</v>
      </c>
      <c r="B104" s="48">
        <f>HAVER_DE!B103</f>
        <v>93.399999999999991</v>
      </c>
      <c r="C104" s="48">
        <f>HAVER_DE!C103</f>
        <v>92.933333333333323</v>
      </c>
      <c r="D104" s="48">
        <f>HAVER_DE!D103</f>
        <v>672.56</v>
      </c>
      <c r="E104" s="48">
        <f>HAVER_DE!E107</f>
        <v>121.01</v>
      </c>
      <c r="F104" s="48">
        <f>HAVER_DE!F103</f>
        <v>216.6</v>
      </c>
      <c r="G104" s="48">
        <f>HAVER_DE!G103</f>
        <v>257.07</v>
      </c>
      <c r="H104" s="48">
        <f>HAVER_DE!H103</f>
        <v>8.1</v>
      </c>
      <c r="I104" s="48">
        <f>HAVER_DE!I103</f>
        <v>102.50333333333333</v>
      </c>
      <c r="J104" s="48">
        <f>HAVER_DE!J103</f>
        <v>72.5</v>
      </c>
      <c r="K104" s="48">
        <f>(HAVER_DE!K103)</f>
        <v>74.566666666666677</v>
      </c>
      <c r="L104" s="48">
        <f>Consensus!C101</f>
        <v>1.7110000000000001</v>
      </c>
      <c r="M104" s="48"/>
      <c r="N104" s="48"/>
      <c r="O104" s="48"/>
      <c r="P104" s="48"/>
      <c r="Q104" s="48"/>
      <c r="R104" s="48"/>
      <c r="S104" s="51"/>
      <c r="T104" s="48"/>
    </row>
    <row r="105" spans="1:20" x14ac:dyDescent="0.25">
      <c r="A105" s="47">
        <v>40179</v>
      </c>
      <c r="B105" s="48">
        <f>HAVER_DE!B104</f>
        <v>93.533333333333346</v>
      </c>
      <c r="C105" s="48">
        <f>HAVER_DE!C104</f>
        <v>92.8</v>
      </c>
      <c r="D105" s="48">
        <f>HAVER_DE!D104</f>
        <v>678</v>
      </c>
      <c r="E105" s="48">
        <f>HAVER_DE!E108</f>
        <v>127.39</v>
      </c>
      <c r="F105" s="48">
        <f>HAVER_DE!F104</f>
        <v>230.61</v>
      </c>
      <c r="G105" s="48">
        <f>HAVER_DE!G104</f>
        <v>265.11</v>
      </c>
      <c r="H105" s="48">
        <f>HAVER_DE!H104</f>
        <v>8</v>
      </c>
      <c r="I105" s="48">
        <f>HAVER_DE!I104</f>
        <v>101.8</v>
      </c>
      <c r="J105" s="48">
        <f>HAVER_DE!J104</f>
        <v>75</v>
      </c>
      <c r="K105" s="48">
        <f>(HAVER_DE!K104)</f>
        <v>76.243333333333325</v>
      </c>
      <c r="L105" s="48" t="str">
        <f>Consensus!C102</f>
        <v>NaN</v>
      </c>
      <c r="M105" s="48"/>
      <c r="N105" s="48"/>
      <c r="O105" s="48"/>
      <c r="P105" s="48"/>
      <c r="Q105" s="48"/>
      <c r="R105" s="48"/>
      <c r="S105" s="51"/>
      <c r="T105" s="48"/>
    </row>
    <row r="106" spans="1:20" x14ac:dyDescent="0.25">
      <c r="A106" s="47">
        <v>40269</v>
      </c>
      <c r="B106" s="48">
        <f>HAVER_DE!B105</f>
        <v>93.699999999999989</v>
      </c>
      <c r="C106" s="48">
        <f>HAVER_DE!C105</f>
        <v>93.266666666666666</v>
      </c>
      <c r="D106" s="48">
        <f>HAVER_DE!D105</f>
        <v>693.27</v>
      </c>
      <c r="E106" s="48">
        <f>HAVER_DE!E109</f>
        <v>128.1</v>
      </c>
      <c r="F106" s="48">
        <f>HAVER_DE!F105</f>
        <v>247.48</v>
      </c>
      <c r="G106" s="48">
        <f>HAVER_DE!G105</f>
        <v>283.88</v>
      </c>
      <c r="H106" s="48">
        <f>HAVER_DE!H105</f>
        <v>7.7333333333333334</v>
      </c>
      <c r="I106" s="48">
        <f>HAVER_DE!I105</f>
        <v>103.25666666666666</v>
      </c>
      <c r="J106" s="48">
        <f>HAVER_DE!J105</f>
        <v>79.400000000000006</v>
      </c>
      <c r="K106" s="48">
        <f>(HAVER_DE!K105)</f>
        <v>78.403333333333336</v>
      </c>
      <c r="L106" s="48">
        <f>Consensus!C103</f>
        <v>1.5780000000000001</v>
      </c>
      <c r="M106" s="48"/>
      <c r="N106" s="48"/>
      <c r="O106" s="48"/>
      <c r="P106" s="48"/>
      <c r="Q106" s="48"/>
      <c r="R106" s="48"/>
      <c r="S106" s="51"/>
      <c r="T106" s="48"/>
    </row>
    <row r="107" spans="1:20" x14ac:dyDescent="0.25">
      <c r="A107" s="47">
        <v>40360</v>
      </c>
      <c r="B107" s="48">
        <f>HAVER_DE!B106</f>
        <v>93.8</v>
      </c>
      <c r="C107" s="48">
        <f>HAVER_DE!C106</f>
        <v>93.2</v>
      </c>
      <c r="D107" s="48">
        <f>HAVER_DE!D106</f>
        <v>698.93</v>
      </c>
      <c r="E107" s="48">
        <f>HAVER_DE!E110</f>
        <v>129.97</v>
      </c>
      <c r="F107" s="48">
        <f>HAVER_DE!F106</f>
        <v>246.92</v>
      </c>
      <c r="G107" s="48">
        <f>HAVER_DE!G106</f>
        <v>288.33999999999997</v>
      </c>
      <c r="H107" s="48">
        <f>HAVER_DE!H106</f>
        <v>7.5666666666666664</v>
      </c>
      <c r="I107" s="48">
        <f>HAVER_DE!I106</f>
        <v>106.80666666666667</v>
      </c>
      <c r="J107" s="48">
        <f>HAVER_DE!J106</f>
        <v>81.900000000000006</v>
      </c>
      <c r="K107" s="48">
        <f>(HAVER_DE!K106)</f>
        <v>76.836666666666659</v>
      </c>
      <c r="L107" s="48" t="str">
        <f>Consensus!C104</f>
        <v>NaN</v>
      </c>
      <c r="M107" s="48"/>
      <c r="N107" s="48"/>
      <c r="O107" s="48"/>
      <c r="P107" s="48"/>
      <c r="Q107" s="48"/>
      <c r="R107" s="48"/>
      <c r="S107" s="51"/>
      <c r="T107" s="48"/>
    </row>
    <row r="108" spans="1:20" x14ac:dyDescent="0.25">
      <c r="A108" s="47">
        <v>40452</v>
      </c>
      <c r="B108" s="48">
        <f>HAVER_DE!B107</f>
        <v>94</v>
      </c>
      <c r="C108" s="48">
        <f>HAVER_DE!C107</f>
        <v>93.7</v>
      </c>
      <c r="D108" s="48">
        <f>HAVER_DE!D107</f>
        <v>704.6</v>
      </c>
      <c r="E108" s="48">
        <f>HAVER_DE!E111</f>
        <v>129.97</v>
      </c>
      <c r="F108" s="48">
        <f>HAVER_DE!F107</f>
        <v>250.45</v>
      </c>
      <c r="G108" s="48">
        <f>HAVER_DE!G107</f>
        <v>294.5</v>
      </c>
      <c r="H108" s="48">
        <f>HAVER_DE!H107</f>
        <v>7.4000000000000012</v>
      </c>
      <c r="I108" s="48">
        <f>HAVER_DE!I107</f>
        <v>108.3</v>
      </c>
      <c r="J108" s="48">
        <f>HAVER_DE!J107</f>
        <v>83.3</v>
      </c>
      <c r="K108" s="48">
        <f>(HAVER_DE!K107)</f>
        <v>86.536666666666676</v>
      </c>
      <c r="L108" s="48">
        <f>Consensus!C105</f>
        <v>1.65</v>
      </c>
      <c r="M108" s="48"/>
      <c r="N108" s="48"/>
      <c r="O108" s="48"/>
      <c r="P108" s="48"/>
      <c r="Q108" s="48"/>
      <c r="R108" s="48"/>
      <c r="S108" s="51"/>
      <c r="T108" s="48"/>
    </row>
    <row r="109" spans="1:20" x14ac:dyDescent="0.25">
      <c r="A109" s="47">
        <v>40544</v>
      </c>
      <c r="B109" s="48">
        <f>HAVER_DE!B108</f>
        <v>94.3</v>
      </c>
      <c r="C109" s="48">
        <f>HAVER_DE!C108</f>
        <v>94.5</v>
      </c>
      <c r="D109" s="48">
        <f>HAVER_DE!D108</f>
        <v>718.28</v>
      </c>
      <c r="E109" s="48">
        <f>HAVER_DE!E112</f>
        <v>130.22999999999999</v>
      </c>
      <c r="F109" s="48">
        <f>HAVER_DE!F108</f>
        <v>257.55</v>
      </c>
      <c r="G109" s="48">
        <f>HAVER_DE!G108</f>
        <v>302.57</v>
      </c>
      <c r="H109" s="48">
        <f>HAVER_DE!H108</f>
        <v>7.3</v>
      </c>
      <c r="I109" s="48">
        <f>HAVER_DE!I108</f>
        <v>108.04666666666667</v>
      </c>
      <c r="J109" s="48">
        <f>HAVER_DE!J108</f>
        <v>85</v>
      </c>
      <c r="K109" s="48">
        <f>(HAVER_DE!K108)</f>
        <v>104.90333333333335</v>
      </c>
      <c r="L109" s="48" t="str">
        <f>Consensus!C106</f>
        <v>NaN</v>
      </c>
      <c r="M109" s="48"/>
      <c r="N109" s="48"/>
      <c r="O109" s="48"/>
      <c r="P109" s="48"/>
      <c r="Q109" s="48"/>
      <c r="R109" s="48"/>
      <c r="S109" s="51"/>
      <c r="T109" s="48"/>
    </row>
    <row r="110" spans="1:20" x14ac:dyDescent="0.25">
      <c r="A110" s="47">
        <v>40634</v>
      </c>
      <c r="B110" s="48">
        <f>HAVER_DE!B109</f>
        <v>94.59999999999998</v>
      </c>
      <c r="C110" s="48">
        <f>HAVER_DE!C109</f>
        <v>95.166666666666671</v>
      </c>
      <c r="D110" s="48">
        <f>HAVER_DE!D109</f>
        <v>718.96</v>
      </c>
      <c r="E110" s="48">
        <f>HAVER_DE!E113</f>
        <v>130.78</v>
      </c>
      <c r="F110" s="48">
        <f>HAVER_DE!F109</f>
        <v>264.26</v>
      </c>
      <c r="G110" s="48">
        <f>HAVER_DE!G109</f>
        <v>306.82</v>
      </c>
      <c r="H110" s="48">
        <f>HAVER_DE!H109</f>
        <v>7.0666666666666664</v>
      </c>
      <c r="I110" s="48">
        <f>HAVER_DE!I109</f>
        <v>107.33</v>
      </c>
      <c r="J110" s="48">
        <f>HAVER_DE!J109</f>
        <v>85.8</v>
      </c>
      <c r="K110" s="48">
        <f>(HAVER_DE!K109)</f>
        <v>117.62</v>
      </c>
      <c r="L110" s="48">
        <f>Consensus!C107</f>
        <v>1.67</v>
      </c>
      <c r="M110" s="48"/>
      <c r="N110" s="48"/>
      <c r="O110" s="48"/>
      <c r="P110" s="48"/>
      <c r="Q110" s="48"/>
      <c r="R110" s="48"/>
      <c r="S110" s="51"/>
      <c r="T110" s="48"/>
    </row>
    <row r="111" spans="1:20" x14ac:dyDescent="0.25">
      <c r="A111" s="47">
        <v>40725</v>
      </c>
      <c r="B111" s="48">
        <f>HAVER_DE!B110</f>
        <v>94.8</v>
      </c>
      <c r="C111" s="48">
        <f>HAVER_DE!C110</f>
        <v>95.399999999999991</v>
      </c>
      <c r="D111" s="48">
        <f>HAVER_DE!D110</f>
        <v>725.31</v>
      </c>
      <c r="E111" s="48">
        <f>HAVER_DE!E114</f>
        <v>130.25</v>
      </c>
      <c r="F111" s="48">
        <f>HAVER_DE!F110</f>
        <v>264.26</v>
      </c>
      <c r="G111" s="48">
        <f>HAVER_DE!G110</f>
        <v>310.08</v>
      </c>
      <c r="H111" s="48">
        <f>HAVER_DE!H110</f>
        <v>6.9666666666666659</v>
      </c>
      <c r="I111" s="48">
        <f>HAVER_DE!I110</f>
        <v>106.14333333333333</v>
      </c>
      <c r="J111" s="48">
        <f>HAVER_DE!J110</f>
        <v>86</v>
      </c>
      <c r="K111" s="48">
        <f>(HAVER_DE!K110)</f>
        <v>113.49333333333334</v>
      </c>
      <c r="L111" s="48" t="str">
        <f>Consensus!C108</f>
        <v>NaN</v>
      </c>
      <c r="M111" s="48"/>
      <c r="N111" s="48"/>
      <c r="O111" s="48"/>
      <c r="P111" s="48"/>
      <c r="Q111" s="48"/>
      <c r="R111" s="48"/>
      <c r="S111" s="51"/>
      <c r="T111" s="48"/>
    </row>
    <row r="112" spans="1:20" x14ac:dyDescent="0.25">
      <c r="A112" s="47">
        <v>40817</v>
      </c>
      <c r="B112" s="48">
        <f>HAVER_DE!B111</f>
        <v>95.033333333333346</v>
      </c>
      <c r="C112" s="48">
        <f>HAVER_DE!C111</f>
        <v>95.766666666666666</v>
      </c>
      <c r="D112" s="48">
        <f>HAVER_DE!D111</f>
        <v>722.97</v>
      </c>
      <c r="E112" s="48">
        <f>HAVER_DE!E115</f>
        <v>129.22999999999999</v>
      </c>
      <c r="F112" s="48">
        <f>HAVER_DE!F111</f>
        <v>262.20999999999998</v>
      </c>
      <c r="G112" s="48">
        <f>HAVER_DE!G111</f>
        <v>308.83999999999997</v>
      </c>
      <c r="H112" s="48">
        <f>HAVER_DE!H111</f>
        <v>6.833333333333333</v>
      </c>
      <c r="I112" s="48">
        <f>HAVER_DE!I111</f>
        <v>104.63999999999999</v>
      </c>
      <c r="J112" s="48">
        <f>HAVER_DE!J111</f>
        <v>85.3</v>
      </c>
      <c r="K112" s="48">
        <f>(HAVER_DE!K111)</f>
        <v>109.32</v>
      </c>
      <c r="L112" s="48">
        <f>Consensus!C109</f>
        <v>1.7909999999999999</v>
      </c>
      <c r="M112" s="48"/>
      <c r="N112" s="48"/>
      <c r="O112" s="48"/>
      <c r="P112" s="48"/>
      <c r="Q112" s="48"/>
      <c r="R112" s="48"/>
      <c r="S112" s="51"/>
      <c r="T112" s="48"/>
    </row>
    <row r="113" spans="1:47" x14ac:dyDescent="0.25">
      <c r="A113" s="47">
        <v>40909</v>
      </c>
      <c r="B113" s="48">
        <f>HAVER_DE!B112</f>
        <v>95.433333333333337</v>
      </c>
      <c r="C113" s="48">
        <f>HAVER_DE!C112</f>
        <v>96.5</v>
      </c>
      <c r="D113" s="48">
        <f>HAVER_DE!D112</f>
        <v>724.48</v>
      </c>
      <c r="E113" s="48">
        <f>HAVER_DE!E116</f>
        <v>125.46</v>
      </c>
      <c r="F113" s="48">
        <f>HAVER_DE!F112</f>
        <v>262.83</v>
      </c>
      <c r="G113" s="48">
        <f>HAVER_DE!G112</f>
        <v>315.43</v>
      </c>
      <c r="H113" s="48">
        <f>HAVER_DE!H112</f>
        <v>6.8</v>
      </c>
      <c r="I113" s="48">
        <f>HAVER_DE!I112</f>
        <v>105.28666666666668</v>
      </c>
      <c r="J113" s="48">
        <f>HAVER_DE!J112</f>
        <v>85</v>
      </c>
      <c r="K113" s="48">
        <f>(HAVER_DE!K112)</f>
        <v>118.49</v>
      </c>
      <c r="L113" s="48" t="str">
        <f>Consensus!C110</f>
        <v>NaN</v>
      </c>
      <c r="M113" s="48"/>
      <c r="N113" s="48"/>
      <c r="O113" s="48"/>
      <c r="P113" s="48"/>
      <c r="Q113" s="48"/>
      <c r="R113" s="48"/>
      <c r="S113" s="51"/>
      <c r="T113" s="48"/>
    </row>
    <row r="114" spans="1:47" x14ac:dyDescent="0.25">
      <c r="A114" s="47">
        <v>41000</v>
      </c>
      <c r="B114" s="48">
        <f>HAVER_DE!B113</f>
        <v>95.733333333333334</v>
      </c>
      <c r="C114" s="48">
        <f>HAVER_DE!C113</f>
        <v>96.833333333333329</v>
      </c>
      <c r="D114" s="48">
        <f>HAVER_DE!D113</f>
        <v>725.99</v>
      </c>
      <c r="E114" s="48">
        <f>HAVER_DE!E117</f>
        <v>128.63</v>
      </c>
      <c r="F114" s="48">
        <f>HAVER_DE!F113</f>
        <v>263.67</v>
      </c>
      <c r="G114" s="48">
        <f>HAVER_DE!G113</f>
        <v>318.19</v>
      </c>
      <c r="H114" s="48">
        <f>HAVER_DE!H113</f>
        <v>6.833333333333333</v>
      </c>
      <c r="I114" s="48">
        <f>HAVER_DE!I113</f>
        <v>105.44333333333333</v>
      </c>
      <c r="J114" s="48">
        <f>HAVER_DE!J113</f>
        <v>84.5</v>
      </c>
      <c r="K114" s="48">
        <f>(HAVER_DE!K113)</f>
        <v>108.38999999999999</v>
      </c>
      <c r="L114" s="48">
        <f>Consensus!C111</f>
        <v>1.944</v>
      </c>
      <c r="M114" s="48"/>
      <c r="N114" s="48"/>
      <c r="O114" s="48"/>
      <c r="P114" s="48"/>
      <c r="Q114" s="48"/>
      <c r="R114" s="48"/>
      <c r="S114" s="51"/>
      <c r="T114" s="48"/>
    </row>
    <row r="115" spans="1:47" x14ac:dyDescent="0.25">
      <c r="A115" s="47">
        <v>41091</v>
      </c>
      <c r="B115" s="48">
        <f>HAVER_DE!B114</f>
        <v>95.966666666666654</v>
      </c>
      <c r="C115" s="48">
        <f>HAVER_DE!C114</f>
        <v>97.233333333333334</v>
      </c>
      <c r="D115" s="48">
        <f>HAVER_DE!D114</f>
        <v>728.04</v>
      </c>
      <c r="E115" s="48">
        <f>HAVER_DE!E118</f>
        <v>128.88</v>
      </c>
      <c r="F115" s="48">
        <f>HAVER_DE!F114</f>
        <v>264.44</v>
      </c>
      <c r="G115" s="48">
        <f>HAVER_DE!G114</f>
        <v>321.98</v>
      </c>
      <c r="H115" s="48">
        <f>HAVER_DE!H114</f>
        <v>6.8</v>
      </c>
      <c r="I115" s="48">
        <f>HAVER_DE!I114</f>
        <v>104.00999999999999</v>
      </c>
      <c r="J115" s="48">
        <f>HAVER_DE!J114</f>
        <v>83.5</v>
      </c>
      <c r="K115" s="48">
        <f>(HAVER_DE!K114)</f>
        <v>109.64333333333333</v>
      </c>
      <c r="L115" s="48" t="str">
        <f>Consensus!C112</f>
        <v>NaN</v>
      </c>
      <c r="M115" s="48"/>
      <c r="N115" s="48"/>
      <c r="O115" s="48"/>
      <c r="P115" s="48"/>
      <c r="Q115" s="48"/>
      <c r="R115" s="48"/>
      <c r="S115" s="51"/>
      <c r="T115" s="48"/>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row>
    <row r="116" spans="1:47" x14ac:dyDescent="0.25">
      <c r="A116" s="47">
        <v>41183</v>
      </c>
      <c r="B116" s="48">
        <f>HAVER_DE!B115</f>
        <v>96.399999999999991</v>
      </c>
      <c r="C116" s="48">
        <f>HAVER_DE!C115</f>
        <v>97.59999999999998</v>
      </c>
      <c r="D116" s="48">
        <f>HAVER_DE!D115</f>
        <v>724.79</v>
      </c>
      <c r="E116" s="48">
        <f>HAVER_DE!E119</f>
        <v>131.47999999999999</v>
      </c>
      <c r="F116" s="48">
        <f>HAVER_DE!F115</f>
        <v>263.04000000000002</v>
      </c>
      <c r="G116" s="48">
        <f>HAVER_DE!G115</f>
        <v>316.52999999999997</v>
      </c>
      <c r="H116" s="48">
        <f>HAVER_DE!H115</f>
        <v>6.833333333333333</v>
      </c>
      <c r="I116" s="48">
        <f>HAVER_DE!I115</f>
        <v>103.74333333333334</v>
      </c>
      <c r="J116" s="48">
        <f>HAVER_DE!J115</f>
        <v>82.3</v>
      </c>
      <c r="K116" s="48">
        <f>(HAVER_DE!K115)</f>
        <v>110.00333333333333</v>
      </c>
      <c r="L116" s="48">
        <f>Consensus!C113</f>
        <v>2.0270000000000001</v>
      </c>
      <c r="M116" s="48"/>
      <c r="N116" s="48"/>
      <c r="O116" s="48"/>
      <c r="P116" s="48"/>
      <c r="Q116" s="48"/>
      <c r="R116" s="48"/>
      <c r="S116" s="51"/>
      <c r="T116" s="48"/>
    </row>
    <row r="117" spans="1:47" x14ac:dyDescent="0.25">
      <c r="A117" s="47">
        <v>41275</v>
      </c>
      <c r="B117" s="48">
        <f>HAVER_DE!B116</f>
        <v>96.533333333333346</v>
      </c>
      <c r="C117" s="48">
        <f>HAVER_DE!C116</f>
        <v>97.966666666666654</v>
      </c>
      <c r="D117" s="48">
        <f>HAVER_DE!D116</f>
        <v>721.46</v>
      </c>
      <c r="E117" s="48">
        <f>HAVER_DE!E120</f>
        <v>134.63</v>
      </c>
      <c r="F117" s="48">
        <f>HAVER_DE!F116</f>
        <v>264.85000000000002</v>
      </c>
      <c r="G117" s="48">
        <f>HAVER_DE!G116</f>
        <v>316.49</v>
      </c>
      <c r="H117" s="48">
        <f>HAVER_DE!H116</f>
        <v>6.9000000000000012</v>
      </c>
      <c r="I117" s="48">
        <f>HAVER_DE!I116</f>
        <v>104.90666666666668</v>
      </c>
      <c r="J117" s="48">
        <f>HAVER_DE!J116</f>
        <v>82.7</v>
      </c>
      <c r="K117" s="48">
        <f>(HAVER_DE!K116)</f>
        <v>112.55666666666667</v>
      </c>
      <c r="L117" s="48" t="str">
        <f>Consensus!C114</f>
        <v>NaN</v>
      </c>
      <c r="M117" s="48"/>
      <c r="N117" s="48"/>
      <c r="O117" s="48"/>
      <c r="P117" s="48"/>
      <c r="Q117" s="48"/>
      <c r="R117" s="48"/>
      <c r="S117" s="51"/>
      <c r="T117" s="48"/>
    </row>
    <row r="118" spans="1:47" x14ac:dyDescent="0.25">
      <c r="A118" s="47">
        <v>41365</v>
      </c>
      <c r="B118" s="48">
        <f>HAVER_DE!B117</f>
        <v>96.899999999999991</v>
      </c>
      <c r="C118" s="48">
        <f>HAVER_DE!C117</f>
        <v>98.466666666666654</v>
      </c>
      <c r="D118" s="48">
        <f>HAVER_DE!D117</f>
        <v>729.17</v>
      </c>
      <c r="E118" s="48">
        <f>HAVER_DE!E121</f>
        <v>132.57</v>
      </c>
      <c r="F118" s="48">
        <f>HAVER_DE!F117</f>
        <v>269.57</v>
      </c>
      <c r="G118" s="48">
        <f>HAVER_DE!G117</f>
        <v>318.05</v>
      </c>
      <c r="H118" s="48">
        <f>HAVER_DE!H117</f>
        <v>6.8999999999999995</v>
      </c>
      <c r="I118" s="48">
        <f>HAVER_DE!I117</f>
        <v>105.17333333333333</v>
      </c>
      <c r="J118" s="48">
        <f>HAVER_DE!J117</f>
        <v>82.4</v>
      </c>
      <c r="K118" s="48">
        <f>(HAVER_DE!K117)</f>
        <v>102.54</v>
      </c>
      <c r="L118" s="48">
        <f>Consensus!C115</f>
        <v>1.956</v>
      </c>
      <c r="M118" s="48"/>
      <c r="N118" s="48"/>
      <c r="O118" s="48"/>
      <c r="P118" s="48"/>
      <c r="Q118" s="48"/>
      <c r="R118" s="48"/>
      <c r="S118" s="51"/>
      <c r="T118" s="48"/>
    </row>
    <row r="119" spans="1:47" x14ac:dyDescent="0.25">
      <c r="A119" s="47">
        <v>41456</v>
      </c>
      <c r="B119" s="48">
        <f>HAVER_DE!B118</f>
        <v>97.166666666666671</v>
      </c>
      <c r="C119" s="48">
        <f>HAVER_DE!C118</f>
        <v>98.8</v>
      </c>
      <c r="D119" s="48">
        <f>HAVER_DE!D118</f>
        <v>733.25</v>
      </c>
      <c r="E119" s="48">
        <f>HAVER_DE!E122</f>
        <v>132.74</v>
      </c>
      <c r="F119" s="48">
        <f>HAVER_DE!F118</f>
        <v>274.41000000000003</v>
      </c>
      <c r="G119" s="48">
        <f>HAVER_DE!G118</f>
        <v>323.58</v>
      </c>
      <c r="H119" s="48">
        <f>HAVER_DE!H118</f>
        <v>6.8</v>
      </c>
      <c r="I119" s="48">
        <f>HAVER_DE!I118</f>
        <v>105.62333333333333</v>
      </c>
      <c r="J119" s="48">
        <f>HAVER_DE!J118</f>
        <v>83</v>
      </c>
      <c r="K119" s="48">
        <f>(HAVER_DE!K118)</f>
        <v>110.37666666666667</v>
      </c>
      <c r="L119" s="48" t="str">
        <f>Consensus!C116</f>
        <v>NaN</v>
      </c>
      <c r="M119" s="48"/>
      <c r="N119" s="48"/>
      <c r="O119" s="48"/>
      <c r="P119" s="48"/>
      <c r="Q119" s="48"/>
      <c r="R119" s="48"/>
      <c r="S119" s="51"/>
      <c r="T119" s="48"/>
    </row>
    <row r="120" spans="1:47" x14ac:dyDescent="0.25">
      <c r="A120" s="47">
        <v>41548</v>
      </c>
      <c r="B120" s="48">
        <f>HAVER_DE!B119</f>
        <v>97.600000000000009</v>
      </c>
      <c r="C120" s="48">
        <f>HAVER_DE!C119</f>
        <v>98.866666666666674</v>
      </c>
      <c r="D120" s="48">
        <f>HAVER_DE!D119</f>
        <v>735.37</v>
      </c>
      <c r="E120" s="48">
        <f>HAVER_DE!E123</f>
        <v>133.84</v>
      </c>
      <c r="F120" s="48">
        <f>HAVER_DE!F119</f>
        <v>274.62</v>
      </c>
      <c r="G120" s="48">
        <f>HAVER_DE!G119</f>
        <v>329.14</v>
      </c>
      <c r="H120" s="48">
        <f>HAVER_DE!H119</f>
        <v>6.833333333333333</v>
      </c>
      <c r="I120" s="48">
        <f>HAVER_DE!I119</f>
        <v>106.57666666666667</v>
      </c>
      <c r="J120" s="48">
        <f>HAVER_DE!J119</f>
        <v>83.9</v>
      </c>
      <c r="K120" s="48">
        <f>(HAVER_DE!K119)</f>
        <v>109.27333333333333</v>
      </c>
      <c r="L120" s="48">
        <f>Consensus!C117</f>
        <v>1.762</v>
      </c>
      <c r="M120" s="48"/>
      <c r="N120" s="48"/>
      <c r="O120" s="48"/>
      <c r="P120" s="48"/>
      <c r="Q120" s="48"/>
      <c r="R120" s="48"/>
      <c r="S120" s="51"/>
      <c r="T120" s="48"/>
    </row>
    <row r="121" spans="1:47" x14ac:dyDescent="0.25">
      <c r="A121" s="47">
        <v>41640</v>
      </c>
      <c r="B121" s="48">
        <f>HAVER_DE!B120</f>
        <v>98.033333333333346</v>
      </c>
      <c r="C121" s="48">
        <f>HAVER_DE!C120</f>
        <v>99.266666666666666</v>
      </c>
      <c r="D121" s="48">
        <f>HAVER_DE!D120</f>
        <v>742.55</v>
      </c>
      <c r="E121" s="48">
        <f>HAVER_DE!E124</f>
        <v>133.28</v>
      </c>
      <c r="F121" s="48">
        <f>HAVER_DE!F120</f>
        <v>275.57</v>
      </c>
      <c r="G121" s="48">
        <f>HAVER_DE!G120</f>
        <v>329.99</v>
      </c>
      <c r="H121" s="48">
        <f>HAVER_DE!H120</f>
        <v>6.8</v>
      </c>
      <c r="I121" s="48">
        <f>HAVER_DE!I120</f>
        <v>107.64999999999999</v>
      </c>
      <c r="J121" s="48">
        <f>HAVER_DE!J120</f>
        <v>84.2</v>
      </c>
      <c r="K121" s="48">
        <f>(HAVER_DE!K120)</f>
        <v>108.22666666666667</v>
      </c>
      <c r="L121" s="48" t="str">
        <f>Consensus!C118</f>
        <v>NaN</v>
      </c>
      <c r="M121" s="48"/>
      <c r="N121" s="48"/>
      <c r="O121" s="48"/>
      <c r="P121" s="48"/>
      <c r="Q121" s="48"/>
      <c r="R121" s="48"/>
      <c r="S121" s="51"/>
      <c r="T121" s="48"/>
    </row>
    <row r="122" spans="1:47" x14ac:dyDescent="0.25">
      <c r="A122" s="47">
        <v>41730</v>
      </c>
      <c r="B122" s="48">
        <f>HAVER_DE!B121</f>
        <v>98.166666666666671</v>
      </c>
      <c r="C122" s="48">
        <f>HAVER_DE!C121</f>
        <v>99.40000000000002</v>
      </c>
      <c r="D122" s="48">
        <f>HAVER_DE!D121</f>
        <v>742.55</v>
      </c>
      <c r="E122" s="48">
        <f>HAVER_DE!E125</f>
        <v>133.69</v>
      </c>
      <c r="F122" s="48">
        <f>HAVER_DE!F121</f>
        <v>280.20999999999998</v>
      </c>
      <c r="G122" s="48">
        <f>HAVER_DE!G121</f>
        <v>332.75</v>
      </c>
      <c r="H122" s="48">
        <f>HAVER_DE!H121</f>
        <v>6.7</v>
      </c>
      <c r="I122" s="48">
        <f>HAVER_DE!I121</f>
        <v>107.76</v>
      </c>
      <c r="J122" s="48">
        <f>HAVER_DE!J121</f>
        <v>84.4</v>
      </c>
      <c r="K122" s="48">
        <f>(HAVER_DE!K121)</f>
        <v>109.67333333333333</v>
      </c>
      <c r="L122" s="48">
        <f>Consensus!C119</f>
        <v>1.9410000000000001</v>
      </c>
      <c r="M122" s="48"/>
      <c r="N122" s="48"/>
      <c r="O122" s="48"/>
      <c r="P122" s="48"/>
      <c r="Q122" s="48"/>
      <c r="R122" s="48"/>
      <c r="S122" s="51"/>
      <c r="T122" s="48"/>
    </row>
    <row r="123" spans="1:47" x14ac:dyDescent="0.25">
      <c r="A123" s="47">
        <v>41821</v>
      </c>
      <c r="B123" s="48">
        <f>HAVER_DE!B122</f>
        <v>98.533333333333346</v>
      </c>
      <c r="C123" s="48">
        <f>HAVER_DE!C122</f>
        <v>99.666666666666671</v>
      </c>
      <c r="D123" s="48">
        <f>HAVER_DE!D122</f>
        <v>746.33</v>
      </c>
      <c r="E123" s="48">
        <f>HAVER_DE!E126</f>
        <v>134.58000000000001</v>
      </c>
      <c r="F123" s="48">
        <f>HAVER_DE!F122</f>
        <v>282.39999999999998</v>
      </c>
      <c r="G123" s="48">
        <f>HAVER_DE!G122</f>
        <v>339.33</v>
      </c>
      <c r="H123" s="48">
        <f>HAVER_DE!H122</f>
        <v>6.7</v>
      </c>
      <c r="I123" s="48">
        <f>HAVER_DE!I122</f>
        <v>106.82666666666667</v>
      </c>
      <c r="J123" s="48">
        <f>HAVER_DE!J122</f>
        <v>84.2</v>
      </c>
      <c r="K123" s="48">
        <f>(HAVER_DE!K122)</f>
        <v>101.83333333333333</v>
      </c>
      <c r="L123" s="48">
        <f>Consensus!C120</f>
        <v>1.82</v>
      </c>
      <c r="M123" s="48"/>
      <c r="N123" s="48"/>
      <c r="O123" s="48"/>
      <c r="P123" s="48"/>
      <c r="Q123" s="48"/>
      <c r="R123" s="48"/>
      <c r="S123" s="51"/>
      <c r="T123" s="48"/>
    </row>
    <row r="124" spans="1:47" x14ac:dyDescent="0.25">
      <c r="A124" s="47">
        <v>41913</v>
      </c>
      <c r="B124" s="48">
        <f>HAVER_DE!B123</f>
        <v>98.766666666666666</v>
      </c>
      <c r="C124" s="48">
        <f>HAVER_DE!C123</f>
        <v>99.433333333333337</v>
      </c>
      <c r="D124" s="48">
        <f>HAVER_DE!D123</f>
        <v>752.37</v>
      </c>
      <c r="E124" s="48">
        <f>HAVER_DE!E127</f>
        <v>136.76</v>
      </c>
      <c r="F124" s="48">
        <f>HAVER_DE!F123</f>
        <v>287.20999999999998</v>
      </c>
      <c r="G124" s="48">
        <f>HAVER_DE!G123</f>
        <v>345.46</v>
      </c>
      <c r="H124" s="48">
        <f>HAVER_DE!H123</f>
        <v>6.5666666666666664</v>
      </c>
      <c r="I124" s="48">
        <f>HAVER_DE!I123</f>
        <v>106.45333333333333</v>
      </c>
      <c r="J124" s="48">
        <f>HAVER_DE!J123</f>
        <v>84.2</v>
      </c>
      <c r="K124" s="48">
        <f>(HAVER_DE!K123)</f>
        <v>76.28</v>
      </c>
      <c r="L124" s="48">
        <f>Consensus!C121</f>
        <v>1.79</v>
      </c>
      <c r="M124" s="48"/>
      <c r="N124" s="48"/>
      <c r="O124" s="48"/>
      <c r="P124" s="48"/>
      <c r="Q124" s="48"/>
      <c r="R124" s="48"/>
      <c r="S124" s="51"/>
      <c r="T124" s="48"/>
    </row>
    <row r="125" spans="1:47" x14ac:dyDescent="0.25">
      <c r="A125" s="47">
        <v>42005</v>
      </c>
      <c r="B125" s="48">
        <f>HAVER_DE!B124</f>
        <v>99.8</v>
      </c>
      <c r="C125" s="48">
        <f>HAVER_DE!C124</f>
        <v>99.7</v>
      </c>
      <c r="D125" s="48">
        <f>HAVER_DE!D124</f>
        <v>748.52</v>
      </c>
      <c r="E125" s="48">
        <f>HAVER_DE!E128</f>
        <v>138.93</v>
      </c>
      <c r="F125" s="48">
        <f>HAVER_DE!F124</f>
        <v>292.74</v>
      </c>
      <c r="G125" s="48">
        <f>HAVER_DE!G124</f>
        <v>348.72</v>
      </c>
      <c r="H125" s="48">
        <f>HAVER_DE!H124</f>
        <v>6.5</v>
      </c>
      <c r="I125" s="48">
        <f>HAVER_DE!I124</f>
        <v>107.81666666666666</v>
      </c>
      <c r="J125" s="48">
        <f>HAVER_DE!J124</f>
        <v>84.1</v>
      </c>
      <c r="K125" s="48">
        <f>(HAVER_DE!K124)</f>
        <v>53.973333333333336</v>
      </c>
      <c r="L125" s="48">
        <f>Consensus!C122</f>
        <v>1.8120000000000001</v>
      </c>
      <c r="M125" s="48"/>
      <c r="N125" s="48"/>
      <c r="O125" s="48"/>
      <c r="P125" s="48"/>
      <c r="Q125" s="48"/>
      <c r="R125" s="48"/>
      <c r="S125" s="51"/>
      <c r="T125" s="48"/>
    </row>
    <row r="126" spans="1:47" x14ac:dyDescent="0.25">
      <c r="A126" s="47">
        <v>42095</v>
      </c>
      <c r="B126" s="48">
        <f>HAVER_DE!B125</f>
        <v>99.933333333333337</v>
      </c>
      <c r="C126" s="48">
        <f>HAVER_DE!C125</f>
        <v>100.19999999999999</v>
      </c>
      <c r="D126" s="48">
        <f>HAVER_DE!D125</f>
        <v>754.04</v>
      </c>
      <c r="E126" s="48">
        <f>HAVER_DE!E129</f>
        <v>138.28</v>
      </c>
      <c r="F126" s="48">
        <f>HAVER_DE!F125</f>
        <v>294.45999999999998</v>
      </c>
      <c r="G126" s="48">
        <f>HAVER_DE!G125</f>
        <v>355.2</v>
      </c>
      <c r="H126" s="48">
        <f>HAVER_DE!H125</f>
        <v>6.4333333333333336</v>
      </c>
      <c r="I126" s="48">
        <f>HAVER_DE!I125</f>
        <v>108.10000000000001</v>
      </c>
      <c r="J126" s="48">
        <f>HAVER_DE!J125</f>
        <v>84.3</v>
      </c>
      <c r="K126" s="48">
        <f>(HAVER_DE!K125)</f>
        <v>61.836666666666666</v>
      </c>
      <c r="L126" s="48">
        <f>Consensus!C123</f>
        <v>1.712</v>
      </c>
      <c r="M126" s="48"/>
      <c r="N126" s="48"/>
      <c r="O126" s="48"/>
      <c r="P126" s="48"/>
      <c r="Q126" s="48"/>
      <c r="R126" s="48"/>
      <c r="S126" s="51"/>
      <c r="T126" s="48"/>
    </row>
    <row r="127" spans="1:47" x14ac:dyDescent="0.25">
      <c r="A127" s="47">
        <v>42186</v>
      </c>
      <c r="B127" s="48">
        <f>HAVER_DE!B126</f>
        <v>100.06666666666666</v>
      </c>
      <c r="C127" s="48">
        <f>HAVER_DE!C126</f>
        <v>100.06666666666666</v>
      </c>
      <c r="D127" s="48">
        <f>HAVER_DE!D126</f>
        <v>757.44</v>
      </c>
      <c r="E127" s="48">
        <f>HAVER_DE!E130</f>
        <v>140.04</v>
      </c>
      <c r="F127" s="48">
        <f>HAVER_DE!F126</f>
        <v>298.17</v>
      </c>
      <c r="G127" s="48">
        <f>HAVER_DE!G126</f>
        <v>355.7</v>
      </c>
      <c r="H127" s="48">
        <f>HAVER_DE!H126</f>
        <v>6.333333333333333</v>
      </c>
      <c r="I127" s="48">
        <f>HAVER_DE!I126</f>
        <v>107.00999999999999</v>
      </c>
      <c r="J127" s="48">
        <f>HAVER_DE!J126</f>
        <v>84.2</v>
      </c>
      <c r="K127" s="48">
        <f>(HAVER_DE!K126)</f>
        <v>50.29</v>
      </c>
      <c r="L127" s="48">
        <f>Consensus!C124</f>
        <v>1.91</v>
      </c>
      <c r="M127" s="48"/>
      <c r="N127" s="48"/>
      <c r="O127" s="48"/>
      <c r="P127" s="48"/>
      <c r="Q127" s="48"/>
      <c r="R127" s="48"/>
      <c r="S127" s="51"/>
      <c r="T127" s="48"/>
    </row>
    <row r="128" spans="1:47" x14ac:dyDescent="0.25">
      <c r="A128" s="47">
        <v>42278</v>
      </c>
      <c r="B128" s="48">
        <f>HAVER_DE!B127</f>
        <v>100.36666666666667</v>
      </c>
      <c r="C128" s="48">
        <f>HAVER_DE!C127</f>
        <v>100.13333333333333</v>
      </c>
      <c r="D128" s="48">
        <f>HAVER_DE!D127</f>
        <v>760.76</v>
      </c>
      <c r="E128" s="48">
        <f>HAVER_DE!E131</f>
        <v>140.04</v>
      </c>
      <c r="F128" s="48">
        <f>HAVER_DE!F127</f>
        <v>300.19</v>
      </c>
      <c r="G128" s="48">
        <f>HAVER_DE!G127</f>
        <v>353.61</v>
      </c>
      <c r="H128" s="48">
        <f>HAVER_DE!H127</f>
        <v>6.3</v>
      </c>
      <c r="I128" s="48">
        <f>HAVER_DE!I127</f>
        <v>105.82666666666667</v>
      </c>
      <c r="J128" s="48">
        <f>HAVER_DE!J127</f>
        <v>84.1</v>
      </c>
      <c r="K128" s="48">
        <f>(HAVER_DE!K127)</f>
        <v>43.673333333333325</v>
      </c>
      <c r="L128" s="48">
        <f>Consensus!C125</f>
        <v>1.6479999999999999</v>
      </c>
      <c r="M128" s="48"/>
      <c r="N128" s="48"/>
      <c r="O128" s="48"/>
      <c r="P128" s="48"/>
      <c r="Q128" s="48"/>
      <c r="R128" s="48"/>
      <c r="S128" s="51"/>
      <c r="T128" s="48"/>
    </row>
    <row r="129" spans="1:20" x14ac:dyDescent="0.25">
      <c r="A129" s="47">
        <v>42370</v>
      </c>
      <c r="B129" s="48">
        <f>HAVER_DE!B128</f>
        <v>100.86666666666667</v>
      </c>
      <c r="C129" s="48">
        <f>HAVER_DE!C128</f>
        <v>99.966666666666654</v>
      </c>
      <c r="D129" s="48">
        <f>HAVER_DE!D128</f>
        <v>767.11</v>
      </c>
      <c r="E129" s="48">
        <f>HAVER_DE!E132</f>
        <v>140.86000000000001</v>
      </c>
      <c r="F129" s="48">
        <f>HAVER_DE!F128</f>
        <v>306.72000000000003</v>
      </c>
      <c r="G129" s="48">
        <f>HAVER_DE!G128</f>
        <v>357.68</v>
      </c>
      <c r="H129" s="48">
        <f>HAVER_DE!H128</f>
        <v>6.2</v>
      </c>
      <c r="I129" s="48">
        <f>HAVER_DE!I128</f>
        <v>106.27</v>
      </c>
      <c r="J129" s="48">
        <f>HAVER_DE!J128</f>
        <v>84.4</v>
      </c>
      <c r="K129" s="48">
        <f>(HAVER_DE!K128)</f>
        <v>33.906666666666666</v>
      </c>
      <c r="L129" s="48">
        <f>Consensus!C126</f>
        <v>1.6679999999999999</v>
      </c>
      <c r="M129" s="48"/>
      <c r="N129" s="48"/>
      <c r="O129" s="48"/>
      <c r="P129" s="48"/>
      <c r="Q129" s="48"/>
      <c r="R129" s="48"/>
      <c r="S129" s="51"/>
      <c r="T129" s="48"/>
    </row>
    <row r="130" spans="1:20" x14ac:dyDescent="0.25">
      <c r="A130" s="47">
        <v>42461</v>
      </c>
      <c r="B130" s="48">
        <f>HAVER_DE!B129</f>
        <v>101.03333333333335</v>
      </c>
      <c r="C130" s="48">
        <f>HAVER_DE!C129</f>
        <v>100.39999999999999</v>
      </c>
      <c r="D130" s="48">
        <f>HAVER_DE!D129</f>
        <v>770.51</v>
      </c>
      <c r="E130" s="48">
        <f>HAVER_DE!E133</f>
        <v>143.29</v>
      </c>
      <c r="F130" s="48">
        <f>HAVER_DE!F129</f>
        <v>305.8</v>
      </c>
      <c r="G130" s="48">
        <f>HAVER_DE!G129</f>
        <v>362</v>
      </c>
      <c r="H130" s="48">
        <f>HAVER_DE!H129</f>
        <v>6.1333333333333329</v>
      </c>
      <c r="I130" s="48">
        <f>HAVER_DE!I129</f>
        <v>106.97000000000001</v>
      </c>
      <c r="J130" s="48">
        <f>HAVER_DE!J129</f>
        <v>84.3</v>
      </c>
      <c r="K130" s="48">
        <f>(HAVER_DE!K129)</f>
        <v>45.53</v>
      </c>
      <c r="L130" s="48">
        <f>Consensus!C127</f>
        <v>1.706</v>
      </c>
      <c r="M130" s="48"/>
      <c r="N130" s="48"/>
      <c r="O130" s="48"/>
      <c r="P130" s="48"/>
      <c r="Q130" s="48"/>
      <c r="R130" s="48"/>
      <c r="S130" s="51"/>
      <c r="T130" s="48"/>
    </row>
    <row r="131" spans="1:20" x14ac:dyDescent="0.25">
      <c r="A131" s="47">
        <v>42552</v>
      </c>
      <c r="B131" s="48">
        <f>HAVER_DE!B130</f>
        <v>101.23333333333335</v>
      </c>
      <c r="C131" s="48">
        <f>HAVER_DE!C130</f>
        <v>100.56666666666666</v>
      </c>
      <c r="D131" s="48">
        <f>HAVER_DE!D130</f>
        <v>772.48</v>
      </c>
      <c r="E131" s="48">
        <f>HAVER_DE!E134</f>
        <v>145</v>
      </c>
      <c r="F131" s="48">
        <f>HAVER_DE!F130</f>
        <v>308.92</v>
      </c>
      <c r="G131" s="48">
        <f>HAVER_DE!G130</f>
        <v>362.14</v>
      </c>
      <c r="H131" s="48">
        <f>HAVER_DE!H130</f>
        <v>6.0333333333333341</v>
      </c>
      <c r="I131" s="48">
        <f>HAVER_DE!I130</f>
        <v>106.86000000000001</v>
      </c>
      <c r="J131" s="48">
        <f>HAVER_DE!J130</f>
        <v>84.6</v>
      </c>
      <c r="K131" s="48">
        <f>(HAVER_DE!K130)</f>
        <v>45.846666666666664</v>
      </c>
      <c r="L131" s="48">
        <f>Consensus!C128</f>
        <v>1.7529999999999999</v>
      </c>
      <c r="M131" s="48"/>
      <c r="N131" s="48"/>
      <c r="O131" s="48"/>
      <c r="P131" s="48"/>
      <c r="Q131" s="48"/>
      <c r="R131" s="48"/>
      <c r="S131" s="51"/>
      <c r="T131" s="48"/>
    </row>
    <row r="132" spans="1:20" x14ac:dyDescent="0.25">
      <c r="A132" s="47">
        <v>42644</v>
      </c>
      <c r="B132" s="48">
        <f>HAVER_DE!B131</f>
        <v>101.60000000000001</v>
      </c>
      <c r="C132" s="48">
        <f>HAVER_DE!C131</f>
        <v>101.10000000000001</v>
      </c>
      <c r="D132" s="48">
        <f>HAVER_DE!D131</f>
        <v>775.28</v>
      </c>
      <c r="E132" s="48">
        <f>HAVER_DE!E135</f>
        <v>146.16999999999999</v>
      </c>
      <c r="F132" s="48">
        <f>HAVER_DE!F131</f>
        <v>316.08</v>
      </c>
      <c r="G132" s="48">
        <f>HAVER_DE!G131</f>
        <v>363.77</v>
      </c>
      <c r="H132" s="48">
        <f>HAVER_DE!H131</f>
        <v>6</v>
      </c>
      <c r="I132" s="48">
        <f>HAVER_DE!I131</f>
        <v>107.13</v>
      </c>
      <c r="J132" s="48">
        <f>HAVER_DE!J131</f>
        <v>85.2</v>
      </c>
      <c r="K132" s="48">
        <f>(HAVER_DE!K131)</f>
        <v>49.48</v>
      </c>
      <c r="L132" s="48">
        <f>Consensus!C129</f>
        <v>1.714</v>
      </c>
      <c r="M132" s="48"/>
      <c r="N132" s="48"/>
      <c r="O132" s="48"/>
      <c r="P132" s="48"/>
      <c r="Q132" s="48"/>
      <c r="R132" s="48"/>
      <c r="S132" s="51"/>
      <c r="T132" s="48"/>
    </row>
    <row r="133" spans="1:20" x14ac:dyDescent="0.25">
      <c r="A133" s="47">
        <v>42736</v>
      </c>
      <c r="B133" s="48">
        <f>HAVER_DE!B132</f>
        <v>101.90000000000002</v>
      </c>
      <c r="C133" s="48">
        <f>HAVER_DE!C132</f>
        <v>101.59999999999998</v>
      </c>
      <c r="D133" s="48">
        <f>HAVER_DE!D132</f>
        <v>784.65</v>
      </c>
      <c r="E133" s="48">
        <f>HAVER_DE!E136</f>
        <v>145.41999999999999</v>
      </c>
      <c r="F133" s="48">
        <f>HAVER_DE!F132</f>
        <v>318.75</v>
      </c>
      <c r="G133" s="48">
        <f>HAVER_DE!G132</f>
        <v>373.05</v>
      </c>
      <c r="H133" s="48">
        <f>HAVER_DE!H132</f>
        <v>5.8666666666666671</v>
      </c>
      <c r="I133" s="48">
        <f>HAVER_DE!I132</f>
        <v>107.15000000000002</v>
      </c>
      <c r="J133" s="48">
        <f>HAVER_DE!J132</f>
        <v>85.3</v>
      </c>
      <c r="K133" s="48">
        <f>(HAVER_DE!K132)</f>
        <v>53.74666666666667</v>
      </c>
      <c r="L133" s="48">
        <f>Consensus!C130</f>
        <v>1.6639999999999999</v>
      </c>
      <c r="M133" s="48"/>
      <c r="N133" s="48"/>
      <c r="O133" s="48"/>
      <c r="P133" s="48"/>
      <c r="Q133" s="48"/>
      <c r="R133" s="48"/>
      <c r="S133" s="51"/>
      <c r="T133" s="48"/>
    </row>
    <row r="134" spans="1:20" x14ac:dyDescent="0.25">
      <c r="A134" s="47">
        <v>42826</v>
      </c>
      <c r="B134" s="48">
        <f>HAVER_DE!B133</f>
        <v>102.23333333333333</v>
      </c>
      <c r="C134" s="48">
        <f>HAVER_DE!C133</f>
        <v>101.73333333333333</v>
      </c>
      <c r="D134" s="48">
        <f>HAVER_DE!D133</f>
        <v>791.3</v>
      </c>
      <c r="E134" s="48">
        <f>HAVER_DE!E137</f>
        <v>147.88999999999999</v>
      </c>
      <c r="F134" s="48">
        <f>HAVER_DE!F133</f>
        <v>326.47000000000003</v>
      </c>
      <c r="G134" s="48">
        <f>HAVER_DE!G133</f>
        <v>379.49</v>
      </c>
      <c r="H134" s="48">
        <f>HAVER_DE!H133</f>
        <v>5.7333333333333334</v>
      </c>
      <c r="I134" s="48">
        <f>HAVER_DE!I133</f>
        <v>108.40333333333332</v>
      </c>
      <c r="J134" s="48">
        <f>HAVER_DE!J133</f>
        <v>86.3</v>
      </c>
      <c r="K134" s="48">
        <f>(HAVER_DE!K133)</f>
        <v>49.82</v>
      </c>
      <c r="L134" s="48">
        <f>Consensus!C131</f>
        <v>1.7050000000000001</v>
      </c>
      <c r="M134" s="48"/>
      <c r="N134" s="48"/>
      <c r="O134" s="48"/>
      <c r="P134" s="48"/>
      <c r="Q134" s="48"/>
      <c r="R134" s="48"/>
      <c r="S134" s="51"/>
      <c r="T134" s="48"/>
    </row>
    <row r="135" spans="1:20" x14ac:dyDescent="0.25">
      <c r="A135" s="47">
        <v>42917</v>
      </c>
      <c r="B135" s="48">
        <f>HAVER_DE!B134</f>
        <v>102.7</v>
      </c>
      <c r="C135" s="48">
        <f>HAVER_DE!C134</f>
        <v>102.06666666666666</v>
      </c>
      <c r="D135" s="48">
        <f>HAVER_DE!D134</f>
        <v>797.12</v>
      </c>
      <c r="E135" s="48">
        <f>HAVER_DE!E138</f>
        <v>149.63</v>
      </c>
      <c r="F135" s="48">
        <f>HAVER_DE!F134</f>
        <v>329.17</v>
      </c>
      <c r="G135" s="48">
        <f>HAVER_DE!G134</f>
        <v>385.05</v>
      </c>
      <c r="H135" s="48">
        <f>HAVER_DE!H134</f>
        <v>5.6333333333333329</v>
      </c>
      <c r="I135" s="48">
        <f>HAVER_DE!I134</f>
        <v>108.44</v>
      </c>
      <c r="J135" s="48">
        <f>HAVER_DE!J134</f>
        <v>87.1</v>
      </c>
      <c r="K135" s="48">
        <f>(HAVER_DE!K134)</f>
        <v>52.079999999999991</v>
      </c>
      <c r="L135" s="48">
        <f>Consensus!C132</f>
        <v>1.758</v>
      </c>
      <c r="M135" s="48"/>
      <c r="N135" s="48"/>
      <c r="O135" s="48"/>
      <c r="P135" s="48"/>
      <c r="Q135" s="48"/>
      <c r="R135" s="48"/>
      <c r="S135" s="51"/>
      <c r="T135" s="48"/>
    </row>
    <row r="136" spans="1:20" x14ac:dyDescent="0.25">
      <c r="A136" s="47">
        <v>43009</v>
      </c>
      <c r="B136" s="48">
        <f>HAVER_DE!B135</f>
        <v>102.83333333333333</v>
      </c>
      <c r="C136" s="48">
        <f>HAVER_DE!C135</f>
        <v>102.5</v>
      </c>
      <c r="D136" s="48">
        <f>HAVER_DE!D135</f>
        <v>804.38</v>
      </c>
      <c r="E136" s="48">
        <f>HAVER_DE!E139</f>
        <v>150.71</v>
      </c>
      <c r="F136" s="48">
        <f>HAVER_DE!F135</f>
        <v>333.89</v>
      </c>
      <c r="G136" s="48">
        <f>HAVER_DE!G135</f>
        <v>388.31</v>
      </c>
      <c r="H136" s="48">
        <f>HAVER_DE!H135</f>
        <v>5.5333333333333341</v>
      </c>
      <c r="I136" s="48">
        <f>HAVER_DE!I135</f>
        <v>108.54666666666667</v>
      </c>
      <c r="J136" s="48">
        <f>HAVER_DE!J135</f>
        <v>87.5</v>
      </c>
      <c r="K136" s="48">
        <f>(HAVER_DE!K135)</f>
        <v>61.35</v>
      </c>
      <c r="L136" s="48">
        <f>Consensus!C133</f>
        <v>1.635</v>
      </c>
      <c r="M136" s="48"/>
      <c r="N136" s="48"/>
      <c r="O136" s="48"/>
      <c r="P136" s="48"/>
      <c r="Q136" s="48"/>
      <c r="R136" s="48"/>
      <c r="S136" s="51"/>
      <c r="T136" s="48"/>
    </row>
    <row r="137" spans="1:20" x14ac:dyDescent="0.25">
      <c r="A137" s="47">
        <v>43101</v>
      </c>
      <c r="B137" s="48">
        <f>HAVER_DE!B136</f>
        <v>103.26666666666667</v>
      </c>
      <c r="C137" s="48">
        <f>HAVER_DE!C136</f>
        <v>102.93333333333334</v>
      </c>
      <c r="D137" s="48">
        <f>HAVER_DE!D136</f>
        <v>799.69</v>
      </c>
      <c r="E137" s="48">
        <f>HAVER_DE!E140</f>
        <v>151.94999999999999</v>
      </c>
      <c r="F137" s="48">
        <f>HAVER_DE!F136</f>
        <v>333.81</v>
      </c>
      <c r="G137" s="48">
        <f>HAVER_DE!G136</f>
        <v>391.36</v>
      </c>
      <c r="H137" s="48">
        <f>HAVER_DE!H136</f>
        <v>5.3666666666666671</v>
      </c>
      <c r="I137" s="48">
        <f>HAVER_DE!I136</f>
        <v>108.96</v>
      </c>
      <c r="J137" s="48">
        <f>HAVER_DE!J136</f>
        <v>87.9</v>
      </c>
      <c r="K137" s="48">
        <f>(HAVER_DE!K136)</f>
        <v>66.726666666666674</v>
      </c>
      <c r="L137" s="48">
        <f>Consensus!C134</f>
        <v>1.819</v>
      </c>
      <c r="M137" s="48"/>
      <c r="N137" s="48"/>
      <c r="O137" s="48"/>
      <c r="P137" s="48"/>
      <c r="Q137" s="48"/>
      <c r="R137" s="48"/>
      <c r="S137" s="51"/>
      <c r="T137" s="48"/>
    </row>
    <row r="138" spans="1:20" x14ac:dyDescent="0.25">
      <c r="A138" s="47">
        <v>43191</v>
      </c>
      <c r="B138" s="48">
        <f>HAVER_DE!B137</f>
        <v>103.60000000000001</v>
      </c>
      <c r="C138" s="48">
        <f>HAVER_DE!C137</f>
        <v>103.5</v>
      </c>
      <c r="D138" s="48">
        <f>HAVER_DE!D137</f>
        <v>805.36</v>
      </c>
      <c r="E138" s="48">
        <f>HAVER_DE!E141</f>
        <v>150.69</v>
      </c>
      <c r="F138" s="48">
        <f>HAVER_DE!F137</f>
        <v>336.12</v>
      </c>
      <c r="G138" s="48">
        <f>HAVER_DE!G137</f>
        <v>392.21</v>
      </c>
      <c r="H138" s="48">
        <f>HAVER_DE!H137</f>
        <v>5.2333333333333334</v>
      </c>
      <c r="I138" s="48">
        <f>HAVER_DE!I137</f>
        <v>108.35333333333334</v>
      </c>
      <c r="J138" s="48">
        <f>HAVER_DE!J137</f>
        <v>87.9</v>
      </c>
      <c r="K138" s="48">
        <f>(HAVER_DE!K137)</f>
        <v>74.2</v>
      </c>
      <c r="L138" s="48">
        <f>Consensus!C135</f>
        <v>1.7529999999999999</v>
      </c>
      <c r="M138" s="48"/>
      <c r="N138" s="48"/>
      <c r="O138" s="48"/>
      <c r="P138" s="48"/>
      <c r="Q138" s="48"/>
      <c r="R138" s="48"/>
      <c r="S138" s="51"/>
      <c r="T138" s="48"/>
    </row>
    <row r="139" spans="1:20" x14ac:dyDescent="0.25">
      <c r="A139" s="47">
        <v>43282</v>
      </c>
      <c r="B139" s="48">
        <f>HAVER_DE!B138</f>
        <v>103.93333333333332</v>
      </c>
      <c r="C139" s="48">
        <f>HAVER_DE!C138</f>
        <v>104.03333333333335</v>
      </c>
      <c r="D139" s="48">
        <f>HAVER_DE!D138</f>
        <v>799.01</v>
      </c>
      <c r="E139" s="48">
        <f>HAVER_DE!E142</f>
        <v>151.81</v>
      </c>
      <c r="F139" s="48">
        <f>HAVER_DE!F138</f>
        <v>346.04</v>
      </c>
      <c r="G139" s="48">
        <f>HAVER_DE!G138</f>
        <v>390.29</v>
      </c>
      <c r="H139" s="48">
        <f>HAVER_DE!H138</f>
        <v>5.1333333333333337</v>
      </c>
      <c r="I139" s="48">
        <f>HAVER_DE!I138</f>
        <v>107.74333333333334</v>
      </c>
      <c r="J139" s="48">
        <f>HAVER_DE!J138</f>
        <v>87.8</v>
      </c>
      <c r="K139" s="48">
        <f>(HAVER_DE!K138)</f>
        <v>75.256666666666661</v>
      </c>
      <c r="L139" s="48">
        <f>Consensus!C136</f>
        <v>1.7549999999999999</v>
      </c>
      <c r="M139" s="48"/>
      <c r="N139" s="48"/>
      <c r="O139" s="48"/>
      <c r="P139" s="48"/>
      <c r="Q139" s="48"/>
      <c r="R139" s="48"/>
      <c r="S139" s="51"/>
      <c r="T139" s="48"/>
    </row>
    <row r="140" spans="1:20" x14ac:dyDescent="0.25">
      <c r="A140" s="47">
        <v>43374</v>
      </c>
      <c r="B140" s="48">
        <f>HAVER_DE!B139</f>
        <v>104.23333333333333</v>
      </c>
      <c r="C140" s="48">
        <f>HAVER_DE!C139</f>
        <v>104.56666666666668</v>
      </c>
      <c r="D140" s="48">
        <f>HAVER_DE!D139</f>
        <v>805.36</v>
      </c>
      <c r="E140" s="48">
        <f>HAVER_DE!E143</f>
        <v>151.27000000000001</v>
      </c>
      <c r="F140" s="48">
        <f>HAVER_DE!F139</f>
        <v>346.31</v>
      </c>
      <c r="G140" s="48">
        <f>HAVER_DE!G139</f>
        <v>388.67</v>
      </c>
      <c r="H140" s="48">
        <f>HAVER_DE!H139</f>
        <v>5.0333333333333332</v>
      </c>
      <c r="I140" s="48">
        <f>HAVER_DE!I139</f>
        <v>107.50999999999999</v>
      </c>
      <c r="J140" s="48">
        <f>HAVER_DE!J139</f>
        <v>86.8</v>
      </c>
      <c r="K140" s="48">
        <f>(HAVER_DE!K139)</f>
        <v>67.58</v>
      </c>
      <c r="L140" s="48">
        <f>Consensus!C137</f>
        <v>1.758</v>
      </c>
      <c r="M140" s="48"/>
      <c r="N140" s="48"/>
      <c r="O140" s="48"/>
      <c r="P140" s="48"/>
      <c r="Q140" s="48"/>
      <c r="R140" s="48"/>
      <c r="S140" s="51"/>
      <c r="T140" s="48"/>
    </row>
    <row r="141" spans="1:20" x14ac:dyDescent="0.25">
      <c r="A141" s="47">
        <v>43466</v>
      </c>
      <c r="B141" s="48">
        <f>HAVER_DE!B140</f>
        <v>104.63333333333333</v>
      </c>
      <c r="C141" s="48">
        <f>HAVER_DE!C140</f>
        <v>104.43333333333332</v>
      </c>
      <c r="D141" s="48">
        <f>HAVER_DE!D140</f>
        <v>811.1</v>
      </c>
      <c r="E141" s="48">
        <f>HAVER_DE!E144</f>
        <v>149.12</v>
      </c>
      <c r="F141" s="48">
        <f>HAVER_DE!F140</f>
        <v>350.52</v>
      </c>
      <c r="G141" s="48">
        <f>HAVER_DE!G140</f>
        <v>399.25</v>
      </c>
      <c r="H141" s="48">
        <f>HAVER_DE!H140</f>
        <v>5</v>
      </c>
      <c r="I141" s="48">
        <f>HAVER_DE!I140</f>
        <v>107.56333333333333</v>
      </c>
      <c r="J141" s="48">
        <f>HAVER_DE!J140</f>
        <v>86</v>
      </c>
      <c r="K141" s="48">
        <f>(HAVER_DE!K140)</f>
        <v>63.15</v>
      </c>
      <c r="L141" s="48">
        <f>Consensus!C138</f>
        <v>1.669</v>
      </c>
      <c r="M141" s="48"/>
      <c r="N141" s="48"/>
      <c r="O141" s="48"/>
      <c r="P141" s="48"/>
      <c r="Q141" s="48"/>
      <c r="R141" s="48"/>
      <c r="S141" s="51"/>
      <c r="T141" s="48"/>
    </row>
    <row r="142" spans="1:20" x14ac:dyDescent="0.25">
      <c r="A142" s="47">
        <v>43556</v>
      </c>
      <c r="B142" s="48">
        <f>HAVER_DE!B141</f>
        <v>105.13333333333333</v>
      </c>
      <c r="C142" s="48">
        <f>HAVER_DE!C141</f>
        <v>105.23333333333333</v>
      </c>
      <c r="D142" s="48">
        <f>HAVER_DE!D141</f>
        <v>809.74</v>
      </c>
      <c r="E142" s="48">
        <f>HAVER_DE!E145</f>
        <v>135.03</v>
      </c>
      <c r="F142" s="48">
        <f>HAVER_DE!F141</f>
        <v>347.41</v>
      </c>
      <c r="G142" s="48">
        <f>HAVER_DE!G141</f>
        <v>392.88</v>
      </c>
      <c r="H142" s="48">
        <f>HAVER_DE!H141</f>
        <v>4.9666666666666668</v>
      </c>
      <c r="I142" s="48">
        <f>HAVER_DE!I141</f>
        <v>107.00666666666666</v>
      </c>
      <c r="J142" s="48">
        <f>HAVER_DE!J141</f>
        <v>85.6</v>
      </c>
      <c r="K142" s="48">
        <f>(HAVER_DE!K141)</f>
        <v>68.676666666666662</v>
      </c>
      <c r="L142" s="48">
        <f>Consensus!C139</f>
        <v>1.657</v>
      </c>
      <c r="M142" s="48"/>
      <c r="N142" s="48"/>
      <c r="O142" s="48"/>
      <c r="P142" s="48"/>
      <c r="Q142" s="48"/>
      <c r="R142" s="48"/>
      <c r="S142" s="51"/>
      <c r="T142" s="48"/>
    </row>
    <row r="143" spans="1:20" x14ac:dyDescent="0.25">
      <c r="A143" s="47">
        <v>43647</v>
      </c>
      <c r="B143" s="48">
        <f>HAVER_DE!B142</f>
        <v>105.53333333333335</v>
      </c>
      <c r="C143" s="48">
        <f>HAVER_DE!C142</f>
        <v>105.5</v>
      </c>
      <c r="D143" s="48">
        <f>HAVER_DE!D142</f>
        <v>810.65</v>
      </c>
      <c r="E143" s="48">
        <f>HAVER_DE!E146</f>
        <v>145.38</v>
      </c>
      <c r="F143" s="48">
        <f>HAVER_DE!F142</f>
        <v>352.16</v>
      </c>
      <c r="G143" s="48">
        <f>HAVER_DE!G142</f>
        <v>398.48</v>
      </c>
      <c r="H143" s="48">
        <f>HAVER_DE!H142</f>
        <v>5</v>
      </c>
      <c r="I143" s="48">
        <f>HAVER_DE!I142</f>
        <v>105.98666666666668</v>
      </c>
      <c r="J143" s="48">
        <f>HAVER_DE!J142</f>
        <v>84.1</v>
      </c>
      <c r="K143" s="48">
        <f>(HAVER_DE!K142)</f>
        <v>61.77</v>
      </c>
      <c r="L143" s="48">
        <f>Consensus!C140</f>
        <v>1.6439999999999999</v>
      </c>
      <c r="M143" s="48"/>
      <c r="N143" s="48"/>
      <c r="O143" s="48"/>
      <c r="P143" s="48"/>
      <c r="Q143" s="48"/>
      <c r="R143" s="48"/>
      <c r="S143" s="51"/>
      <c r="T143" s="48"/>
    </row>
    <row r="144" spans="1:20" x14ac:dyDescent="0.25">
      <c r="A144" s="47">
        <v>43739</v>
      </c>
      <c r="B144" s="48">
        <f>HAVER_DE!B143</f>
        <v>105.93333333333332</v>
      </c>
      <c r="C144" s="48">
        <f>HAVER_DE!C143</f>
        <v>105.83333333333333</v>
      </c>
      <c r="D144" s="48">
        <f>HAVER_DE!D143</f>
        <v>812.77</v>
      </c>
      <c r="E144" s="48">
        <f>HAVER_DE!E147</f>
        <v>149.52000000000001</v>
      </c>
      <c r="F144" s="48">
        <f>HAVER_DE!F143</f>
        <v>351.36</v>
      </c>
      <c r="G144" s="48">
        <f>HAVER_DE!G143</f>
        <v>391.99</v>
      </c>
      <c r="H144" s="48">
        <f>HAVER_DE!H143</f>
        <v>5</v>
      </c>
      <c r="I144" s="48">
        <f>HAVER_DE!I143</f>
        <v>105.80333333333333</v>
      </c>
      <c r="J144" s="48">
        <f>HAVER_DE!J143</f>
        <v>82.4</v>
      </c>
      <c r="K144" s="48">
        <f>(HAVER_DE!K143)</f>
        <v>63.24666666666667</v>
      </c>
      <c r="L144" s="48">
        <f>Consensus!C141</f>
        <v>1.722</v>
      </c>
      <c r="M144" s="48"/>
      <c r="N144" s="48"/>
      <c r="O144" s="48"/>
      <c r="P144" s="48"/>
      <c r="Q144" s="48"/>
      <c r="R144" s="48"/>
      <c r="S144" s="51"/>
      <c r="T144" s="48"/>
    </row>
    <row r="145" spans="1:20" x14ac:dyDescent="0.25">
      <c r="A145" s="47">
        <v>43831</v>
      </c>
      <c r="B145" s="48">
        <f>HAVER_DE!B144</f>
        <v>106.10000000000001</v>
      </c>
      <c r="C145" s="48">
        <f>HAVER_DE!C144</f>
        <v>106.10000000000001</v>
      </c>
      <c r="D145" s="48">
        <f>HAVER_DE!D144</f>
        <v>801.2</v>
      </c>
      <c r="E145" s="48">
        <f>HAVER_DE!E148</f>
        <v>146.9</v>
      </c>
      <c r="F145" s="48">
        <f>HAVER_DE!F144</f>
        <v>346.34</v>
      </c>
      <c r="G145" s="48">
        <f>HAVER_DE!G144</f>
        <v>384.7</v>
      </c>
      <c r="H145" s="48">
        <f>HAVER_DE!H144</f>
        <v>5</v>
      </c>
      <c r="I145" s="48">
        <f>HAVER_DE!I144</f>
        <v>105.23</v>
      </c>
      <c r="J145" s="48">
        <f>HAVER_DE!J144</f>
        <v>82.9</v>
      </c>
      <c r="K145" s="48">
        <f>(HAVER_DE!K144)</f>
        <v>50.603333333333332</v>
      </c>
      <c r="L145" s="48">
        <f>Consensus!C142</f>
        <v>1.7170000000000001</v>
      </c>
      <c r="M145" s="48"/>
      <c r="N145" s="48"/>
      <c r="O145" s="48"/>
      <c r="P145" s="48"/>
      <c r="Q145" s="48"/>
      <c r="R145" s="48"/>
      <c r="S145" s="51"/>
      <c r="T145" s="48"/>
    </row>
    <row r="146" spans="1:20" x14ac:dyDescent="0.25">
      <c r="A146" s="47">
        <v>43922</v>
      </c>
      <c r="B146" s="48">
        <f>HAVER_DE!B145</f>
        <v>106.46666666666665</v>
      </c>
      <c r="C146" s="48">
        <f>HAVER_DE!C145</f>
        <v>105.96666666666665</v>
      </c>
      <c r="D146" s="48">
        <f>HAVER_DE!D145</f>
        <v>725.24</v>
      </c>
      <c r="E146" s="48">
        <f>HAVER_DE!E149</f>
        <v>149.47</v>
      </c>
      <c r="F146" s="48">
        <f>HAVER_DE!F145</f>
        <v>285.43</v>
      </c>
      <c r="G146" s="48">
        <f>HAVER_DE!G145</f>
        <v>305.41000000000003</v>
      </c>
      <c r="H146" s="48">
        <f>HAVER_DE!H145</f>
        <v>6.1333333333333329</v>
      </c>
      <c r="I146" s="48">
        <f>HAVER_DE!I145</f>
        <v>99.813333333333333</v>
      </c>
      <c r="J146" s="48">
        <f>HAVER_DE!J145</f>
        <v>70.5</v>
      </c>
      <c r="K146" s="48">
        <f>(HAVER_DE!K145)</f>
        <v>29.24</v>
      </c>
      <c r="L146" s="48">
        <f>Consensus!C143</f>
        <v>1.65</v>
      </c>
      <c r="M146" s="48"/>
      <c r="N146" s="48"/>
      <c r="O146" s="48"/>
      <c r="P146" s="48"/>
      <c r="Q146" s="48"/>
      <c r="R146" s="48"/>
      <c r="S146" s="51"/>
      <c r="T146" s="48"/>
    </row>
    <row r="147" spans="1:20" x14ac:dyDescent="0.25">
      <c r="A147" s="47">
        <v>44013</v>
      </c>
      <c r="B147" s="48">
        <f>HAVER_DE!B146</f>
        <v>106.13333333333333</v>
      </c>
      <c r="C147" s="48">
        <f>HAVER_DE!C146</f>
        <v>105.40000000000002</v>
      </c>
      <c r="D147" s="48">
        <f>HAVER_DE!D146</f>
        <v>790.54</v>
      </c>
      <c r="E147" s="48">
        <f>HAVER_DE!E150</f>
        <v>146.59</v>
      </c>
      <c r="F147" s="48">
        <f>HAVER_DE!F146</f>
        <v>317.14999999999998</v>
      </c>
      <c r="G147" s="48">
        <f>HAVER_DE!G146</f>
        <v>360.72</v>
      </c>
      <c r="H147" s="48">
        <f>HAVER_DE!H146</f>
        <v>6.333333333333333</v>
      </c>
      <c r="I147" s="48">
        <f>HAVER_DE!I146</f>
        <v>103.22333333333331</v>
      </c>
      <c r="J147" s="48">
        <f>HAVER_DE!J146</f>
        <v>75.099999999999994</v>
      </c>
      <c r="K147" s="48">
        <f>(HAVER_DE!K146)</f>
        <v>42.879999999999995</v>
      </c>
      <c r="L147" s="48">
        <f>Consensus!C144</f>
        <v>1.843</v>
      </c>
      <c r="M147" s="48"/>
      <c r="N147" s="48"/>
      <c r="O147" s="48"/>
      <c r="P147" s="48"/>
      <c r="Q147" s="48"/>
      <c r="R147" s="48"/>
      <c r="S147" s="51"/>
      <c r="T147" s="48"/>
    </row>
    <row r="148" spans="1:20" x14ac:dyDescent="0.25">
      <c r="A148" s="47">
        <v>44105</v>
      </c>
      <c r="B148" s="48">
        <f>HAVER_DE!B147</f>
        <v>106.43333333333334</v>
      </c>
      <c r="C148" s="48">
        <f>HAVER_DE!C147</f>
        <v>105.60000000000001</v>
      </c>
      <c r="D148" s="48">
        <f>HAVER_DE!D147</f>
        <v>795.46</v>
      </c>
      <c r="E148" s="48">
        <f>HAVER_DE!E151</f>
        <v>145.41999999999999</v>
      </c>
      <c r="F148" s="48">
        <f>HAVER_DE!F147</f>
        <v>324.69</v>
      </c>
      <c r="G148" s="48">
        <f>HAVER_DE!G147</f>
        <v>372.69</v>
      </c>
      <c r="H148" s="48">
        <f>HAVER_DE!H147</f>
        <v>6.1333333333333329</v>
      </c>
      <c r="I148" s="48">
        <f>HAVER_DE!I147</f>
        <v>102.32333333333334</v>
      </c>
      <c r="J148" s="48">
        <f>HAVER_DE!J147</f>
        <v>80.599999999999994</v>
      </c>
      <c r="K148" s="48">
        <f>(HAVER_DE!K147)</f>
        <v>44.096666666666664</v>
      </c>
      <c r="L148" s="48">
        <f>Consensus!C145</f>
        <v>1.8440000000000001</v>
      </c>
      <c r="M148" s="48"/>
      <c r="N148" s="48"/>
      <c r="O148" s="48"/>
      <c r="P148" s="48"/>
      <c r="Q148" s="48"/>
      <c r="R148" s="48"/>
      <c r="S148" s="51"/>
      <c r="T148" s="48"/>
    </row>
    <row r="149" spans="1:20" x14ac:dyDescent="0.25">
      <c r="A149" s="47">
        <v>44197</v>
      </c>
      <c r="B149" s="48">
        <f>HAVER_DE!B148</f>
        <v>107.56666666666666</v>
      </c>
      <c r="C149" s="48">
        <f>HAVER_DE!C148</f>
        <v>107.5</v>
      </c>
      <c r="D149" s="48">
        <f>HAVER_DE!D148</f>
        <v>783.82</v>
      </c>
      <c r="E149" s="48">
        <f>HAVER_DE!E148</f>
        <v>146.9</v>
      </c>
      <c r="F149" s="48">
        <f>HAVER_DE!F148</f>
        <v>337.25</v>
      </c>
      <c r="G149" s="48">
        <f>HAVER_DE!G148</f>
        <v>384.66</v>
      </c>
      <c r="H149" s="48">
        <f>HAVER_DE!H148</f>
        <v>6</v>
      </c>
      <c r="I149" s="48">
        <f>HAVER_DE!I148</f>
        <v>102.10666666666668</v>
      </c>
      <c r="J149" s="48">
        <f>HAVER_DE!J148</f>
        <v>81.8</v>
      </c>
      <c r="K149" s="48">
        <f>(HAVER_DE!K148)</f>
        <v>60.839999999999996</v>
      </c>
      <c r="L149" s="48">
        <f>Consensus!C146</f>
        <v>1.9490000000000001</v>
      </c>
      <c r="M149" s="29"/>
      <c r="N149" s="48"/>
      <c r="O149" s="48"/>
      <c r="P149" s="48"/>
      <c r="Q149" s="48"/>
      <c r="R149" s="48"/>
      <c r="S149" s="51"/>
      <c r="T149" s="48"/>
    </row>
    <row r="150" spans="1:20" x14ac:dyDescent="0.25">
      <c r="A150" s="47">
        <v>44287</v>
      </c>
      <c r="B150" s="48">
        <f>HAVER_DE!B149</f>
        <v>108.2</v>
      </c>
      <c r="C150" s="48">
        <f>HAVER_DE!C149</f>
        <v>108.43333333333334</v>
      </c>
      <c r="D150" s="48">
        <f>HAVER_DE!D149</f>
        <v>798.93</v>
      </c>
      <c r="E150" s="48">
        <f>HAVER_DE!E149</f>
        <v>149.47</v>
      </c>
      <c r="F150" s="48">
        <f>HAVER_DE!F149</f>
        <v>342.45</v>
      </c>
      <c r="G150" s="48">
        <f>HAVER_DE!G149</f>
        <v>388.28</v>
      </c>
      <c r="H150" s="48">
        <f>HAVER_DE!H149</f>
        <v>5.9333333333333336</v>
      </c>
      <c r="I150" s="48">
        <f>HAVER_DE!I149</f>
        <v>105.23</v>
      </c>
      <c r="J150" s="48">
        <f>HAVER_DE!J149</f>
        <v>85.9</v>
      </c>
      <c r="K150" s="48">
        <f>(HAVER_DE!K149)</f>
        <v>68.643333333333331</v>
      </c>
      <c r="L150" s="48">
        <f>Consensus!C147</f>
        <v>1.7549999999999999</v>
      </c>
      <c r="M150" s="29"/>
      <c r="N150" s="48"/>
      <c r="O150" s="48"/>
      <c r="P150" s="48"/>
      <c r="Q150" s="48"/>
      <c r="R150" s="48"/>
      <c r="S150" s="51"/>
      <c r="T150" s="48"/>
    </row>
    <row r="151" spans="1:20" x14ac:dyDescent="0.25">
      <c r="A151" s="47">
        <v>44378</v>
      </c>
      <c r="B151" s="48">
        <f>HAVER_DE!B150</f>
        <v>109.10000000000001</v>
      </c>
      <c r="C151" s="48">
        <f>HAVER_DE!C150</f>
        <v>109.5</v>
      </c>
      <c r="D151" s="48">
        <f>HAVER_DE!D150</f>
        <v>805.21</v>
      </c>
      <c r="E151" s="48">
        <f>HAVER_DE!E150</f>
        <v>146.59</v>
      </c>
      <c r="F151" s="48">
        <f>HAVER_DE!F150</f>
        <v>346.96</v>
      </c>
      <c r="G151" s="48">
        <f>HAVER_DE!G150</f>
        <v>388.35</v>
      </c>
      <c r="H151" s="48">
        <f>HAVER_DE!H150</f>
        <v>5.5</v>
      </c>
      <c r="I151" s="48">
        <f>HAVER_DE!I150</f>
        <v>106.86333333333333</v>
      </c>
      <c r="J151" s="48">
        <f>HAVER_DE!J150</f>
        <v>86.7</v>
      </c>
      <c r="K151" s="48">
        <f>(HAVER_DE!K150)</f>
        <v>73.396666666666661</v>
      </c>
      <c r="L151" s="48">
        <f>Consensus!C148</f>
        <v>1.8320000000000001</v>
      </c>
      <c r="M151" s="29"/>
      <c r="N151" s="48"/>
      <c r="O151" s="48"/>
      <c r="P151" s="48"/>
      <c r="Q151" s="48"/>
      <c r="R151" s="48"/>
      <c r="S151" s="51"/>
      <c r="T151" s="48"/>
    </row>
    <row r="152" spans="1:20" x14ac:dyDescent="0.25">
      <c r="A152" s="47">
        <v>44470</v>
      </c>
      <c r="B152" s="48">
        <f>HAVER_DE!B151</f>
        <v>109.96666666666665</v>
      </c>
      <c r="C152" s="48">
        <f>HAVER_DE!C151</f>
        <v>110.93333333333334</v>
      </c>
      <c r="D152" s="48">
        <f>HAVER_DE!D151</f>
        <v>804.98</v>
      </c>
      <c r="E152" s="48">
        <f>HAVER_DE!E151</f>
        <v>145.41999999999999</v>
      </c>
      <c r="F152" s="48">
        <f>HAVER_DE!F151</f>
        <v>359.91</v>
      </c>
      <c r="G152" s="48">
        <f>HAVER_DE!G151</f>
        <v>397.94</v>
      </c>
      <c r="H152" s="48">
        <f>HAVER_DE!H151</f>
        <v>5.2666666666666666</v>
      </c>
      <c r="I152" s="48">
        <f>HAVER_DE!I151</f>
        <v>105.25</v>
      </c>
      <c r="J152" s="48">
        <f>HAVER_DE!J151</f>
        <v>85.1</v>
      </c>
      <c r="K152" s="48">
        <f>(HAVER_DE!K151)</f>
        <v>79.67</v>
      </c>
      <c r="L152" s="48">
        <f>Consensus!C149</f>
        <v>1.9750000000000001</v>
      </c>
      <c r="M152" s="29"/>
      <c r="N152" s="48"/>
      <c r="O152" s="48"/>
      <c r="P152" s="48"/>
      <c r="Q152" s="48"/>
      <c r="R152" s="48"/>
      <c r="S152" s="51"/>
      <c r="T152" s="48"/>
    </row>
    <row r="153" spans="1:20" x14ac:dyDescent="0.25">
      <c r="A153" s="47">
        <v>44562</v>
      </c>
      <c r="B153" s="48">
        <f>HAVER_DE!B152</f>
        <v>110.96666666666665</v>
      </c>
      <c r="C153" s="48">
        <f>HAVER_DE!C152</f>
        <v>113.73333333333333</v>
      </c>
      <c r="D153" s="48">
        <f>HAVER_DE!D152</f>
        <v>811.41</v>
      </c>
      <c r="E153" s="48">
        <f>HAVER_DE!E152</f>
        <v>149.21</v>
      </c>
      <c r="F153" s="48">
        <f>HAVER_DE!F152</f>
        <v>361.39</v>
      </c>
      <c r="G153" s="48">
        <f>HAVER_DE!G152</f>
        <v>395.15</v>
      </c>
      <c r="H153" s="48">
        <f>HAVER_DE!H152</f>
        <v>5.0666666666666664</v>
      </c>
      <c r="I153" s="48">
        <f>HAVER_DE!I152</f>
        <v>102.86333333333333</v>
      </c>
      <c r="J153" s="48">
        <f>HAVER_DE!J152</f>
        <v>85.6</v>
      </c>
      <c r="K153" s="48">
        <f>(HAVER_DE!K152)</f>
        <v>101.12333333333333</v>
      </c>
      <c r="L153" s="48">
        <f>Consensus!C150</f>
        <v>1.958</v>
      </c>
      <c r="M153" s="29"/>
      <c r="N153" s="48"/>
      <c r="O153" s="48"/>
      <c r="P153" s="48"/>
      <c r="Q153" s="48"/>
      <c r="R153" s="48"/>
      <c r="S153" s="51"/>
      <c r="T153" s="48"/>
    </row>
    <row r="154" spans="1:20" x14ac:dyDescent="0.25">
      <c r="A154" s="47">
        <v>44652</v>
      </c>
      <c r="B154" s="48">
        <f>HAVER_DE!B153</f>
        <v>112.10000000000001</v>
      </c>
      <c r="C154" s="48">
        <f>HAVER_DE!C153</f>
        <v>116.66666666666667</v>
      </c>
      <c r="D154" s="48">
        <f>HAVER_DE!D153</f>
        <v>812.24</v>
      </c>
      <c r="E154" s="48">
        <f>HAVER_DE!E153</f>
        <v>147.69</v>
      </c>
      <c r="F154" s="48">
        <f>HAVER_DE!F153</f>
        <v>367.15</v>
      </c>
      <c r="G154" s="48">
        <f>HAVER_DE!G153</f>
        <v>396.28</v>
      </c>
      <c r="H154" s="48">
        <f>HAVER_DE!H153</f>
        <v>5.1000000000000005</v>
      </c>
      <c r="I154" s="48">
        <f>HAVER_DE!I153</f>
        <v>97.40666666666668</v>
      </c>
      <c r="J154" s="48">
        <f>HAVER_DE!J153</f>
        <v>85.4</v>
      </c>
      <c r="K154" s="48">
        <f>(HAVER_DE!K153)</f>
        <v>113.68666666666667</v>
      </c>
      <c r="L154" s="48">
        <f>Consensus!C151</f>
        <v>2.0774562016504898</v>
      </c>
      <c r="M154" s="29"/>
      <c r="N154" s="48"/>
      <c r="O154" s="48"/>
      <c r="P154" s="48"/>
      <c r="Q154" s="48"/>
      <c r="R154" s="48"/>
      <c r="S154" s="51"/>
      <c r="T154" s="48"/>
    </row>
    <row r="155" spans="1:20" x14ac:dyDescent="0.25">
      <c r="A155" s="47">
        <v>44743</v>
      </c>
      <c r="B155" s="48">
        <f>HAVER_DE!B154</f>
        <v>113.16666666666667</v>
      </c>
      <c r="C155" s="48">
        <f>HAVER_DE!C154</f>
        <v>118.8</v>
      </c>
      <c r="D155" s="48"/>
      <c r="E155" s="48"/>
      <c r="F155" s="48"/>
      <c r="G155" s="48"/>
      <c r="H155" s="48">
        <f>HAVER_DE!H154</f>
        <v>5.4666666666666659</v>
      </c>
      <c r="I155" s="48">
        <f>HAVER_DE!I154</f>
        <v>93.533333333333346</v>
      </c>
      <c r="J155" s="48">
        <f>HAVER_DE!J154</f>
        <v>85.3</v>
      </c>
      <c r="K155" s="48">
        <f>(HAVER_DE!K154)</f>
        <v>100.69</v>
      </c>
      <c r="L155" s="48">
        <f>Consensus!C152</f>
        <v>2.1389999999999998</v>
      </c>
      <c r="Q155" s="48"/>
      <c r="R155" s="48"/>
    </row>
    <row r="156" spans="1:20" x14ac:dyDescent="0.25">
      <c r="D156" s="29"/>
      <c r="E156" s="29"/>
      <c r="L156" s="48"/>
      <c r="N156" s="48"/>
      <c r="O156" s="48"/>
      <c r="P156" s="48"/>
      <c r="Q156" s="48"/>
      <c r="R156" s="48"/>
    </row>
    <row r="157" spans="1:20" x14ac:dyDescent="0.25">
      <c r="D157" s="29"/>
      <c r="E157" s="29"/>
      <c r="N157" s="51"/>
      <c r="O157" s="51"/>
      <c r="R157" s="64"/>
    </row>
    <row r="158" spans="1:20" x14ac:dyDescent="0.25">
      <c r="B158" s="29"/>
      <c r="C158" s="29"/>
      <c r="D158" s="29"/>
      <c r="E158" s="29"/>
      <c r="N158" s="48"/>
      <c r="O158" s="48"/>
      <c r="Q158" s="48"/>
      <c r="R158" s="48"/>
    </row>
    <row r="159" spans="1:20" x14ac:dyDescent="0.25">
      <c r="B159" s="29"/>
      <c r="C159" s="29"/>
      <c r="D159" s="29"/>
      <c r="E159" s="29"/>
    </row>
    <row r="160" spans="1:20" x14ac:dyDescent="0.25">
      <c r="B160" s="29"/>
      <c r="C160" s="29"/>
      <c r="D160" s="29"/>
      <c r="N160" s="48"/>
      <c r="O160" s="48"/>
      <c r="Q160" s="48"/>
      <c r="R160" s="48"/>
    </row>
    <row r="161" spans="2:4" x14ac:dyDescent="0.25">
      <c r="B161" s="29"/>
      <c r="C161" s="29"/>
      <c r="D161" s="29"/>
    </row>
    <row r="162" spans="2:4" x14ac:dyDescent="0.25">
      <c r="B162" s="29"/>
      <c r="D162" s="29"/>
    </row>
    <row r="163" spans="2:4" x14ac:dyDescent="0.25">
      <c r="B163" s="29"/>
      <c r="D163" s="29"/>
    </row>
    <row r="164" spans="2:4" x14ac:dyDescent="0.25">
      <c r="B164" s="29"/>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C192"/>
  <sheetViews>
    <sheetView workbookViewId="0">
      <pane xSplit="1" ySplit="2" topLeftCell="B135" activePane="bottomRight" state="frozen"/>
      <selection pane="topRight" activeCell="B1" sqref="B1"/>
      <selection pane="bottomLeft" activeCell="A3" sqref="A3"/>
      <selection pane="bottomRight" activeCell="C153" sqref="C153"/>
    </sheetView>
  </sheetViews>
  <sheetFormatPr baseColWidth="10" defaultRowHeight="15" x14ac:dyDescent="0.25"/>
  <cols>
    <col min="1" max="1" width="18.42578125" style="46" bestFit="1" customWidth="1"/>
    <col min="2" max="23" width="11.7109375" style="46" customWidth="1"/>
    <col min="24" max="26" width="11.42578125" style="46"/>
    <col min="27" max="27" width="12.5703125" style="46" bestFit="1" customWidth="1"/>
    <col min="28" max="16384" width="11.42578125" style="46"/>
  </cols>
  <sheetData>
    <row r="1" spans="1:107" x14ac:dyDescent="0.25">
      <c r="A1" s="46" t="s">
        <v>336</v>
      </c>
      <c r="B1" s="46" t="s">
        <v>1071</v>
      </c>
      <c r="C1" s="46" t="s">
        <v>1072</v>
      </c>
      <c r="D1" s="46" t="s">
        <v>601</v>
      </c>
      <c r="E1" s="46" t="s">
        <v>610</v>
      </c>
      <c r="F1" s="46" t="s">
        <v>602</v>
      </c>
      <c r="G1" s="46" t="s">
        <v>603</v>
      </c>
      <c r="H1" s="46" t="s">
        <v>604</v>
      </c>
      <c r="I1" s="46" t="s">
        <v>933</v>
      </c>
      <c r="J1" s="46" t="s">
        <v>605</v>
      </c>
      <c r="K1" s="46" t="s">
        <v>1061</v>
      </c>
      <c r="L1" s="46" t="s">
        <v>606</v>
      </c>
      <c r="M1" s="46" t="s">
        <v>607</v>
      </c>
      <c r="N1" s="46" t="s">
        <v>608</v>
      </c>
      <c r="O1" s="46" t="s">
        <v>609</v>
      </c>
      <c r="P1" s="46" t="s">
        <v>1</v>
      </c>
      <c r="Q1" s="46" t="s">
        <v>4</v>
      </c>
      <c r="R1" s="46" t="s">
        <v>3</v>
      </c>
      <c r="S1" s="46" t="s">
        <v>2</v>
      </c>
      <c r="T1" s="46" t="s">
        <v>7</v>
      </c>
      <c r="U1" s="46" t="s">
        <v>6</v>
      </c>
      <c r="V1" s="46" t="s">
        <v>5</v>
      </c>
      <c r="W1" s="46" t="s">
        <v>537</v>
      </c>
    </row>
    <row r="2" spans="1:107" x14ac:dyDescent="0.25">
      <c r="A2" s="46" t="s">
        <v>225</v>
      </c>
      <c r="B2" s="46" t="s">
        <v>2</v>
      </c>
      <c r="C2" s="46" t="s">
        <v>2</v>
      </c>
      <c r="D2" s="46" t="s">
        <v>227</v>
      </c>
      <c r="E2" s="46" t="s">
        <v>227</v>
      </c>
      <c r="F2" s="46" t="s">
        <v>227</v>
      </c>
      <c r="G2" s="46" t="s">
        <v>227</v>
      </c>
      <c r="H2" s="46" t="s">
        <v>227</v>
      </c>
      <c r="I2" s="46" t="s">
        <v>227</v>
      </c>
      <c r="J2" s="46" t="s">
        <v>227</v>
      </c>
      <c r="K2" s="46" t="s">
        <v>227</v>
      </c>
      <c r="L2" s="46" t="s">
        <v>227</v>
      </c>
      <c r="M2" s="46" t="s">
        <v>227</v>
      </c>
      <c r="N2" s="46" t="s">
        <v>227</v>
      </c>
      <c r="O2" s="46" t="s">
        <v>227</v>
      </c>
      <c r="P2" s="46" t="s">
        <v>226</v>
      </c>
      <c r="Q2" s="46" t="s">
        <v>226</v>
      </c>
      <c r="R2" s="46" t="s">
        <v>226</v>
      </c>
      <c r="S2" s="46" t="s">
        <v>226</v>
      </c>
      <c r="T2" s="46" t="s">
        <v>226</v>
      </c>
      <c r="U2" s="46" t="s">
        <v>226</v>
      </c>
      <c r="V2" s="46" t="s">
        <v>226</v>
      </c>
      <c r="W2" s="46" t="s">
        <v>553</v>
      </c>
    </row>
    <row r="3" spans="1:107" x14ac:dyDescent="0.25">
      <c r="A3" s="46" t="s">
        <v>228</v>
      </c>
      <c r="B3" s="46">
        <v>0</v>
      </c>
      <c r="C3" s="46">
        <v>0</v>
      </c>
      <c r="D3" s="46">
        <v>1</v>
      </c>
      <c r="E3" s="46">
        <v>1</v>
      </c>
      <c r="F3" s="46">
        <v>1</v>
      </c>
      <c r="G3" s="46">
        <v>1</v>
      </c>
      <c r="H3" s="46">
        <v>1</v>
      </c>
      <c r="I3" s="46">
        <v>1</v>
      </c>
      <c r="J3" s="46">
        <v>1</v>
      </c>
      <c r="K3" s="46">
        <v>1</v>
      </c>
      <c r="L3" s="46">
        <v>1</v>
      </c>
      <c r="M3" s="46">
        <v>1</v>
      </c>
      <c r="N3" s="46">
        <v>1</v>
      </c>
      <c r="O3" s="46">
        <v>1</v>
      </c>
      <c r="P3" s="46">
        <v>1</v>
      </c>
      <c r="Q3" s="46">
        <v>1</v>
      </c>
      <c r="R3" s="46">
        <v>1</v>
      </c>
      <c r="S3" s="46">
        <v>1</v>
      </c>
      <c r="T3" s="46">
        <v>0</v>
      </c>
      <c r="U3" s="46">
        <v>0</v>
      </c>
      <c r="V3" s="46">
        <v>0</v>
      </c>
      <c r="W3" s="46">
        <v>1</v>
      </c>
    </row>
    <row r="4" spans="1:107" x14ac:dyDescent="0.25">
      <c r="A4" s="46" t="s">
        <v>229</v>
      </c>
      <c r="B4" s="46">
        <v>0</v>
      </c>
      <c r="C4" s="46">
        <v>0</v>
      </c>
      <c r="D4" s="46">
        <v>1</v>
      </c>
      <c r="E4" s="46">
        <v>1</v>
      </c>
      <c r="F4" s="46">
        <v>1</v>
      </c>
      <c r="G4" s="46">
        <v>1</v>
      </c>
      <c r="H4" s="46">
        <v>1</v>
      </c>
      <c r="I4" s="46">
        <v>1</v>
      </c>
      <c r="J4" s="46">
        <v>1</v>
      </c>
      <c r="K4" s="46">
        <v>1</v>
      </c>
      <c r="L4" s="46">
        <v>1</v>
      </c>
      <c r="M4" s="46">
        <v>1</v>
      </c>
      <c r="N4" s="46">
        <v>1</v>
      </c>
      <c r="O4" s="46">
        <v>1</v>
      </c>
      <c r="P4" s="46">
        <v>0</v>
      </c>
      <c r="Q4" s="46">
        <v>0</v>
      </c>
      <c r="R4" s="46">
        <v>0</v>
      </c>
      <c r="S4" s="46">
        <v>0</v>
      </c>
      <c r="T4" s="46">
        <v>0</v>
      </c>
      <c r="U4" s="46">
        <v>0</v>
      </c>
      <c r="V4" s="46">
        <v>0</v>
      </c>
      <c r="W4" s="46">
        <v>1</v>
      </c>
    </row>
    <row r="5" spans="1:107" x14ac:dyDescent="0.25">
      <c r="A5" s="47">
        <v>31048</v>
      </c>
      <c r="B5" s="48" t="str">
        <f>Consensus!C2</f>
        <v>NaN</v>
      </c>
      <c r="C5" s="48" t="str">
        <f>Consensus!D2</f>
        <v>NaN</v>
      </c>
      <c r="D5" s="48" t="s">
        <v>0</v>
      </c>
      <c r="E5" s="48" t="s">
        <v>0</v>
      </c>
      <c r="F5" s="48" t="s">
        <v>0</v>
      </c>
      <c r="G5" s="48" t="s">
        <v>0</v>
      </c>
      <c r="H5" s="48" t="s">
        <v>0</v>
      </c>
      <c r="I5" s="48" t="s">
        <v>0</v>
      </c>
      <c r="J5" s="48" t="s">
        <v>0</v>
      </c>
      <c r="K5" s="48" t="s">
        <v>0</v>
      </c>
      <c r="L5" s="48" t="s">
        <v>0</v>
      </c>
      <c r="M5" s="48" t="s">
        <v>0</v>
      </c>
      <c r="N5" s="48" t="s">
        <v>0</v>
      </c>
      <c r="O5" s="48" t="s">
        <v>0</v>
      </c>
      <c r="P5" s="48">
        <f>HAVER_DE!D4</f>
        <v>441.11</v>
      </c>
      <c r="Q5" s="53">
        <f>Q6*(1+HAVER_DE!V5)</f>
        <v>75.841516245487369</v>
      </c>
      <c r="R5" s="48">
        <f>HAVER_DE!F4</f>
        <v>66.040000000000006</v>
      </c>
      <c r="S5" s="53">
        <f>S6*(1+HAVER_DE!W4)</f>
        <v>71.097354269735362</v>
      </c>
      <c r="T5" s="48">
        <f>HAVER_DE!H4</f>
        <v>8.1999999999999993</v>
      </c>
      <c r="U5" s="48">
        <f>HAVER_DE!I4</f>
        <v>103.13</v>
      </c>
      <c r="V5" s="48">
        <f>HAVER_DE!J4</f>
        <v>83</v>
      </c>
      <c r="W5" s="48">
        <f>(HAVER_DE!K4)</f>
        <v>27.776666666666667</v>
      </c>
      <c r="AA5" s="48"/>
      <c r="AB5" s="63"/>
      <c r="AC5" s="64"/>
      <c r="AD5" s="64"/>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c r="BU5" s="63"/>
      <c r="BV5" s="63"/>
      <c r="BW5" s="63"/>
      <c r="BX5" s="63"/>
      <c r="BY5" s="63"/>
      <c r="BZ5" s="63"/>
      <c r="CA5" s="63"/>
      <c r="CB5" s="63"/>
      <c r="CC5" s="63"/>
      <c r="CD5" s="63"/>
      <c r="CE5" s="63"/>
      <c r="CF5" s="63"/>
      <c r="CG5" s="63"/>
      <c r="CH5" s="63"/>
      <c r="CI5" s="63"/>
      <c r="CJ5" s="63"/>
      <c r="CK5" s="63"/>
      <c r="CL5" s="63"/>
      <c r="CM5" s="63"/>
      <c r="CN5" s="63"/>
      <c r="CO5" s="63"/>
      <c r="CP5" s="63"/>
      <c r="CQ5" s="63"/>
      <c r="CR5" s="63"/>
      <c r="CS5" s="63"/>
      <c r="CT5" s="63"/>
      <c r="CU5" s="63"/>
      <c r="CV5" s="63"/>
      <c r="CW5" s="63"/>
      <c r="CX5" s="63"/>
      <c r="CY5" s="63"/>
      <c r="CZ5" s="63"/>
      <c r="DA5" s="63"/>
      <c r="DB5" s="63"/>
      <c r="DC5" s="63"/>
    </row>
    <row r="6" spans="1:107" x14ac:dyDescent="0.25">
      <c r="A6" s="47">
        <v>31138</v>
      </c>
      <c r="B6" s="48" t="str">
        <f>Consensus!C3</f>
        <v>NaN</v>
      </c>
      <c r="C6" s="48" t="str">
        <f>Consensus!D3</f>
        <v>NaN</v>
      </c>
      <c r="D6" s="48" t="s">
        <v>0</v>
      </c>
      <c r="E6" s="48" t="s">
        <v>0</v>
      </c>
      <c r="F6" s="48" t="s">
        <v>0</v>
      </c>
      <c r="G6" s="48" t="s">
        <v>0</v>
      </c>
      <c r="H6" s="48" t="s">
        <v>0</v>
      </c>
      <c r="I6" s="48" t="s">
        <v>0</v>
      </c>
      <c r="J6" s="48" t="s">
        <v>0</v>
      </c>
      <c r="K6" s="48" t="s">
        <v>0</v>
      </c>
      <c r="L6" s="48" t="s">
        <v>0</v>
      </c>
      <c r="M6" s="48" t="s">
        <v>0</v>
      </c>
      <c r="N6" s="48" t="s">
        <v>0</v>
      </c>
      <c r="O6" s="48" t="s">
        <v>0</v>
      </c>
      <c r="P6" s="48">
        <f>HAVER_DE!D5</f>
        <v>445.53</v>
      </c>
      <c r="Q6" s="53">
        <f>Q7*(1+HAVER_DE!V6)</f>
        <v>76.793501805054163</v>
      </c>
      <c r="R6" s="48">
        <f>HAVER_DE!F5</f>
        <v>64.62</v>
      </c>
      <c r="S6" s="53">
        <f>S7*(1+HAVER_DE!W5)</f>
        <v>70.794514949451425</v>
      </c>
      <c r="T6" s="48">
        <f>HAVER_DE!H5</f>
        <v>8.2666666666666675</v>
      </c>
      <c r="U6" s="48">
        <f>HAVER_DE!I5</f>
        <v>102.95</v>
      </c>
      <c r="V6" s="48">
        <f>HAVER_DE!J5</f>
        <v>83.8</v>
      </c>
      <c r="W6" s="48">
        <f>(HAVER_DE!K5)</f>
        <v>27.02333333333333</v>
      </c>
      <c r="Y6" s="48"/>
      <c r="Z6" s="48"/>
      <c r="AA6" s="48"/>
      <c r="AB6" s="48"/>
      <c r="AC6" s="48"/>
      <c r="AD6" s="48"/>
      <c r="AE6" s="73"/>
      <c r="AF6" s="73"/>
      <c r="AG6" s="64"/>
      <c r="AH6" s="64"/>
      <c r="AI6" s="64"/>
      <c r="AJ6" s="64"/>
      <c r="AK6" s="64"/>
      <c r="AL6" s="64"/>
      <c r="AM6" s="64"/>
      <c r="AN6" s="64"/>
      <c r="AO6" s="64"/>
      <c r="AP6" s="64"/>
      <c r="AQ6" s="64"/>
      <c r="AR6" s="64"/>
      <c r="AS6" s="64"/>
      <c r="AT6" s="64"/>
      <c r="AU6" s="64"/>
      <c r="AV6" s="64"/>
      <c r="AW6" s="64"/>
      <c r="AX6" s="64"/>
      <c r="AY6" s="64"/>
      <c r="AZ6" s="64"/>
      <c r="BA6" s="64"/>
      <c r="BB6" s="64"/>
      <c r="BC6" s="64"/>
      <c r="BD6" s="64"/>
      <c r="BE6" s="64"/>
      <c r="BF6" s="64"/>
      <c r="BG6" s="64"/>
      <c r="BH6" s="64"/>
      <c r="BI6" s="64"/>
      <c r="BJ6" s="64"/>
      <c r="BK6" s="64"/>
      <c r="BL6" s="64"/>
      <c r="BM6" s="64"/>
      <c r="BN6" s="64"/>
      <c r="BO6" s="64"/>
      <c r="BP6" s="64"/>
      <c r="BQ6" s="64"/>
      <c r="BR6" s="64"/>
      <c r="BS6" s="64"/>
      <c r="BT6" s="64"/>
      <c r="BU6" s="64"/>
      <c r="BV6" s="64"/>
      <c r="BW6" s="64"/>
      <c r="BX6" s="64"/>
      <c r="BY6" s="64"/>
      <c r="BZ6" s="64"/>
      <c r="CA6" s="64"/>
      <c r="CB6" s="64"/>
      <c r="CC6" s="64"/>
      <c r="CD6" s="64"/>
      <c r="CE6" s="64"/>
      <c r="CF6" s="64"/>
      <c r="CG6" s="64"/>
      <c r="CH6" s="64"/>
      <c r="CI6" s="64"/>
      <c r="CJ6" s="64"/>
      <c r="CK6" s="64"/>
      <c r="CL6" s="64"/>
      <c r="CM6" s="64"/>
      <c r="CN6" s="64"/>
      <c r="CO6" s="64"/>
      <c r="CP6" s="64"/>
      <c r="CQ6" s="64"/>
      <c r="CR6" s="64"/>
      <c r="CS6" s="64"/>
      <c r="CT6" s="64"/>
      <c r="CU6" s="64"/>
      <c r="CV6" s="64"/>
      <c r="CW6" s="64"/>
      <c r="CX6" s="64"/>
      <c r="CY6" s="64"/>
      <c r="CZ6" s="64"/>
      <c r="DA6" s="64"/>
      <c r="DB6" s="64"/>
      <c r="DC6" s="64"/>
    </row>
    <row r="7" spans="1:107" x14ac:dyDescent="0.25">
      <c r="A7" s="47">
        <v>31229</v>
      </c>
      <c r="B7" s="48" t="str">
        <f>Consensus!C4</f>
        <v>NaN</v>
      </c>
      <c r="C7" s="48" t="str">
        <f>Consensus!D4</f>
        <v>NaN</v>
      </c>
      <c r="D7" s="48" t="s">
        <v>0</v>
      </c>
      <c r="E7" s="48" t="s">
        <v>0</v>
      </c>
      <c r="F7" s="48" t="s">
        <v>0</v>
      </c>
      <c r="G7" s="48" t="s">
        <v>0</v>
      </c>
      <c r="H7" s="48" t="s">
        <v>0</v>
      </c>
      <c r="I7" s="48" t="s">
        <v>0</v>
      </c>
      <c r="J7" s="48" t="s">
        <v>0</v>
      </c>
      <c r="K7" s="48" t="s">
        <v>0</v>
      </c>
      <c r="L7" s="48" t="s">
        <v>0</v>
      </c>
      <c r="M7" s="48" t="s">
        <v>0</v>
      </c>
      <c r="N7" s="48" t="s">
        <v>0</v>
      </c>
      <c r="O7" s="48" t="s">
        <v>0</v>
      </c>
      <c r="P7" s="48">
        <f>HAVER_DE!D6</f>
        <v>451.27</v>
      </c>
      <c r="Q7" s="53">
        <f>Q8*(1+HAVER_DE!V7)</f>
        <v>81.013971119133586</v>
      </c>
      <c r="R7" s="48">
        <f>HAVER_DE!F6</f>
        <v>65.86</v>
      </c>
      <c r="S7" s="53">
        <f>S8*(1+HAVER_DE!W6)</f>
        <v>71.935986233598555</v>
      </c>
      <c r="T7" s="48">
        <f>HAVER_DE!H6</f>
        <v>8.1666666666666661</v>
      </c>
      <c r="U7" s="48">
        <f>HAVER_DE!I6</f>
        <v>103.68666666666667</v>
      </c>
      <c r="V7" s="48">
        <f>HAVER_DE!J6</f>
        <v>83.6</v>
      </c>
      <c r="W7" s="48">
        <f>(HAVER_DE!K6)</f>
        <v>27.26</v>
      </c>
      <c r="Y7" s="48"/>
      <c r="Z7" s="48"/>
      <c r="AA7" s="48"/>
      <c r="AB7" s="48"/>
      <c r="AC7" s="48"/>
      <c r="AD7" s="48"/>
      <c r="AE7" s="48"/>
      <c r="AF7" s="48"/>
    </row>
    <row r="8" spans="1:107" x14ac:dyDescent="0.25">
      <c r="A8" s="47">
        <v>31321</v>
      </c>
      <c r="B8" s="48" t="str">
        <f>Consensus!C5</f>
        <v>NaN</v>
      </c>
      <c r="C8" s="48" t="str">
        <f>Consensus!D5</f>
        <v>NaN</v>
      </c>
      <c r="D8" s="48" t="s">
        <v>0</v>
      </c>
      <c r="E8" s="48" t="s">
        <v>0</v>
      </c>
      <c r="F8" s="48" t="s">
        <v>0</v>
      </c>
      <c r="G8" s="48" t="s">
        <v>0</v>
      </c>
      <c r="H8" s="48" t="s">
        <v>0</v>
      </c>
      <c r="I8" s="48" t="s">
        <v>0</v>
      </c>
      <c r="J8" s="48" t="s">
        <v>0</v>
      </c>
      <c r="K8" s="48" t="s">
        <v>0</v>
      </c>
      <c r="L8" s="48" t="s">
        <v>0</v>
      </c>
      <c r="M8" s="48" t="s">
        <v>0</v>
      </c>
      <c r="N8" s="48" t="s">
        <v>0</v>
      </c>
      <c r="O8" s="48" t="s">
        <v>0</v>
      </c>
      <c r="P8" s="48">
        <f>HAVER_DE!D7</f>
        <v>453.94</v>
      </c>
      <c r="Q8" s="53">
        <f>Q9*(1+HAVER_DE!V8)</f>
        <v>80.601444043321308</v>
      </c>
      <c r="R8" s="48">
        <f>HAVER_DE!F7</f>
        <v>65</v>
      </c>
      <c r="S8" s="53">
        <f>S9*(1+HAVER_DE!W7)</f>
        <v>70.841105614110504</v>
      </c>
      <c r="T8" s="48">
        <f>HAVER_DE!H7</f>
        <v>8.1666666666666661</v>
      </c>
      <c r="U8" s="48">
        <f>HAVER_DE!I7</f>
        <v>104.55</v>
      </c>
      <c r="V8" s="48">
        <f>HAVER_DE!J7</f>
        <v>84.2</v>
      </c>
      <c r="W8" s="48">
        <f>(HAVER_DE!K7)</f>
        <v>28.416666666666668</v>
      </c>
      <c r="Y8" s="48"/>
      <c r="Z8" s="48"/>
      <c r="AA8" s="48"/>
      <c r="AB8" s="48"/>
      <c r="AC8" s="48"/>
      <c r="AD8" s="48"/>
      <c r="AE8" s="48"/>
      <c r="AF8" s="48"/>
    </row>
    <row r="9" spans="1:107" x14ac:dyDescent="0.25">
      <c r="A9" s="47">
        <v>31413</v>
      </c>
      <c r="B9" s="48" t="str">
        <f>Consensus!C6</f>
        <v>NaN</v>
      </c>
      <c r="C9" s="48" t="str">
        <f>Consensus!D6</f>
        <v>NaN</v>
      </c>
      <c r="D9" s="48" t="s">
        <v>0</v>
      </c>
      <c r="E9" s="48" t="s">
        <v>0</v>
      </c>
      <c r="F9" s="48" t="s">
        <v>0</v>
      </c>
      <c r="G9" s="48" t="s">
        <v>0</v>
      </c>
      <c r="H9" s="48" t="s">
        <v>0</v>
      </c>
      <c r="I9" s="48" t="s">
        <v>0</v>
      </c>
      <c r="J9" s="48" t="s">
        <v>0</v>
      </c>
      <c r="K9" s="48" t="s">
        <v>0</v>
      </c>
      <c r="L9" s="48" t="s">
        <v>0</v>
      </c>
      <c r="M9" s="48" t="s">
        <v>0</v>
      </c>
      <c r="N9" s="48" t="s">
        <v>0</v>
      </c>
      <c r="O9" s="48" t="s">
        <v>0</v>
      </c>
      <c r="P9" s="48">
        <f>HAVER_DE!D8</f>
        <v>451.49</v>
      </c>
      <c r="Q9" s="53">
        <f>Q10*(1+HAVER_DE!V9)</f>
        <v>78.887870036101091</v>
      </c>
      <c r="R9" s="48">
        <f>HAVER_DE!F8</f>
        <v>66.37</v>
      </c>
      <c r="S9" s="53">
        <f>S10*(1+HAVER_DE!W8)</f>
        <v>71.097354269735362</v>
      </c>
      <c r="T9" s="48">
        <f>HAVER_DE!H8</f>
        <v>8.1</v>
      </c>
      <c r="U9" s="48">
        <f>HAVER_DE!I8</f>
        <v>106.12666666666667</v>
      </c>
      <c r="V9" s="48">
        <f>HAVER_DE!J8</f>
        <v>84</v>
      </c>
      <c r="W9" s="48">
        <f>(HAVER_DE!K8)</f>
        <v>17.536666666666665</v>
      </c>
      <c r="Y9" s="48"/>
      <c r="Z9" s="48"/>
      <c r="AA9" s="48"/>
      <c r="AB9" s="48"/>
      <c r="AC9" s="48"/>
      <c r="AD9" s="48"/>
      <c r="AE9" s="48"/>
      <c r="AF9" s="48"/>
    </row>
    <row r="10" spans="1:107" x14ac:dyDescent="0.25">
      <c r="A10" s="47">
        <v>31503</v>
      </c>
      <c r="B10" s="48" t="str">
        <f>Consensus!C7</f>
        <v>NaN</v>
      </c>
      <c r="C10" s="48" t="str">
        <f>Consensus!D7</f>
        <v>NaN</v>
      </c>
      <c r="D10" s="48" t="s">
        <v>0</v>
      </c>
      <c r="E10" s="48" t="s">
        <v>0</v>
      </c>
      <c r="F10" s="48" t="s">
        <v>0</v>
      </c>
      <c r="G10" s="48" t="s">
        <v>0</v>
      </c>
      <c r="H10" s="48" t="s">
        <v>0</v>
      </c>
      <c r="I10" s="48" t="s">
        <v>0</v>
      </c>
      <c r="J10" s="48" t="s">
        <v>0</v>
      </c>
      <c r="K10" s="48" t="s">
        <v>0</v>
      </c>
      <c r="L10" s="48" t="s">
        <v>0</v>
      </c>
      <c r="M10" s="48" t="s">
        <v>0</v>
      </c>
      <c r="N10" s="48" t="s">
        <v>0</v>
      </c>
      <c r="O10" s="48" t="s">
        <v>0</v>
      </c>
      <c r="P10" s="48">
        <f>HAVER_DE!D9</f>
        <v>456.61</v>
      </c>
      <c r="Q10" s="53">
        <f>Q11*(1+HAVER_DE!V10)</f>
        <v>77.935884476534298</v>
      </c>
      <c r="R10" s="48">
        <f>HAVER_DE!F9</f>
        <v>67.760000000000005</v>
      </c>
      <c r="S10" s="53">
        <f>S11*(1+HAVER_DE!W9)</f>
        <v>69.979178317917771</v>
      </c>
      <c r="T10" s="48">
        <f>HAVER_DE!H9</f>
        <v>7.9666666666666659</v>
      </c>
      <c r="U10" s="48">
        <f>HAVER_DE!I9</f>
        <v>106.95</v>
      </c>
      <c r="V10" s="48">
        <f>HAVER_DE!J9</f>
        <v>84.2</v>
      </c>
      <c r="W10" s="48">
        <f>(HAVER_DE!K9)</f>
        <v>12.776666666666666</v>
      </c>
      <c r="Y10" s="48"/>
      <c r="Z10" s="48"/>
      <c r="AA10" s="48"/>
      <c r="AB10" s="48"/>
      <c r="AC10" s="48"/>
      <c r="AD10" s="48"/>
      <c r="AE10" s="48"/>
      <c r="AF10" s="48"/>
    </row>
    <row r="11" spans="1:107" x14ac:dyDescent="0.25">
      <c r="A11" s="47">
        <v>31594</v>
      </c>
      <c r="B11" s="48" t="str">
        <f>Consensus!C8</f>
        <v>NaN</v>
      </c>
      <c r="C11" s="48" t="str">
        <f>Consensus!D8</f>
        <v>NaN</v>
      </c>
      <c r="D11" s="48" t="s">
        <v>0</v>
      </c>
      <c r="E11" s="48" t="s">
        <v>0</v>
      </c>
      <c r="F11" s="48" t="s">
        <v>0</v>
      </c>
      <c r="G11" s="48" t="s">
        <v>0</v>
      </c>
      <c r="H11" s="48" t="s">
        <v>0</v>
      </c>
      <c r="I11" s="48" t="s">
        <v>0</v>
      </c>
      <c r="J11" s="48" t="s">
        <v>0</v>
      </c>
      <c r="K11" s="48" t="s">
        <v>0</v>
      </c>
      <c r="L11" s="48" t="s">
        <v>0</v>
      </c>
      <c r="M11" s="48" t="s">
        <v>0</v>
      </c>
      <c r="N11" s="48" t="s">
        <v>0</v>
      </c>
      <c r="O11" s="48" t="s">
        <v>0</v>
      </c>
      <c r="P11" s="48">
        <f>HAVER_DE!D10</f>
        <v>460.04</v>
      </c>
      <c r="Q11" s="53">
        <f>Q12*(1+HAVER_DE!V11)</f>
        <v>80.315848375451267</v>
      </c>
      <c r="R11" s="48">
        <f>HAVER_DE!F10</f>
        <v>67.38</v>
      </c>
      <c r="S11" s="53">
        <f>S12*(1+HAVER_DE!W10)</f>
        <v>70.095654979565438</v>
      </c>
      <c r="T11" s="48">
        <f>HAVER_DE!H10</f>
        <v>7.7666666666666666</v>
      </c>
      <c r="U11" s="48">
        <f>HAVER_DE!I10</f>
        <v>107.88666666666667</v>
      </c>
      <c r="V11" s="48">
        <f>HAVER_DE!J10</f>
        <v>84.2</v>
      </c>
      <c r="W11" s="48">
        <f>(HAVER_DE!K10)</f>
        <v>12.566666666666668</v>
      </c>
      <c r="Y11" s="48"/>
      <c r="Z11" s="48"/>
      <c r="AA11" s="48"/>
      <c r="AB11" s="48"/>
      <c r="AC11" s="48"/>
      <c r="AD11" s="48"/>
      <c r="AE11" s="48"/>
      <c r="AF11" s="48"/>
    </row>
    <row r="12" spans="1:107" x14ac:dyDescent="0.25">
      <c r="A12" s="47">
        <v>31686</v>
      </c>
      <c r="B12" s="48" t="str">
        <f>Consensus!C9</f>
        <v>NaN</v>
      </c>
      <c r="C12" s="48" t="str">
        <f>Consensus!D9</f>
        <v>NaN</v>
      </c>
      <c r="D12" s="48" t="s">
        <v>0</v>
      </c>
      <c r="E12" s="48" t="s">
        <v>0</v>
      </c>
      <c r="F12" s="48" t="s">
        <v>0</v>
      </c>
      <c r="G12" s="48" t="s">
        <v>0</v>
      </c>
      <c r="H12" s="48" t="s">
        <v>0</v>
      </c>
      <c r="I12" s="48" t="s">
        <v>0</v>
      </c>
      <c r="J12" s="48" t="s">
        <v>0</v>
      </c>
      <c r="K12" s="48" t="s">
        <v>0</v>
      </c>
      <c r="L12" s="48" t="s">
        <v>0</v>
      </c>
      <c r="M12" s="48" t="s">
        <v>0</v>
      </c>
      <c r="N12" s="48" t="s">
        <v>0</v>
      </c>
      <c r="O12" s="48" t="s">
        <v>0</v>
      </c>
      <c r="P12" s="48">
        <f>HAVER_DE!D11</f>
        <v>464.53</v>
      </c>
      <c r="Q12" s="53">
        <f>Q13*(1+HAVER_DE!V12)</f>
        <v>80.98223826714802</v>
      </c>
      <c r="R12" s="48">
        <f>HAVER_DE!F11</f>
        <v>67.819999999999993</v>
      </c>
      <c r="S12" s="53">
        <f>S13*(1+HAVER_DE!W11)</f>
        <v>69.466681006668054</v>
      </c>
      <c r="T12" s="48">
        <f>HAVER_DE!H11</f>
        <v>7.7</v>
      </c>
      <c r="U12" s="48">
        <f>HAVER_DE!I11</f>
        <v>107.87</v>
      </c>
      <c r="V12" s="48">
        <f>HAVER_DE!J11</f>
        <v>83.6</v>
      </c>
      <c r="W12" s="48">
        <f>(HAVER_DE!K11)</f>
        <v>14.83</v>
      </c>
      <c r="Y12" s="48"/>
      <c r="Z12" s="48"/>
      <c r="AA12" s="48"/>
      <c r="AB12" s="48"/>
      <c r="AC12" s="48"/>
      <c r="AD12" s="48"/>
      <c r="AE12" s="48"/>
      <c r="AF12" s="48"/>
    </row>
    <row r="13" spans="1:107" x14ac:dyDescent="0.25">
      <c r="A13" s="47">
        <v>31778</v>
      </c>
      <c r="B13" s="48" t="str">
        <f>Consensus!C10</f>
        <v>NaN</v>
      </c>
      <c r="C13" s="48" t="str">
        <f>Consensus!D10</f>
        <v>NaN</v>
      </c>
      <c r="D13" s="48" t="s">
        <v>0</v>
      </c>
      <c r="E13" s="48" t="s">
        <v>0</v>
      </c>
      <c r="F13" s="48" t="s">
        <v>0</v>
      </c>
      <c r="G13" s="48" t="s">
        <v>0</v>
      </c>
      <c r="H13" s="48" t="s">
        <v>0</v>
      </c>
      <c r="I13" s="48" t="s">
        <v>0</v>
      </c>
      <c r="J13" s="48" t="s">
        <v>0</v>
      </c>
      <c r="K13" s="48" t="s">
        <v>0</v>
      </c>
      <c r="L13" s="48" t="s">
        <v>0</v>
      </c>
      <c r="M13" s="48" t="s">
        <v>0</v>
      </c>
      <c r="N13" s="48" t="s">
        <v>0</v>
      </c>
      <c r="O13" s="48" t="s">
        <v>0</v>
      </c>
      <c r="P13" s="48">
        <f>HAVER_DE!D12</f>
        <v>452.88</v>
      </c>
      <c r="Q13" s="53">
        <f>Q14*(1+HAVER_DE!V13)</f>
        <v>82.315018050541525</v>
      </c>
      <c r="R13" s="48">
        <f>HAVER_DE!F12</f>
        <v>68.72</v>
      </c>
      <c r="S13" s="53">
        <f>S14*(1+HAVER_DE!W12)</f>
        <v>68.232028393202796</v>
      </c>
      <c r="T13" s="48">
        <f>HAVER_DE!H12</f>
        <v>7.833333333333333</v>
      </c>
      <c r="U13" s="48">
        <f>HAVER_DE!I12</f>
        <v>106.89999999999999</v>
      </c>
      <c r="V13" s="48">
        <f>HAVER_DE!J12</f>
        <v>83.5</v>
      </c>
      <c r="W13" s="48">
        <f>(HAVER_DE!K12)</f>
        <v>17.940000000000001</v>
      </c>
      <c r="Y13" s="48"/>
      <c r="Z13" s="48"/>
      <c r="AA13" s="48"/>
      <c r="AB13" s="48"/>
      <c r="AC13" s="48"/>
      <c r="AD13" s="48"/>
      <c r="AE13" s="48"/>
      <c r="AF13" s="48"/>
    </row>
    <row r="14" spans="1:107" x14ac:dyDescent="0.25">
      <c r="A14" s="47">
        <v>31868</v>
      </c>
      <c r="B14" s="48" t="str">
        <f>Consensus!C11</f>
        <v>NaN</v>
      </c>
      <c r="C14" s="48" t="str">
        <f>Consensus!D11</f>
        <v>NaN</v>
      </c>
      <c r="D14" s="48" t="s">
        <v>0</v>
      </c>
      <c r="E14" s="48" t="s">
        <v>0</v>
      </c>
      <c r="F14" s="48" t="s">
        <v>0</v>
      </c>
      <c r="G14" s="48" t="s">
        <v>0</v>
      </c>
      <c r="H14" s="48" t="s">
        <v>0</v>
      </c>
      <c r="I14" s="48" t="s">
        <v>0</v>
      </c>
      <c r="J14" s="48" t="s">
        <v>0</v>
      </c>
      <c r="K14" s="48" t="s">
        <v>0</v>
      </c>
      <c r="L14" s="48" t="s">
        <v>0</v>
      </c>
      <c r="M14" s="48" t="s">
        <v>0</v>
      </c>
      <c r="N14" s="48" t="s">
        <v>0</v>
      </c>
      <c r="O14" s="48" t="s">
        <v>0</v>
      </c>
      <c r="P14" s="48">
        <f>HAVER_DE!D13</f>
        <v>463.12</v>
      </c>
      <c r="Q14" s="53">
        <f>Q15*(1+HAVER_DE!V14)</f>
        <v>82.473682310469314</v>
      </c>
      <c r="R14" s="48">
        <f>HAVER_DE!F13</f>
        <v>70.2</v>
      </c>
      <c r="S14" s="53">
        <f>S15*(1+HAVER_DE!W13)</f>
        <v>70.678038287803787</v>
      </c>
      <c r="T14" s="48">
        <f>HAVER_DE!H13</f>
        <v>7.8666666666666671</v>
      </c>
      <c r="U14" s="48">
        <f>HAVER_DE!I13</f>
        <v>106.32333333333334</v>
      </c>
      <c r="V14" s="48">
        <f>HAVER_DE!J13</f>
        <v>83.6</v>
      </c>
      <c r="W14" s="48">
        <f>(HAVER_DE!K13)</f>
        <v>18.560000000000002</v>
      </c>
      <c r="Y14" s="48"/>
      <c r="Z14" s="48"/>
      <c r="AA14" s="48"/>
      <c r="AB14" s="48"/>
      <c r="AC14" s="48"/>
      <c r="AD14" s="48"/>
      <c r="AE14" s="48"/>
      <c r="AF14" s="48"/>
    </row>
    <row r="15" spans="1:107" x14ac:dyDescent="0.25">
      <c r="A15" s="47">
        <v>31959</v>
      </c>
      <c r="B15" s="48" t="str">
        <f>Consensus!C12</f>
        <v>NaN</v>
      </c>
      <c r="C15" s="48" t="str">
        <f>Consensus!D12</f>
        <v>NaN</v>
      </c>
      <c r="D15" s="48" t="s">
        <v>0</v>
      </c>
      <c r="E15" s="48" t="s">
        <v>0</v>
      </c>
      <c r="F15" s="48" t="s">
        <v>0</v>
      </c>
      <c r="G15" s="48" t="s">
        <v>0</v>
      </c>
      <c r="H15" s="48" t="s">
        <v>0</v>
      </c>
      <c r="I15" s="48" t="s">
        <v>0</v>
      </c>
      <c r="J15" s="48" t="s">
        <v>0</v>
      </c>
      <c r="K15" s="48" t="s">
        <v>0</v>
      </c>
      <c r="L15" s="48" t="s">
        <v>0</v>
      </c>
      <c r="M15" s="48" t="s">
        <v>0</v>
      </c>
      <c r="N15" s="48" t="s">
        <v>0</v>
      </c>
      <c r="O15" s="48" t="s">
        <v>0</v>
      </c>
      <c r="P15" s="48">
        <f>HAVER_DE!D14</f>
        <v>466.2</v>
      </c>
      <c r="Q15" s="53">
        <f>Q16*(1+HAVER_DE!V15)</f>
        <v>82.727545126353803</v>
      </c>
      <c r="R15" s="48">
        <f>HAVER_DE!F14</f>
        <v>70.41</v>
      </c>
      <c r="S15" s="53">
        <f>S16*(1+HAVER_DE!W14)</f>
        <v>70.93428694342866</v>
      </c>
      <c r="T15" s="48">
        <f>HAVER_DE!H14</f>
        <v>7.9000000000000012</v>
      </c>
      <c r="U15" s="48">
        <f>HAVER_DE!I14</f>
        <v>105.76666666666667</v>
      </c>
      <c r="V15" s="48">
        <f>HAVER_DE!J14</f>
        <v>83.7</v>
      </c>
      <c r="W15" s="48">
        <f>(HAVER_DE!K14)</f>
        <v>19.126666666666669</v>
      </c>
      <c r="Y15" s="48"/>
      <c r="Z15" s="48"/>
      <c r="AA15" s="48"/>
      <c r="AB15" s="48"/>
      <c r="AC15" s="48"/>
      <c r="AD15" s="48"/>
      <c r="AE15" s="48"/>
      <c r="AF15" s="48"/>
    </row>
    <row r="16" spans="1:107" x14ac:dyDescent="0.25">
      <c r="A16" s="47">
        <v>32051</v>
      </c>
      <c r="B16" s="48" t="str">
        <f>Consensus!C13</f>
        <v>NaN</v>
      </c>
      <c r="C16" s="48" t="str">
        <f>Consensus!D13</f>
        <v>NaN</v>
      </c>
      <c r="D16" s="48" t="s">
        <v>0</v>
      </c>
      <c r="E16" s="48" t="s">
        <v>0</v>
      </c>
      <c r="F16" s="48" t="s">
        <v>0</v>
      </c>
      <c r="G16" s="48" t="s">
        <v>0</v>
      </c>
      <c r="H16" s="48" t="s">
        <v>0</v>
      </c>
      <c r="I16" s="48" t="s">
        <v>0</v>
      </c>
      <c r="J16" s="48" t="s">
        <v>0</v>
      </c>
      <c r="K16" s="48" t="s">
        <v>0</v>
      </c>
      <c r="L16" s="48" t="s">
        <v>0</v>
      </c>
      <c r="M16" s="48" t="s">
        <v>0</v>
      </c>
      <c r="N16" s="48" t="s">
        <v>0</v>
      </c>
      <c r="O16" s="48" t="s">
        <v>0</v>
      </c>
      <c r="P16" s="48">
        <f>HAVER_DE!D15</f>
        <v>473.71</v>
      </c>
      <c r="Q16" s="53">
        <f>Q17*(1+HAVER_DE!V16)</f>
        <v>83.616064981949464</v>
      </c>
      <c r="R16" s="48">
        <f>HAVER_DE!F15</f>
        <v>71.63</v>
      </c>
      <c r="S16" s="53">
        <f>S17*(1+HAVER_DE!W15)</f>
        <v>71.796214239621392</v>
      </c>
      <c r="T16" s="48">
        <f>HAVER_DE!H15</f>
        <v>7.9333333333333336</v>
      </c>
      <c r="U16" s="48">
        <f>HAVER_DE!I15</f>
        <v>104.85666666666667</v>
      </c>
      <c r="V16" s="48">
        <f>HAVER_DE!J15</f>
        <v>84</v>
      </c>
      <c r="W16" s="48">
        <f>(HAVER_DE!K15)</f>
        <v>17.973333333333333</v>
      </c>
      <c r="Y16" s="48"/>
      <c r="Z16" s="48"/>
      <c r="AA16" s="48"/>
      <c r="AB16" s="48"/>
      <c r="AC16" s="48"/>
      <c r="AD16" s="48"/>
      <c r="AE16" s="48"/>
      <c r="AF16" s="48"/>
    </row>
    <row r="17" spans="1:32" x14ac:dyDescent="0.25">
      <c r="A17" s="47">
        <v>32143</v>
      </c>
      <c r="B17" s="48" t="str">
        <f>Consensus!C14</f>
        <v>NaN</v>
      </c>
      <c r="C17" s="48" t="str">
        <f>Consensus!D14</f>
        <v>NaN</v>
      </c>
      <c r="D17" s="48" t="s">
        <v>0</v>
      </c>
      <c r="E17" s="48" t="s">
        <v>0</v>
      </c>
      <c r="F17" s="48" t="s">
        <v>0</v>
      </c>
      <c r="G17" s="48" t="s">
        <v>0</v>
      </c>
      <c r="H17" s="48" t="s">
        <v>0</v>
      </c>
      <c r="I17" s="48" t="s">
        <v>0</v>
      </c>
      <c r="J17" s="48" t="s">
        <v>0</v>
      </c>
      <c r="K17" s="48" t="s">
        <v>0</v>
      </c>
      <c r="L17" s="48" t="s">
        <v>0</v>
      </c>
      <c r="M17" s="48" t="s">
        <v>0</v>
      </c>
      <c r="N17" s="48" t="s">
        <v>0</v>
      </c>
      <c r="O17" s="48" t="s">
        <v>0</v>
      </c>
      <c r="P17" s="48">
        <f>HAVER_DE!D16</f>
        <v>469.36</v>
      </c>
      <c r="Q17" s="53">
        <f>Q18*(1+HAVER_DE!V17)</f>
        <v>85.393104693140799</v>
      </c>
      <c r="R17" s="48">
        <f>HAVER_DE!F16</f>
        <v>69.84</v>
      </c>
      <c r="S17" s="53">
        <f>S18*(1+HAVER_DE!W16)</f>
        <v>67.859303075930285</v>
      </c>
      <c r="T17" s="48">
        <f>HAVER_DE!H16</f>
        <v>7.9333333333333336</v>
      </c>
      <c r="U17" s="48">
        <f>HAVER_DE!I16</f>
        <v>103.81666666666666</v>
      </c>
      <c r="V17" s="48">
        <f>HAVER_DE!J16</f>
        <v>84.5</v>
      </c>
      <c r="W17" s="48">
        <f>(HAVER_DE!K16)</f>
        <v>15.833333333333334</v>
      </c>
      <c r="Y17" s="48"/>
      <c r="Z17" s="48"/>
      <c r="AA17" s="48"/>
      <c r="AB17" s="48"/>
      <c r="AC17" s="48"/>
      <c r="AD17" s="48"/>
      <c r="AE17" s="48"/>
      <c r="AF17" s="48"/>
    </row>
    <row r="18" spans="1:32" x14ac:dyDescent="0.25">
      <c r="A18" s="47">
        <v>32234</v>
      </c>
      <c r="B18" s="48" t="str">
        <f>Consensus!C15</f>
        <v>NaN</v>
      </c>
      <c r="C18" s="48" t="str">
        <f>Consensus!D15</f>
        <v>NaN</v>
      </c>
      <c r="D18" s="48" t="s">
        <v>0</v>
      </c>
      <c r="E18" s="48" t="s">
        <v>0</v>
      </c>
      <c r="F18" s="48" t="s">
        <v>0</v>
      </c>
      <c r="G18" s="48" t="s">
        <v>0</v>
      </c>
      <c r="H18" s="48" t="s">
        <v>0</v>
      </c>
      <c r="I18" s="48" t="s">
        <v>0</v>
      </c>
      <c r="J18" s="48" t="s">
        <v>0</v>
      </c>
      <c r="K18" s="48" t="s">
        <v>0</v>
      </c>
      <c r="L18" s="48" t="s">
        <v>0</v>
      </c>
      <c r="M18" s="48" t="s">
        <v>0</v>
      </c>
      <c r="N18" s="48" t="s">
        <v>0</v>
      </c>
      <c r="O18" s="48" t="s">
        <v>0</v>
      </c>
      <c r="P18" s="48">
        <f>HAVER_DE!D17</f>
        <v>477.91</v>
      </c>
      <c r="Q18" s="53">
        <f>Q19*(1+HAVER_DE!V18)</f>
        <v>88.915451263537904</v>
      </c>
      <c r="R18" s="48">
        <f>HAVER_DE!F17</f>
        <v>73.08</v>
      </c>
      <c r="S18" s="53">
        <f>S19*(1+HAVER_DE!W17)</f>
        <v>74.172338137233794</v>
      </c>
      <c r="T18" s="48">
        <f>HAVER_DE!H17</f>
        <v>7.9000000000000012</v>
      </c>
      <c r="U18" s="48">
        <f>HAVER_DE!I17</f>
        <v>104.60000000000001</v>
      </c>
      <c r="V18" s="48">
        <f>HAVER_DE!J17</f>
        <v>85.3</v>
      </c>
      <c r="W18" s="48">
        <f>(HAVER_DE!K17)</f>
        <v>15.786666666666667</v>
      </c>
      <c r="Y18" s="48"/>
      <c r="Z18" s="48"/>
      <c r="AA18" s="48"/>
      <c r="AB18" s="48"/>
      <c r="AC18" s="48"/>
      <c r="AD18" s="48"/>
      <c r="AE18" s="48"/>
      <c r="AF18" s="48"/>
    </row>
    <row r="19" spans="1:32" x14ac:dyDescent="0.25">
      <c r="A19" s="47">
        <v>32325</v>
      </c>
      <c r="B19" s="48" t="str">
        <f>Consensus!C16</f>
        <v>NaN</v>
      </c>
      <c r="C19" s="48" t="str">
        <f>Consensus!D16</f>
        <v>NaN</v>
      </c>
      <c r="D19" s="48" t="s">
        <v>0</v>
      </c>
      <c r="E19" s="48" t="s">
        <v>0</v>
      </c>
      <c r="F19" s="48" t="s">
        <v>0</v>
      </c>
      <c r="G19" s="48" t="s">
        <v>0</v>
      </c>
      <c r="H19" s="48" t="s">
        <v>0</v>
      </c>
      <c r="I19" s="48" t="s">
        <v>0</v>
      </c>
      <c r="J19" s="48" t="s">
        <v>0</v>
      </c>
      <c r="K19" s="48" t="s">
        <v>0</v>
      </c>
      <c r="L19" s="48" t="s">
        <v>0</v>
      </c>
      <c r="M19" s="48" t="s">
        <v>0</v>
      </c>
      <c r="N19" s="48" t="s">
        <v>0</v>
      </c>
      <c r="O19" s="48" t="s">
        <v>0</v>
      </c>
      <c r="P19" s="48">
        <f>HAVER_DE!D18</f>
        <v>483.38</v>
      </c>
      <c r="Q19" s="53">
        <f>Q20*(1+HAVER_DE!V19)</f>
        <v>89.772238267148012</v>
      </c>
      <c r="R19" s="48">
        <f>HAVER_DE!F18</f>
        <v>74.8</v>
      </c>
      <c r="S19" s="53">
        <f>S20*(1+HAVER_DE!W18)</f>
        <v>75.616648741664861</v>
      </c>
      <c r="T19" s="48">
        <f>HAVER_DE!H18</f>
        <v>7.7666666666666666</v>
      </c>
      <c r="U19" s="48">
        <f>HAVER_DE!I18</f>
        <v>104.78333333333332</v>
      </c>
      <c r="V19" s="48">
        <f>HAVER_DE!J18</f>
        <v>86.5</v>
      </c>
      <c r="W19" s="48">
        <f>(HAVER_DE!K18)</f>
        <v>14.166666666666666</v>
      </c>
      <c r="Y19" s="48"/>
      <c r="Z19" s="48"/>
      <c r="AA19" s="48"/>
      <c r="AB19" s="48"/>
      <c r="AC19" s="48"/>
      <c r="AD19" s="48"/>
      <c r="AE19" s="48"/>
      <c r="AF19" s="48"/>
    </row>
    <row r="20" spans="1:32" x14ac:dyDescent="0.25">
      <c r="A20" s="47">
        <v>32417</v>
      </c>
      <c r="B20" s="48" t="str">
        <f>Consensus!C17</f>
        <v>NaN</v>
      </c>
      <c r="C20" s="48" t="str">
        <f>Consensus!D17</f>
        <v>NaN</v>
      </c>
      <c r="D20" s="48" t="s">
        <v>0</v>
      </c>
      <c r="E20" s="48" t="s">
        <v>0</v>
      </c>
      <c r="F20" s="48" t="s">
        <v>0</v>
      </c>
      <c r="G20" s="48" t="s">
        <v>0</v>
      </c>
      <c r="H20" s="48" t="s">
        <v>0</v>
      </c>
      <c r="I20" s="48" t="s">
        <v>0</v>
      </c>
      <c r="J20" s="48" t="s">
        <v>0</v>
      </c>
      <c r="K20" s="48" t="s">
        <v>0</v>
      </c>
      <c r="L20" s="48" t="s">
        <v>0</v>
      </c>
      <c r="M20" s="48" t="s">
        <v>0</v>
      </c>
      <c r="N20" s="48" t="s">
        <v>0</v>
      </c>
      <c r="O20" s="48" t="s">
        <v>0</v>
      </c>
      <c r="P20" s="48">
        <f>HAVER_DE!D19</f>
        <v>488.99</v>
      </c>
      <c r="Q20" s="53">
        <f>Q21*(1+HAVER_DE!V20)</f>
        <v>90.692490974729239</v>
      </c>
      <c r="R20" s="48">
        <f>HAVER_DE!F19</f>
        <v>76.73</v>
      </c>
      <c r="S20" s="53">
        <f>S21*(1+HAVER_DE!W19)</f>
        <v>78.039363303936312</v>
      </c>
      <c r="T20" s="48">
        <f>HAVER_DE!H19</f>
        <v>7.5</v>
      </c>
      <c r="U20" s="48">
        <f>HAVER_DE!I19</f>
        <v>106.14666666666666</v>
      </c>
      <c r="V20" s="48">
        <f>HAVER_DE!J19</f>
        <v>87.6</v>
      </c>
      <c r="W20" s="48">
        <f>(HAVER_DE!K19)</f>
        <v>14.316666666666668</v>
      </c>
      <c r="Y20" s="48"/>
      <c r="Z20" s="48"/>
      <c r="AA20" s="48"/>
      <c r="AB20" s="48"/>
      <c r="AC20" s="48"/>
      <c r="AD20" s="48"/>
      <c r="AE20" s="48"/>
      <c r="AF20" s="48"/>
    </row>
    <row r="21" spans="1:32" x14ac:dyDescent="0.25">
      <c r="A21" s="47">
        <v>32509</v>
      </c>
      <c r="B21" s="48" t="str">
        <f>Consensus!C18</f>
        <v>NaN</v>
      </c>
      <c r="C21" s="48" t="str">
        <f>Consensus!D18</f>
        <v>NaN</v>
      </c>
      <c r="D21" s="48" t="s">
        <v>0</v>
      </c>
      <c r="E21" s="48" t="s">
        <v>0</v>
      </c>
      <c r="F21" s="48" t="s">
        <v>0</v>
      </c>
      <c r="G21" s="48" t="s">
        <v>0</v>
      </c>
      <c r="H21" s="48" t="s">
        <v>0</v>
      </c>
      <c r="I21" s="48" t="s">
        <v>0</v>
      </c>
      <c r="J21" s="48" t="s">
        <v>0</v>
      </c>
      <c r="K21" s="48" t="s">
        <v>0</v>
      </c>
      <c r="L21" s="48" t="s">
        <v>0</v>
      </c>
      <c r="M21" s="48" t="s">
        <v>0</v>
      </c>
      <c r="N21" s="48" t="s">
        <v>0</v>
      </c>
      <c r="O21" s="48" t="s">
        <v>0</v>
      </c>
      <c r="P21" s="48">
        <f>HAVER_DE!D20</f>
        <v>494.17</v>
      </c>
      <c r="Q21" s="53">
        <f>Q22*(1+HAVER_DE!V21)</f>
        <v>92.05700361010831</v>
      </c>
      <c r="R21" s="48">
        <f>HAVER_DE!F20</f>
        <v>77.680000000000007</v>
      </c>
      <c r="S21" s="53">
        <f>S22*(1+HAVER_DE!W20)</f>
        <v>80.764917186491701</v>
      </c>
      <c r="T21" s="48">
        <f>HAVER_DE!H20</f>
        <v>7.2</v>
      </c>
      <c r="U21" s="48">
        <f>HAVER_DE!I20</f>
        <v>105.39</v>
      </c>
      <c r="V21" s="48">
        <f>HAVER_DE!J20</f>
        <v>87.4</v>
      </c>
      <c r="W21" s="48">
        <f>(HAVER_DE!K20)</f>
        <v>18.083333333333332</v>
      </c>
      <c r="Y21" s="48"/>
      <c r="Z21" s="48"/>
      <c r="AA21" s="48"/>
      <c r="AB21" s="48"/>
      <c r="AC21" s="48"/>
      <c r="AD21" s="48"/>
      <c r="AE21" s="48"/>
      <c r="AF21" s="48"/>
    </row>
    <row r="22" spans="1:32" x14ac:dyDescent="0.25">
      <c r="A22" s="47">
        <v>32599</v>
      </c>
      <c r="B22" s="48" t="str">
        <f>Consensus!C19</f>
        <v>NaN</v>
      </c>
      <c r="C22" s="48" t="str">
        <f>Consensus!D19</f>
        <v>NaN</v>
      </c>
      <c r="D22" s="48" t="s">
        <v>0</v>
      </c>
      <c r="E22" s="48" t="s">
        <v>0</v>
      </c>
      <c r="F22" s="48" t="s">
        <v>0</v>
      </c>
      <c r="G22" s="48" t="s">
        <v>0</v>
      </c>
      <c r="H22" s="48" t="s">
        <v>0</v>
      </c>
      <c r="I22" s="48" t="s">
        <v>0</v>
      </c>
      <c r="J22" s="48" t="s">
        <v>0</v>
      </c>
      <c r="K22" s="48" t="s">
        <v>0</v>
      </c>
      <c r="L22" s="48" t="s">
        <v>0</v>
      </c>
      <c r="M22" s="48" t="s">
        <v>0</v>
      </c>
      <c r="N22" s="48" t="s">
        <v>0</v>
      </c>
      <c r="O22" s="48" t="s">
        <v>0</v>
      </c>
      <c r="P22" s="48">
        <f>HAVER_DE!D21</f>
        <v>496.15</v>
      </c>
      <c r="Q22" s="53">
        <f>Q23*(1+HAVER_DE!V22)</f>
        <v>97.007328519855591</v>
      </c>
      <c r="R22" s="48">
        <f>HAVER_DE!F21</f>
        <v>79.489999999999995</v>
      </c>
      <c r="S22" s="53">
        <f>S23*(1+HAVER_DE!W21)</f>
        <v>81.906388470638817</v>
      </c>
      <c r="T22" s="48">
        <f>HAVER_DE!H21</f>
        <v>7.166666666666667</v>
      </c>
      <c r="U22" s="48">
        <f>HAVER_DE!I21</f>
        <v>106.28666666666668</v>
      </c>
      <c r="V22" s="48">
        <f>HAVER_DE!J21</f>
        <v>88</v>
      </c>
      <c r="W22" s="48">
        <f>(HAVER_DE!K21)</f>
        <v>18.986666666666665</v>
      </c>
      <c r="Y22" s="48"/>
      <c r="Z22" s="48"/>
      <c r="AA22" s="48"/>
      <c r="AB22" s="48"/>
      <c r="AC22" s="48"/>
      <c r="AD22" s="48"/>
      <c r="AE22" s="48"/>
      <c r="AF22" s="48"/>
    </row>
    <row r="23" spans="1:32" x14ac:dyDescent="0.25">
      <c r="A23" s="47">
        <v>32690</v>
      </c>
      <c r="B23" s="48" t="str">
        <f>Consensus!C20</f>
        <v>NaN</v>
      </c>
      <c r="C23" s="48" t="str">
        <f>Consensus!D20</f>
        <v>NaN</v>
      </c>
      <c r="D23" s="48" t="s">
        <v>0</v>
      </c>
      <c r="E23" s="48" t="s">
        <v>0</v>
      </c>
      <c r="F23" s="48" t="s">
        <v>0</v>
      </c>
      <c r="G23" s="48" t="s">
        <v>0</v>
      </c>
      <c r="H23" s="48" t="s">
        <v>0</v>
      </c>
      <c r="I23" s="48" t="s">
        <v>0</v>
      </c>
      <c r="J23" s="48" t="s">
        <v>0</v>
      </c>
      <c r="K23" s="48" t="s">
        <v>0</v>
      </c>
      <c r="L23" s="48" t="s">
        <v>0</v>
      </c>
      <c r="M23" s="48" t="s">
        <v>0</v>
      </c>
      <c r="N23" s="48" t="s">
        <v>0</v>
      </c>
      <c r="O23" s="48" t="s">
        <v>0</v>
      </c>
      <c r="P23" s="48">
        <f>HAVER_DE!D22</f>
        <v>500.76</v>
      </c>
      <c r="Q23" s="53">
        <f>Q24*(1+HAVER_DE!V23)</f>
        <v>100.11714801444043</v>
      </c>
      <c r="R23" s="48">
        <f>HAVER_DE!F22</f>
        <v>80.650000000000006</v>
      </c>
      <c r="S23" s="53">
        <f>S24*(1+HAVER_DE!W22)</f>
        <v>83.304108410410819</v>
      </c>
      <c r="T23" s="48">
        <f>HAVER_DE!H22</f>
        <v>7</v>
      </c>
      <c r="U23" s="48">
        <f>HAVER_DE!I22</f>
        <v>107.22000000000001</v>
      </c>
      <c r="V23" s="48">
        <f>HAVER_DE!J22</f>
        <v>88.6</v>
      </c>
      <c r="W23" s="48">
        <f>(HAVER_DE!K22)</f>
        <v>17.556666666666668</v>
      </c>
      <c r="Y23" s="48"/>
      <c r="Z23" s="48"/>
      <c r="AA23" s="48"/>
      <c r="AB23" s="48"/>
      <c r="AC23" s="48"/>
      <c r="AD23" s="48"/>
      <c r="AE23" s="48"/>
      <c r="AF23" s="48"/>
    </row>
    <row r="24" spans="1:32" x14ac:dyDescent="0.25">
      <c r="A24" s="47">
        <v>32782</v>
      </c>
      <c r="B24" s="48" t="str">
        <f>Consensus!C21</f>
        <v>NaN</v>
      </c>
      <c r="C24" s="48">
        <f>Consensus!D21</f>
        <v>3.0375000000000001</v>
      </c>
      <c r="D24" s="48" t="s">
        <v>0</v>
      </c>
      <c r="E24" s="48" t="s">
        <v>0</v>
      </c>
      <c r="F24" s="48" t="s">
        <v>0</v>
      </c>
      <c r="G24" s="48" t="s">
        <v>0</v>
      </c>
      <c r="H24" s="48" t="s">
        <v>0</v>
      </c>
      <c r="I24" s="48" t="s">
        <v>0</v>
      </c>
      <c r="J24" s="48" t="s">
        <v>0</v>
      </c>
      <c r="K24" s="48" t="s">
        <v>0</v>
      </c>
      <c r="L24" s="48" t="s">
        <v>0</v>
      </c>
      <c r="M24" s="48" t="s">
        <v>0</v>
      </c>
      <c r="N24" s="48" t="s">
        <v>0</v>
      </c>
      <c r="O24" s="48" t="s">
        <v>0</v>
      </c>
      <c r="P24" s="48">
        <f>HAVER_DE!D23</f>
        <v>506.51</v>
      </c>
      <c r="Q24" s="53">
        <f>Q25*(1+HAVER_DE!V24)</f>
        <v>102.6557761732852</v>
      </c>
      <c r="R24" s="48">
        <f>HAVER_DE!F23</f>
        <v>83.24</v>
      </c>
      <c r="S24" s="53">
        <f>S25*(1+HAVER_DE!W23)</f>
        <v>81.417186491718638</v>
      </c>
      <c r="T24" s="48">
        <f>HAVER_DE!H23</f>
        <v>7</v>
      </c>
      <c r="U24" s="48">
        <f>HAVER_DE!I23</f>
        <v>107.29333333333334</v>
      </c>
      <c r="V24" s="48">
        <f>HAVER_DE!J23</f>
        <v>88.7</v>
      </c>
      <c r="W24" s="48">
        <f>(HAVER_DE!K23)</f>
        <v>19.383333333333329</v>
      </c>
      <c r="Y24" s="48"/>
      <c r="Z24" s="48"/>
      <c r="AA24" s="48"/>
      <c r="AB24" s="48"/>
      <c r="AC24" s="48"/>
      <c r="AD24" s="48"/>
      <c r="AE24" s="48"/>
      <c r="AF24" s="48"/>
    </row>
    <row r="25" spans="1:32" x14ac:dyDescent="0.25">
      <c r="A25" s="47">
        <v>32874</v>
      </c>
      <c r="B25" s="48" t="str">
        <f>Consensus!C22</f>
        <v>NaN</v>
      </c>
      <c r="C25" s="48">
        <f>Consensus!D22</f>
        <v>3.1166666666666698</v>
      </c>
      <c r="D25" s="48" t="s">
        <v>0</v>
      </c>
      <c r="E25" s="48" t="s">
        <v>0</v>
      </c>
      <c r="F25" s="48" t="s">
        <v>0</v>
      </c>
      <c r="G25" s="48" t="s">
        <v>0</v>
      </c>
      <c r="H25" s="48" t="s">
        <v>0</v>
      </c>
      <c r="I25" s="48" t="s">
        <v>0</v>
      </c>
      <c r="J25" s="48" t="s">
        <v>0</v>
      </c>
      <c r="K25" s="48" t="s">
        <v>0</v>
      </c>
      <c r="L25" s="48" t="s">
        <v>0</v>
      </c>
      <c r="M25" s="48" t="s">
        <v>0</v>
      </c>
      <c r="N25" s="48" t="s">
        <v>0</v>
      </c>
      <c r="O25" s="48" t="s">
        <v>0</v>
      </c>
      <c r="P25" s="48">
        <f>HAVER_DE!D24</f>
        <v>516.96</v>
      </c>
      <c r="Q25" s="48">
        <f>HAVER_DE!E28</f>
        <v>105.48</v>
      </c>
      <c r="R25" s="48">
        <f>HAVER_DE!F24</f>
        <v>84.57</v>
      </c>
      <c r="S25" s="53">
        <f>S26*(1+HAVER_DE!W24)</f>
        <v>87.357496235749608</v>
      </c>
      <c r="T25" s="48">
        <f>HAVER_DE!H24</f>
        <v>6.7</v>
      </c>
      <c r="U25" s="48">
        <f>HAVER_DE!I24</f>
        <v>107.20666666666666</v>
      </c>
      <c r="V25" s="48">
        <f>HAVER_DE!J24</f>
        <v>88.9</v>
      </c>
      <c r="W25" s="48">
        <f>(HAVER_DE!K24)</f>
        <v>19.883333333333333</v>
      </c>
      <c r="Y25" s="48"/>
      <c r="Z25" s="48"/>
      <c r="AA25" s="48"/>
      <c r="AB25" s="48"/>
      <c r="AC25" s="48"/>
      <c r="AD25" s="48"/>
      <c r="AE25" s="48"/>
      <c r="AF25" s="48"/>
    </row>
    <row r="26" spans="1:32" x14ac:dyDescent="0.25">
      <c r="A26" s="47">
        <v>32964</v>
      </c>
      <c r="B26" s="48">
        <f>Consensus!C23</f>
        <v>2.7</v>
      </c>
      <c r="C26" s="48" t="str">
        <f>Consensus!D23</f>
        <v>NaN</v>
      </c>
      <c r="D26" s="48" t="s">
        <v>0</v>
      </c>
      <c r="E26" s="48" t="s">
        <v>0</v>
      </c>
      <c r="F26" s="48" t="s">
        <v>0</v>
      </c>
      <c r="G26" s="48" t="s">
        <v>0</v>
      </c>
      <c r="H26" s="48" t="s">
        <v>0</v>
      </c>
      <c r="I26" s="48" t="s">
        <v>0</v>
      </c>
      <c r="J26" s="48" t="s">
        <v>0</v>
      </c>
      <c r="K26" s="48" t="s">
        <v>0</v>
      </c>
      <c r="L26" s="48" t="s">
        <v>0</v>
      </c>
      <c r="M26" s="48" t="s">
        <v>0</v>
      </c>
      <c r="N26" s="48" t="s">
        <v>0</v>
      </c>
      <c r="O26" s="48" t="s">
        <v>0</v>
      </c>
      <c r="P26" s="48">
        <f>HAVER_DE!D25</f>
        <v>519.54999999999995</v>
      </c>
      <c r="Q26" s="48">
        <f>HAVER_DE!E29</f>
        <v>106.53</v>
      </c>
      <c r="R26" s="48">
        <f>HAVER_DE!F25</f>
        <v>85.46</v>
      </c>
      <c r="S26" s="53">
        <f>S27*(1+HAVER_DE!W25)</f>
        <v>84.608647020864694</v>
      </c>
      <c r="T26" s="48">
        <f>HAVER_DE!H25</f>
        <v>6.5333333333333341</v>
      </c>
      <c r="U26" s="48">
        <f>HAVER_DE!I25</f>
        <v>107.34666666666665</v>
      </c>
      <c r="V26" s="48">
        <f>HAVER_DE!J25</f>
        <v>88.8</v>
      </c>
      <c r="W26" s="48">
        <f>(HAVER_DE!K25)</f>
        <v>16.446666666666665</v>
      </c>
      <c r="Y26" s="48"/>
      <c r="Z26" s="48"/>
      <c r="AA26" s="48"/>
      <c r="AB26" s="48"/>
      <c r="AC26" s="48"/>
      <c r="AD26" s="48"/>
      <c r="AE26" s="48"/>
      <c r="AF26" s="48"/>
    </row>
    <row r="27" spans="1:32" x14ac:dyDescent="0.25">
      <c r="A27" s="47">
        <v>33055</v>
      </c>
      <c r="B27" s="48" t="str">
        <f>Consensus!C24</f>
        <v>NaN</v>
      </c>
      <c r="C27" s="48">
        <f>Consensus!D24</f>
        <v>3.1</v>
      </c>
      <c r="D27" s="48" t="s">
        <v>0</v>
      </c>
      <c r="E27" s="48" t="s">
        <v>0</v>
      </c>
      <c r="F27" s="48" t="s">
        <v>0</v>
      </c>
      <c r="G27" s="48" t="s">
        <v>0</v>
      </c>
      <c r="H27" s="48" t="s">
        <v>0</v>
      </c>
      <c r="I27" s="48" t="s">
        <v>0</v>
      </c>
      <c r="J27" s="48" t="s">
        <v>0</v>
      </c>
      <c r="K27" s="48" t="s">
        <v>0</v>
      </c>
      <c r="L27" s="48" t="s">
        <v>0</v>
      </c>
      <c r="M27" s="48" t="s">
        <v>0</v>
      </c>
      <c r="N27" s="48" t="s">
        <v>0</v>
      </c>
      <c r="O27" s="48" t="s">
        <v>0</v>
      </c>
      <c r="P27" s="48">
        <f>HAVER_DE!D26</f>
        <v>530.49</v>
      </c>
      <c r="Q27" s="48">
        <f>HAVER_DE!E30</f>
        <v>106.78</v>
      </c>
      <c r="R27" s="48">
        <f>HAVER_DE!F26</f>
        <v>92.03</v>
      </c>
      <c r="S27" s="53">
        <f>S28*(1+HAVER_DE!W26)</f>
        <v>95.534157883415773</v>
      </c>
      <c r="T27" s="48">
        <f>HAVER_DE!H26</f>
        <v>6.3</v>
      </c>
      <c r="U27" s="48">
        <f>HAVER_DE!I26</f>
        <v>107.14999999999999</v>
      </c>
      <c r="V27" s="48">
        <f>HAVER_DE!J26</f>
        <v>89.6</v>
      </c>
      <c r="W27" s="48">
        <f>(HAVER_DE!K26)</f>
        <v>26.02333333333333</v>
      </c>
      <c r="Y27" s="48"/>
      <c r="Z27" s="48"/>
      <c r="AA27" s="48"/>
      <c r="AB27" s="48"/>
      <c r="AC27" s="48"/>
      <c r="AD27" s="48"/>
      <c r="AE27" s="48"/>
      <c r="AF27" s="48"/>
    </row>
    <row r="28" spans="1:32" x14ac:dyDescent="0.25">
      <c r="A28" s="47">
        <v>33147</v>
      </c>
      <c r="B28" s="48">
        <f>Consensus!C25</f>
        <v>2.6</v>
      </c>
      <c r="C28" s="48">
        <f>Consensus!D25</f>
        <v>3.5285714285714298</v>
      </c>
      <c r="D28" s="48" t="s">
        <v>0</v>
      </c>
      <c r="E28" s="48" t="s">
        <v>0</v>
      </c>
      <c r="F28" s="48" t="s">
        <v>0</v>
      </c>
      <c r="G28" s="48" t="s">
        <v>0</v>
      </c>
      <c r="H28" s="48" t="s">
        <v>0</v>
      </c>
      <c r="I28" s="48" t="s">
        <v>0</v>
      </c>
      <c r="J28" s="48" t="s">
        <v>0</v>
      </c>
      <c r="K28" s="48" t="s">
        <v>0</v>
      </c>
      <c r="L28" s="48" t="s">
        <v>0</v>
      </c>
      <c r="M28" s="48" t="s">
        <v>0</v>
      </c>
      <c r="N28" s="48" t="s">
        <v>0</v>
      </c>
      <c r="O28" s="48" t="s">
        <v>0</v>
      </c>
      <c r="P28" s="48">
        <f>HAVER_DE!D27</f>
        <v>539.75</v>
      </c>
      <c r="Q28" s="48">
        <f>HAVER_DE!E31</f>
        <v>109.56</v>
      </c>
      <c r="R28" s="48">
        <f>HAVER_DE!F27</f>
        <v>96.87</v>
      </c>
      <c r="S28" s="53">
        <f>S29*(1+HAVER_DE!W27)</f>
        <v>100.47276833727683</v>
      </c>
      <c r="T28" s="48">
        <f>HAVER_DE!H27</f>
        <v>6</v>
      </c>
      <c r="U28" s="48">
        <f>HAVER_DE!I27</f>
        <v>105.66000000000001</v>
      </c>
      <c r="V28" s="48">
        <f>HAVER_DE!J27</f>
        <v>89.7</v>
      </c>
      <c r="W28" s="48">
        <f>(HAVER_DE!K27)</f>
        <v>32.533333333333331</v>
      </c>
      <c r="Y28" s="48"/>
      <c r="Z28" s="48"/>
      <c r="AA28" s="48"/>
      <c r="AB28" s="48"/>
      <c r="AC28" s="48"/>
      <c r="AD28" s="48"/>
      <c r="AE28" s="48"/>
      <c r="AF28" s="48"/>
    </row>
    <row r="29" spans="1:32" x14ac:dyDescent="0.25">
      <c r="A29" s="47">
        <v>33239</v>
      </c>
      <c r="B29" s="48" t="str">
        <f>Consensus!C26</f>
        <v>NaN</v>
      </c>
      <c r="C29" s="48" t="str">
        <f>Consensus!D26</f>
        <v>NaN</v>
      </c>
      <c r="D29" s="51">
        <f>Inflation_Components!B3</f>
        <v>70.3</v>
      </c>
      <c r="E29" s="48">
        <f>Inflation_Components!C3</f>
        <v>50.1</v>
      </c>
      <c r="F29" s="48">
        <f>Inflation_Components!D3</f>
        <v>83.966666666999998</v>
      </c>
      <c r="G29" s="48">
        <f>Inflation_Components!E3</f>
        <v>53.3</v>
      </c>
      <c r="H29" s="48">
        <f>Inflation_Components!F3</f>
        <v>81.866666667000004</v>
      </c>
      <c r="I29" s="48">
        <f>Inflation_Components!G3</f>
        <v>59.666666667000001</v>
      </c>
      <c r="J29" s="48">
        <f>Inflation_Components!H3</f>
        <v>54.333333332999999</v>
      </c>
      <c r="K29" s="48">
        <f>Inflation_Components!I3</f>
        <v>157</v>
      </c>
      <c r="L29" s="48">
        <f>Inflation_Components!J3</f>
        <v>83.633333332999996</v>
      </c>
      <c r="M29" s="48">
        <f>Inflation_Components!K3</f>
        <v>42.2</v>
      </c>
      <c r="N29" s="48">
        <f>Inflation_Components!L3</f>
        <v>61.366666666999997</v>
      </c>
      <c r="O29" s="48">
        <f>Inflation_Components!M3</f>
        <v>59.666666667000001</v>
      </c>
      <c r="P29" s="48">
        <f>HAVER_DE!D28</f>
        <v>556.99</v>
      </c>
      <c r="Q29" s="48">
        <f>HAVER_DE!E32</f>
        <v>112.5</v>
      </c>
      <c r="R29" s="48">
        <f>HAVER_DE!F28</f>
        <v>100.04</v>
      </c>
      <c r="S29" s="48">
        <f>HAVER_DE!G28</f>
        <v>108.3</v>
      </c>
      <c r="T29" s="48">
        <f>HAVER_DE!H28</f>
        <v>5.666666666666667</v>
      </c>
      <c r="U29" s="48">
        <f>HAVER_DE!I28</f>
        <v>103.18333333333334</v>
      </c>
      <c r="V29" s="48">
        <f>HAVER_DE!J28</f>
        <v>88.7</v>
      </c>
      <c r="W29" s="48">
        <f>(HAVER_DE!K28)</f>
        <v>21.099999999999998</v>
      </c>
      <c r="Y29" s="48"/>
      <c r="Z29" s="48"/>
      <c r="AA29" s="48"/>
      <c r="AB29" s="48"/>
      <c r="AC29" s="48"/>
      <c r="AD29" s="48"/>
      <c r="AE29" s="48"/>
      <c r="AF29" s="48"/>
    </row>
    <row r="30" spans="1:32" x14ac:dyDescent="0.25">
      <c r="A30" s="47">
        <v>33329</v>
      </c>
      <c r="B30" s="48">
        <f>Consensus!C27</f>
        <v>2.5</v>
      </c>
      <c r="C30" s="48">
        <f>Consensus!D27</f>
        <v>3.3875000000000002</v>
      </c>
      <c r="D30" s="51">
        <f>Inflation_Components!B4</f>
        <v>70.733333333000004</v>
      </c>
      <c r="E30" s="48">
        <f>Inflation_Components!C4</f>
        <v>50.433333333</v>
      </c>
      <c r="F30" s="48">
        <f>Inflation_Components!D4</f>
        <v>84.5</v>
      </c>
      <c r="G30" s="48">
        <f>Inflation_Components!E4</f>
        <v>53.866666666999997</v>
      </c>
      <c r="H30" s="48">
        <f>Inflation_Components!F4</f>
        <v>82.566666667000007</v>
      </c>
      <c r="I30" s="48">
        <f>Inflation_Components!G4</f>
        <v>59.933333333</v>
      </c>
      <c r="J30" s="48">
        <f>Inflation_Components!H4</f>
        <v>55.233333332999997</v>
      </c>
      <c r="K30" s="48">
        <f>Inflation_Components!I4</f>
        <v>161.5</v>
      </c>
      <c r="L30" s="48">
        <f>Inflation_Components!J4</f>
        <v>83.966666666999998</v>
      </c>
      <c r="M30" s="48">
        <f>Inflation_Components!K4</f>
        <v>44.3</v>
      </c>
      <c r="N30" s="48">
        <f>Inflation_Components!L4</f>
        <v>61.9</v>
      </c>
      <c r="O30" s="48">
        <f>Inflation_Components!M4</f>
        <v>60.166666667000001</v>
      </c>
      <c r="P30" s="48">
        <f>HAVER_DE!D29</f>
        <v>554.04</v>
      </c>
      <c r="Q30" s="48">
        <f>HAVER_DE!E33</f>
        <v>111.7</v>
      </c>
      <c r="R30" s="48">
        <f>HAVER_DE!F29</f>
        <v>100.61</v>
      </c>
      <c r="S30" s="48">
        <f>HAVER_DE!G29</f>
        <v>101.99</v>
      </c>
      <c r="T30" s="48">
        <f>HAVER_DE!H29</f>
        <v>5.5999999999999988</v>
      </c>
      <c r="U30" s="48">
        <f>HAVER_DE!I29</f>
        <v>103.64999999999999</v>
      </c>
      <c r="V30" s="48">
        <f>HAVER_DE!J29</f>
        <v>88</v>
      </c>
      <c r="W30" s="48">
        <f>(HAVER_DE!K29)</f>
        <v>18.819999999999997</v>
      </c>
      <c r="Y30" s="48"/>
      <c r="Z30" s="48"/>
      <c r="AA30" s="48"/>
      <c r="AB30" s="48"/>
      <c r="AC30" s="48"/>
      <c r="AD30" s="48"/>
      <c r="AE30" s="48"/>
      <c r="AF30" s="48"/>
    </row>
    <row r="31" spans="1:32" x14ac:dyDescent="0.25">
      <c r="A31" s="47">
        <v>33420</v>
      </c>
      <c r="B31" s="48" t="str">
        <f>Consensus!C28</f>
        <v>NaN</v>
      </c>
      <c r="C31" s="48">
        <f>Consensus!D28</f>
        <v>3.8374999999999999</v>
      </c>
      <c r="D31" s="51">
        <f>Inflation_Components!B5</f>
        <v>71.599999999999994</v>
      </c>
      <c r="E31" s="48">
        <f>Inflation_Components!C5</f>
        <v>50.7</v>
      </c>
      <c r="F31" s="48">
        <f>Inflation_Components!D5</f>
        <v>85.1</v>
      </c>
      <c r="G31" s="48">
        <f>Inflation_Components!E5</f>
        <v>54.7</v>
      </c>
      <c r="H31" s="48">
        <f>Inflation_Components!F5</f>
        <v>83.2</v>
      </c>
      <c r="I31" s="48">
        <f>Inflation_Components!G5</f>
        <v>60.433333333</v>
      </c>
      <c r="J31" s="48">
        <f>Inflation_Components!H5</f>
        <v>57.866666666999997</v>
      </c>
      <c r="K31" s="48">
        <f>Inflation_Components!I5</f>
        <v>167.8</v>
      </c>
      <c r="L31" s="48">
        <f>Inflation_Components!J5</f>
        <v>84.033333333000002</v>
      </c>
      <c r="M31" s="48">
        <f>Inflation_Components!K5</f>
        <v>45.366666666999997</v>
      </c>
      <c r="N31" s="48">
        <f>Inflation_Components!L5</f>
        <v>62.833333332999999</v>
      </c>
      <c r="O31" s="48">
        <f>Inflation_Components!M5</f>
        <v>61.4</v>
      </c>
      <c r="P31" s="48">
        <f>HAVER_DE!D30</f>
        <v>552.83000000000004</v>
      </c>
      <c r="Q31" s="48">
        <f>HAVER_DE!E34</f>
        <v>108.91</v>
      </c>
      <c r="R31" s="48">
        <f>HAVER_DE!F30</f>
        <v>101.68</v>
      </c>
      <c r="S31" s="48">
        <f>HAVER_DE!G30</f>
        <v>106.98</v>
      </c>
      <c r="T31" s="48">
        <f>HAVER_DE!H30</f>
        <v>5.7</v>
      </c>
      <c r="U31" s="48">
        <f>HAVER_DE!I30</f>
        <v>100.26333333333332</v>
      </c>
      <c r="V31" s="48">
        <f>HAVER_DE!J30</f>
        <v>86.5</v>
      </c>
      <c r="W31" s="48">
        <f>(HAVER_DE!K30)</f>
        <v>19.863333333333333</v>
      </c>
      <c r="Y31" s="48"/>
      <c r="Z31" s="48"/>
      <c r="AA31" s="48"/>
      <c r="AB31" s="48"/>
      <c r="AC31" s="48"/>
      <c r="AD31" s="48"/>
      <c r="AE31" s="48"/>
      <c r="AF31" s="48"/>
    </row>
    <row r="32" spans="1:32" x14ac:dyDescent="0.25">
      <c r="A32" s="47">
        <v>33512</v>
      </c>
      <c r="B32" s="48">
        <f>Consensus!C29</f>
        <v>2.7</v>
      </c>
      <c r="C32" s="48">
        <f>Consensus!D29</f>
        <v>3.6777777777777798</v>
      </c>
      <c r="D32" s="51">
        <f>Inflation_Components!B6</f>
        <v>72.033333333000002</v>
      </c>
      <c r="E32" s="48">
        <f>Inflation_Components!C6</f>
        <v>51.766666667000003</v>
      </c>
      <c r="F32" s="48">
        <f>Inflation_Components!D6</f>
        <v>85.866666667000004</v>
      </c>
      <c r="G32" s="48">
        <f>Inflation_Components!E6</f>
        <v>58.533333333000002</v>
      </c>
      <c r="H32" s="48">
        <f>Inflation_Components!F6</f>
        <v>83.833333332999999</v>
      </c>
      <c r="I32" s="48">
        <f>Inflation_Components!G6</f>
        <v>61</v>
      </c>
      <c r="J32" s="48">
        <f>Inflation_Components!H6</f>
        <v>58.6</v>
      </c>
      <c r="K32" s="48">
        <f>Inflation_Components!I6</f>
        <v>167.8</v>
      </c>
      <c r="L32" s="48">
        <f>Inflation_Components!J6</f>
        <v>84.266666666999996</v>
      </c>
      <c r="M32" s="48">
        <f>Inflation_Components!K6</f>
        <v>45.766666667000003</v>
      </c>
      <c r="N32" s="48">
        <f>Inflation_Components!L6</f>
        <v>63.6</v>
      </c>
      <c r="O32" s="48">
        <f>Inflation_Components!M6</f>
        <v>61.933333333</v>
      </c>
      <c r="P32" s="48">
        <f>HAVER_DE!D31</f>
        <v>559.92999999999995</v>
      </c>
      <c r="Q32" s="48">
        <f>HAVER_DE!E35</f>
        <v>108.18</v>
      </c>
      <c r="R32" s="48">
        <f>HAVER_DE!F31</f>
        <v>101.68</v>
      </c>
      <c r="S32" s="48">
        <f>HAVER_DE!G31</f>
        <v>107.3</v>
      </c>
      <c r="T32" s="48">
        <f>HAVER_DE!H31</f>
        <v>6.2</v>
      </c>
      <c r="U32" s="48">
        <f>HAVER_DE!I31</f>
        <v>101.92666666666666</v>
      </c>
      <c r="V32" s="48">
        <f>HAVER_DE!J31</f>
        <v>86.1</v>
      </c>
      <c r="W32" s="48">
        <f>(HAVER_DE!K31)</f>
        <v>20.646666666666665</v>
      </c>
      <c r="Y32" s="48"/>
      <c r="Z32" s="48"/>
      <c r="AA32" s="48"/>
      <c r="AB32" s="48"/>
      <c r="AC32" s="48"/>
      <c r="AD32" s="48"/>
      <c r="AE32" s="48"/>
      <c r="AF32" s="48"/>
    </row>
    <row r="33" spans="1:32" x14ac:dyDescent="0.25">
      <c r="A33" s="47">
        <v>33604</v>
      </c>
      <c r="B33" s="48" t="str">
        <f>Consensus!C30</f>
        <v>NaN</v>
      </c>
      <c r="C33" s="48">
        <f>Consensus!D30</f>
        <v>3.6124999999999998</v>
      </c>
      <c r="D33" s="51">
        <f>Inflation_Components!B7</f>
        <v>72.633333332999996</v>
      </c>
      <c r="E33" s="48">
        <f>Inflation_Components!C7</f>
        <v>52.366666666999997</v>
      </c>
      <c r="F33" s="48">
        <f>Inflation_Components!D7</f>
        <v>86.4</v>
      </c>
      <c r="G33" s="48">
        <f>Inflation_Components!E7</f>
        <v>58.8</v>
      </c>
      <c r="H33" s="48">
        <f>Inflation_Components!F7</f>
        <v>84.266666666999996</v>
      </c>
      <c r="I33" s="48">
        <f>Inflation_Components!G7</f>
        <v>61.966666666999998</v>
      </c>
      <c r="J33" s="48">
        <f>Inflation_Components!H7</f>
        <v>58.5</v>
      </c>
      <c r="K33" s="48">
        <f>Inflation_Components!I7</f>
        <v>167.7</v>
      </c>
      <c r="L33" s="48">
        <f>Inflation_Components!J7</f>
        <v>86.3</v>
      </c>
      <c r="M33" s="48">
        <f>Inflation_Components!K7</f>
        <v>46.666666667000001</v>
      </c>
      <c r="N33" s="48">
        <f>Inflation_Components!L7</f>
        <v>64.366666667000004</v>
      </c>
      <c r="O33" s="48">
        <f>Inflation_Components!M7</f>
        <v>62.633333333000003</v>
      </c>
      <c r="P33" s="48">
        <f>HAVER_DE!D32</f>
        <v>568.48</v>
      </c>
      <c r="Q33" s="48">
        <f>HAVER_DE!E36</f>
        <v>105.86</v>
      </c>
      <c r="R33" s="48">
        <f>HAVER_DE!F32</f>
        <v>105.24</v>
      </c>
      <c r="S33" s="48">
        <f>HAVER_DE!G32</f>
        <v>108.37</v>
      </c>
      <c r="T33" s="48">
        <f>HAVER_DE!H32</f>
        <v>7.5</v>
      </c>
      <c r="U33" s="48">
        <f>HAVER_DE!I32</f>
        <v>101.17666666666668</v>
      </c>
      <c r="V33" s="48">
        <f>HAVER_DE!J32</f>
        <v>85.7</v>
      </c>
      <c r="W33" s="48">
        <f>(HAVER_DE!K32)</f>
        <v>17.956666666666667</v>
      </c>
      <c r="Y33" s="48"/>
      <c r="Z33" s="48"/>
      <c r="AA33" s="48"/>
      <c r="AB33" s="48"/>
      <c r="AC33" s="48"/>
      <c r="AD33" s="48"/>
      <c r="AE33" s="48"/>
      <c r="AF33" s="48"/>
    </row>
    <row r="34" spans="1:32" x14ac:dyDescent="0.25">
      <c r="A34" s="47">
        <v>33695</v>
      </c>
      <c r="B34" s="48">
        <f>Consensus!C31</f>
        <v>2.7</v>
      </c>
      <c r="C34" s="48">
        <f>Consensus!D31</f>
        <v>3.6857142857142899</v>
      </c>
      <c r="D34" s="51">
        <f>Inflation_Components!B8</f>
        <v>72.733333333000004</v>
      </c>
      <c r="E34" s="48">
        <f>Inflation_Components!C8</f>
        <v>53.266666667000003</v>
      </c>
      <c r="F34" s="48">
        <f>Inflation_Components!D8</f>
        <v>86.9</v>
      </c>
      <c r="G34" s="48">
        <f>Inflation_Components!E8</f>
        <v>59.6</v>
      </c>
      <c r="H34" s="48">
        <f>Inflation_Components!F8</f>
        <v>84.8</v>
      </c>
      <c r="I34" s="48">
        <f>Inflation_Components!G8</f>
        <v>62.433333333</v>
      </c>
      <c r="J34" s="48">
        <f>Inflation_Components!H8</f>
        <v>59.666666667000001</v>
      </c>
      <c r="K34" s="48">
        <f>Inflation_Components!I8</f>
        <v>167.3</v>
      </c>
      <c r="L34" s="48">
        <f>Inflation_Components!J8</f>
        <v>87.066666667000007</v>
      </c>
      <c r="M34" s="48">
        <f>Inflation_Components!K8</f>
        <v>47.633333333000003</v>
      </c>
      <c r="N34" s="48">
        <f>Inflation_Components!L8</f>
        <v>65.166666667000001</v>
      </c>
      <c r="O34" s="48">
        <f>Inflation_Components!M8</f>
        <v>63.433333333</v>
      </c>
      <c r="P34" s="48">
        <f>HAVER_DE!D33</f>
        <v>564.16999999999996</v>
      </c>
      <c r="Q34" s="48">
        <f>HAVER_DE!E37</f>
        <v>104.98</v>
      </c>
      <c r="R34" s="48">
        <f>HAVER_DE!F33</f>
        <v>102.39</v>
      </c>
      <c r="S34" s="48">
        <f>HAVER_DE!G33</f>
        <v>103.34</v>
      </c>
      <c r="T34" s="48">
        <f>HAVER_DE!H33</f>
        <v>7.6000000000000005</v>
      </c>
      <c r="U34" s="48">
        <f>HAVER_DE!I33</f>
        <v>98.79</v>
      </c>
      <c r="V34" s="48">
        <f>HAVER_DE!J33</f>
        <v>80.7</v>
      </c>
      <c r="W34" s="48">
        <f>(HAVER_DE!K33)</f>
        <v>19.936666666666667</v>
      </c>
      <c r="Y34" s="48"/>
      <c r="Z34" s="48"/>
      <c r="AA34" s="48"/>
      <c r="AB34" s="48"/>
      <c r="AC34" s="48"/>
      <c r="AD34" s="48"/>
      <c r="AE34" s="48"/>
      <c r="AF34" s="48"/>
    </row>
    <row r="35" spans="1:32" s="132" customFormat="1" x14ac:dyDescent="0.25">
      <c r="A35" s="130">
        <v>33786</v>
      </c>
      <c r="B35" s="48" t="str">
        <f>Consensus!C32</f>
        <v>NaN</v>
      </c>
      <c r="C35" s="48">
        <f>Consensus!D32</f>
        <v>3.375</v>
      </c>
      <c r="D35" s="134">
        <f>Inflation_Components!B9</f>
        <v>72.666666667000001</v>
      </c>
      <c r="E35" s="131">
        <f>Inflation_Components!C9</f>
        <v>53.666666667000001</v>
      </c>
      <c r="F35" s="131">
        <f>Inflation_Components!D9</f>
        <v>87.5</v>
      </c>
      <c r="G35" s="131">
        <f>Inflation_Components!E9</f>
        <v>60.466666666999998</v>
      </c>
      <c r="H35" s="131">
        <f>Inflation_Components!F9</f>
        <v>85.4</v>
      </c>
      <c r="I35" s="131">
        <f>Inflation_Components!G9</f>
        <v>62.666666667000001</v>
      </c>
      <c r="J35" s="131">
        <f>Inflation_Components!H9</f>
        <v>59.866666666999997</v>
      </c>
      <c r="K35" s="131">
        <f>Inflation_Components!I9</f>
        <v>167.6</v>
      </c>
      <c r="L35" s="131">
        <f>Inflation_Components!J9</f>
        <v>87.233333333000004</v>
      </c>
      <c r="M35" s="131">
        <f>Inflation_Components!K9</f>
        <v>48.433333333</v>
      </c>
      <c r="N35" s="131">
        <f>Inflation_Components!L9</f>
        <v>65.833333332999999</v>
      </c>
      <c r="O35" s="131">
        <f>Inflation_Components!M9</f>
        <v>64.133333332999996</v>
      </c>
      <c r="P35" s="131">
        <f>HAVER_DE!D34</f>
        <v>563.17999999999995</v>
      </c>
      <c r="Q35" s="131">
        <f>HAVER_DE!E38</f>
        <v>105.95</v>
      </c>
      <c r="R35" s="131">
        <f>HAVER_DE!F34</f>
        <v>102.09</v>
      </c>
      <c r="S35" s="131">
        <f>HAVER_DE!G34</f>
        <v>106.21</v>
      </c>
      <c r="T35" s="131">
        <f>HAVER_DE!H34</f>
        <v>7.8666666666666671</v>
      </c>
      <c r="U35" s="131">
        <f>HAVER_DE!I34</f>
        <v>100.19</v>
      </c>
      <c r="V35" s="131">
        <f>HAVER_DE!J34</f>
        <v>79.599999999999994</v>
      </c>
      <c r="W35" s="131">
        <f>(HAVER_DE!K34)</f>
        <v>20.103333333333335</v>
      </c>
      <c r="Y35" s="133"/>
      <c r="Z35" s="131"/>
      <c r="AA35" s="131"/>
      <c r="AE35" s="131"/>
    </row>
    <row r="36" spans="1:32" x14ac:dyDescent="0.25">
      <c r="A36" s="47">
        <v>33878</v>
      </c>
      <c r="B36" s="48">
        <f>Consensus!C33</f>
        <v>2.9</v>
      </c>
      <c r="C36" s="48">
        <f>Consensus!D33</f>
        <v>3.3714285714285701</v>
      </c>
      <c r="D36" s="51">
        <f>Inflation_Components!B10</f>
        <v>72.599999999999994</v>
      </c>
      <c r="E36" s="48">
        <f>Inflation_Components!C10</f>
        <v>53.9</v>
      </c>
      <c r="F36" s="48">
        <f>Inflation_Components!D10</f>
        <v>88.166666667000001</v>
      </c>
      <c r="G36" s="48">
        <f>Inflation_Components!E10</f>
        <v>61</v>
      </c>
      <c r="H36" s="48">
        <f>Inflation_Components!F10</f>
        <v>85.833333332999999</v>
      </c>
      <c r="I36" s="48">
        <f>Inflation_Components!G10</f>
        <v>62.833333332999999</v>
      </c>
      <c r="J36" s="48">
        <f>Inflation_Components!H10</f>
        <v>60.466666666999998</v>
      </c>
      <c r="K36" s="48">
        <f>Inflation_Components!I10</f>
        <v>167.6</v>
      </c>
      <c r="L36" s="48">
        <f>Inflation_Components!J10</f>
        <v>87.766666666999996</v>
      </c>
      <c r="M36" s="48">
        <f>Inflation_Components!K10</f>
        <v>49.633333333000003</v>
      </c>
      <c r="N36" s="48">
        <f>Inflation_Components!L10</f>
        <v>66.633333332999996</v>
      </c>
      <c r="O36" s="48">
        <f>Inflation_Components!M10</f>
        <v>65.366666667000004</v>
      </c>
      <c r="P36" s="48">
        <f>HAVER_DE!D35</f>
        <v>561.37</v>
      </c>
      <c r="Q36" s="48">
        <f>HAVER_DE!E39</f>
        <v>104.29</v>
      </c>
      <c r="R36" s="48">
        <f>HAVER_DE!F35</f>
        <v>103.46</v>
      </c>
      <c r="S36" s="48">
        <f>HAVER_DE!G35</f>
        <v>101.42</v>
      </c>
      <c r="T36" s="48">
        <f>HAVER_DE!H35</f>
        <v>8.0666666666666682</v>
      </c>
      <c r="U36" s="48">
        <f>HAVER_DE!I35</f>
        <v>97.103333333333339</v>
      </c>
      <c r="V36" s="48">
        <f>HAVER_DE!J35</f>
        <v>77.5</v>
      </c>
      <c r="W36" s="48">
        <f>(HAVER_DE!K35)</f>
        <v>19.240000000000002</v>
      </c>
      <c r="Y36" s="48"/>
      <c r="Z36" s="48"/>
      <c r="AA36" s="48"/>
      <c r="AB36" s="48"/>
      <c r="AE36" s="48"/>
    </row>
    <row r="37" spans="1:32" x14ac:dyDescent="0.25">
      <c r="A37" s="47">
        <v>33970</v>
      </c>
      <c r="B37" s="48" t="str">
        <f>Consensus!C34</f>
        <v>NaN</v>
      </c>
      <c r="C37" s="48">
        <f>Consensus!D34</f>
        <v>3.3624999999999998</v>
      </c>
      <c r="D37" s="51">
        <f>Inflation_Components!B11</f>
        <v>72.666666667000001</v>
      </c>
      <c r="E37" s="48">
        <f>Inflation_Components!C11</f>
        <v>55.1</v>
      </c>
      <c r="F37" s="48">
        <f>Inflation_Components!D11</f>
        <v>89</v>
      </c>
      <c r="G37" s="48">
        <f>Inflation_Components!E11</f>
        <v>63.9</v>
      </c>
      <c r="H37" s="48">
        <f>Inflation_Components!F11</f>
        <v>86.4</v>
      </c>
      <c r="I37" s="48">
        <f>Inflation_Components!G11</f>
        <v>63.5</v>
      </c>
      <c r="J37" s="48">
        <f>Inflation_Components!H11</f>
        <v>61.666666667000001</v>
      </c>
      <c r="K37" s="48">
        <f>Inflation_Components!I11</f>
        <v>167.6</v>
      </c>
      <c r="L37" s="48">
        <f>Inflation_Components!J11</f>
        <v>88.433333332999993</v>
      </c>
      <c r="M37" s="48">
        <f>Inflation_Components!K11</f>
        <v>50.833333332999999</v>
      </c>
      <c r="N37" s="48">
        <f>Inflation_Components!L11</f>
        <v>67.900000000000006</v>
      </c>
      <c r="O37" s="48">
        <f>Inflation_Components!M11</f>
        <v>66.8</v>
      </c>
      <c r="P37" s="48">
        <f>HAVER_DE!D36</f>
        <v>557.21</v>
      </c>
      <c r="Q37" s="48">
        <f>HAVER_DE!E40</f>
        <v>107.74</v>
      </c>
      <c r="R37" s="48">
        <f>HAVER_DE!F36</f>
        <v>95.08</v>
      </c>
      <c r="S37" s="48">
        <f>HAVER_DE!G36</f>
        <v>99.37</v>
      </c>
      <c r="T37" s="48">
        <f>HAVER_DE!H36</f>
        <v>8.2999999999999989</v>
      </c>
      <c r="U37" s="48">
        <f>HAVER_DE!I36</f>
        <v>95.31</v>
      </c>
      <c r="V37" s="48">
        <f>HAVER_DE!J36</f>
        <v>76.099999999999994</v>
      </c>
      <c r="W37" s="48">
        <f>(HAVER_DE!K36)</f>
        <v>18.273333333333333</v>
      </c>
      <c r="Y37" s="48"/>
      <c r="Z37" s="48"/>
      <c r="AA37" s="48"/>
      <c r="AB37" s="48"/>
      <c r="AE37" s="48"/>
    </row>
    <row r="38" spans="1:32" x14ac:dyDescent="0.25">
      <c r="A38" s="47">
        <v>34060</v>
      </c>
      <c r="B38" s="48">
        <f>Consensus!C35</f>
        <v>2.7</v>
      </c>
      <c r="C38" s="48">
        <f>Consensus!D35</f>
        <v>3.44285714285714</v>
      </c>
      <c r="D38" s="51">
        <f>Inflation_Components!B12</f>
        <v>72.900000000000006</v>
      </c>
      <c r="E38" s="48">
        <f>Inflation_Components!C12</f>
        <v>55.266666667000003</v>
      </c>
      <c r="F38" s="48">
        <f>Inflation_Components!D12</f>
        <v>89.533333333000002</v>
      </c>
      <c r="G38" s="48">
        <f>Inflation_Components!E12</f>
        <v>64.566666667000007</v>
      </c>
      <c r="H38" s="48">
        <f>Inflation_Components!F12</f>
        <v>86.966666666999998</v>
      </c>
      <c r="I38" s="48">
        <f>Inflation_Components!G12</f>
        <v>63.9</v>
      </c>
      <c r="J38" s="48">
        <f>Inflation_Components!H12</f>
        <v>62.333333332999999</v>
      </c>
      <c r="K38" s="48">
        <f>Inflation_Components!I12</f>
        <v>169.83333333300001</v>
      </c>
      <c r="L38" s="48">
        <f>Inflation_Components!J12</f>
        <v>88.966666666999998</v>
      </c>
      <c r="M38" s="48">
        <f>Inflation_Components!K12</f>
        <v>52.266666667000003</v>
      </c>
      <c r="N38" s="48">
        <f>Inflation_Components!L12</f>
        <v>68.933333332999993</v>
      </c>
      <c r="O38" s="48">
        <f>Inflation_Components!M12</f>
        <v>67.733333333000004</v>
      </c>
      <c r="P38" s="48">
        <f>HAVER_DE!D37</f>
        <v>557.05999999999995</v>
      </c>
      <c r="Q38" s="48">
        <f>HAVER_DE!E41</f>
        <v>109.52</v>
      </c>
      <c r="R38" s="48">
        <f>HAVER_DE!F37</f>
        <v>95.8</v>
      </c>
      <c r="S38" s="48">
        <f>HAVER_DE!G37</f>
        <v>97.35</v>
      </c>
      <c r="T38" s="48">
        <f>HAVER_DE!H37</f>
        <v>8.6666666666666661</v>
      </c>
      <c r="U38" s="48">
        <f>HAVER_DE!I37</f>
        <v>96.366666666666674</v>
      </c>
      <c r="V38" s="48">
        <f>HAVER_DE!J37</f>
        <v>75.900000000000006</v>
      </c>
      <c r="W38" s="48">
        <f>(HAVER_DE!K37)</f>
        <v>18.296666666666667</v>
      </c>
      <c r="Y38" s="48"/>
      <c r="Z38" s="48"/>
      <c r="AA38" s="48"/>
      <c r="AB38" s="48"/>
      <c r="AE38" s="48"/>
    </row>
    <row r="39" spans="1:32" x14ac:dyDescent="0.25">
      <c r="A39" s="47">
        <v>34151</v>
      </c>
      <c r="B39" s="48" t="str">
        <f>Consensus!C36</f>
        <v>NaN</v>
      </c>
      <c r="C39" s="48">
        <f>Consensus!D36</f>
        <v>3.3250000000000002</v>
      </c>
      <c r="D39" s="51">
        <f>Inflation_Components!B13</f>
        <v>73.066666667000007</v>
      </c>
      <c r="E39" s="48">
        <f>Inflation_Components!C13</f>
        <v>55.5</v>
      </c>
      <c r="F39" s="48">
        <f>Inflation_Components!D13</f>
        <v>89.833333332999999</v>
      </c>
      <c r="G39" s="48">
        <f>Inflation_Components!E13</f>
        <v>65.266666666999996</v>
      </c>
      <c r="H39" s="48">
        <f>Inflation_Components!F13</f>
        <v>87.266666666999996</v>
      </c>
      <c r="I39" s="48">
        <f>Inflation_Components!G13</f>
        <v>64.5</v>
      </c>
      <c r="J39" s="48">
        <f>Inflation_Components!H13</f>
        <v>62.633333333000003</v>
      </c>
      <c r="K39" s="48">
        <f>Inflation_Components!I13</f>
        <v>170.533333333</v>
      </c>
      <c r="L39" s="48">
        <f>Inflation_Components!J13</f>
        <v>89.466666666999998</v>
      </c>
      <c r="M39" s="48">
        <f>Inflation_Components!K13</f>
        <v>53.9</v>
      </c>
      <c r="N39" s="48">
        <f>Inflation_Components!L13</f>
        <v>69.566666667000007</v>
      </c>
      <c r="O39" s="48">
        <f>Inflation_Components!M13</f>
        <v>68.433333332999993</v>
      </c>
      <c r="P39" s="48">
        <f>HAVER_DE!D38</f>
        <v>560.46</v>
      </c>
      <c r="Q39" s="48">
        <f>HAVER_DE!E42</f>
        <v>110.56</v>
      </c>
      <c r="R39" s="48">
        <f>HAVER_DE!F38</f>
        <v>97.19</v>
      </c>
      <c r="S39" s="48">
        <f>HAVER_DE!G38</f>
        <v>97.74</v>
      </c>
      <c r="T39" s="48">
        <f>HAVER_DE!H38</f>
        <v>9.2333333333333325</v>
      </c>
      <c r="U39" s="48">
        <f>HAVER_DE!I38</f>
        <v>96.350000000000009</v>
      </c>
      <c r="V39" s="48">
        <f>HAVER_DE!J38</f>
        <v>76.099999999999994</v>
      </c>
      <c r="W39" s="48">
        <f>(HAVER_DE!K38)</f>
        <v>16.486666666666668</v>
      </c>
      <c r="Y39" s="48"/>
      <c r="Z39" s="48"/>
      <c r="AA39" s="48"/>
      <c r="AB39" s="48"/>
      <c r="AE39" s="48"/>
    </row>
    <row r="40" spans="1:32" x14ac:dyDescent="0.25">
      <c r="A40" s="47">
        <v>34243</v>
      </c>
      <c r="B40" s="48">
        <f>Consensus!C37</f>
        <v>2.7</v>
      </c>
      <c r="C40" s="48">
        <f>Consensus!D37</f>
        <v>3.1142857142857099</v>
      </c>
      <c r="D40" s="51">
        <f>Inflation_Components!B14</f>
        <v>73.466666666999998</v>
      </c>
      <c r="E40" s="48">
        <f>Inflation_Components!C14</f>
        <v>55.666666667000001</v>
      </c>
      <c r="F40" s="48">
        <f>Inflation_Components!D14</f>
        <v>90.333333332999999</v>
      </c>
      <c r="G40" s="48">
        <f>Inflation_Components!E14</f>
        <v>65.766666666999996</v>
      </c>
      <c r="H40" s="48">
        <f>Inflation_Components!F14</f>
        <v>87.7</v>
      </c>
      <c r="I40" s="48">
        <f>Inflation_Components!G14</f>
        <v>64.7</v>
      </c>
      <c r="J40" s="48">
        <f>Inflation_Components!H14</f>
        <v>63.066666667</v>
      </c>
      <c r="K40" s="48">
        <f>Inflation_Components!I14</f>
        <v>170.6</v>
      </c>
      <c r="L40" s="48">
        <f>Inflation_Components!J14</f>
        <v>89.666666667000001</v>
      </c>
      <c r="M40" s="48">
        <f>Inflation_Components!K14</f>
        <v>55.466666666999998</v>
      </c>
      <c r="N40" s="48">
        <f>Inflation_Components!L14</f>
        <v>69.866666667000004</v>
      </c>
      <c r="O40" s="48">
        <f>Inflation_Components!M14</f>
        <v>69.166666667000001</v>
      </c>
      <c r="P40" s="48">
        <f>HAVER_DE!D39</f>
        <v>560.01</v>
      </c>
      <c r="Q40" s="48">
        <f>HAVER_DE!E43</f>
        <v>112.59</v>
      </c>
      <c r="R40" s="48">
        <f>HAVER_DE!F39</f>
        <v>97.37</v>
      </c>
      <c r="S40" s="48">
        <f>HAVER_DE!G39</f>
        <v>99.65</v>
      </c>
      <c r="T40" s="48">
        <f>HAVER_DE!H39</f>
        <v>9.6</v>
      </c>
      <c r="U40" s="48">
        <f>HAVER_DE!I39</f>
        <v>95.486666666666679</v>
      </c>
      <c r="V40" s="48">
        <f>HAVER_DE!J39</f>
        <v>77</v>
      </c>
      <c r="W40" s="48">
        <f>(HAVER_DE!K39)</f>
        <v>15.196666666666667</v>
      </c>
      <c r="Y40" s="48"/>
      <c r="Z40" s="48"/>
      <c r="AA40" s="48"/>
      <c r="AB40" s="48"/>
      <c r="AE40" s="48"/>
    </row>
    <row r="41" spans="1:32" x14ac:dyDescent="0.25">
      <c r="A41" s="47">
        <v>34335</v>
      </c>
      <c r="B41" s="48" t="str">
        <f>Consensus!C38</f>
        <v>NaN</v>
      </c>
      <c r="C41" s="48">
        <f>Consensus!D38</f>
        <v>2.625</v>
      </c>
      <c r="D41" s="51">
        <f>Inflation_Components!B15</f>
        <v>73.400000000000006</v>
      </c>
      <c r="E41" s="48">
        <f>Inflation_Components!C15</f>
        <v>55.766666667000003</v>
      </c>
      <c r="F41" s="48">
        <f>Inflation_Components!D15</f>
        <v>90.666666667000001</v>
      </c>
      <c r="G41" s="48">
        <f>Inflation_Components!E15</f>
        <v>66.566666667000007</v>
      </c>
      <c r="H41" s="48">
        <f>Inflation_Components!F15</f>
        <v>88.166666667000001</v>
      </c>
      <c r="I41" s="48">
        <f>Inflation_Components!G15</f>
        <v>66.099999999999994</v>
      </c>
      <c r="J41" s="48">
        <f>Inflation_Components!H15</f>
        <v>64.333333332999999</v>
      </c>
      <c r="K41" s="48">
        <f>Inflation_Components!I15</f>
        <v>170.6</v>
      </c>
      <c r="L41" s="48">
        <f>Inflation_Components!J15</f>
        <v>89.4</v>
      </c>
      <c r="M41" s="48">
        <f>Inflation_Components!K15</f>
        <v>57.266666667000003</v>
      </c>
      <c r="N41" s="48">
        <f>Inflation_Components!L15</f>
        <v>70.2</v>
      </c>
      <c r="O41" s="48">
        <f>Inflation_Components!M15</f>
        <v>70.066666667000007</v>
      </c>
      <c r="P41" s="48">
        <f>HAVER_DE!D40</f>
        <v>567.72</v>
      </c>
      <c r="Q41" s="48">
        <f>HAVER_DE!E44</f>
        <v>110.58</v>
      </c>
      <c r="R41" s="48">
        <f>HAVER_DE!F40</f>
        <v>99.33</v>
      </c>
      <c r="S41" s="48">
        <f>HAVER_DE!G40</f>
        <v>102.74</v>
      </c>
      <c r="T41" s="48">
        <f>HAVER_DE!H40</f>
        <v>9.6999999999999993</v>
      </c>
      <c r="U41" s="48">
        <f>HAVER_DE!I40</f>
        <v>96.006666666666661</v>
      </c>
      <c r="V41" s="48">
        <f>HAVER_DE!J40</f>
        <v>78.5</v>
      </c>
      <c r="W41" s="48">
        <f>(HAVER_DE!K40)</f>
        <v>14.01</v>
      </c>
      <c r="X41" s="48"/>
      <c r="Y41" s="48"/>
      <c r="Z41" s="48"/>
      <c r="AA41" s="48"/>
      <c r="AB41" s="48"/>
      <c r="AE41" s="48"/>
    </row>
    <row r="42" spans="1:32" x14ac:dyDescent="0.25">
      <c r="A42" s="47">
        <v>34425</v>
      </c>
      <c r="B42" s="48">
        <f>Consensus!C39</f>
        <v>2.8</v>
      </c>
      <c r="C42" s="48">
        <f>Consensus!D39</f>
        <v>2.4</v>
      </c>
      <c r="D42" s="51">
        <f>Inflation_Components!B16</f>
        <v>73.900000000000006</v>
      </c>
      <c r="E42" s="48">
        <f>Inflation_Components!C16</f>
        <v>55.933333333</v>
      </c>
      <c r="F42" s="48">
        <f>Inflation_Components!D16</f>
        <v>90.933333332999993</v>
      </c>
      <c r="G42" s="48">
        <f>Inflation_Components!E16</f>
        <v>67.3</v>
      </c>
      <c r="H42" s="48">
        <f>Inflation_Components!F16</f>
        <v>88.366666667000004</v>
      </c>
      <c r="I42" s="48">
        <f>Inflation_Components!G16</f>
        <v>66.233333333000004</v>
      </c>
      <c r="J42" s="48">
        <f>Inflation_Components!H16</f>
        <v>64.433333332999993</v>
      </c>
      <c r="K42" s="48">
        <f>Inflation_Components!I16</f>
        <v>170.6</v>
      </c>
      <c r="L42" s="48">
        <f>Inflation_Components!J16</f>
        <v>89.7</v>
      </c>
      <c r="M42" s="48">
        <f>Inflation_Components!K16</f>
        <v>58.033333333000002</v>
      </c>
      <c r="N42" s="48">
        <f>Inflation_Components!L16</f>
        <v>70.633333332999996</v>
      </c>
      <c r="O42" s="48">
        <f>Inflation_Components!M16</f>
        <v>70.533333333000002</v>
      </c>
      <c r="P42" s="48">
        <f>HAVER_DE!D41</f>
        <v>569.08000000000004</v>
      </c>
      <c r="Q42" s="48">
        <f>HAVER_DE!E45</f>
        <v>111.78</v>
      </c>
      <c r="R42" s="48">
        <f>HAVER_DE!F41</f>
        <v>103.79</v>
      </c>
      <c r="S42" s="48">
        <f>HAVER_DE!G41</f>
        <v>107.73</v>
      </c>
      <c r="T42" s="48">
        <f>HAVER_DE!H41</f>
        <v>9.7666666666666675</v>
      </c>
      <c r="U42" s="48">
        <f>HAVER_DE!I41</f>
        <v>101.17333333333333</v>
      </c>
      <c r="V42" s="48">
        <f>HAVER_DE!J41</f>
        <v>80.2</v>
      </c>
      <c r="W42" s="48">
        <f>(HAVER_DE!K41)</f>
        <v>15.843333333333334</v>
      </c>
      <c r="X42" s="48"/>
      <c r="Y42" s="48"/>
      <c r="Z42" s="48"/>
      <c r="AA42" s="48"/>
      <c r="AB42" s="48"/>
      <c r="AE42" s="48"/>
    </row>
    <row r="43" spans="1:32" x14ac:dyDescent="0.25">
      <c r="A43" s="47">
        <v>34516</v>
      </c>
      <c r="B43" s="48" t="str">
        <f>Consensus!C40</f>
        <v>NaN</v>
      </c>
      <c r="C43" s="48">
        <f>Consensus!D40</f>
        <v>2.4500000000000002</v>
      </c>
      <c r="D43" s="51">
        <f>Inflation_Components!B17</f>
        <v>74.666666667000001</v>
      </c>
      <c r="E43" s="48">
        <f>Inflation_Components!C17</f>
        <v>56.066666667</v>
      </c>
      <c r="F43" s="48">
        <f>Inflation_Components!D17</f>
        <v>91.3</v>
      </c>
      <c r="G43" s="48">
        <f>Inflation_Components!E17</f>
        <v>67.933333332999993</v>
      </c>
      <c r="H43" s="48">
        <f>Inflation_Components!F17</f>
        <v>88.7</v>
      </c>
      <c r="I43" s="48">
        <f>Inflation_Components!G17</f>
        <v>66.466666666999998</v>
      </c>
      <c r="J43" s="48">
        <f>Inflation_Components!H17</f>
        <v>64.8</v>
      </c>
      <c r="K43" s="48">
        <f>Inflation_Components!I17</f>
        <v>171</v>
      </c>
      <c r="L43" s="48">
        <f>Inflation_Components!J17</f>
        <v>90.266666666999996</v>
      </c>
      <c r="M43" s="48">
        <f>Inflation_Components!K17</f>
        <v>58.766666667000003</v>
      </c>
      <c r="N43" s="48">
        <f>Inflation_Components!L17</f>
        <v>70.966666666999998</v>
      </c>
      <c r="O43" s="48">
        <f>Inflation_Components!M17</f>
        <v>71.400000000000006</v>
      </c>
      <c r="P43" s="48">
        <f>HAVER_DE!D42</f>
        <v>573.09</v>
      </c>
      <c r="Q43" s="48">
        <f>HAVER_DE!E46</f>
        <v>111.62</v>
      </c>
      <c r="R43" s="48">
        <f>HAVER_DE!F42</f>
        <v>106.13</v>
      </c>
      <c r="S43" s="48">
        <f>HAVER_DE!G42</f>
        <v>107.27</v>
      </c>
      <c r="T43" s="48">
        <f>HAVER_DE!H42</f>
        <v>9.6</v>
      </c>
      <c r="U43" s="48">
        <f>HAVER_DE!I42</f>
        <v>103.68666666666667</v>
      </c>
      <c r="V43" s="48">
        <f>HAVER_DE!J42</f>
        <v>82.1</v>
      </c>
      <c r="W43" s="48">
        <f>(HAVER_DE!K42)</f>
        <v>16.846666666666668</v>
      </c>
      <c r="X43" s="72"/>
      <c r="Y43" s="48"/>
      <c r="Z43" s="48"/>
      <c r="AA43" s="48"/>
      <c r="AB43" s="48"/>
      <c r="AE43" s="48"/>
    </row>
    <row r="44" spans="1:32" x14ac:dyDescent="0.25">
      <c r="A44" s="47">
        <v>34608</v>
      </c>
      <c r="B44" s="48">
        <f>Consensus!C41</f>
        <v>2.6</v>
      </c>
      <c r="C44" s="48">
        <f>Consensus!D41</f>
        <v>2.45714285714286</v>
      </c>
      <c r="D44" s="51">
        <f>Inflation_Components!B18</f>
        <v>74.933333332999993</v>
      </c>
      <c r="E44" s="48">
        <f>Inflation_Components!C18</f>
        <v>56.166666667000001</v>
      </c>
      <c r="F44" s="48">
        <f>Inflation_Components!D18</f>
        <v>91.3</v>
      </c>
      <c r="G44" s="48">
        <f>Inflation_Components!E18</f>
        <v>68.2</v>
      </c>
      <c r="H44" s="48">
        <f>Inflation_Components!F18</f>
        <v>88.866666667000004</v>
      </c>
      <c r="I44" s="48">
        <f>Inflation_Components!G18</f>
        <v>66.599999999999994</v>
      </c>
      <c r="J44" s="48">
        <f>Inflation_Components!H18</f>
        <v>65.066666667000007</v>
      </c>
      <c r="K44" s="48">
        <f>Inflation_Components!I18</f>
        <v>171</v>
      </c>
      <c r="L44" s="48">
        <f>Inflation_Components!J18</f>
        <v>90.533333333000002</v>
      </c>
      <c r="M44" s="48">
        <f>Inflation_Components!K18</f>
        <v>59.466666666999998</v>
      </c>
      <c r="N44" s="48">
        <f>Inflation_Components!L18</f>
        <v>71.5</v>
      </c>
      <c r="O44" s="48">
        <f>Inflation_Components!M18</f>
        <v>71.766666666999996</v>
      </c>
      <c r="P44" s="48">
        <f>HAVER_DE!D43</f>
        <v>579.89</v>
      </c>
      <c r="Q44" s="48">
        <f>HAVER_DE!E47</f>
        <v>111.23</v>
      </c>
      <c r="R44" s="48">
        <f>HAVER_DE!F43</f>
        <v>108.06</v>
      </c>
      <c r="S44" s="48">
        <f>HAVER_DE!G43</f>
        <v>107.94</v>
      </c>
      <c r="T44" s="48">
        <f>HAVER_DE!H43</f>
        <v>9.3333333333333339</v>
      </c>
      <c r="U44" s="48">
        <f>HAVER_DE!I43</f>
        <v>103.92</v>
      </c>
      <c r="V44" s="48">
        <f>HAVER_DE!J43</f>
        <v>83.5</v>
      </c>
      <c r="W44" s="48">
        <f>(HAVER_DE!K43)</f>
        <v>16.586666666666666</v>
      </c>
      <c r="X44" s="72"/>
      <c r="Y44" s="48"/>
      <c r="Z44" s="48"/>
      <c r="AA44" s="48"/>
      <c r="AB44" s="48"/>
      <c r="AE44" s="48"/>
    </row>
    <row r="45" spans="1:32" x14ac:dyDescent="0.25">
      <c r="A45" s="47">
        <v>34700</v>
      </c>
      <c r="B45" s="48" t="str">
        <f>Consensus!C42</f>
        <v>NaN</v>
      </c>
      <c r="C45" s="48">
        <f>Consensus!D42</f>
        <v>2.4750000000000001</v>
      </c>
      <c r="D45" s="48">
        <f>Inflation_Components!B19</f>
        <v>75.133333332999996</v>
      </c>
      <c r="E45" s="48">
        <f>Inflation_Components!C19</f>
        <v>56</v>
      </c>
      <c r="F45" s="48">
        <f>Inflation_Components!D19</f>
        <v>91.5</v>
      </c>
      <c r="G45" s="48">
        <f>Inflation_Components!E19</f>
        <v>68.666666667000001</v>
      </c>
      <c r="H45" s="48">
        <f>Inflation_Components!F19</f>
        <v>89.066666667000007</v>
      </c>
      <c r="I45" s="48">
        <f>Inflation_Components!G19</f>
        <v>66.866666667000004</v>
      </c>
      <c r="J45" s="48">
        <f>Inflation_Components!H19</f>
        <v>65.3</v>
      </c>
      <c r="K45" s="48">
        <f>Inflation_Components!I19</f>
        <v>171</v>
      </c>
      <c r="L45" s="48">
        <f>Inflation_Components!J19</f>
        <v>90.4</v>
      </c>
      <c r="M45" s="48">
        <f>Inflation_Components!K19</f>
        <v>60.1</v>
      </c>
      <c r="N45" s="48">
        <f>Inflation_Components!L19</f>
        <v>71.366666667000004</v>
      </c>
      <c r="O45" s="48">
        <f>Inflation_Components!M19</f>
        <v>72.533333333000002</v>
      </c>
      <c r="P45" s="48">
        <f>HAVER_DE!D44</f>
        <v>577.91999999999996</v>
      </c>
      <c r="Q45" s="48">
        <f>HAVER_DE!E48</f>
        <v>105.5</v>
      </c>
      <c r="R45" s="48">
        <f>HAVER_DE!F44</f>
        <v>108.71</v>
      </c>
      <c r="S45" s="48">
        <f>HAVER_DE!G44</f>
        <v>112.05</v>
      </c>
      <c r="T45" s="48">
        <f>HAVER_DE!H44</f>
        <v>9.1999999999999993</v>
      </c>
      <c r="U45" s="48">
        <f>HAVER_DE!I44</f>
        <v>102.55666666666667</v>
      </c>
      <c r="V45" s="48">
        <f>HAVER_DE!J44</f>
        <v>84.3</v>
      </c>
      <c r="W45" s="48">
        <f>(HAVER_DE!K44)</f>
        <v>16.88</v>
      </c>
      <c r="X45" s="48"/>
      <c r="Y45" s="48"/>
      <c r="Z45" s="48"/>
      <c r="AA45" s="48"/>
      <c r="AB45" s="48"/>
      <c r="AE45" s="48"/>
    </row>
    <row r="46" spans="1:32" x14ac:dyDescent="0.25">
      <c r="A46" s="47">
        <v>34790</v>
      </c>
      <c r="B46" s="48">
        <f>Consensus!C43</f>
        <v>2.4</v>
      </c>
      <c r="C46" s="48">
        <f>Consensus!D43</f>
        <v>2.3142857142857101</v>
      </c>
      <c r="D46" s="48">
        <f>Inflation_Components!B20</f>
        <v>75.066666667000007</v>
      </c>
      <c r="E46" s="48">
        <f>Inflation_Components!C20</f>
        <v>56.166666667000001</v>
      </c>
      <c r="F46" s="48">
        <f>Inflation_Components!D20</f>
        <v>91.6</v>
      </c>
      <c r="G46" s="48">
        <f>Inflation_Components!E20</f>
        <v>69.3</v>
      </c>
      <c r="H46" s="48">
        <f>Inflation_Components!F20</f>
        <v>89.3</v>
      </c>
      <c r="I46" s="48">
        <f>Inflation_Components!G20</f>
        <v>66.933333332999993</v>
      </c>
      <c r="J46" s="48">
        <f>Inflation_Components!H20</f>
        <v>65.733333333000004</v>
      </c>
      <c r="K46" s="48">
        <f>Inflation_Components!I20</f>
        <v>170.2</v>
      </c>
      <c r="L46" s="48">
        <f>Inflation_Components!J20</f>
        <v>90.266666666999996</v>
      </c>
      <c r="M46" s="48">
        <f>Inflation_Components!K20</f>
        <v>60.466666666999998</v>
      </c>
      <c r="N46" s="48">
        <f>Inflation_Components!L20</f>
        <v>71.766666666999996</v>
      </c>
      <c r="O46" s="48">
        <f>Inflation_Components!M20</f>
        <v>73.033333333000002</v>
      </c>
      <c r="P46" s="48">
        <f>HAVER_DE!D45</f>
        <v>582.16</v>
      </c>
      <c r="Q46" s="48">
        <f>HAVER_DE!E49</f>
        <v>113.5</v>
      </c>
      <c r="R46" s="48">
        <f>HAVER_DE!F45</f>
        <v>111.89</v>
      </c>
      <c r="S46" s="48">
        <f>HAVER_DE!G45</f>
        <v>113.15</v>
      </c>
      <c r="T46" s="48">
        <f>HAVER_DE!H45</f>
        <v>9.3333333333333339</v>
      </c>
      <c r="U46" s="48">
        <f>HAVER_DE!I45</f>
        <v>103.29</v>
      </c>
      <c r="V46" s="48">
        <f>HAVER_DE!J45</f>
        <v>84.5</v>
      </c>
      <c r="W46" s="48">
        <f>(HAVER_DE!K45)</f>
        <v>18.189999999999998</v>
      </c>
      <c r="X46" s="48"/>
      <c r="Y46" s="48"/>
      <c r="Z46" s="48"/>
      <c r="AA46" s="48"/>
      <c r="AB46" s="48"/>
      <c r="AE46" s="48"/>
    </row>
    <row r="47" spans="1:32" x14ac:dyDescent="0.25">
      <c r="A47" s="47">
        <v>34881</v>
      </c>
      <c r="B47" s="48" t="str">
        <f>Consensus!C44</f>
        <v>NaN</v>
      </c>
      <c r="C47" s="48">
        <f>Consensus!D44</f>
        <v>2.35</v>
      </c>
      <c r="D47" s="48">
        <f>Inflation_Components!B21</f>
        <v>74.866666667000004</v>
      </c>
      <c r="E47" s="48">
        <f>Inflation_Components!C21</f>
        <v>56.533333333000002</v>
      </c>
      <c r="F47" s="48">
        <f>Inflation_Components!D21</f>
        <v>91.833333332999999</v>
      </c>
      <c r="G47" s="48">
        <f>Inflation_Components!E21</f>
        <v>70.033333333000002</v>
      </c>
      <c r="H47" s="48">
        <f>Inflation_Components!F21</f>
        <v>89.533333333000002</v>
      </c>
      <c r="I47" s="48">
        <f>Inflation_Components!G21</f>
        <v>66.900000000000006</v>
      </c>
      <c r="J47" s="48">
        <f>Inflation_Components!H21</f>
        <v>65.7</v>
      </c>
      <c r="K47" s="48">
        <f>Inflation_Components!I21</f>
        <v>170.26666666700001</v>
      </c>
      <c r="L47" s="48">
        <f>Inflation_Components!J21</f>
        <v>90.7</v>
      </c>
      <c r="M47" s="48">
        <f>Inflation_Components!K21</f>
        <v>61</v>
      </c>
      <c r="N47" s="48">
        <f>Inflation_Components!L21</f>
        <v>71.766666666999996</v>
      </c>
      <c r="O47" s="48">
        <f>Inflation_Components!M21</f>
        <v>73.533333333000002</v>
      </c>
      <c r="P47" s="48">
        <f>HAVER_DE!D46</f>
        <v>583.14</v>
      </c>
      <c r="Q47" s="48">
        <f>HAVER_DE!E50</f>
        <v>112.5</v>
      </c>
      <c r="R47" s="48">
        <f>HAVER_DE!F46</f>
        <v>112.87</v>
      </c>
      <c r="S47" s="48">
        <f>HAVER_DE!G46</f>
        <v>114</v>
      </c>
      <c r="T47" s="48">
        <f>HAVER_DE!H46</f>
        <v>9.5</v>
      </c>
      <c r="U47" s="48">
        <f>HAVER_DE!I46</f>
        <v>103.02333333333335</v>
      </c>
      <c r="V47" s="48">
        <f>HAVER_DE!J46</f>
        <v>84</v>
      </c>
      <c r="W47" s="48">
        <f>(HAVER_DE!K46)</f>
        <v>16.150000000000002</v>
      </c>
      <c r="X47" s="48"/>
      <c r="Y47" s="48"/>
      <c r="Z47" s="48"/>
      <c r="AA47" s="48"/>
      <c r="AB47" s="48"/>
      <c r="AE47" s="48"/>
    </row>
    <row r="48" spans="1:32" x14ac:dyDescent="0.25">
      <c r="A48" s="47">
        <v>34973</v>
      </c>
      <c r="B48" s="48">
        <f>Consensus!C45</f>
        <v>2.4</v>
      </c>
      <c r="C48" s="48">
        <f>Consensus!D45</f>
        <v>1.9285714285714299</v>
      </c>
      <c r="D48" s="48">
        <f>Inflation_Components!B22</f>
        <v>74.8</v>
      </c>
      <c r="E48" s="48">
        <f>Inflation_Components!C22</f>
        <v>56.533333333000002</v>
      </c>
      <c r="F48" s="48">
        <f>Inflation_Components!D22</f>
        <v>91.933333332999993</v>
      </c>
      <c r="G48" s="48">
        <f>Inflation_Components!E22</f>
        <v>70.400000000000006</v>
      </c>
      <c r="H48" s="48">
        <f>Inflation_Components!F22</f>
        <v>89.933333332999993</v>
      </c>
      <c r="I48" s="48">
        <f>Inflation_Components!G22</f>
        <v>67</v>
      </c>
      <c r="J48" s="48">
        <f>Inflation_Components!H22</f>
        <v>66.266666666999996</v>
      </c>
      <c r="K48" s="48">
        <f>Inflation_Components!I22</f>
        <v>169.56666666699999</v>
      </c>
      <c r="L48" s="48">
        <f>Inflation_Components!J22</f>
        <v>90.566666667000007</v>
      </c>
      <c r="M48" s="48">
        <f>Inflation_Components!K22</f>
        <v>61.6</v>
      </c>
      <c r="N48" s="48">
        <f>Inflation_Components!L22</f>
        <v>71.966666666999998</v>
      </c>
      <c r="O48" s="48">
        <f>Inflation_Components!M22</f>
        <v>73.966666666999998</v>
      </c>
      <c r="P48" s="48">
        <f>HAVER_DE!D47</f>
        <v>583.44000000000005</v>
      </c>
      <c r="Q48" s="48">
        <f>HAVER_DE!E51</f>
        <v>113.21</v>
      </c>
      <c r="R48" s="48">
        <f>HAVER_DE!F47</f>
        <v>113.94</v>
      </c>
      <c r="S48" s="48">
        <f>HAVER_DE!G47</f>
        <v>115.84</v>
      </c>
      <c r="T48" s="48">
        <f>HAVER_DE!H47</f>
        <v>9.7666666666666657</v>
      </c>
      <c r="U48" s="48">
        <f>HAVER_DE!I47</f>
        <v>101.42666666666666</v>
      </c>
      <c r="V48" s="48">
        <f>HAVER_DE!J47</f>
        <v>84</v>
      </c>
      <c r="W48" s="48">
        <f>(HAVER_DE!K47)</f>
        <v>16.833333333333332</v>
      </c>
      <c r="X48" s="48"/>
      <c r="Y48" s="48"/>
      <c r="Z48" s="48"/>
      <c r="AA48" s="48"/>
      <c r="AB48" s="48"/>
      <c r="AE48" s="48"/>
    </row>
    <row r="49" spans="1:31" x14ac:dyDescent="0.25">
      <c r="A49" s="47">
        <v>35065</v>
      </c>
      <c r="B49" s="48" t="str">
        <f>Consensus!C46</f>
        <v>NaN</v>
      </c>
      <c r="C49" s="48">
        <f>Consensus!D46</f>
        <v>1.875</v>
      </c>
      <c r="D49" s="48">
        <f>Inflation_Components!B23</f>
        <v>75.400000000000006</v>
      </c>
      <c r="E49" s="48">
        <f>Inflation_Components!C23</f>
        <v>56.5</v>
      </c>
      <c r="F49" s="48">
        <f>Inflation_Components!D23</f>
        <v>92.166666667000001</v>
      </c>
      <c r="G49" s="48">
        <f>Inflation_Components!E23</f>
        <v>70.5</v>
      </c>
      <c r="H49" s="48">
        <f>Inflation_Components!F23</f>
        <v>90.033333333000002</v>
      </c>
      <c r="I49" s="48">
        <f>Inflation_Components!G23</f>
        <v>68.166666667000001</v>
      </c>
      <c r="J49" s="48">
        <f>Inflation_Components!H23</f>
        <v>66.933333332999993</v>
      </c>
      <c r="K49" s="48">
        <f>Inflation_Components!I23</f>
        <v>176.06666666699999</v>
      </c>
      <c r="L49" s="48">
        <f>Inflation_Components!J23</f>
        <v>90.1</v>
      </c>
      <c r="M49" s="48">
        <f>Inflation_Components!K23</f>
        <v>61.9</v>
      </c>
      <c r="N49" s="48">
        <f>Inflation_Components!L23</f>
        <v>72.366666667000004</v>
      </c>
      <c r="O49" s="48">
        <f>Inflation_Components!M23</f>
        <v>73.333333332999999</v>
      </c>
      <c r="P49" s="48">
        <f>HAVER_DE!D48</f>
        <v>578.67999999999995</v>
      </c>
      <c r="Q49" s="48">
        <f>HAVER_DE!E52</f>
        <v>110.08</v>
      </c>
      <c r="R49" s="48">
        <f>HAVER_DE!F48</f>
        <v>114.36</v>
      </c>
      <c r="S49" s="48">
        <f>HAVER_DE!G48</f>
        <v>117.33</v>
      </c>
      <c r="T49" s="48">
        <f>HAVER_DE!H48</f>
        <v>10.166666666666666</v>
      </c>
      <c r="U49" s="48">
        <f>HAVER_DE!I48</f>
        <v>98.376666666666665</v>
      </c>
      <c r="V49" s="48">
        <f>HAVER_DE!J48</f>
        <v>81.900000000000006</v>
      </c>
      <c r="W49" s="48">
        <f>(HAVER_DE!K48)</f>
        <v>18.47</v>
      </c>
      <c r="X49" s="48"/>
      <c r="Y49" s="48"/>
      <c r="Z49" s="48"/>
      <c r="AA49" s="48"/>
      <c r="AB49" s="48"/>
      <c r="AE49" s="48"/>
    </row>
    <row r="50" spans="1:31" x14ac:dyDescent="0.25">
      <c r="A50" s="47">
        <v>35156</v>
      </c>
      <c r="B50" s="48">
        <f>Consensus!C47</f>
        <v>2.1</v>
      </c>
      <c r="C50" s="48">
        <f>Consensus!D47</f>
        <v>1.6857142857142899</v>
      </c>
      <c r="D50" s="48">
        <f>Inflation_Components!B24</f>
        <v>75.466666666999998</v>
      </c>
      <c r="E50" s="48">
        <f>Inflation_Components!C24</f>
        <v>56.5</v>
      </c>
      <c r="F50" s="48">
        <f>Inflation_Components!D24</f>
        <v>92.233333333000004</v>
      </c>
      <c r="G50" s="48">
        <f>Inflation_Components!E24</f>
        <v>70.833333332999999</v>
      </c>
      <c r="H50" s="48">
        <f>Inflation_Components!F24</f>
        <v>90.1</v>
      </c>
      <c r="I50" s="48">
        <f>Inflation_Components!G24</f>
        <v>68.2</v>
      </c>
      <c r="J50" s="48">
        <f>Inflation_Components!H24</f>
        <v>67.133333332999996</v>
      </c>
      <c r="K50" s="48">
        <f>Inflation_Components!I24</f>
        <v>174.9</v>
      </c>
      <c r="L50" s="48">
        <f>Inflation_Components!J24</f>
        <v>90.633333332999996</v>
      </c>
      <c r="M50" s="48">
        <f>Inflation_Components!K24</f>
        <v>62.666666667000001</v>
      </c>
      <c r="N50" s="48">
        <f>Inflation_Components!L24</f>
        <v>72.333333332999999</v>
      </c>
      <c r="O50" s="48">
        <f>Inflation_Components!M24</f>
        <v>73.533333333000002</v>
      </c>
      <c r="P50" s="48">
        <f>HAVER_DE!D49</f>
        <v>586.46</v>
      </c>
      <c r="Q50" s="48">
        <f>HAVER_DE!E53</f>
        <v>112.27</v>
      </c>
      <c r="R50" s="48">
        <f>HAVER_DE!F49</f>
        <v>115.25</v>
      </c>
      <c r="S50" s="48">
        <f>HAVER_DE!G49</f>
        <v>117.93</v>
      </c>
      <c r="T50" s="48">
        <f>HAVER_DE!H49</f>
        <v>10.3</v>
      </c>
      <c r="U50" s="48">
        <f>HAVER_DE!I49</f>
        <v>98.356666666666669</v>
      </c>
      <c r="V50" s="48">
        <f>HAVER_DE!J49</f>
        <v>81.7</v>
      </c>
      <c r="W50" s="48">
        <f>(HAVER_DE!K49)</f>
        <v>19.55</v>
      </c>
      <c r="X50" s="48"/>
      <c r="Y50" s="48"/>
      <c r="Z50" s="48"/>
      <c r="AA50" s="48"/>
      <c r="AB50" s="48"/>
      <c r="AE50" s="48"/>
    </row>
    <row r="51" spans="1:31" x14ac:dyDescent="0.25">
      <c r="A51" s="47">
        <v>35247</v>
      </c>
      <c r="B51" s="48" t="str">
        <f>Consensus!C48</f>
        <v>NaN</v>
      </c>
      <c r="C51" s="48">
        <f>Consensus!D48</f>
        <v>1.8125</v>
      </c>
      <c r="D51" s="48">
        <f>Inflation_Components!B25</f>
        <v>75.533333333000002</v>
      </c>
      <c r="E51" s="48">
        <f>Inflation_Components!C25</f>
        <v>56.666666667000001</v>
      </c>
      <c r="F51" s="48">
        <f>Inflation_Components!D25</f>
        <v>92.366666667000004</v>
      </c>
      <c r="G51" s="48">
        <f>Inflation_Components!E25</f>
        <v>71.466666666999998</v>
      </c>
      <c r="H51" s="48">
        <f>Inflation_Components!F25</f>
        <v>90.3</v>
      </c>
      <c r="I51" s="48">
        <f>Inflation_Components!G25</f>
        <v>68.099999999999994</v>
      </c>
      <c r="J51" s="48">
        <f>Inflation_Components!H25</f>
        <v>67.2</v>
      </c>
      <c r="K51" s="48">
        <f>Inflation_Components!I25</f>
        <v>169.5</v>
      </c>
      <c r="L51" s="48">
        <f>Inflation_Components!J25</f>
        <v>91.033333333000002</v>
      </c>
      <c r="M51" s="48">
        <f>Inflation_Components!K25</f>
        <v>63.366666666999997</v>
      </c>
      <c r="N51" s="48">
        <f>Inflation_Components!L25</f>
        <v>72.733333333000004</v>
      </c>
      <c r="O51" s="48">
        <f>Inflation_Components!M25</f>
        <v>73.8</v>
      </c>
      <c r="P51" s="48">
        <f>HAVER_DE!D50</f>
        <v>588.42999999999995</v>
      </c>
      <c r="Q51" s="48">
        <f>HAVER_DE!E54</f>
        <v>112.73</v>
      </c>
      <c r="R51" s="48">
        <f>HAVER_DE!F50</f>
        <v>116.23</v>
      </c>
      <c r="S51" s="48">
        <f>HAVER_DE!G50</f>
        <v>120.97</v>
      </c>
      <c r="T51" s="48">
        <f>HAVER_DE!H50</f>
        <v>10.433333333333334</v>
      </c>
      <c r="U51" s="48">
        <f>HAVER_DE!I50</f>
        <v>98.75333333333333</v>
      </c>
      <c r="V51" s="48">
        <f>HAVER_DE!J50</f>
        <v>81.8</v>
      </c>
      <c r="W51" s="48">
        <f>(HAVER_DE!K50)</f>
        <v>20.593333333333334</v>
      </c>
      <c r="X51" s="48"/>
      <c r="Y51" s="48"/>
      <c r="Z51" s="48"/>
      <c r="AA51" s="48"/>
      <c r="AB51" s="48"/>
      <c r="AE51" s="48"/>
    </row>
    <row r="52" spans="1:31" x14ac:dyDescent="0.25">
      <c r="A52" s="47">
        <v>35339</v>
      </c>
      <c r="B52" s="48">
        <f>Consensus!C49</f>
        <v>2.2000000000000002</v>
      </c>
      <c r="C52" s="48">
        <f>Consensus!D49</f>
        <v>1.75714285714286</v>
      </c>
      <c r="D52" s="48">
        <f>Inflation_Components!B26</f>
        <v>75.266666666999996</v>
      </c>
      <c r="E52" s="48">
        <f>Inflation_Components!C26</f>
        <v>57.433333333</v>
      </c>
      <c r="F52" s="48">
        <f>Inflation_Components!D26</f>
        <v>92.433333332999993</v>
      </c>
      <c r="G52" s="48">
        <f>Inflation_Components!E26</f>
        <v>72.066666667000007</v>
      </c>
      <c r="H52" s="48">
        <f>Inflation_Components!F26</f>
        <v>90.433333332999993</v>
      </c>
      <c r="I52" s="48">
        <f>Inflation_Components!G26</f>
        <v>68.099999999999994</v>
      </c>
      <c r="J52" s="48">
        <f>Inflation_Components!H26</f>
        <v>67.966666666999998</v>
      </c>
      <c r="K52" s="48">
        <f>Inflation_Components!I26</f>
        <v>167</v>
      </c>
      <c r="L52" s="48">
        <f>Inflation_Components!J26</f>
        <v>90.9</v>
      </c>
      <c r="M52" s="48">
        <f>Inflation_Components!K26</f>
        <v>63.866666666999997</v>
      </c>
      <c r="N52" s="48">
        <f>Inflation_Components!L26</f>
        <v>73.033333333000002</v>
      </c>
      <c r="O52" s="48">
        <f>Inflation_Components!M26</f>
        <v>73.966666666999998</v>
      </c>
      <c r="P52" s="48">
        <f>HAVER_DE!D51</f>
        <v>592.89</v>
      </c>
      <c r="Q52" s="48">
        <f>HAVER_DE!E55</f>
        <v>115.14</v>
      </c>
      <c r="R52" s="48">
        <f>HAVER_DE!F51</f>
        <v>120.59</v>
      </c>
      <c r="S52" s="48">
        <f>HAVER_DE!G51</f>
        <v>126.36</v>
      </c>
      <c r="T52" s="48">
        <f>HAVER_DE!H51</f>
        <v>10.699999999999998</v>
      </c>
      <c r="U52" s="48">
        <f>HAVER_DE!I51</f>
        <v>98.18</v>
      </c>
      <c r="V52" s="48">
        <f>HAVER_DE!J51</f>
        <v>82</v>
      </c>
      <c r="W52" s="48">
        <f>(HAVER_DE!K51)</f>
        <v>23.58</v>
      </c>
      <c r="X52" s="48"/>
      <c r="Y52" s="48"/>
      <c r="Z52" s="48"/>
      <c r="AA52" s="48"/>
      <c r="AB52" s="48"/>
      <c r="AE52" s="48"/>
    </row>
    <row r="53" spans="1:31" x14ac:dyDescent="0.25">
      <c r="A53" s="47">
        <v>35431</v>
      </c>
      <c r="B53" s="48" t="str">
        <f>Consensus!C50</f>
        <v>NaN</v>
      </c>
      <c r="C53" s="48">
        <f>Consensus!D50</f>
        <v>1.9</v>
      </c>
      <c r="D53" s="48">
        <f>Inflation_Components!B27</f>
        <v>75.733333333000004</v>
      </c>
      <c r="E53" s="48">
        <f>Inflation_Components!C27</f>
        <v>57.566666667</v>
      </c>
      <c r="F53" s="48">
        <f>Inflation_Components!D27</f>
        <v>92.5</v>
      </c>
      <c r="G53" s="48">
        <f>Inflation_Components!E27</f>
        <v>72.666666667000001</v>
      </c>
      <c r="H53" s="48">
        <f>Inflation_Components!F27</f>
        <v>90.366666667000004</v>
      </c>
      <c r="I53" s="48">
        <f>Inflation_Components!G27</f>
        <v>69.333333332999999</v>
      </c>
      <c r="J53" s="48">
        <f>Inflation_Components!H27</f>
        <v>68.033333333000002</v>
      </c>
      <c r="K53" s="48">
        <f>Inflation_Components!I27</f>
        <v>166.56666666699999</v>
      </c>
      <c r="L53" s="48">
        <f>Inflation_Components!J27</f>
        <v>92.233333333000004</v>
      </c>
      <c r="M53" s="48">
        <f>Inflation_Components!K27</f>
        <v>64.433333332999993</v>
      </c>
      <c r="N53" s="48">
        <f>Inflation_Components!L27</f>
        <v>73.233333333000004</v>
      </c>
      <c r="O53" s="48">
        <f>Inflation_Components!M27</f>
        <v>74.633333332999996</v>
      </c>
      <c r="P53" s="48">
        <f>HAVER_DE!D52</f>
        <v>589.79</v>
      </c>
      <c r="Q53" s="48">
        <f>HAVER_DE!E56</f>
        <v>117.46</v>
      </c>
      <c r="R53" s="48">
        <f>HAVER_DE!F52</f>
        <v>124.16</v>
      </c>
      <c r="S53" s="48">
        <f>HAVER_DE!G52</f>
        <v>128.55000000000001</v>
      </c>
      <c r="T53" s="48">
        <f>HAVER_DE!H52</f>
        <v>11.233333333333334</v>
      </c>
      <c r="U53" s="48">
        <f>HAVER_DE!I52</f>
        <v>97.693333333333328</v>
      </c>
      <c r="V53" s="48">
        <f>HAVER_DE!J52</f>
        <v>83.5</v>
      </c>
      <c r="W53" s="48">
        <f>(HAVER_DE!K52)</f>
        <v>21.236666666666665</v>
      </c>
      <c r="X53" s="48"/>
      <c r="Y53" s="48"/>
      <c r="Z53" s="48"/>
      <c r="AA53" s="48"/>
      <c r="AB53" s="48"/>
      <c r="AE53" s="48"/>
    </row>
    <row r="54" spans="1:31" x14ac:dyDescent="0.25">
      <c r="A54" s="47">
        <v>35521</v>
      </c>
      <c r="B54" s="48">
        <f>Consensus!C51</f>
        <v>2.2000000000000002</v>
      </c>
      <c r="C54" s="48">
        <f>Consensus!D51</f>
        <v>1.77142857142857</v>
      </c>
      <c r="D54" s="48">
        <f>Inflation_Components!B28</f>
        <v>76.233333333000004</v>
      </c>
      <c r="E54" s="48">
        <f>Inflation_Components!C28</f>
        <v>57.7</v>
      </c>
      <c r="F54" s="48">
        <f>Inflation_Components!D28</f>
        <v>92.533333333000002</v>
      </c>
      <c r="G54" s="48">
        <f>Inflation_Components!E28</f>
        <v>72.966666666999998</v>
      </c>
      <c r="H54" s="48">
        <f>Inflation_Components!F28</f>
        <v>90.4</v>
      </c>
      <c r="I54" s="48">
        <f>Inflation_Components!G28</f>
        <v>69.333333332999999</v>
      </c>
      <c r="J54" s="48">
        <f>Inflation_Components!H28</f>
        <v>67.900000000000006</v>
      </c>
      <c r="K54" s="48">
        <f>Inflation_Components!I28</f>
        <v>166.16666666699999</v>
      </c>
      <c r="L54" s="48">
        <f>Inflation_Components!J28</f>
        <v>92.133333332999996</v>
      </c>
      <c r="M54" s="48">
        <f>Inflation_Components!K28</f>
        <v>65.066666667000007</v>
      </c>
      <c r="N54" s="48">
        <f>Inflation_Components!L28</f>
        <v>73.166666667000001</v>
      </c>
      <c r="O54" s="48">
        <f>Inflation_Components!M28</f>
        <v>74.933333332999993</v>
      </c>
      <c r="P54" s="48">
        <f>HAVER_DE!D53</f>
        <v>597.41999999999996</v>
      </c>
      <c r="Q54" s="48">
        <f>HAVER_DE!E57</f>
        <v>115.86</v>
      </c>
      <c r="R54" s="48">
        <f>HAVER_DE!F53</f>
        <v>125.2</v>
      </c>
      <c r="S54" s="48">
        <f>HAVER_DE!G53</f>
        <v>132.59</v>
      </c>
      <c r="T54" s="48">
        <f>HAVER_DE!H53</f>
        <v>11.366666666666667</v>
      </c>
      <c r="U54" s="48">
        <f>HAVER_DE!I53</f>
        <v>98.61</v>
      </c>
      <c r="V54" s="48">
        <f>HAVER_DE!J53</f>
        <v>84</v>
      </c>
      <c r="W54" s="48">
        <f>(HAVER_DE!K53)</f>
        <v>18.02</v>
      </c>
      <c r="X54" s="48"/>
      <c r="Y54" s="48"/>
      <c r="Z54" s="48"/>
      <c r="AA54" s="48"/>
      <c r="AB54" s="48"/>
      <c r="AE54" s="48"/>
    </row>
    <row r="55" spans="1:31" x14ac:dyDescent="0.25">
      <c r="A55" s="47">
        <v>35612</v>
      </c>
      <c r="B55" s="48" t="str">
        <f>Consensus!C52</f>
        <v>NaN</v>
      </c>
      <c r="C55" s="48">
        <f>Consensus!D52</f>
        <v>2.125</v>
      </c>
      <c r="D55" s="48">
        <f>Inflation_Components!B29</f>
        <v>76.766666666999996</v>
      </c>
      <c r="E55" s="48">
        <f>Inflation_Components!C29</f>
        <v>58.033333333000002</v>
      </c>
      <c r="F55" s="48">
        <f>Inflation_Components!D29</f>
        <v>92.666666667000001</v>
      </c>
      <c r="G55" s="48">
        <f>Inflation_Components!E29</f>
        <v>73.233333333000004</v>
      </c>
      <c r="H55" s="48">
        <f>Inflation_Components!F29</f>
        <v>90.533333333000002</v>
      </c>
      <c r="I55" s="48">
        <f>Inflation_Components!G29</f>
        <v>76.400000000000006</v>
      </c>
      <c r="J55" s="48">
        <f>Inflation_Components!H29</f>
        <v>69.099999999999994</v>
      </c>
      <c r="K55" s="48">
        <f>Inflation_Components!I29</f>
        <v>166.5</v>
      </c>
      <c r="L55" s="48">
        <f>Inflation_Components!J29</f>
        <v>92.433333332999993</v>
      </c>
      <c r="M55" s="48">
        <f>Inflation_Components!K29</f>
        <v>65.866666667000004</v>
      </c>
      <c r="N55" s="48">
        <f>Inflation_Components!L29</f>
        <v>73.366666667000004</v>
      </c>
      <c r="O55" s="48">
        <f>Inflation_Components!M29</f>
        <v>75.099999999999994</v>
      </c>
      <c r="P55" s="48">
        <f>HAVER_DE!D54</f>
        <v>599.24</v>
      </c>
      <c r="Q55" s="48">
        <f>HAVER_DE!E58</f>
        <v>116.92</v>
      </c>
      <c r="R55" s="48">
        <f>HAVER_DE!F54</f>
        <v>129.35</v>
      </c>
      <c r="S55" s="48">
        <f>HAVER_DE!G54</f>
        <v>139.63999999999999</v>
      </c>
      <c r="T55" s="48">
        <f>HAVER_DE!H54</f>
        <v>11.6</v>
      </c>
      <c r="U55" s="48">
        <f>HAVER_DE!I54</f>
        <v>99.166666666666671</v>
      </c>
      <c r="V55" s="48">
        <f>HAVER_DE!J54</f>
        <v>84.8</v>
      </c>
      <c r="W55" s="48">
        <f>(HAVER_DE!K54)</f>
        <v>18.426666666666666</v>
      </c>
      <c r="X55" s="48"/>
      <c r="Y55" s="48"/>
      <c r="Z55" s="48"/>
      <c r="AA55" s="48"/>
      <c r="AB55" s="48"/>
      <c r="AE55" s="48"/>
    </row>
    <row r="56" spans="1:31" x14ac:dyDescent="0.25">
      <c r="A56" s="47">
        <v>35704</v>
      </c>
      <c r="B56" s="48">
        <f>Consensus!C53</f>
        <v>2.2999999999999998</v>
      </c>
      <c r="C56" s="48">
        <f>Consensus!D53</f>
        <v>2</v>
      </c>
      <c r="D56" s="48">
        <f>Inflation_Components!B30</f>
        <v>77.266666666999996</v>
      </c>
      <c r="E56" s="48">
        <f>Inflation_Components!C30</f>
        <v>58.066666667</v>
      </c>
      <c r="F56" s="48">
        <f>Inflation_Components!D30</f>
        <v>92.866666667000004</v>
      </c>
      <c r="G56" s="48">
        <f>Inflation_Components!E30</f>
        <v>73.466666666999998</v>
      </c>
      <c r="H56" s="48">
        <f>Inflation_Components!F30</f>
        <v>90.633333332999996</v>
      </c>
      <c r="I56" s="48">
        <f>Inflation_Components!G30</f>
        <v>76.5</v>
      </c>
      <c r="J56" s="48">
        <f>Inflation_Components!H30</f>
        <v>69.400000000000006</v>
      </c>
      <c r="K56" s="48">
        <f>Inflation_Components!I30</f>
        <v>167.4</v>
      </c>
      <c r="L56" s="48">
        <f>Inflation_Components!J30</f>
        <v>92.166666667000001</v>
      </c>
      <c r="M56" s="48">
        <f>Inflation_Components!K30</f>
        <v>66.566666667000007</v>
      </c>
      <c r="N56" s="48">
        <f>Inflation_Components!L30</f>
        <v>73.7</v>
      </c>
      <c r="O56" s="48">
        <f>Inflation_Components!M30</f>
        <v>75.266666666999996</v>
      </c>
      <c r="P56" s="48">
        <f>HAVER_DE!D55</f>
        <v>603.77</v>
      </c>
      <c r="Q56" s="48">
        <f>HAVER_DE!E59</f>
        <v>116.78</v>
      </c>
      <c r="R56" s="48">
        <f>HAVER_DE!F55</f>
        <v>131.05000000000001</v>
      </c>
      <c r="S56" s="48">
        <f>HAVER_DE!G55</f>
        <v>141.55000000000001</v>
      </c>
      <c r="T56" s="48">
        <f>HAVER_DE!H55</f>
        <v>11.733333333333334</v>
      </c>
      <c r="U56" s="48">
        <f>HAVER_DE!I55</f>
        <v>100.38333333333333</v>
      </c>
      <c r="V56" s="48">
        <f>HAVER_DE!J55</f>
        <v>85.5</v>
      </c>
      <c r="W56" s="48">
        <f>(HAVER_DE!K55)</f>
        <v>18.82</v>
      </c>
      <c r="X56" s="48"/>
      <c r="Y56" s="48"/>
      <c r="Z56" s="48"/>
      <c r="AA56" s="48"/>
      <c r="AB56" s="48"/>
      <c r="AE56" s="48"/>
    </row>
    <row r="57" spans="1:31" x14ac:dyDescent="0.25">
      <c r="A57" s="47">
        <v>35796</v>
      </c>
      <c r="B57" s="48" t="str">
        <f>Consensus!C54</f>
        <v>NaN</v>
      </c>
      <c r="C57" s="48">
        <f>Consensus!D54</f>
        <v>1.8374999999999999</v>
      </c>
      <c r="D57" s="48">
        <f>Inflation_Components!B31</f>
        <v>77.233333333000004</v>
      </c>
      <c r="E57" s="48">
        <f>Inflation_Components!C31</f>
        <v>57.8</v>
      </c>
      <c r="F57" s="48">
        <f>Inflation_Components!D31</f>
        <v>92.766666666999996</v>
      </c>
      <c r="G57" s="48">
        <f>Inflation_Components!E31</f>
        <v>73.400000000000006</v>
      </c>
      <c r="H57" s="48">
        <f>Inflation_Components!F31</f>
        <v>90.7</v>
      </c>
      <c r="I57" s="48">
        <f>Inflation_Components!G31</f>
        <v>76.466666666999998</v>
      </c>
      <c r="J57" s="48">
        <f>Inflation_Components!H31</f>
        <v>68.666666667000001</v>
      </c>
      <c r="K57" s="48">
        <f>Inflation_Components!I31</f>
        <v>166.633333333</v>
      </c>
      <c r="L57" s="48">
        <f>Inflation_Components!J31</f>
        <v>92.433333332999993</v>
      </c>
      <c r="M57" s="48">
        <f>Inflation_Components!K31</f>
        <v>67.566666667000007</v>
      </c>
      <c r="N57" s="48">
        <f>Inflation_Components!L31</f>
        <v>73.933333332999993</v>
      </c>
      <c r="O57" s="48">
        <f>Inflation_Components!M31</f>
        <v>74.8</v>
      </c>
      <c r="P57" s="48">
        <f>HAVER_DE!D56</f>
        <v>609.44000000000005</v>
      </c>
      <c r="Q57" s="48">
        <f>HAVER_DE!E60</f>
        <v>119.28</v>
      </c>
      <c r="R57" s="48">
        <f>HAVER_DE!F56</f>
        <v>136.06</v>
      </c>
      <c r="S57" s="48">
        <f>HAVER_DE!G56</f>
        <v>144.69999999999999</v>
      </c>
      <c r="T57" s="48">
        <f>HAVER_DE!H56</f>
        <v>11.6</v>
      </c>
      <c r="U57" s="48">
        <f>HAVER_DE!I56</f>
        <v>100.49333333333334</v>
      </c>
      <c r="V57" s="48">
        <f>HAVER_DE!J56</f>
        <v>85.7</v>
      </c>
      <c r="W57" s="48">
        <f>(HAVER_DE!K56)</f>
        <v>14.166666666666666</v>
      </c>
      <c r="X57" s="48"/>
      <c r="Y57" s="48"/>
      <c r="Z57" s="48"/>
      <c r="AA57" s="48"/>
      <c r="AB57" s="48"/>
      <c r="AE57" s="48"/>
    </row>
    <row r="58" spans="1:31" x14ac:dyDescent="0.25">
      <c r="A58" s="47">
        <v>35886</v>
      </c>
      <c r="B58" s="48">
        <f>Consensus!C55</f>
        <v>2.1</v>
      </c>
      <c r="C58" s="48">
        <f>Consensus!D55</f>
        <v>1.6</v>
      </c>
      <c r="D58" s="48">
        <f>Inflation_Components!B32</f>
        <v>77.266666666999996</v>
      </c>
      <c r="E58" s="48">
        <f>Inflation_Components!C32</f>
        <v>58.833333332999999</v>
      </c>
      <c r="F58" s="48">
        <f>Inflation_Components!D32</f>
        <v>93.066666667000007</v>
      </c>
      <c r="G58" s="48">
        <f>Inflation_Components!E32</f>
        <v>73.8</v>
      </c>
      <c r="H58" s="48">
        <f>Inflation_Components!F32</f>
        <v>91.1</v>
      </c>
      <c r="I58" s="48">
        <f>Inflation_Components!G32</f>
        <v>76.900000000000006</v>
      </c>
      <c r="J58" s="48">
        <f>Inflation_Components!H32</f>
        <v>68.666666667000001</v>
      </c>
      <c r="K58" s="48">
        <f>Inflation_Components!I32</f>
        <v>166.16666666699999</v>
      </c>
      <c r="L58" s="48">
        <f>Inflation_Components!J32</f>
        <v>92.266666666999996</v>
      </c>
      <c r="M58" s="48">
        <f>Inflation_Components!K32</f>
        <v>68.099999999999994</v>
      </c>
      <c r="N58" s="48">
        <f>Inflation_Components!L32</f>
        <v>74.2</v>
      </c>
      <c r="O58" s="48">
        <f>Inflation_Components!M32</f>
        <v>75.099999999999994</v>
      </c>
      <c r="P58" s="48">
        <f>HAVER_DE!D57</f>
        <v>606.79999999999995</v>
      </c>
      <c r="Q58" s="48">
        <f>HAVER_DE!E61</f>
        <v>120.39</v>
      </c>
      <c r="R58" s="48">
        <f>HAVER_DE!F57</f>
        <v>139.27000000000001</v>
      </c>
      <c r="S58" s="48">
        <f>HAVER_DE!G57</f>
        <v>147.11000000000001</v>
      </c>
      <c r="T58" s="48">
        <f>HAVER_DE!H57</f>
        <v>11.166666666666666</v>
      </c>
      <c r="U58" s="48">
        <f>HAVER_DE!I57</f>
        <v>101.87666666666667</v>
      </c>
      <c r="V58" s="48">
        <f>HAVER_DE!J57</f>
        <v>86.3</v>
      </c>
      <c r="W58" s="48">
        <f>(HAVER_DE!K57)</f>
        <v>13.329999999999998</v>
      </c>
      <c r="X58" s="48"/>
      <c r="Y58" s="48"/>
      <c r="Z58" s="48"/>
      <c r="AA58" s="48"/>
      <c r="AB58" s="48"/>
      <c r="AE58" s="48"/>
    </row>
    <row r="59" spans="1:31" x14ac:dyDescent="0.25">
      <c r="A59" s="47">
        <v>35977</v>
      </c>
      <c r="B59" s="48" t="str">
        <f>Consensus!C56</f>
        <v>NaN</v>
      </c>
      <c r="C59" s="48">
        <f>Consensus!D56</f>
        <v>1.2875000000000001</v>
      </c>
      <c r="D59" s="48">
        <f>Inflation_Components!B33</f>
        <v>77.233333333000004</v>
      </c>
      <c r="E59" s="48">
        <f>Inflation_Components!C33</f>
        <v>59.533333333000002</v>
      </c>
      <c r="F59" s="48">
        <f>Inflation_Components!D33</f>
        <v>93.233333333000004</v>
      </c>
      <c r="G59" s="48">
        <f>Inflation_Components!E33</f>
        <v>73.933333332999993</v>
      </c>
      <c r="H59" s="48">
        <f>Inflation_Components!F33</f>
        <v>91.333333332999999</v>
      </c>
      <c r="I59" s="48">
        <f>Inflation_Components!G33</f>
        <v>76.566666667000007</v>
      </c>
      <c r="J59" s="48">
        <f>Inflation_Components!H33</f>
        <v>68.900000000000006</v>
      </c>
      <c r="K59" s="48">
        <f>Inflation_Components!I33</f>
        <v>166.1</v>
      </c>
      <c r="L59" s="48">
        <f>Inflation_Components!J33</f>
        <v>92.633333332999996</v>
      </c>
      <c r="M59" s="48">
        <f>Inflation_Components!K33</f>
        <v>68.599999999999994</v>
      </c>
      <c r="N59" s="48">
        <f>Inflation_Components!L33</f>
        <v>74.533333333000002</v>
      </c>
      <c r="O59" s="48">
        <f>Inflation_Components!M33</f>
        <v>75.5</v>
      </c>
      <c r="P59" s="48">
        <f>HAVER_DE!D58</f>
        <v>609.66999999999996</v>
      </c>
      <c r="Q59" s="48">
        <f>HAVER_DE!E62</f>
        <v>122.79</v>
      </c>
      <c r="R59" s="48">
        <f>HAVER_DE!F58</f>
        <v>140.16</v>
      </c>
      <c r="S59" s="48">
        <f>HAVER_DE!G58</f>
        <v>145.69</v>
      </c>
      <c r="T59" s="48">
        <f>HAVER_DE!H58</f>
        <v>10.800000000000002</v>
      </c>
      <c r="U59" s="48">
        <f>HAVER_DE!I58</f>
        <v>104.53000000000002</v>
      </c>
      <c r="V59" s="48">
        <f>HAVER_DE!J58</f>
        <v>85.7</v>
      </c>
      <c r="W59" s="48">
        <f>(HAVER_DE!K58)</f>
        <v>12.413333333333332</v>
      </c>
      <c r="X59" s="48"/>
      <c r="Y59" s="48"/>
      <c r="Z59" s="48"/>
      <c r="AA59" s="48"/>
      <c r="AB59" s="48"/>
      <c r="AC59" s="48"/>
      <c r="AD59" s="51"/>
      <c r="AE59" s="48"/>
    </row>
    <row r="60" spans="1:31" x14ac:dyDescent="0.25">
      <c r="A60" s="47">
        <v>36069</v>
      </c>
      <c r="B60" s="48">
        <f>Consensus!C57</f>
        <v>2</v>
      </c>
      <c r="C60" s="48">
        <f>Consensus!D57</f>
        <v>1.1857142857142899</v>
      </c>
      <c r="D60" s="48">
        <f>Inflation_Components!B34</f>
        <v>77.166666667000001</v>
      </c>
      <c r="E60" s="48">
        <f>Inflation_Components!C34</f>
        <v>59.633333333000003</v>
      </c>
      <c r="F60" s="48">
        <f>Inflation_Components!D34</f>
        <v>93.2</v>
      </c>
      <c r="G60" s="48">
        <f>Inflation_Components!E34</f>
        <v>73.900000000000006</v>
      </c>
      <c r="H60" s="48">
        <f>Inflation_Components!F34</f>
        <v>91.433333332999993</v>
      </c>
      <c r="I60" s="48">
        <f>Inflation_Components!G34</f>
        <v>76.833333332999999</v>
      </c>
      <c r="J60" s="48">
        <f>Inflation_Components!H34</f>
        <v>69.266666666999996</v>
      </c>
      <c r="K60" s="48">
        <f>Inflation_Components!I34</f>
        <v>164.033333333</v>
      </c>
      <c r="L60" s="48">
        <f>Inflation_Components!J34</f>
        <v>92.6</v>
      </c>
      <c r="M60" s="48">
        <f>Inflation_Components!K34</f>
        <v>70</v>
      </c>
      <c r="N60" s="48">
        <f>Inflation_Components!L34</f>
        <v>74.8</v>
      </c>
      <c r="O60" s="48">
        <f>Inflation_Components!M34</f>
        <v>75.766666666999996</v>
      </c>
      <c r="P60" s="48">
        <f>HAVER_DE!D59</f>
        <v>607.16999999999996</v>
      </c>
      <c r="Q60" s="48">
        <f>HAVER_DE!E63</f>
        <v>121.97</v>
      </c>
      <c r="R60" s="48">
        <f>HAVER_DE!F59</f>
        <v>139.75</v>
      </c>
      <c r="S60" s="48">
        <f>HAVER_DE!G59</f>
        <v>143.25</v>
      </c>
      <c r="T60" s="48">
        <f>HAVER_DE!H59</f>
        <v>10.666666666666666</v>
      </c>
      <c r="U60" s="48">
        <f>HAVER_DE!I59</f>
        <v>105.46</v>
      </c>
      <c r="V60" s="48">
        <f>HAVER_DE!J59</f>
        <v>84.5</v>
      </c>
      <c r="W60" s="48">
        <f>(HAVER_DE!K59)</f>
        <v>11.266666666666666</v>
      </c>
      <c r="X60" s="48"/>
      <c r="Y60" s="48"/>
      <c r="Z60" s="48"/>
      <c r="AA60" s="48"/>
      <c r="AB60" s="48"/>
      <c r="AC60" s="48"/>
      <c r="AD60" s="51"/>
      <c r="AE60" s="48"/>
    </row>
    <row r="61" spans="1:31" x14ac:dyDescent="0.25">
      <c r="A61" s="47">
        <v>36161</v>
      </c>
      <c r="B61" s="48" t="str">
        <f>Consensus!C58</f>
        <v>NaN</v>
      </c>
      <c r="C61" s="48">
        <f>Consensus!D58</f>
        <v>1.1375</v>
      </c>
      <c r="D61" s="48">
        <f>Inflation_Components!B35</f>
        <v>76.966666666999998</v>
      </c>
      <c r="E61" s="48">
        <f>Inflation_Components!C35</f>
        <v>59.266666667000003</v>
      </c>
      <c r="F61" s="48">
        <f>Inflation_Components!D35</f>
        <v>93.233333333000004</v>
      </c>
      <c r="G61" s="48">
        <f>Inflation_Components!E35</f>
        <v>73.866666667000004</v>
      </c>
      <c r="H61" s="48">
        <f>Inflation_Components!F35</f>
        <v>91.4</v>
      </c>
      <c r="I61" s="48">
        <f>Inflation_Components!G35</f>
        <v>74.033333333000002</v>
      </c>
      <c r="J61" s="48">
        <f>Inflation_Components!H35</f>
        <v>68.966666666999998</v>
      </c>
      <c r="K61" s="48">
        <f>Inflation_Components!I35</f>
        <v>152.4</v>
      </c>
      <c r="L61" s="48">
        <f>Inflation_Components!J35</f>
        <v>92.5</v>
      </c>
      <c r="M61" s="48">
        <f>Inflation_Components!K35</f>
        <v>70.866666667000004</v>
      </c>
      <c r="N61" s="48">
        <f>Inflation_Components!L35</f>
        <v>74.933333332999993</v>
      </c>
      <c r="O61" s="48">
        <f>Inflation_Components!M35</f>
        <v>75.933333332999993</v>
      </c>
      <c r="P61" s="48">
        <f>HAVER_DE!D60</f>
        <v>614.20000000000005</v>
      </c>
      <c r="Q61" s="48">
        <f>HAVER_DE!E64</f>
        <v>124.53</v>
      </c>
      <c r="R61" s="48">
        <f>HAVER_DE!F60</f>
        <v>145.63</v>
      </c>
      <c r="S61" s="48">
        <f>HAVER_DE!G60</f>
        <v>144.06</v>
      </c>
      <c r="T61" s="48">
        <f>HAVER_DE!H60</f>
        <v>10.666666666666666</v>
      </c>
      <c r="U61" s="48">
        <f>HAVER_DE!I60</f>
        <v>104.66000000000001</v>
      </c>
      <c r="V61" s="48">
        <f>HAVER_DE!J60</f>
        <v>83.8</v>
      </c>
      <c r="W61" s="48">
        <f>(HAVER_DE!K60)</f>
        <v>11.086666666666666</v>
      </c>
      <c r="X61" s="48"/>
      <c r="Y61" s="48"/>
      <c r="Z61" s="48"/>
      <c r="AA61" s="48"/>
      <c r="AB61" s="48"/>
      <c r="AC61" s="48"/>
      <c r="AD61" s="51"/>
      <c r="AE61" s="48"/>
    </row>
    <row r="62" spans="1:31" x14ac:dyDescent="0.25">
      <c r="A62" s="47">
        <v>36251</v>
      </c>
      <c r="B62" s="48">
        <f>Consensus!C59</f>
        <v>1.9</v>
      </c>
      <c r="C62" s="48">
        <f>Consensus!D59</f>
        <v>1.1285714285714299</v>
      </c>
      <c r="D62" s="48">
        <f>Inflation_Components!B36</f>
        <v>76.5</v>
      </c>
      <c r="E62" s="48">
        <f>Inflation_Components!C36</f>
        <v>59.366666666999997</v>
      </c>
      <c r="F62" s="48">
        <f>Inflation_Components!D36</f>
        <v>93.266666666999996</v>
      </c>
      <c r="G62" s="48">
        <f>Inflation_Components!E36</f>
        <v>74.666666667000001</v>
      </c>
      <c r="H62" s="48">
        <f>Inflation_Components!F36</f>
        <v>91.466666666999998</v>
      </c>
      <c r="I62" s="48">
        <f>Inflation_Components!G36</f>
        <v>74.033333333000002</v>
      </c>
      <c r="J62" s="48">
        <f>Inflation_Components!H36</f>
        <v>70.133333332999996</v>
      </c>
      <c r="K62" s="48">
        <f>Inflation_Components!I36</f>
        <v>150.30000000000001</v>
      </c>
      <c r="L62" s="48">
        <f>Inflation_Components!J36</f>
        <v>92.233333333000004</v>
      </c>
      <c r="M62" s="48">
        <f>Inflation_Components!K36</f>
        <v>71.266666666999996</v>
      </c>
      <c r="N62" s="48">
        <f>Inflation_Components!L36</f>
        <v>75.266666666999996</v>
      </c>
      <c r="O62" s="48">
        <f>Inflation_Components!M36</f>
        <v>76.466666666999998</v>
      </c>
      <c r="P62" s="48">
        <f>HAVER_DE!D61</f>
        <v>614.20000000000005</v>
      </c>
      <c r="Q62" s="48">
        <f>HAVER_DE!E65</f>
        <v>124.71</v>
      </c>
      <c r="R62" s="48">
        <f>HAVER_DE!F61</f>
        <v>149.93</v>
      </c>
      <c r="S62" s="48">
        <f>HAVER_DE!G61</f>
        <v>151.71</v>
      </c>
      <c r="T62" s="48">
        <f>HAVER_DE!H61</f>
        <v>10.533333333333333</v>
      </c>
      <c r="U62" s="48">
        <f>HAVER_DE!I61</f>
        <v>102.95333333333333</v>
      </c>
      <c r="V62" s="48">
        <f>HAVER_DE!J61</f>
        <v>83.7</v>
      </c>
      <c r="W62" s="48">
        <f>(HAVER_DE!K61)</f>
        <v>15.280000000000001</v>
      </c>
      <c r="X62" s="48"/>
      <c r="Y62" s="48"/>
      <c r="Z62" s="48"/>
      <c r="AA62" s="48"/>
      <c r="AB62" s="48"/>
      <c r="AC62" s="48"/>
      <c r="AD62" s="51"/>
      <c r="AE62" s="48"/>
    </row>
    <row r="63" spans="1:31" x14ac:dyDescent="0.25">
      <c r="A63" s="47">
        <v>36342</v>
      </c>
      <c r="B63" s="48" t="str">
        <f>Consensus!C60</f>
        <v>NaN</v>
      </c>
      <c r="C63" s="48">
        <f>Consensus!D60</f>
        <v>1.325</v>
      </c>
      <c r="D63" s="48">
        <f>Inflation_Components!B37</f>
        <v>75.833333332999999</v>
      </c>
      <c r="E63" s="48">
        <f>Inflation_Components!C37</f>
        <v>59.5</v>
      </c>
      <c r="F63" s="48">
        <f>Inflation_Components!D37</f>
        <v>93.5</v>
      </c>
      <c r="G63" s="48">
        <f>Inflation_Components!E37</f>
        <v>75.133333332999996</v>
      </c>
      <c r="H63" s="48">
        <f>Inflation_Components!F37</f>
        <v>91.5</v>
      </c>
      <c r="I63" s="48">
        <f>Inflation_Components!G37</f>
        <v>74.166666667000001</v>
      </c>
      <c r="J63" s="48">
        <f>Inflation_Components!H37</f>
        <v>71.433333332999993</v>
      </c>
      <c r="K63" s="48">
        <f>Inflation_Components!I37</f>
        <v>149.06666666699999</v>
      </c>
      <c r="L63" s="48">
        <f>Inflation_Components!J37</f>
        <v>92.6</v>
      </c>
      <c r="M63" s="48">
        <f>Inflation_Components!K37</f>
        <v>71.433333332999993</v>
      </c>
      <c r="N63" s="48">
        <f>Inflation_Components!L37</f>
        <v>75.466666666999998</v>
      </c>
      <c r="O63" s="48">
        <f>Inflation_Components!M37</f>
        <v>76.633333332999996</v>
      </c>
      <c r="P63" s="48">
        <f>HAVER_DE!D62</f>
        <v>621.08000000000004</v>
      </c>
      <c r="Q63" s="48">
        <f>HAVER_DE!E66</f>
        <v>125.84</v>
      </c>
      <c r="R63" s="48">
        <f>HAVER_DE!F62</f>
        <v>153.61000000000001</v>
      </c>
      <c r="S63" s="48">
        <f>HAVER_DE!G62</f>
        <v>155.15</v>
      </c>
      <c r="T63" s="48">
        <f>HAVER_DE!H62</f>
        <v>10.5</v>
      </c>
      <c r="U63" s="48">
        <f>HAVER_DE!I62</f>
        <v>103.23666666666668</v>
      </c>
      <c r="V63" s="48">
        <f>HAVER_DE!J62</f>
        <v>84.1</v>
      </c>
      <c r="W63" s="48">
        <f>(HAVER_DE!K62)</f>
        <v>20.349999999999998</v>
      </c>
      <c r="X63" s="48"/>
      <c r="Y63" s="48"/>
      <c r="Z63" s="48"/>
      <c r="AA63" s="48"/>
      <c r="AB63" s="48"/>
      <c r="AC63" s="48"/>
      <c r="AD63" s="51"/>
      <c r="AE63" s="48"/>
    </row>
    <row r="64" spans="1:31" x14ac:dyDescent="0.25">
      <c r="A64" s="47">
        <v>36434</v>
      </c>
      <c r="B64" s="48">
        <f>Consensus!C61</f>
        <v>1.8</v>
      </c>
      <c r="C64" s="48">
        <f>Consensus!D61</f>
        <v>1.3142857142857101</v>
      </c>
      <c r="D64" s="48">
        <f>Inflation_Components!B38</f>
        <v>75.8</v>
      </c>
      <c r="E64" s="48">
        <f>Inflation_Components!C38</f>
        <v>60.633333333000003</v>
      </c>
      <c r="F64" s="48">
        <f>Inflation_Components!D38</f>
        <v>93.366666667000004</v>
      </c>
      <c r="G64" s="48">
        <f>Inflation_Components!E38</f>
        <v>75.3</v>
      </c>
      <c r="H64" s="48">
        <f>Inflation_Components!F38</f>
        <v>91.5</v>
      </c>
      <c r="I64" s="48">
        <f>Inflation_Components!G38</f>
        <v>74.2</v>
      </c>
      <c r="J64" s="48">
        <f>Inflation_Components!H38</f>
        <v>72.666666667000001</v>
      </c>
      <c r="K64" s="48">
        <f>Inflation_Components!I38</f>
        <v>148.73333333299999</v>
      </c>
      <c r="L64" s="48">
        <f>Inflation_Components!J38</f>
        <v>92.5</v>
      </c>
      <c r="M64" s="48">
        <f>Inflation_Components!K38</f>
        <v>71.900000000000006</v>
      </c>
      <c r="N64" s="48">
        <f>Inflation_Components!L38</f>
        <v>75.666666667000001</v>
      </c>
      <c r="O64" s="48">
        <f>Inflation_Components!M38</f>
        <v>77.2</v>
      </c>
      <c r="P64" s="48">
        <f>HAVER_DE!D63</f>
        <v>626.15</v>
      </c>
      <c r="Q64" s="48">
        <f>HAVER_DE!E67</f>
        <v>124.06</v>
      </c>
      <c r="R64" s="48">
        <f>HAVER_DE!F63</f>
        <v>153.79</v>
      </c>
      <c r="S64" s="48">
        <f>HAVER_DE!G63</f>
        <v>158.41</v>
      </c>
      <c r="T64" s="48">
        <f>HAVER_DE!H63</f>
        <v>10.4</v>
      </c>
      <c r="U64" s="48">
        <f>HAVER_DE!I63</f>
        <v>104.15333333333335</v>
      </c>
      <c r="V64" s="48">
        <f>HAVER_DE!J63</f>
        <v>84.6</v>
      </c>
      <c r="W64" s="48">
        <f>(HAVER_DE!K63)</f>
        <v>24.01</v>
      </c>
      <c r="X64" s="48"/>
      <c r="Y64" s="48"/>
      <c r="Z64" s="48"/>
      <c r="AA64" s="48"/>
      <c r="AB64" s="48"/>
      <c r="AC64" s="48"/>
      <c r="AD64" s="51"/>
      <c r="AE64" s="48"/>
    </row>
    <row r="65" spans="1:31" x14ac:dyDescent="0.25">
      <c r="A65" s="47">
        <v>36526</v>
      </c>
      <c r="B65" s="48" t="str">
        <f>Consensus!C62</f>
        <v>NaN</v>
      </c>
      <c r="C65" s="48">
        <f>Consensus!D62</f>
        <v>1.5125</v>
      </c>
      <c r="D65" s="48">
        <f>Inflation_Components!B39</f>
        <v>75.566666667000007</v>
      </c>
      <c r="E65" s="48">
        <f>Inflation_Components!C39</f>
        <v>60.2</v>
      </c>
      <c r="F65" s="48">
        <f>Inflation_Components!D39</f>
        <v>93.4</v>
      </c>
      <c r="G65" s="48">
        <f>Inflation_Components!E39</f>
        <v>75.833333332999999</v>
      </c>
      <c r="H65" s="48">
        <f>Inflation_Components!F39</f>
        <v>91.5</v>
      </c>
      <c r="I65" s="48">
        <f>Inflation_Components!G39</f>
        <v>74</v>
      </c>
      <c r="J65" s="48">
        <f>Inflation_Components!H39</f>
        <v>73.733333333000004</v>
      </c>
      <c r="K65" s="48">
        <f>Inflation_Components!I39</f>
        <v>143.5</v>
      </c>
      <c r="L65" s="48">
        <f>Inflation_Components!J39</f>
        <v>92.333333332999999</v>
      </c>
      <c r="M65" s="48">
        <f>Inflation_Components!K39</f>
        <v>72.133333332999996</v>
      </c>
      <c r="N65" s="48">
        <f>Inflation_Components!L39</f>
        <v>75.833333332999999</v>
      </c>
      <c r="O65" s="48">
        <f>Inflation_Components!M39</f>
        <v>77.633333332999996</v>
      </c>
      <c r="P65" s="48">
        <f>HAVER_DE!D64</f>
        <v>635.07000000000005</v>
      </c>
      <c r="Q65" s="48">
        <f>HAVER_DE!E68</f>
        <v>124.94</v>
      </c>
      <c r="R65" s="48">
        <f>HAVER_DE!F64</f>
        <v>159.13999999999999</v>
      </c>
      <c r="S65" s="48">
        <f>HAVER_DE!G64</f>
        <v>165.95</v>
      </c>
      <c r="T65" s="48">
        <f>HAVER_DE!H64</f>
        <v>10.133333333333333</v>
      </c>
      <c r="U65" s="48">
        <f>HAVER_DE!I64</f>
        <v>105.10333333333334</v>
      </c>
      <c r="V65" s="48">
        <f>HAVER_DE!J64</f>
        <v>85.8</v>
      </c>
      <c r="W65" s="48">
        <f>(HAVER_DE!K64)</f>
        <v>26.83666666666667</v>
      </c>
      <c r="X65" s="48"/>
      <c r="Y65" s="48"/>
      <c r="Z65" s="48"/>
      <c r="AA65" s="48"/>
      <c r="AB65" s="48"/>
      <c r="AC65" s="48"/>
      <c r="AD65" s="51"/>
      <c r="AE65" s="48"/>
    </row>
    <row r="66" spans="1:31" x14ac:dyDescent="0.25">
      <c r="A66" s="47">
        <v>36617</v>
      </c>
      <c r="B66" s="48">
        <f>Consensus!C63</f>
        <v>1.6</v>
      </c>
      <c r="C66" s="48">
        <f>Consensus!D63</f>
        <v>1.52857142857143</v>
      </c>
      <c r="D66" s="48">
        <f>Inflation_Components!B40</f>
        <v>75.5</v>
      </c>
      <c r="E66" s="48">
        <f>Inflation_Components!C40</f>
        <v>60.366666666999997</v>
      </c>
      <c r="F66" s="48">
        <f>Inflation_Components!D40</f>
        <v>93.3</v>
      </c>
      <c r="G66" s="48">
        <f>Inflation_Components!E40</f>
        <v>76.366666667000004</v>
      </c>
      <c r="H66" s="48">
        <f>Inflation_Components!F40</f>
        <v>91.4</v>
      </c>
      <c r="I66" s="48">
        <f>Inflation_Components!G40</f>
        <v>74.166666667000001</v>
      </c>
      <c r="J66" s="48">
        <f>Inflation_Components!H40</f>
        <v>73.766666666999996</v>
      </c>
      <c r="K66" s="48">
        <f>Inflation_Components!I40</f>
        <v>134.4</v>
      </c>
      <c r="L66" s="48">
        <f>Inflation_Components!J40</f>
        <v>91.933333332999993</v>
      </c>
      <c r="M66" s="48">
        <f>Inflation_Components!K40</f>
        <v>72.266666666999996</v>
      </c>
      <c r="N66" s="48">
        <f>Inflation_Components!L40</f>
        <v>75.966666666999998</v>
      </c>
      <c r="O66" s="48">
        <f>Inflation_Components!M40</f>
        <v>78.133333332999996</v>
      </c>
      <c r="P66" s="48">
        <f>HAVER_DE!D65</f>
        <v>640.21</v>
      </c>
      <c r="Q66" s="48">
        <f>HAVER_DE!E69</f>
        <v>122.52</v>
      </c>
      <c r="R66" s="48">
        <f>HAVER_DE!F65</f>
        <v>164.1</v>
      </c>
      <c r="S66" s="48">
        <f>HAVER_DE!G65</f>
        <v>172.15</v>
      </c>
      <c r="T66" s="48">
        <f>HAVER_DE!H65</f>
        <v>9.5333333333333332</v>
      </c>
      <c r="U66" s="48">
        <f>HAVER_DE!I65</f>
        <v>105.37</v>
      </c>
      <c r="V66" s="48">
        <f>HAVER_DE!J65</f>
        <v>86.4</v>
      </c>
      <c r="W66" s="48">
        <f>(HAVER_DE!K65)</f>
        <v>26.596666666666664</v>
      </c>
      <c r="X66" s="48"/>
      <c r="Y66" s="48"/>
      <c r="Z66" s="48"/>
      <c r="AA66" s="48"/>
      <c r="AB66" s="48"/>
      <c r="AC66" s="48"/>
      <c r="AD66" s="51"/>
      <c r="AE66" s="48"/>
    </row>
    <row r="67" spans="1:31" x14ac:dyDescent="0.25">
      <c r="A67" s="47">
        <v>36708</v>
      </c>
      <c r="B67" s="48" t="str">
        <f>Consensus!C64</f>
        <v>NaN</v>
      </c>
      <c r="C67" s="48">
        <f>Consensus!D64</f>
        <v>1.7250000000000001</v>
      </c>
      <c r="D67" s="48">
        <f>Inflation_Components!B41</f>
        <v>75.666666667000001</v>
      </c>
      <c r="E67" s="48">
        <f>Inflation_Components!C41</f>
        <v>60.666666667000001</v>
      </c>
      <c r="F67" s="48">
        <f>Inflation_Components!D41</f>
        <v>93.433333332999993</v>
      </c>
      <c r="G67" s="48">
        <f>Inflation_Components!E41</f>
        <v>77.2</v>
      </c>
      <c r="H67" s="48">
        <f>Inflation_Components!F41</f>
        <v>91.466666666999998</v>
      </c>
      <c r="I67" s="48">
        <f>Inflation_Components!G41</f>
        <v>74.333333332999999</v>
      </c>
      <c r="J67" s="48">
        <f>Inflation_Components!H41</f>
        <v>74.866666667000004</v>
      </c>
      <c r="K67" s="48">
        <f>Inflation_Components!I41</f>
        <v>128.866666667</v>
      </c>
      <c r="L67" s="48">
        <f>Inflation_Components!J41</f>
        <v>91.833333332999999</v>
      </c>
      <c r="M67" s="48">
        <f>Inflation_Components!K41</f>
        <v>72.666666667000001</v>
      </c>
      <c r="N67" s="48">
        <f>Inflation_Components!L41</f>
        <v>76.166666667000001</v>
      </c>
      <c r="O67" s="48">
        <f>Inflation_Components!M41</f>
        <v>78.633333332999996</v>
      </c>
      <c r="P67" s="48">
        <f>HAVER_DE!D66</f>
        <v>639.9</v>
      </c>
      <c r="Q67" s="48">
        <f>HAVER_DE!E70</f>
        <v>120.34</v>
      </c>
      <c r="R67" s="48">
        <f>HAVER_DE!F66</f>
        <v>169.44</v>
      </c>
      <c r="S67" s="48">
        <f>HAVER_DE!G66</f>
        <v>175.12</v>
      </c>
      <c r="T67" s="48">
        <f>HAVER_DE!H66</f>
        <v>9.4666666666666668</v>
      </c>
      <c r="U67" s="48">
        <f>HAVER_DE!I66</f>
        <v>105.32333333333332</v>
      </c>
      <c r="V67" s="48">
        <f>HAVER_DE!J66</f>
        <v>86.9</v>
      </c>
      <c r="W67" s="48">
        <f>(HAVER_DE!K66)</f>
        <v>30.319999999999997</v>
      </c>
      <c r="X67" s="48"/>
      <c r="Y67" s="48"/>
      <c r="Z67" s="48"/>
      <c r="AA67" s="48"/>
      <c r="AB67" s="48"/>
      <c r="AC67" s="48"/>
      <c r="AD67" s="51"/>
      <c r="AE67" s="48"/>
    </row>
    <row r="68" spans="1:31" x14ac:dyDescent="0.25">
      <c r="A68" s="47">
        <v>36800</v>
      </c>
      <c r="B68" s="48">
        <f>Consensus!C65</f>
        <v>1.7</v>
      </c>
      <c r="C68" s="48">
        <f>Consensus!D65</f>
        <v>1.74285714285714</v>
      </c>
      <c r="D68" s="48">
        <f>Inflation_Components!B42</f>
        <v>76.2</v>
      </c>
      <c r="E68" s="48">
        <f>Inflation_Components!C42</f>
        <v>61.166666667000001</v>
      </c>
      <c r="F68" s="48">
        <f>Inflation_Components!D42</f>
        <v>93.466666666999998</v>
      </c>
      <c r="G68" s="48">
        <f>Inflation_Components!E42</f>
        <v>78</v>
      </c>
      <c r="H68" s="48">
        <f>Inflation_Components!F42</f>
        <v>91.5</v>
      </c>
      <c r="I68" s="48">
        <f>Inflation_Components!G42</f>
        <v>74.599999999999994</v>
      </c>
      <c r="J68" s="48">
        <f>Inflation_Components!H42</f>
        <v>75.466666666999998</v>
      </c>
      <c r="K68" s="48">
        <f>Inflation_Components!I42</f>
        <v>127.5</v>
      </c>
      <c r="L68" s="48">
        <f>Inflation_Components!J42</f>
        <v>91.966666666999998</v>
      </c>
      <c r="M68" s="48">
        <f>Inflation_Components!K42</f>
        <v>73.066666667000007</v>
      </c>
      <c r="N68" s="48">
        <f>Inflation_Components!L42</f>
        <v>76.466666666999998</v>
      </c>
      <c r="O68" s="48">
        <f>Inflation_Components!M42</f>
        <v>79.333333332999999</v>
      </c>
      <c r="P68" s="48">
        <f>HAVER_DE!D67</f>
        <v>638.01</v>
      </c>
      <c r="Q68" s="48">
        <f>HAVER_DE!E71</f>
        <v>118.21</v>
      </c>
      <c r="R68" s="48">
        <f>HAVER_DE!F67</f>
        <v>178.32</v>
      </c>
      <c r="S68" s="48">
        <f>HAVER_DE!G67</f>
        <v>184.43</v>
      </c>
      <c r="T68" s="48">
        <f>HAVER_DE!H67</f>
        <v>9.3333333333333339</v>
      </c>
      <c r="U68" s="48">
        <f>HAVER_DE!I67</f>
        <v>104.31666666666666</v>
      </c>
      <c r="V68" s="48">
        <f>HAVER_DE!J67</f>
        <v>87.3</v>
      </c>
      <c r="W68" s="48">
        <f>(HAVER_DE!K67)</f>
        <v>29.903333333333336</v>
      </c>
      <c r="X68" s="48"/>
      <c r="Y68" s="48"/>
      <c r="Z68" s="48"/>
      <c r="AA68" s="48"/>
      <c r="AB68" s="48"/>
      <c r="AC68" s="48"/>
      <c r="AD68" s="51"/>
      <c r="AE68" s="48"/>
    </row>
    <row r="69" spans="1:31" x14ac:dyDescent="0.25">
      <c r="A69" s="47">
        <v>36892</v>
      </c>
      <c r="B69" s="48" t="str">
        <f>Consensus!C66</f>
        <v>NaN</v>
      </c>
      <c r="C69" s="48">
        <f>Consensus!D66</f>
        <v>1.8125</v>
      </c>
      <c r="D69" s="48">
        <f>Inflation_Components!B43</f>
        <v>77.2</v>
      </c>
      <c r="E69" s="48">
        <f>Inflation_Components!C43</f>
        <v>61.2</v>
      </c>
      <c r="F69" s="48">
        <f>Inflation_Components!D43</f>
        <v>93.7</v>
      </c>
      <c r="G69" s="48">
        <f>Inflation_Components!E43</f>
        <v>78.233333333000004</v>
      </c>
      <c r="H69" s="48">
        <f>Inflation_Components!F43</f>
        <v>91.7</v>
      </c>
      <c r="I69" s="48">
        <f>Inflation_Components!G43</f>
        <v>74.933333332999993</v>
      </c>
      <c r="J69" s="48">
        <f>Inflation_Components!H43</f>
        <v>76.033333333000002</v>
      </c>
      <c r="K69" s="48">
        <f>Inflation_Components!I43</f>
        <v>126.866666667</v>
      </c>
      <c r="L69" s="48">
        <f>Inflation_Components!J43</f>
        <v>92.3</v>
      </c>
      <c r="M69" s="48">
        <f>Inflation_Components!K43</f>
        <v>73.233333333000004</v>
      </c>
      <c r="N69" s="48">
        <f>Inflation_Components!L43</f>
        <v>76.933333332999993</v>
      </c>
      <c r="O69" s="48">
        <f>Inflation_Components!M43</f>
        <v>80.066666667000007</v>
      </c>
      <c r="P69" s="48">
        <f>HAVER_DE!D68</f>
        <v>650.94000000000005</v>
      </c>
      <c r="Q69" s="48">
        <f>HAVER_DE!E72</f>
        <v>114.83</v>
      </c>
      <c r="R69" s="48">
        <f>HAVER_DE!F68</f>
        <v>171.61</v>
      </c>
      <c r="S69" s="48">
        <f>HAVER_DE!G68</f>
        <v>183.97</v>
      </c>
      <c r="T69" s="48">
        <f>HAVER_DE!H68</f>
        <v>9.3000000000000007</v>
      </c>
      <c r="U69" s="48">
        <f>HAVER_DE!I68</f>
        <v>105.01666666666667</v>
      </c>
      <c r="V69" s="48">
        <f>HAVER_DE!J68</f>
        <v>86.6</v>
      </c>
      <c r="W69" s="48">
        <f>(HAVER_DE!K68)</f>
        <v>25.773333333333337</v>
      </c>
      <c r="X69" s="48"/>
      <c r="Y69" s="48"/>
      <c r="Z69" s="48"/>
      <c r="AA69" s="48"/>
      <c r="AB69" s="48"/>
      <c r="AC69" s="48"/>
      <c r="AD69" s="51"/>
      <c r="AE69" s="48"/>
    </row>
    <row r="70" spans="1:31" x14ac:dyDescent="0.25">
      <c r="A70" s="47">
        <v>36982</v>
      </c>
      <c r="B70" s="48">
        <f>Consensus!C67</f>
        <v>1.9</v>
      </c>
      <c r="C70" s="48">
        <f>Consensus!D67</f>
        <v>2.1571428571428601</v>
      </c>
      <c r="D70" s="48">
        <f>Inflation_Components!B44</f>
        <v>79.566666667000007</v>
      </c>
      <c r="E70" s="48">
        <f>Inflation_Components!C44</f>
        <v>61.533333333000002</v>
      </c>
      <c r="F70" s="48">
        <f>Inflation_Components!D44</f>
        <v>94.066666667000007</v>
      </c>
      <c r="G70" s="48">
        <f>Inflation_Components!E44</f>
        <v>78.633333332999996</v>
      </c>
      <c r="H70" s="48">
        <f>Inflation_Components!F44</f>
        <v>92.1</v>
      </c>
      <c r="I70" s="48">
        <f>Inflation_Components!G44</f>
        <v>75.166666667000001</v>
      </c>
      <c r="J70" s="48">
        <f>Inflation_Components!H44</f>
        <v>77</v>
      </c>
      <c r="K70" s="48">
        <f>Inflation_Components!I44</f>
        <v>125.1</v>
      </c>
      <c r="L70" s="48">
        <f>Inflation_Components!J44</f>
        <v>92.466666666999998</v>
      </c>
      <c r="M70" s="48">
        <f>Inflation_Components!K44</f>
        <v>73.3</v>
      </c>
      <c r="N70" s="48">
        <f>Inflation_Components!L44</f>
        <v>77.266666666999996</v>
      </c>
      <c r="O70" s="48">
        <f>Inflation_Components!M44</f>
        <v>80.566666667000007</v>
      </c>
      <c r="P70" s="48">
        <f>HAVER_DE!D69</f>
        <v>650.64</v>
      </c>
      <c r="Q70" s="48">
        <f>HAVER_DE!E73</f>
        <v>114.04</v>
      </c>
      <c r="R70" s="48">
        <f>HAVER_DE!F69</f>
        <v>171.97</v>
      </c>
      <c r="S70" s="48">
        <f>HAVER_DE!G69</f>
        <v>184.79</v>
      </c>
      <c r="T70" s="48">
        <f>HAVER_DE!H69</f>
        <v>9.2666666666666675</v>
      </c>
      <c r="U70" s="48">
        <f>HAVER_DE!I69</f>
        <v>103.50666666666666</v>
      </c>
      <c r="V70" s="48">
        <f>HAVER_DE!J69</f>
        <v>85</v>
      </c>
      <c r="W70" s="48">
        <f>(HAVER_DE!K69)</f>
        <v>27.22666666666667</v>
      </c>
      <c r="X70" s="48"/>
      <c r="Y70" s="48"/>
      <c r="Z70" s="48"/>
      <c r="AA70" s="48"/>
      <c r="AB70" s="48"/>
      <c r="AC70" s="48"/>
      <c r="AD70" s="51"/>
      <c r="AE70" s="48"/>
    </row>
    <row r="71" spans="1:31" x14ac:dyDescent="0.25">
      <c r="A71" s="47">
        <v>37073</v>
      </c>
      <c r="B71" s="48" t="str">
        <f>Consensus!C68</f>
        <v>NaN</v>
      </c>
      <c r="C71" s="48">
        <f>Consensus!D68</f>
        <v>1.8374999999999999</v>
      </c>
      <c r="D71" s="48">
        <f>Inflation_Components!B45</f>
        <v>79.8</v>
      </c>
      <c r="E71" s="48">
        <f>Inflation_Components!C45</f>
        <v>61.933333333</v>
      </c>
      <c r="F71" s="48">
        <f>Inflation_Components!D45</f>
        <v>94.3</v>
      </c>
      <c r="G71" s="48">
        <f>Inflation_Components!E45</f>
        <v>79.033333333000002</v>
      </c>
      <c r="H71" s="48">
        <f>Inflation_Components!F45</f>
        <v>92.4</v>
      </c>
      <c r="I71" s="48">
        <f>Inflation_Components!G45</f>
        <v>75.400000000000006</v>
      </c>
      <c r="J71" s="48">
        <f>Inflation_Components!H45</f>
        <v>76.233333333000004</v>
      </c>
      <c r="K71" s="48">
        <f>Inflation_Components!I45</f>
        <v>125.5</v>
      </c>
      <c r="L71" s="48">
        <f>Inflation_Components!J45</f>
        <v>92.466666666999998</v>
      </c>
      <c r="M71" s="48">
        <f>Inflation_Components!K45</f>
        <v>73.5</v>
      </c>
      <c r="N71" s="48">
        <f>Inflation_Components!L45</f>
        <v>77.833333332999999</v>
      </c>
      <c r="O71" s="48">
        <f>Inflation_Components!M45</f>
        <v>81.066666667000007</v>
      </c>
      <c r="P71" s="48">
        <f>HAVER_DE!D70</f>
        <v>649.28</v>
      </c>
      <c r="Q71" s="48">
        <f>HAVER_DE!E74</f>
        <v>112.94</v>
      </c>
      <c r="R71" s="48">
        <f>HAVER_DE!F70</f>
        <v>168.4</v>
      </c>
      <c r="S71" s="48">
        <f>HAVER_DE!G70</f>
        <v>184.47</v>
      </c>
      <c r="T71" s="48">
        <f>HAVER_DE!H70</f>
        <v>9.3333333333333339</v>
      </c>
      <c r="U71" s="48">
        <f>HAVER_DE!I70</f>
        <v>101.48</v>
      </c>
      <c r="V71" s="48">
        <f>HAVER_DE!J70</f>
        <v>84</v>
      </c>
      <c r="W71" s="48">
        <f>(HAVER_DE!K70)</f>
        <v>25.426666666666666</v>
      </c>
      <c r="X71" s="48"/>
      <c r="Y71" s="48"/>
      <c r="Z71" s="48"/>
      <c r="AA71" s="48"/>
      <c r="AB71" s="48"/>
      <c r="AC71" s="48"/>
      <c r="AD71" s="51"/>
      <c r="AE71" s="48"/>
    </row>
    <row r="72" spans="1:31" x14ac:dyDescent="0.25">
      <c r="A72" s="47">
        <v>37165</v>
      </c>
      <c r="B72" s="48">
        <f>Consensus!C69</f>
        <v>1.8</v>
      </c>
      <c r="C72" s="48">
        <f>Consensus!D69</f>
        <v>1.6</v>
      </c>
      <c r="D72" s="48">
        <f>Inflation_Components!B46</f>
        <v>79.866666667000004</v>
      </c>
      <c r="E72" s="48">
        <f>Inflation_Components!C46</f>
        <v>61.933333333</v>
      </c>
      <c r="F72" s="48">
        <f>Inflation_Components!D46</f>
        <v>94.533333333000002</v>
      </c>
      <c r="G72" s="48">
        <f>Inflation_Components!E46</f>
        <v>78.933333332999993</v>
      </c>
      <c r="H72" s="48">
        <f>Inflation_Components!F46</f>
        <v>92.7</v>
      </c>
      <c r="I72" s="48">
        <f>Inflation_Components!G46</f>
        <v>75.599999999999994</v>
      </c>
      <c r="J72" s="48">
        <f>Inflation_Components!H46</f>
        <v>75.966666666999998</v>
      </c>
      <c r="K72" s="48">
        <f>Inflation_Components!I46</f>
        <v>125.633333333</v>
      </c>
      <c r="L72" s="48">
        <f>Inflation_Components!J46</f>
        <v>93.066666667000007</v>
      </c>
      <c r="M72" s="48">
        <f>Inflation_Components!K46</f>
        <v>73.766666666999996</v>
      </c>
      <c r="N72" s="48">
        <f>Inflation_Components!L46</f>
        <v>78.266666666999996</v>
      </c>
      <c r="O72" s="48">
        <f>Inflation_Components!M46</f>
        <v>81.533333333000002</v>
      </c>
      <c r="P72" s="48">
        <f>HAVER_DE!D71</f>
        <v>648.75</v>
      </c>
      <c r="Q72" s="48">
        <f>HAVER_DE!E75</f>
        <v>112.42</v>
      </c>
      <c r="R72" s="48">
        <f>HAVER_DE!F71</f>
        <v>166.8</v>
      </c>
      <c r="S72" s="48">
        <f>HAVER_DE!G71</f>
        <v>186.77</v>
      </c>
      <c r="T72" s="48">
        <f>HAVER_DE!H71</f>
        <v>9.5666666666666682</v>
      </c>
      <c r="U72" s="48">
        <f>HAVER_DE!I71</f>
        <v>100.72666666666665</v>
      </c>
      <c r="V72" s="48">
        <f>HAVER_DE!J71</f>
        <v>81.8</v>
      </c>
      <c r="W72" s="48">
        <f>(HAVER_DE!K71)</f>
        <v>19.306666666666668</v>
      </c>
      <c r="X72" s="48"/>
      <c r="Y72" s="48"/>
      <c r="Z72" s="48"/>
      <c r="AA72" s="48"/>
      <c r="AB72" s="48"/>
      <c r="AC72" s="48"/>
      <c r="AD72" s="51"/>
      <c r="AE72" s="48"/>
    </row>
    <row r="73" spans="1:31" x14ac:dyDescent="0.25">
      <c r="A73" s="47">
        <v>37257</v>
      </c>
      <c r="B73" s="48" t="str">
        <f>Consensus!C70</f>
        <v>NaN</v>
      </c>
      <c r="C73" s="48">
        <f>Consensus!D70</f>
        <v>1.4875</v>
      </c>
      <c r="D73" s="48">
        <f>Inflation_Components!B47</f>
        <v>80.866666667000004</v>
      </c>
      <c r="E73" s="48">
        <f>Inflation_Components!C47</f>
        <v>63.6</v>
      </c>
      <c r="F73" s="48">
        <f>Inflation_Components!D47</f>
        <v>95.033333333000002</v>
      </c>
      <c r="G73" s="48">
        <f>Inflation_Components!E47</f>
        <v>79.2</v>
      </c>
      <c r="H73" s="48">
        <f>Inflation_Components!F47</f>
        <v>93.1</v>
      </c>
      <c r="I73" s="48">
        <f>Inflation_Components!G47</f>
        <v>75.7</v>
      </c>
      <c r="J73" s="48">
        <f>Inflation_Components!H47</f>
        <v>77</v>
      </c>
      <c r="K73" s="48">
        <f>Inflation_Components!I47</f>
        <v>127</v>
      </c>
      <c r="L73" s="48">
        <f>Inflation_Components!J47</f>
        <v>93.633333332999996</v>
      </c>
      <c r="M73" s="48">
        <f>Inflation_Components!K47</f>
        <v>74.866666667000004</v>
      </c>
      <c r="N73" s="48">
        <f>Inflation_Components!L47</f>
        <v>80.099999999999994</v>
      </c>
      <c r="O73" s="48">
        <f>Inflation_Components!M47</f>
        <v>81.833333332999999</v>
      </c>
      <c r="P73" s="48">
        <f>HAVER_DE!D72</f>
        <v>645.41999999999996</v>
      </c>
      <c r="Q73" s="48">
        <f>HAVER_DE!E76</f>
        <v>112.38</v>
      </c>
      <c r="R73" s="48">
        <f>HAVER_DE!F72</f>
        <v>160.97999999999999</v>
      </c>
      <c r="S73" s="48">
        <f>HAVER_DE!G72</f>
        <v>185.99</v>
      </c>
      <c r="T73" s="48">
        <f>HAVER_DE!H72</f>
        <v>9.6</v>
      </c>
      <c r="U73" s="48">
        <f>HAVER_DE!I72</f>
        <v>99.633333333333326</v>
      </c>
      <c r="V73" s="48">
        <f>HAVER_DE!J72</f>
        <v>82</v>
      </c>
      <c r="W73" s="48">
        <f>(HAVER_DE!K72)</f>
        <v>21.143333333333334</v>
      </c>
      <c r="X73" s="48"/>
      <c r="Y73" s="48"/>
      <c r="Z73" s="48"/>
      <c r="AA73" s="48"/>
      <c r="AB73" s="48"/>
      <c r="AC73" s="48"/>
      <c r="AD73" s="51"/>
      <c r="AE73" s="48"/>
    </row>
    <row r="74" spans="1:31" x14ac:dyDescent="0.25">
      <c r="A74" s="47">
        <v>37347</v>
      </c>
      <c r="B74" s="48">
        <f>Consensus!C71</f>
        <v>1.9</v>
      </c>
      <c r="C74" s="48">
        <f>Consensus!D71</f>
        <v>1.6285714285714299</v>
      </c>
      <c r="D74" s="48">
        <f>Inflation_Components!B48</f>
        <v>79.866666667000004</v>
      </c>
      <c r="E74" s="48">
        <f>Inflation_Components!C48</f>
        <v>63.866666666999997</v>
      </c>
      <c r="F74" s="48">
        <f>Inflation_Components!D48</f>
        <v>94.866666667000004</v>
      </c>
      <c r="G74" s="48">
        <f>Inflation_Components!E48</f>
        <v>79.333333332999999</v>
      </c>
      <c r="H74" s="48">
        <f>Inflation_Components!F48</f>
        <v>93.066666667000007</v>
      </c>
      <c r="I74" s="48">
        <f>Inflation_Components!G48</f>
        <v>75.866666667000004</v>
      </c>
      <c r="J74" s="48">
        <f>Inflation_Components!H48</f>
        <v>77.766666666999996</v>
      </c>
      <c r="K74" s="48">
        <f>Inflation_Components!I48</f>
        <v>128.19999999999999</v>
      </c>
      <c r="L74" s="48">
        <f>Inflation_Components!J48</f>
        <v>93.433333332999993</v>
      </c>
      <c r="M74" s="48">
        <f>Inflation_Components!K48</f>
        <v>75.099999999999994</v>
      </c>
      <c r="N74" s="48">
        <f>Inflation_Components!L48</f>
        <v>80.366666667000004</v>
      </c>
      <c r="O74" s="48">
        <f>Inflation_Components!M48</f>
        <v>82.2</v>
      </c>
      <c r="P74" s="48">
        <f>HAVER_DE!D73</f>
        <v>648.22</v>
      </c>
      <c r="Q74" s="48">
        <f>HAVER_DE!E77</f>
        <v>111.34</v>
      </c>
      <c r="R74" s="48">
        <f>HAVER_DE!F73</f>
        <v>164.84</v>
      </c>
      <c r="S74" s="48">
        <f>HAVER_DE!G73</f>
        <v>191.84</v>
      </c>
      <c r="T74" s="48">
        <f>HAVER_DE!H73</f>
        <v>9.6666666666666661</v>
      </c>
      <c r="U74" s="48">
        <f>HAVER_DE!I73</f>
        <v>99.09333333333332</v>
      </c>
      <c r="V74" s="48">
        <f>HAVER_DE!J73</f>
        <v>82.2</v>
      </c>
      <c r="W74" s="48">
        <f>(HAVER_DE!K73)</f>
        <v>25.033333333333331</v>
      </c>
      <c r="X74" s="48"/>
      <c r="Y74" s="48"/>
      <c r="Z74" s="48"/>
      <c r="AA74" s="48"/>
      <c r="AB74" s="48"/>
      <c r="AC74" s="48"/>
      <c r="AD74" s="51"/>
      <c r="AE74" s="48"/>
    </row>
    <row r="75" spans="1:31" x14ac:dyDescent="0.25">
      <c r="A75" s="47">
        <v>37438</v>
      </c>
      <c r="B75" s="48" t="str">
        <f>Consensus!C72</f>
        <v>NaN</v>
      </c>
      <c r="C75" s="48">
        <f>Consensus!D72</f>
        <v>1.4375</v>
      </c>
      <c r="D75" s="48">
        <f>Inflation_Components!B49</f>
        <v>79.333333332999999</v>
      </c>
      <c r="E75" s="48">
        <f>Inflation_Components!C49</f>
        <v>64.400000000000006</v>
      </c>
      <c r="F75" s="48">
        <f>Inflation_Components!D49</f>
        <v>94.866666667000004</v>
      </c>
      <c r="G75" s="48">
        <f>Inflation_Components!E49</f>
        <v>79.466666666999998</v>
      </c>
      <c r="H75" s="48">
        <f>Inflation_Components!F49</f>
        <v>93.066666667000007</v>
      </c>
      <c r="I75" s="48">
        <f>Inflation_Components!G49</f>
        <v>75.833333332999999</v>
      </c>
      <c r="J75" s="48">
        <f>Inflation_Components!H49</f>
        <v>77.866666667000004</v>
      </c>
      <c r="K75" s="48">
        <f>Inflation_Components!I49</f>
        <v>128.366666667</v>
      </c>
      <c r="L75" s="48">
        <f>Inflation_Components!J49</f>
        <v>93.233333333000004</v>
      </c>
      <c r="M75" s="48">
        <f>Inflation_Components!K49</f>
        <v>75.533333333000002</v>
      </c>
      <c r="N75" s="48">
        <f>Inflation_Components!L49</f>
        <v>80.466666666999998</v>
      </c>
      <c r="O75" s="48">
        <f>Inflation_Components!M49</f>
        <v>82.733333333000004</v>
      </c>
      <c r="P75" s="48">
        <f>HAVER_DE!D74</f>
        <v>651.24</v>
      </c>
      <c r="Q75" s="48">
        <f>HAVER_DE!E78</f>
        <v>111.66</v>
      </c>
      <c r="R75" s="48">
        <f>HAVER_DE!F74</f>
        <v>165.79</v>
      </c>
      <c r="S75" s="48">
        <f>HAVER_DE!G74</f>
        <v>194.99</v>
      </c>
      <c r="T75" s="48">
        <f>HAVER_DE!H74</f>
        <v>9.8333333333333339</v>
      </c>
      <c r="U75" s="48">
        <f>HAVER_DE!I74</f>
        <v>99.396666666666661</v>
      </c>
      <c r="V75" s="48">
        <f>HAVER_DE!J74</f>
        <v>82.7</v>
      </c>
      <c r="W75" s="48">
        <f>(HAVER_DE!K74)</f>
        <v>26.916666666666668</v>
      </c>
      <c r="X75" s="48"/>
      <c r="Y75" s="48"/>
      <c r="Z75" s="48"/>
      <c r="AA75" s="48"/>
      <c r="AB75" s="48"/>
      <c r="AC75" s="48"/>
      <c r="AD75" s="51"/>
      <c r="AE75" s="48"/>
    </row>
    <row r="76" spans="1:31" x14ac:dyDescent="0.25">
      <c r="A76" s="47">
        <v>37530</v>
      </c>
      <c r="B76" s="48">
        <f>Consensus!C73</f>
        <v>1.8</v>
      </c>
      <c r="C76" s="48">
        <f>Consensus!D73</f>
        <v>1.24285714285714</v>
      </c>
      <c r="D76" s="48">
        <f>Inflation_Components!B50</f>
        <v>79</v>
      </c>
      <c r="E76" s="48">
        <f>Inflation_Components!C50</f>
        <v>64.433333332999993</v>
      </c>
      <c r="F76" s="48">
        <f>Inflation_Components!D50</f>
        <v>94.433333332999993</v>
      </c>
      <c r="G76" s="48">
        <f>Inflation_Components!E50</f>
        <v>79.766666666999996</v>
      </c>
      <c r="H76" s="48">
        <f>Inflation_Components!F50</f>
        <v>93.2</v>
      </c>
      <c r="I76" s="48">
        <f>Inflation_Components!G50</f>
        <v>75.866666667000004</v>
      </c>
      <c r="J76" s="48">
        <f>Inflation_Components!H50</f>
        <v>78.666666667000001</v>
      </c>
      <c r="K76" s="48">
        <f>Inflation_Components!I50</f>
        <v>127.93333333299999</v>
      </c>
      <c r="L76" s="48">
        <f>Inflation_Components!J50</f>
        <v>93.033333333000002</v>
      </c>
      <c r="M76" s="48">
        <f>Inflation_Components!K50</f>
        <v>76.099999999999994</v>
      </c>
      <c r="N76" s="48">
        <f>Inflation_Components!L50</f>
        <v>80.766666666999996</v>
      </c>
      <c r="O76" s="48">
        <f>Inflation_Components!M50</f>
        <v>82.766666666999996</v>
      </c>
      <c r="P76" s="48">
        <f>HAVER_DE!D75</f>
        <v>650.41</v>
      </c>
      <c r="Q76" s="48">
        <f>HAVER_DE!E79</f>
        <v>111.84</v>
      </c>
      <c r="R76" s="48">
        <f>HAVER_DE!F75</f>
        <v>169.74</v>
      </c>
      <c r="S76" s="48">
        <f>HAVER_DE!G75</f>
        <v>198.53</v>
      </c>
      <c r="T76" s="48">
        <f>HAVER_DE!H75</f>
        <v>10.1</v>
      </c>
      <c r="U76" s="48">
        <f>HAVER_DE!I75</f>
        <v>95.34666666666665</v>
      </c>
      <c r="V76" s="48">
        <f>HAVER_DE!J75</f>
        <v>83</v>
      </c>
      <c r="W76" s="48">
        <f>(HAVER_DE!K75)</f>
        <v>26.836666666666662</v>
      </c>
      <c r="X76" s="48"/>
      <c r="Y76" s="48"/>
      <c r="Z76" s="48"/>
      <c r="AA76" s="48"/>
      <c r="AB76" s="48"/>
      <c r="AC76" s="48"/>
      <c r="AD76" s="51"/>
      <c r="AE76" s="48"/>
    </row>
    <row r="77" spans="1:31" x14ac:dyDescent="0.25">
      <c r="A77" s="47">
        <v>37622</v>
      </c>
      <c r="B77" s="48" t="str">
        <f>Consensus!C74</f>
        <v>NaN</v>
      </c>
      <c r="C77" s="48">
        <f>Consensus!D74</f>
        <v>1.35</v>
      </c>
      <c r="D77" s="48">
        <f>Inflation_Components!B51</f>
        <v>79.233333333000004</v>
      </c>
      <c r="E77" s="48">
        <f>Inflation_Components!C51</f>
        <v>66.966666666999998</v>
      </c>
      <c r="F77" s="48">
        <f>Inflation_Components!D51</f>
        <v>94.5</v>
      </c>
      <c r="G77" s="48">
        <f>Inflation_Components!E51</f>
        <v>80.433333332999993</v>
      </c>
      <c r="H77" s="48">
        <f>Inflation_Components!F51</f>
        <v>93.4</v>
      </c>
      <c r="I77" s="48">
        <f>Inflation_Components!G51</f>
        <v>75.966666666999998</v>
      </c>
      <c r="J77" s="48">
        <f>Inflation_Components!H51</f>
        <v>80.066666667000007</v>
      </c>
      <c r="K77" s="48">
        <f>Inflation_Components!I51</f>
        <v>128</v>
      </c>
      <c r="L77" s="48">
        <f>Inflation_Components!J51</f>
        <v>93.066666667000007</v>
      </c>
      <c r="M77" s="48">
        <f>Inflation_Components!K51</f>
        <v>76.266666666999996</v>
      </c>
      <c r="N77" s="48">
        <f>Inflation_Components!L51</f>
        <v>80.866666667000004</v>
      </c>
      <c r="O77" s="48">
        <f>Inflation_Components!M51</f>
        <v>83.066666667000007</v>
      </c>
      <c r="P77" s="48">
        <f>HAVER_DE!D76</f>
        <v>640.80999999999995</v>
      </c>
      <c r="Q77" s="48">
        <f>HAVER_DE!E80</f>
        <v>109.89</v>
      </c>
      <c r="R77" s="48">
        <f>HAVER_DE!F76</f>
        <v>173.6</v>
      </c>
      <c r="S77" s="48">
        <f>HAVER_DE!G76</f>
        <v>192.62</v>
      </c>
      <c r="T77" s="48">
        <f>HAVER_DE!H76</f>
        <v>10.466666666666667</v>
      </c>
      <c r="U77" s="48">
        <f>HAVER_DE!I76</f>
        <v>94.893333333333331</v>
      </c>
      <c r="V77" s="48">
        <f>HAVER_DE!J76</f>
        <v>82.6</v>
      </c>
      <c r="W77" s="48">
        <f>(HAVER_DE!K76)</f>
        <v>31.61</v>
      </c>
      <c r="X77" s="48"/>
      <c r="Y77" s="48"/>
      <c r="Z77" s="48"/>
      <c r="AA77" s="48"/>
      <c r="AB77" s="48"/>
      <c r="AC77" s="48"/>
      <c r="AD77" s="51"/>
      <c r="AE77" s="48"/>
    </row>
    <row r="78" spans="1:31" x14ac:dyDescent="0.25">
      <c r="A78" s="47">
        <v>37712</v>
      </c>
      <c r="B78" s="48">
        <f>Consensus!C75</f>
        <v>1.6</v>
      </c>
      <c r="C78" s="48">
        <f>Consensus!D75</f>
        <v>0.95714285714285696</v>
      </c>
      <c r="D78" s="48">
        <f>Inflation_Components!B52</f>
        <v>79.566666667000007</v>
      </c>
      <c r="E78" s="48">
        <f>Inflation_Components!C52</f>
        <v>67.366666667000004</v>
      </c>
      <c r="F78" s="48">
        <f>Inflation_Components!D52</f>
        <v>94.066666667000007</v>
      </c>
      <c r="G78" s="48">
        <f>Inflation_Components!E52</f>
        <v>80.433333332999993</v>
      </c>
      <c r="H78" s="48">
        <f>Inflation_Components!F52</f>
        <v>93.433333332999993</v>
      </c>
      <c r="I78" s="48">
        <f>Inflation_Components!G52</f>
        <v>75.900000000000006</v>
      </c>
      <c r="J78" s="48">
        <f>Inflation_Components!H52</f>
        <v>78.766666666999996</v>
      </c>
      <c r="K78" s="48">
        <f>Inflation_Components!I52</f>
        <v>128.5</v>
      </c>
      <c r="L78" s="48">
        <f>Inflation_Components!J52</f>
        <v>92.866666667000004</v>
      </c>
      <c r="M78" s="48">
        <f>Inflation_Components!K52</f>
        <v>76.733333333000004</v>
      </c>
      <c r="N78" s="48">
        <f>Inflation_Components!L52</f>
        <v>80.933333332999993</v>
      </c>
      <c r="O78" s="48">
        <f>Inflation_Components!M52</f>
        <v>83.533333333000002</v>
      </c>
      <c r="P78" s="48">
        <f>HAVER_DE!D77</f>
        <v>641.49</v>
      </c>
      <c r="Q78" s="48">
        <f>HAVER_DE!E81</f>
        <v>111.54</v>
      </c>
      <c r="R78" s="48">
        <f>HAVER_DE!F77</f>
        <v>172.03</v>
      </c>
      <c r="S78" s="48">
        <f>HAVER_DE!G77</f>
        <v>192.05</v>
      </c>
      <c r="T78" s="48">
        <f>HAVER_DE!H77</f>
        <v>10.6</v>
      </c>
      <c r="U78" s="48">
        <f>HAVER_DE!I77</f>
        <v>96.65333333333335</v>
      </c>
      <c r="V78" s="48">
        <f>HAVER_DE!J77</f>
        <v>82.9</v>
      </c>
      <c r="W78" s="48">
        <f>(HAVER_DE!K77)</f>
        <v>26.099999999999998</v>
      </c>
      <c r="X78" s="48"/>
      <c r="Y78" s="48"/>
      <c r="Z78" s="48"/>
      <c r="AA78" s="48"/>
      <c r="AB78" s="48"/>
      <c r="AC78" s="48"/>
      <c r="AD78" s="51"/>
      <c r="AE78" s="48"/>
    </row>
    <row r="79" spans="1:31" x14ac:dyDescent="0.25">
      <c r="A79" s="47">
        <v>37803</v>
      </c>
      <c r="B79" s="48" t="str">
        <f>Consensus!C76</f>
        <v>NaN</v>
      </c>
      <c r="C79" s="48">
        <f>Consensus!D76</f>
        <v>1.0625</v>
      </c>
      <c r="D79" s="48">
        <f>Inflation_Components!B53</f>
        <v>79.7</v>
      </c>
      <c r="E79" s="48">
        <f>Inflation_Components!C53</f>
        <v>67.866666667000004</v>
      </c>
      <c r="F79" s="48">
        <f>Inflation_Components!D53</f>
        <v>93.833333332999999</v>
      </c>
      <c r="G79" s="48">
        <f>Inflation_Components!E53</f>
        <v>80.599999999999994</v>
      </c>
      <c r="H79" s="48">
        <f>Inflation_Components!F53</f>
        <v>93.433333332999993</v>
      </c>
      <c r="I79" s="48">
        <f>Inflation_Components!G53</f>
        <v>76.066666667000007</v>
      </c>
      <c r="J79" s="48">
        <f>Inflation_Components!H53</f>
        <v>79.233333333000004</v>
      </c>
      <c r="K79" s="48">
        <f>Inflation_Components!I53</f>
        <v>128.93333333300001</v>
      </c>
      <c r="L79" s="48">
        <f>Inflation_Components!J53</f>
        <v>92.633333332999996</v>
      </c>
      <c r="M79" s="48">
        <f>Inflation_Components!K53</f>
        <v>77.266666666999996</v>
      </c>
      <c r="N79" s="48">
        <f>Inflation_Components!L53</f>
        <v>81.3</v>
      </c>
      <c r="O79" s="48">
        <f>Inflation_Components!M53</f>
        <v>83.933333332999993</v>
      </c>
      <c r="P79" s="48">
        <f>HAVER_DE!D78</f>
        <v>646.4</v>
      </c>
      <c r="Q79" s="48">
        <f>HAVER_DE!E82</f>
        <v>111.23</v>
      </c>
      <c r="R79" s="48">
        <f>HAVER_DE!F78</f>
        <v>173.48</v>
      </c>
      <c r="S79" s="48">
        <f>HAVER_DE!G78</f>
        <v>197.89</v>
      </c>
      <c r="T79" s="48">
        <f>HAVER_DE!H78</f>
        <v>10.533333333333333</v>
      </c>
      <c r="U79" s="48">
        <f>HAVER_DE!I78</f>
        <v>98.323333333333338</v>
      </c>
      <c r="V79" s="48">
        <f>HAVER_DE!J78</f>
        <v>82.1</v>
      </c>
      <c r="W79" s="48">
        <f>(HAVER_DE!K78)</f>
        <v>28.48</v>
      </c>
      <c r="X79" s="48"/>
      <c r="Y79" s="48"/>
      <c r="Z79" s="48"/>
      <c r="AA79" s="48"/>
      <c r="AB79" s="48"/>
      <c r="AC79" s="48"/>
      <c r="AD79" s="51"/>
      <c r="AE79" s="48"/>
    </row>
    <row r="80" spans="1:31" x14ac:dyDescent="0.25">
      <c r="A80" s="47">
        <v>37895</v>
      </c>
      <c r="B80" s="48">
        <f>Consensus!C77</f>
        <v>1.6</v>
      </c>
      <c r="C80" s="48">
        <f>Consensus!D77</f>
        <v>1.24285714285714</v>
      </c>
      <c r="D80" s="48">
        <f>Inflation_Components!B54</f>
        <v>80.133333332999996</v>
      </c>
      <c r="E80" s="48">
        <f>Inflation_Components!C54</f>
        <v>67.8</v>
      </c>
      <c r="F80" s="48">
        <f>Inflation_Components!D54</f>
        <v>93.933333332999993</v>
      </c>
      <c r="G80" s="48">
        <f>Inflation_Components!E54</f>
        <v>80.966666666999998</v>
      </c>
      <c r="H80" s="48">
        <f>Inflation_Components!F54</f>
        <v>93.366666667000004</v>
      </c>
      <c r="I80" s="48">
        <f>Inflation_Components!G54</f>
        <v>76.3</v>
      </c>
      <c r="J80" s="48">
        <f>Inflation_Components!H54</f>
        <v>79.933333332999993</v>
      </c>
      <c r="K80" s="48">
        <f>Inflation_Components!I54</f>
        <v>129.5</v>
      </c>
      <c r="L80" s="48">
        <f>Inflation_Components!J54</f>
        <v>92.166666667000001</v>
      </c>
      <c r="M80" s="48">
        <f>Inflation_Components!K54</f>
        <v>77.8</v>
      </c>
      <c r="N80" s="48">
        <f>Inflation_Components!L54</f>
        <v>81.266666666999996</v>
      </c>
      <c r="O80" s="48">
        <f>Inflation_Components!M54</f>
        <v>84.5</v>
      </c>
      <c r="P80" s="48">
        <f>HAVER_DE!D79</f>
        <v>648.22</v>
      </c>
      <c r="Q80" s="48">
        <f>HAVER_DE!E83</f>
        <v>111.11</v>
      </c>
      <c r="R80" s="48">
        <f>HAVER_DE!F79</f>
        <v>179.18</v>
      </c>
      <c r="S80" s="48">
        <f>HAVER_DE!G79</f>
        <v>202.64</v>
      </c>
      <c r="T80" s="48">
        <f>HAVER_DE!H79</f>
        <v>10.5</v>
      </c>
      <c r="U80" s="48">
        <f>HAVER_DE!I79</f>
        <v>98.356666666666669</v>
      </c>
      <c r="V80" s="48">
        <f>HAVER_DE!J79</f>
        <v>83.3</v>
      </c>
      <c r="W80" s="48">
        <f>(HAVER_DE!K79)</f>
        <v>29.45</v>
      </c>
      <c r="X80" s="48"/>
      <c r="Y80" s="48"/>
      <c r="Z80" s="48"/>
      <c r="AA80" s="48"/>
      <c r="AB80" s="48"/>
      <c r="AC80" s="48"/>
      <c r="AD80" s="51"/>
      <c r="AE80" s="48"/>
    </row>
    <row r="81" spans="1:31" x14ac:dyDescent="0.25">
      <c r="A81" s="47">
        <v>37987</v>
      </c>
      <c r="B81" s="48" t="str">
        <f>Consensus!C78</f>
        <v>NaN</v>
      </c>
      <c r="C81" s="48">
        <f>Consensus!D78</f>
        <v>1.2</v>
      </c>
      <c r="D81" s="48">
        <f>Inflation_Components!B55</f>
        <v>79.633333332999996</v>
      </c>
      <c r="E81" s="48">
        <f>Inflation_Components!C55</f>
        <v>68.900000000000006</v>
      </c>
      <c r="F81" s="48">
        <f>Inflation_Components!D55</f>
        <v>93.666666667000001</v>
      </c>
      <c r="G81" s="48">
        <f>Inflation_Components!E55</f>
        <v>81.2</v>
      </c>
      <c r="H81" s="48">
        <f>Inflation_Components!F55</f>
        <v>93.166666667000001</v>
      </c>
      <c r="I81" s="48">
        <f>Inflation_Components!G55</f>
        <v>88.7</v>
      </c>
      <c r="J81" s="48">
        <f>Inflation_Components!H55</f>
        <v>80.266666666999996</v>
      </c>
      <c r="K81" s="48">
        <f>Inflation_Components!I55</f>
        <v>128.6</v>
      </c>
      <c r="L81" s="48">
        <f>Inflation_Components!J55</f>
        <v>91.666666667000001</v>
      </c>
      <c r="M81" s="48">
        <f>Inflation_Components!K55</f>
        <v>78.966666666999998</v>
      </c>
      <c r="N81" s="48">
        <f>Inflation_Components!L55</f>
        <v>81.366666667000004</v>
      </c>
      <c r="O81" s="48">
        <f>Inflation_Components!M55</f>
        <v>84.566666667000007</v>
      </c>
      <c r="P81" s="48">
        <f>HAVER_DE!D80</f>
        <v>647.08000000000004</v>
      </c>
      <c r="Q81" s="48">
        <f>HAVER_DE!E84</f>
        <v>109.27</v>
      </c>
      <c r="R81" s="48">
        <f>HAVER_DE!F80</f>
        <v>181.71</v>
      </c>
      <c r="S81" s="48">
        <f>HAVER_DE!G80</f>
        <v>211.35</v>
      </c>
      <c r="T81" s="48">
        <f>HAVER_DE!H80</f>
        <v>10.333333333333334</v>
      </c>
      <c r="U81" s="48">
        <f>HAVER_DE!I80</f>
        <v>98.106666666666669</v>
      </c>
      <c r="V81" s="48">
        <f>HAVER_DE!J80</f>
        <v>83.6</v>
      </c>
      <c r="W81" s="48">
        <f>(HAVER_DE!K80)</f>
        <v>31.893333333333334</v>
      </c>
      <c r="X81" s="48"/>
      <c r="Y81" s="48"/>
      <c r="Z81" s="48"/>
      <c r="AA81" s="48"/>
      <c r="AB81" s="48"/>
      <c r="AC81" s="48"/>
      <c r="AD81" s="51"/>
      <c r="AE81" s="48"/>
    </row>
    <row r="82" spans="1:31" x14ac:dyDescent="0.25">
      <c r="A82" s="47">
        <v>38078</v>
      </c>
      <c r="B82" s="48">
        <f>Consensus!C79</f>
        <v>1.5</v>
      </c>
      <c r="C82" s="48">
        <f>Consensus!D79</f>
        <v>1.52857142857143</v>
      </c>
      <c r="D82" s="48">
        <f>Inflation_Components!B56</f>
        <v>79.3</v>
      </c>
      <c r="E82" s="48">
        <f>Inflation_Components!C56</f>
        <v>72.400000000000006</v>
      </c>
      <c r="F82" s="48">
        <f>Inflation_Components!D56</f>
        <v>93.633333332999996</v>
      </c>
      <c r="G82" s="48">
        <f>Inflation_Components!E56</f>
        <v>81.599999999999994</v>
      </c>
      <c r="H82" s="48">
        <f>Inflation_Components!F56</f>
        <v>93.1</v>
      </c>
      <c r="I82" s="48">
        <f>Inflation_Components!G56</f>
        <v>90.7</v>
      </c>
      <c r="J82" s="48">
        <f>Inflation_Components!H56</f>
        <v>81.099999999999994</v>
      </c>
      <c r="K82" s="48">
        <f>Inflation_Components!I56</f>
        <v>127.8</v>
      </c>
      <c r="L82" s="48">
        <f>Inflation_Components!J56</f>
        <v>92.2</v>
      </c>
      <c r="M82" s="48">
        <f>Inflation_Components!K56</f>
        <v>78.866666667000004</v>
      </c>
      <c r="N82" s="48">
        <f>Inflation_Components!L56</f>
        <v>81.599999999999994</v>
      </c>
      <c r="O82" s="48">
        <f>Inflation_Components!M56</f>
        <v>84.833333332999999</v>
      </c>
      <c r="P82" s="48">
        <f>HAVER_DE!D81</f>
        <v>650.41</v>
      </c>
      <c r="Q82" s="48">
        <f>HAVER_DE!E85</f>
        <v>111.04</v>
      </c>
      <c r="R82" s="48">
        <f>HAVER_DE!F81</f>
        <v>185.42</v>
      </c>
      <c r="S82" s="48">
        <f>HAVER_DE!G81</f>
        <v>220.56</v>
      </c>
      <c r="T82" s="48">
        <f>HAVER_DE!H81</f>
        <v>10.466666666666667</v>
      </c>
      <c r="U82" s="48">
        <f>HAVER_DE!I81</f>
        <v>98.07</v>
      </c>
      <c r="V82" s="48">
        <f>HAVER_DE!J81</f>
        <v>83.9</v>
      </c>
      <c r="W82" s="48">
        <f>(HAVER_DE!K81)</f>
        <v>35.383333333333333</v>
      </c>
      <c r="X82" s="48"/>
      <c r="Y82" s="48"/>
      <c r="Z82" s="48"/>
      <c r="AA82" s="48"/>
      <c r="AB82" s="48"/>
      <c r="AC82" s="48"/>
      <c r="AD82" s="51"/>
      <c r="AE82" s="48"/>
    </row>
    <row r="83" spans="1:31" x14ac:dyDescent="0.25">
      <c r="A83" s="47">
        <v>38169</v>
      </c>
      <c r="B83" s="48" t="str">
        <f>Consensus!C80</f>
        <v>NaN</v>
      </c>
      <c r="C83" s="48">
        <f>Consensus!D80</f>
        <v>1.5874999999999999</v>
      </c>
      <c r="D83" s="48">
        <f>Inflation_Components!B57</f>
        <v>79.3</v>
      </c>
      <c r="E83" s="48">
        <f>Inflation_Components!C57</f>
        <v>72.866666667000004</v>
      </c>
      <c r="F83" s="48">
        <f>Inflation_Components!D57</f>
        <v>93.2</v>
      </c>
      <c r="G83" s="48">
        <f>Inflation_Components!E57</f>
        <v>81.966666666999998</v>
      </c>
      <c r="H83" s="48">
        <f>Inflation_Components!F57</f>
        <v>93.3</v>
      </c>
      <c r="I83" s="48">
        <f>Inflation_Components!G57</f>
        <v>91.566666667000007</v>
      </c>
      <c r="J83" s="48">
        <f>Inflation_Components!H57</f>
        <v>81.666666667000001</v>
      </c>
      <c r="K83" s="48">
        <f>Inflation_Components!I57</f>
        <v>127.3</v>
      </c>
      <c r="L83" s="48">
        <f>Inflation_Components!J57</f>
        <v>91.733333333000004</v>
      </c>
      <c r="M83" s="48">
        <f>Inflation_Components!K57</f>
        <v>79.666666667000001</v>
      </c>
      <c r="N83" s="48">
        <f>Inflation_Components!L57</f>
        <v>81.766666666999996</v>
      </c>
      <c r="O83" s="48">
        <f>Inflation_Components!M57</f>
        <v>85.133333332999996</v>
      </c>
      <c r="P83" s="48">
        <f>HAVER_DE!D82</f>
        <v>649.04999999999995</v>
      </c>
      <c r="Q83" s="48">
        <f>HAVER_DE!E86</f>
        <v>112.17</v>
      </c>
      <c r="R83" s="48">
        <f>HAVER_DE!F82</f>
        <v>189.4</v>
      </c>
      <c r="S83" s="48">
        <f>HAVER_DE!G82</f>
        <v>216.87</v>
      </c>
      <c r="T83" s="48">
        <f>HAVER_DE!H82</f>
        <v>10.633333333333333</v>
      </c>
      <c r="U83" s="48">
        <f>HAVER_DE!I82</f>
        <v>98.396666666666661</v>
      </c>
      <c r="V83" s="48">
        <f>HAVER_DE!J82</f>
        <v>84.2</v>
      </c>
      <c r="W83" s="48">
        <f>(HAVER_DE!K82)</f>
        <v>41.543333333333329</v>
      </c>
      <c r="X83" s="48"/>
      <c r="Y83" s="48"/>
      <c r="Z83" s="48"/>
      <c r="AA83" s="48"/>
      <c r="AB83" s="48"/>
      <c r="AC83" s="48"/>
      <c r="AD83" s="51"/>
      <c r="AE83" s="48"/>
    </row>
    <row r="84" spans="1:31" x14ac:dyDescent="0.25">
      <c r="A84" s="47">
        <v>38261</v>
      </c>
      <c r="B84" s="48">
        <f>Consensus!C81</f>
        <v>1.6</v>
      </c>
      <c r="C84" s="48">
        <f>Consensus!D81</f>
        <v>1.45714285714286</v>
      </c>
      <c r="D84" s="48">
        <f>Inflation_Components!B58</f>
        <v>79.2</v>
      </c>
      <c r="E84" s="48">
        <f>Inflation_Components!C58</f>
        <v>74.333333332999999</v>
      </c>
      <c r="F84" s="48">
        <f>Inflation_Components!D58</f>
        <v>92.966666666999998</v>
      </c>
      <c r="G84" s="48">
        <f>Inflation_Components!E58</f>
        <v>82.633333332999996</v>
      </c>
      <c r="H84" s="48">
        <f>Inflation_Components!F58</f>
        <v>93.066666667000007</v>
      </c>
      <c r="I84" s="48">
        <f>Inflation_Components!G58</f>
        <v>91.766666666999996</v>
      </c>
      <c r="J84" s="48">
        <f>Inflation_Components!H58</f>
        <v>82.466666666999998</v>
      </c>
      <c r="K84" s="48">
        <f>Inflation_Components!I58</f>
        <v>126.833333333</v>
      </c>
      <c r="L84" s="48">
        <f>Inflation_Components!J58</f>
        <v>91.666666667000001</v>
      </c>
      <c r="M84" s="48">
        <f>Inflation_Components!K58</f>
        <v>80.599999999999994</v>
      </c>
      <c r="N84" s="48">
        <f>Inflation_Components!L58</f>
        <v>82.066666667000007</v>
      </c>
      <c r="O84" s="48">
        <f>Inflation_Components!M58</f>
        <v>85.066666667000007</v>
      </c>
      <c r="P84" s="48">
        <f>HAVER_DE!D83</f>
        <v>648.44000000000005</v>
      </c>
      <c r="Q84" s="48">
        <f>HAVER_DE!E87</f>
        <v>116.91</v>
      </c>
      <c r="R84" s="48">
        <f>HAVER_DE!F83</f>
        <v>190.17</v>
      </c>
      <c r="S84" s="48">
        <f>HAVER_DE!G83</f>
        <v>217.9</v>
      </c>
      <c r="T84" s="48">
        <f>HAVER_DE!H83</f>
        <v>10.799999999999999</v>
      </c>
      <c r="U84" s="48">
        <f>HAVER_DE!I83</f>
        <v>98.36</v>
      </c>
      <c r="V84" s="48">
        <f>HAVER_DE!J83</f>
        <v>84.2</v>
      </c>
      <c r="W84" s="48">
        <f>(HAVER_DE!K83)</f>
        <v>43.99</v>
      </c>
      <c r="X84" s="48"/>
      <c r="Y84" s="48"/>
      <c r="Z84" s="48"/>
      <c r="AA84" s="48"/>
      <c r="AB84" s="48"/>
      <c r="AC84" s="48"/>
      <c r="AD84" s="51"/>
      <c r="AE84" s="48"/>
    </row>
    <row r="85" spans="1:31" x14ac:dyDescent="0.25">
      <c r="A85" s="47">
        <v>38353</v>
      </c>
      <c r="B85" s="48" t="str">
        <f>Consensus!C82</f>
        <v>NaN</v>
      </c>
      <c r="C85" s="48">
        <f>Consensus!D82</f>
        <v>1.3374999999999999</v>
      </c>
      <c r="D85" s="48">
        <f>Inflation_Components!B59</f>
        <v>79.5</v>
      </c>
      <c r="E85" s="48">
        <f>Inflation_Components!C59</f>
        <v>77.266666666999996</v>
      </c>
      <c r="F85" s="48">
        <f>Inflation_Components!D59</f>
        <v>92.033333333000002</v>
      </c>
      <c r="G85" s="48">
        <f>Inflation_Components!E59</f>
        <v>82.966666666999998</v>
      </c>
      <c r="H85" s="48">
        <f>Inflation_Components!F59</f>
        <v>93</v>
      </c>
      <c r="I85" s="48">
        <f>Inflation_Components!G59</f>
        <v>92.2</v>
      </c>
      <c r="J85" s="48">
        <f>Inflation_Components!H59</f>
        <v>82.833333332999999</v>
      </c>
      <c r="K85" s="48">
        <f>Inflation_Components!I59</f>
        <v>127.033333333</v>
      </c>
      <c r="L85" s="48">
        <f>Inflation_Components!J59</f>
        <v>91.233333333000004</v>
      </c>
      <c r="M85" s="48">
        <f>Inflation_Components!K59</f>
        <v>80.633333332999996</v>
      </c>
      <c r="N85" s="48">
        <f>Inflation_Components!L59</f>
        <v>81.5</v>
      </c>
      <c r="O85" s="48">
        <f>Inflation_Components!M59</f>
        <v>85.3</v>
      </c>
      <c r="P85" s="48">
        <f>HAVER_DE!D84</f>
        <v>648.44000000000005</v>
      </c>
      <c r="Q85" s="48">
        <f>HAVER_DE!E88</f>
        <v>114.75</v>
      </c>
      <c r="R85" s="48">
        <f>HAVER_DE!F84</f>
        <v>186.78</v>
      </c>
      <c r="S85" s="48">
        <f>HAVER_DE!G84</f>
        <v>223.43</v>
      </c>
      <c r="T85" s="48">
        <f>HAVER_DE!H84</f>
        <v>11.866666666666667</v>
      </c>
      <c r="U85" s="48">
        <f>HAVER_DE!I84</f>
        <v>99.866666666666674</v>
      </c>
      <c r="V85" s="48">
        <f>HAVER_DE!J84</f>
        <v>84</v>
      </c>
      <c r="W85" s="48">
        <f>(HAVER_DE!K84)</f>
        <v>47.16</v>
      </c>
      <c r="X85" s="48"/>
      <c r="Y85" s="48"/>
      <c r="Z85" s="48"/>
      <c r="AA85" s="48"/>
      <c r="AB85" s="48"/>
      <c r="AC85" s="48"/>
      <c r="AD85" s="51"/>
      <c r="AE85" s="48"/>
    </row>
    <row r="86" spans="1:31" x14ac:dyDescent="0.25">
      <c r="A86" s="47">
        <v>38443</v>
      </c>
      <c r="B86" s="48">
        <f>Consensus!C83</f>
        <v>1.609</v>
      </c>
      <c r="C86" s="48">
        <f>Consensus!D83</f>
        <v>1.4142857142857099</v>
      </c>
      <c r="D86" s="48">
        <f>Inflation_Components!B60</f>
        <v>79.666666667000001</v>
      </c>
      <c r="E86" s="48">
        <f>Inflation_Components!C60</f>
        <v>77.266666666999996</v>
      </c>
      <c r="F86" s="48">
        <f>Inflation_Components!D60</f>
        <v>91.966666666999998</v>
      </c>
      <c r="G86" s="48">
        <f>Inflation_Components!E60</f>
        <v>83.7</v>
      </c>
      <c r="H86" s="48">
        <f>Inflation_Components!F60</f>
        <v>92.966666666999998</v>
      </c>
      <c r="I86" s="48">
        <f>Inflation_Components!G60</f>
        <v>92.2</v>
      </c>
      <c r="J86" s="48">
        <f>Inflation_Components!H60</f>
        <v>83.633333332999996</v>
      </c>
      <c r="K86" s="48">
        <f>Inflation_Components!I60</f>
        <v>126.4</v>
      </c>
      <c r="L86" s="48">
        <f>Inflation_Components!J60</f>
        <v>91.166666667000001</v>
      </c>
      <c r="M86" s="48">
        <f>Inflation_Components!K60</f>
        <v>80.966666666999998</v>
      </c>
      <c r="N86" s="48">
        <f>Inflation_Components!L60</f>
        <v>81.5</v>
      </c>
      <c r="O86" s="48">
        <f>Inflation_Components!M60</f>
        <v>85.7</v>
      </c>
      <c r="P86" s="48">
        <f>HAVER_DE!D85</f>
        <v>651.91999999999996</v>
      </c>
      <c r="Q86" s="48">
        <f>HAVER_DE!E89</f>
        <v>121.77</v>
      </c>
      <c r="R86" s="48">
        <f>HAVER_DE!F85</f>
        <v>195.96</v>
      </c>
      <c r="S86" s="48">
        <f>HAVER_DE!G85</f>
        <v>227.21</v>
      </c>
      <c r="T86" s="48">
        <f>HAVER_DE!H85</f>
        <v>11.866666666666667</v>
      </c>
      <c r="U86" s="48">
        <f>HAVER_DE!I85</f>
        <v>99.523333333333326</v>
      </c>
      <c r="V86" s="48">
        <f>HAVER_DE!J85</f>
        <v>83.5</v>
      </c>
      <c r="W86" s="48">
        <f>(HAVER_DE!K85)</f>
        <v>51.833333333333336</v>
      </c>
      <c r="X86" s="48"/>
      <c r="Y86" s="48"/>
      <c r="Z86" s="48"/>
      <c r="AA86" s="48"/>
      <c r="AB86" s="48"/>
      <c r="AC86" s="48"/>
      <c r="AD86" s="51"/>
      <c r="AE86" s="48"/>
    </row>
    <row r="87" spans="1:31" x14ac:dyDescent="0.25">
      <c r="A87" s="47">
        <v>38534</v>
      </c>
      <c r="B87" s="48" t="str">
        <f>Consensus!C84</f>
        <v>NaN</v>
      </c>
      <c r="C87" s="48">
        <f>Consensus!D84</f>
        <v>1.75</v>
      </c>
      <c r="D87" s="48">
        <f>Inflation_Components!B61</f>
        <v>79.3</v>
      </c>
      <c r="E87" s="48">
        <f>Inflation_Components!C61</f>
        <v>78.2</v>
      </c>
      <c r="F87" s="48">
        <f>Inflation_Components!D61</f>
        <v>91.266666666999996</v>
      </c>
      <c r="G87" s="48">
        <f>Inflation_Components!E61</f>
        <v>84.6</v>
      </c>
      <c r="H87" s="48">
        <f>Inflation_Components!F61</f>
        <v>92.8</v>
      </c>
      <c r="I87" s="48">
        <f>Inflation_Components!G61</f>
        <v>92.333333332999999</v>
      </c>
      <c r="J87" s="48">
        <f>Inflation_Components!H61</f>
        <v>85.7</v>
      </c>
      <c r="K87" s="48">
        <f>Inflation_Components!I61</f>
        <v>125.033333333</v>
      </c>
      <c r="L87" s="48">
        <f>Inflation_Components!J61</f>
        <v>90.866666667000004</v>
      </c>
      <c r="M87" s="48">
        <f>Inflation_Components!K61</f>
        <v>81.166666667000001</v>
      </c>
      <c r="N87" s="48">
        <f>Inflation_Components!L61</f>
        <v>81.933333332999993</v>
      </c>
      <c r="O87" s="48">
        <f>Inflation_Components!M61</f>
        <v>85.6</v>
      </c>
      <c r="P87" s="48">
        <f>HAVER_DE!D86</f>
        <v>657.44</v>
      </c>
      <c r="Q87" s="48">
        <f>HAVER_DE!E90</f>
        <v>122.31</v>
      </c>
      <c r="R87" s="48">
        <f>HAVER_DE!F86</f>
        <v>200.98</v>
      </c>
      <c r="S87" s="48">
        <f>HAVER_DE!G86</f>
        <v>236.46</v>
      </c>
      <c r="T87" s="48">
        <f>HAVER_DE!H86</f>
        <v>11.666666666666666</v>
      </c>
      <c r="U87" s="48">
        <f>HAVER_DE!I86</f>
        <v>99.686666666666667</v>
      </c>
      <c r="V87" s="48">
        <f>HAVER_DE!J86</f>
        <v>83.8</v>
      </c>
      <c r="W87" s="48">
        <f>(HAVER_DE!K86)</f>
        <v>61.426666666666669</v>
      </c>
      <c r="X87" s="48"/>
      <c r="Y87" s="48"/>
      <c r="Z87" s="48"/>
      <c r="AA87" s="48"/>
      <c r="AB87" s="48"/>
      <c r="AC87" s="48"/>
      <c r="AD87" s="51"/>
      <c r="AE87" s="48"/>
    </row>
    <row r="88" spans="1:31" x14ac:dyDescent="0.25">
      <c r="A88" s="47">
        <v>38626</v>
      </c>
      <c r="B88" s="48">
        <f>Consensus!C85</f>
        <v>1.5329999999999999</v>
      </c>
      <c r="C88" s="48">
        <f>Consensus!D85</f>
        <v>1.9</v>
      </c>
      <c r="D88" s="48">
        <f>Inflation_Components!B62</f>
        <v>79.400000000000006</v>
      </c>
      <c r="E88" s="48">
        <f>Inflation_Components!C62</f>
        <v>79.900000000000006</v>
      </c>
      <c r="F88" s="48">
        <f>Inflation_Components!D62</f>
        <v>91.4</v>
      </c>
      <c r="G88" s="48">
        <f>Inflation_Components!E62</f>
        <v>85.3</v>
      </c>
      <c r="H88" s="48">
        <f>Inflation_Components!F62</f>
        <v>92.8</v>
      </c>
      <c r="I88" s="48">
        <f>Inflation_Components!G62</f>
        <v>92.466666666999998</v>
      </c>
      <c r="J88" s="48">
        <f>Inflation_Components!H62</f>
        <v>86.6</v>
      </c>
      <c r="K88" s="48">
        <f>Inflation_Components!I62</f>
        <v>122.8</v>
      </c>
      <c r="L88" s="48">
        <f>Inflation_Components!J62</f>
        <v>90.8</v>
      </c>
      <c r="M88" s="48">
        <f>Inflation_Components!K62</f>
        <v>81.599999999999994</v>
      </c>
      <c r="N88" s="48">
        <f>Inflation_Components!L62</f>
        <v>82.2</v>
      </c>
      <c r="O88" s="48">
        <f>Inflation_Components!M62</f>
        <v>85.733333333000004</v>
      </c>
      <c r="P88" s="48">
        <f>HAVER_DE!D87</f>
        <v>660.54</v>
      </c>
      <c r="Q88" s="48">
        <f>HAVER_DE!E91</f>
        <v>126.29</v>
      </c>
      <c r="R88" s="48">
        <f>HAVER_DE!F87</f>
        <v>209.38</v>
      </c>
      <c r="S88" s="48">
        <f>HAVER_DE!G87</f>
        <v>240.28</v>
      </c>
      <c r="T88" s="48">
        <f>HAVER_DE!H87</f>
        <v>11.433333333333332</v>
      </c>
      <c r="U88" s="48">
        <f>HAVER_DE!I87</f>
        <v>100.92333333333333</v>
      </c>
      <c r="V88" s="48">
        <f>HAVER_DE!J87</f>
        <v>84.2</v>
      </c>
      <c r="W88" s="48">
        <f>(HAVER_DE!K87)</f>
        <v>57.06</v>
      </c>
      <c r="X88" s="48"/>
      <c r="Y88" s="48"/>
      <c r="Z88" s="48"/>
      <c r="AA88" s="48"/>
      <c r="AB88" s="48"/>
      <c r="AC88" s="48"/>
      <c r="AD88" s="51"/>
      <c r="AE88" s="48"/>
    </row>
    <row r="89" spans="1:31" x14ac:dyDescent="0.25">
      <c r="A89" s="47">
        <v>38718</v>
      </c>
      <c r="B89" s="48" t="str">
        <f>Consensus!C86</f>
        <v>NaN</v>
      </c>
      <c r="C89" s="48">
        <f>Consensus!D86</f>
        <v>2</v>
      </c>
      <c r="D89" s="48">
        <f>Inflation_Components!B63</f>
        <v>79.966666666999998</v>
      </c>
      <c r="E89" s="48">
        <f>Inflation_Components!C63</f>
        <v>79.766666666999996</v>
      </c>
      <c r="F89" s="48">
        <f>Inflation_Components!D63</f>
        <v>90.733333333000004</v>
      </c>
      <c r="G89" s="48">
        <f>Inflation_Components!E63</f>
        <v>86.033333333000002</v>
      </c>
      <c r="H89" s="48">
        <f>Inflation_Components!F63</f>
        <v>92.766666666999996</v>
      </c>
      <c r="I89" s="48">
        <f>Inflation_Components!G63</f>
        <v>92.666666667000001</v>
      </c>
      <c r="J89" s="48">
        <f>Inflation_Components!H63</f>
        <v>86.733333333000004</v>
      </c>
      <c r="K89" s="48">
        <f>Inflation_Components!I63</f>
        <v>121.633333333</v>
      </c>
      <c r="L89" s="48">
        <f>Inflation_Components!J63</f>
        <v>90.733333333000004</v>
      </c>
      <c r="M89" s="48">
        <f>Inflation_Components!K63</f>
        <v>81.3</v>
      </c>
      <c r="N89" s="48">
        <f>Inflation_Components!L63</f>
        <v>82.2</v>
      </c>
      <c r="O89" s="48">
        <f>Inflation_Components!M63</f>
        <v>85.966666666999998</v>
      </c>
      <c r="P89" s="48">
        <f>HAVER_DE!D88</f>
        <v>666.89</v>
      </c>
      <c r="Q89" s="48">
        <f>HAVER_DE!E92</f>
        <v>126.71</v>
      </c>
      <c r="R89" s="48">
        <f>HAVER_DE!F88</f>
        <v>214.52</v>
      </c>
      <c r="S89" s="48">
        <f>HAVER_DE!G88</f>
        <v>248.43</v>
      </c>
      <c r="T89" s="48">
        <f>HAVER_DE!H88</f>
        <v>11.4</v>
      </c>
      <c r="U89" s="48">
        <f>HAVER_DE!I88</f>
        <v>103.31</v>
      </c>
      <c r="V89" s="48">
        <f>HAVER_DE!J88</f>
        <v>85.1</v>
      </c>
      <c r="W89" s="48">
        <f>(HAVER_DE!K88)</f>
        <v>61.75</v>
      </c>
      <c r="X89" s="48"/>
      <c r="Y89" s="48"/>
      <c r="Z89" s="48"/>
      <c r="AA89" s="48"/>
      <c r="AB89" s="48"/>
      <c r="AC89" s="48"/>
      <c r="AD89" s="51"/>
      <c r="AE89" s="48"/>
    </row>
    <row r="90" spans="1:31" x14ac:dyDescent="0.25">
      <c r="A90" s="47">
        <v>38808</v>
      </c>
      <c r="B90" s="48">
        <f>Consensus!C87</f>
        <v>1.5269999999999999</v>
      </c>
      <c r="C90" s="48">
        <f>Consensus!D87</f>
        <v>2.0285714285714298</v>
      </c>
      <c r="D90" s="48">
        <f>Inflation_Components!B64</f>
        <v>80.7</v>
      </c>
      <c r="E90" s="48">
        <f>Inflation_Components!C64</f>
        <v>79.8</v>
      </c>
      <c r="F90" s="48">
        <f>Inflation_Components!D64</f>
        <v>91.266666666999996</v>
      </c>
      <c r="G90" s="48">
        <f>Inflation_Components!E64</f>
        <v>86.466666666999998</v>
      </c>
      <c r="H90" s="48">
        <f>Inflation_Components!F64</f>
        <v>92.8</v>
      </c>
      <c r="I90" s="48">
        <f>Inflation_Components!G64</f>
        <v>92.733333333000004</v>
      </c>
      <c r="J90" s="48">
        <f>Inflation_Components!H64</f>
        <v>87.566666667000007</v>
      </c>
      <c r="K90" s="48">
        <f>Inflation_Components!I64</f>
        <v>120.93333333299999</v>
      </c>
      <c r="L90" s="48">
        <f>Inflation_Components!J64</f>
        <v>90.533333333000002</v>
      </c>
      <c r="M90" s="48">
        <f>Inflation_Components!K64</f>
        <v>81.7</v>
      </c>
      <c r="N90" s="48">
        <f>Inflation_Components!L64</f>
        <v>82.6</v>
      </c>
      <c r="O90" s="48">
        <f>Inflation_Components!M64</f>
        <v>86.166666667000001</v>
      </c>
      <c r="P90" s="48">
        <f>HAVER_DE!D89</f>
        <v>678.38</v>
      </c>
      <c r="Q90" s="48">
        <f>HAVER_DE!E93</f>
        <v>125.5</v>
      </c>
      <c r="R90" s="48">
        <f>HAVER_DE!F89</f>
        <v>217.96</v>
      </c>
      <c r="S90" s="48">
        <f>HAVER_DE!G89</f>
        <v>255.86</v>
      </c>
      <c r="T90" s="48">
        <f>HAVER_DE!H89</f>
        <v>11</v>
      </c>
      <c r="U90" s="48">
        <f>HAVER_DE!I89</f>
        <v>103.79666666666667</v>
      </c>
      <c r="V90" s="48">
        <f>HAVER_DE!J89</f>
        <v>86.4</v>
      </c>
      <c r="W90" s="48">
        <f>(HAVER_DE!K89)</f>
        <v>69.623333333333335</v>
      </c>
      <c r="X90" s="48"/>
      <c r="Y90" s="48"/>
      <c r="Z90" s="48"/>
      <c r="AA90" s="48"/>
      <c r="AB90" s="48"/>
      <c r="AC90" s="48"/>
      <c r="AD90" s="51"/>
      <c r="AE90" s="48"/>
    </row>
    <row r="91" spans="1:31" x14ac:dyDescent="0.25">
      <c r="A91" s="47">
        <v>38899</v>
      </c>
      <c r="B91" s="48" t="str">
        <f>Consensus!C88</f>
        <v>NaN</v>
      </c>
      <c r="C91" s="48">
        <f>Consensus!D88</f>
        <v>2</v>
      </c>
      <c r="D91" s="48">
        <f>Inflation_Components!B65</f>
        <v>81.599999999999994</v>
      </c>
      <c r="E91" s="48">
        <f>Inflation_Components!C65</f>
        <v>79.866666667000004</v>
      </c>
      <c r="F91" s="48">
        <f>Inflation_Components!D65</f>
        <v>90.833333332999999</v>
      </c>
      <c r="G91" s="48">
        <f>Inflation_Components!E65</f>
        <v>86.866666667000004</v>
      </c>
      <c r="H91" s="48">
        <f>Inflation_Components!F65</f>
        <v>92.566666667000007</v>
      </c>
      <c r="I91" s="48">
        <f>Inflation_Components!G65</f>
        <v>92.666666667000001</v>
      </c>
      <c r="J91" s="48">
        <f>Inflation_Components!H65</f>
        <v>87.766666666999996</v>
      </c>
      <c r="K91" s="48">
        <f>Inflation_Components!I65</f>
        <v>119.7</v>
      </c>
      <c r="L91" s="48">
        <f>Inflation_Components!J65</f>
        <v>90.233333333000004</v>
      </c>
      <c r="M91" s="48">
        <f>Inflation_Components!K65</f>
        <v>82.666666667000001</v>
      </c>
      <c r="N91" s="48">
        <f>Inflation_Components!L65</f>
        <v>82.966666666999998</v>
      </c>
      <c r="O91" s="48">
        <f>Inflation_Components!M65</f>
        <v>86.633333332999996</v>
      </c>
      <c r="P91" s="48">
        <f>HAVER_DE!D90</f>
        <v>683.67</v>
      </c>
      <c r="Q91" s="48">
        <f>HAVER_DE!E94</f>
        <v>126.06</v>
      </c>
      <c r="R91" s="48">
        <f>HAVER_DE!F90</f>
        <v>222.24</v>
      </c>
      <c r="S91" s="48">
        <f>HAVER_DE!G90</f>
        <v>263.37</v>
      </c>
      <c r="T91" s="48">
        <f>HAVER_DE!H90</f>
        <v>10.533333333333333</v>
      </c>
      <c r="U91" s="48">
        <f>HAVER_DE!I90</f>
        <v>102.86333333333333</v>
      </c>
      <c r="V91" s="48">
        <f>HAVER_DE!J90</f>
        <v>87.2</v>
      </c>
      <c r="W91" s="48">
        <f>(HAVER_DE!K90)</f>
        <v>69.493333333333325</v>
      </c>
      <c r="X91" s="48"/>
      <c r="Y91" s="48"/>
      <c r="Z91" s="48"/>
      <c r="AA91" s="48"/>
      <c r="AB91" s="48"/>
      <c r="AC91" s="48"/>
      <c r="AD91" s="51"/>
      <c r="AE91" s="48"/>
    </row>
    <row r="92" spans="1:31" x14ac:dyDescent="0.25">
      <c r="A92" s="47">
        <v>38991</v>
      </c>
      <c r="B92" s="48">
        <f>Consensus!C89</f>
        <v>1.583</v>
      </c>
      <c r="C92" s="48">
        <f>Consensus!D89</f>
        <v>1.8571428571428601</v>
      </c>
      <c r="D92" s="48">
        <f>Inflation_Components!B66</f>
        <v>82</v>
      </c>
      <c r="E92" s="48">
        <f>Inflation_Components!C66</f>
        <v>82.5</v>
      </c>
      <c r="F92" s="48">
        <f>Inflation_Components!D66</f>
        <v>91.666666667000001</v>
      </c>
      <c r="G92" s="48">
        <f>Inflation_Components!E66</f>
        <v>87.133333332999996</v>
      </c>
      <c r="H92" s="48">
        <f>Inflation_Components!F66</f>
        <v>92.866666667000004</v>
      </c>
      <c r="I92" s="48">
        <f>Inflation_Components!G66</f>
        <v>92.8</v>
      </c>
      <c r="J92" s="48">
        <f>Inflation_Components!H66</f>
        <v>86.966666666999998</v>
      </c>
      <c r="K92" s="48">
        <f>Inflation_Components!I66</f>
        <v>118.966666667</v>
      </c>
      <c r="L92" s="48">
        <f>Inflation_Components!J66</f>
        <v>90.266666666999996</v>
      </c>
      <c r="M92" s="48">
        <f>Inflation_Components!K66</f>
        <v>83.433333332999993</v>
      </c>
      <c r="N92" s="48">
        <f>Inflation_Components!L66</f>
        <v>83.533333333000002</v>
      </c>
      <c r="O92" s="48">
        <f>Inflation_Components!M66</f>
        <v>87.133333332999996</v>
      </c>
      <c r="P92" s="48">
        <f>HAVER_DE!D91</f>
        <v>694.02</v>
      </c>
      <c r="Q92" s="48">
        <f>HAVER_DE!E95</f>
        <v>128.9</v>
      </c>
      <c r="R92" s="48">
        <f>HAVER_DE!F91</f>
        <v>229.9</v>
      </c>
      <c r="S92" s="48">
        <f>HAVER_DE!G91</f>
        <v>278.77999999999997</v>
      </c>
      <c r="T92" s="48">
        <f>HAVER_DE!H91</f>
        <v>10.066666666666666</v>
      </c>
      <c r="U92" s="48">
        <f>HAVER_DE!I91</f>
        <v>102.57333333333334</v>
      </c>
      <c r="V92" s="48">
        <f>HAVER_DE!J91</f>
        <v>87.7</v>
      </c>
      <c r="W92" s="48">
        <f>(HAVER_DE!K91)</f>
        <v>59.683333333333337</v>
      </c>
      <c r="X92" s="48"/>
      <c r="Y92" s="48"/>
      <c r="Z92" s="48"/>
      <c r="AA92" s="48"/>
      <c r="AB92" s="48"/>
      <c r="AC92" s="48"/>
      <c r="AD92" s="51"/>
      <c r="AE92" s="48"/>
    </row>
    <row r="93" spans="1:31" x14ac:dyDescent="0.25">
      <c r="A93" s="47">
        <v>39083</v>
      </c>
      <c r="B93" s="48" t="str">
        <f>Consensus!C90</f>
        <v>NaN</v>
      </c>
      <c r="C93" s="48">
        <f>Consensus!D90</f>
        <v>1.6375</v>
      </c>
      <c r="D93" s="48">
        <f>Inflation_Components!B67</f>
        <v>82.133333332999996</v>
      </c>
      <c r="E93" s="48">
        <f>Inflation_Components!C67</f>
        <v>83</v>
      </c>
      <c r="F93" s="48">
        <f>Inflation_Components!D67</f>
        <v>91.966666666999998</v>
      </c>
      <c r="G93" s="48">
        <f>Inflation_Components!E67</f>
        <v>87.6</v>
      </c>
      <c r="H93" s="48">
        <f>Inflation_Components!F67</f>
        <v>93.366666667000004</v>
      </c>
      <c r="I93" s="48">
        <f>Inflation_Components!G67</f>
        <v>93.566666667000007</v>
      </c>
      <c r="J93" s="48">
        <f>Inflation_Components!H67</f>
        <v>89.033333333000002</v>
      </c>
      <c r="K93" s="48">
        <f>Inflation_Components!I67</f>
        <v>120.2</v>
      </c>
      <c r="L93" s="48">
        <f>Inflation_Components!J67</f>
        <v>90.866666667000004</v>
      </c>
      <c r="M93" s="48">
        <f>Inflation_Components!K67</f>
        <v>83.933333332999993</v>
      </c>
      <c r="N93" s="48">
        <f>Inflation_Components!L67</f>
        <v>84.233333333000004</v>
      </c>
      <c r="O93" s="48">
        <f>Inflation_Components!M67</f>
        <v>88.1</v>
      </c>
      <c r="P93" s="48">
        <f>HAVER_DE!D92</f>
        <v>694.48</v>
      </c>
      <c r="Q93" s="48">
        <f>HAVER_DE!E96</f>
        <v>129.63</v>
      </c>
      <c r="R93" s="48">
        <f>HAVER_DE!F92</f>
        <v>231.89</v>
      </c>
      <c r="S93" s="48">
        <f>HAVER_DE!G92</f>
        <v>277.08</v>
      </c>
      <c r="T93" s="48">
        <f>HAVER_DE!H92</f>
        <v>9.4666666666666668</v>
      </c>
      <c r="U93" s="48">
        <f>HAVER_DE!I92</f>
        <v>104.46</v>
      </c>
      <c r="V93" s="48">
        <f>HAVER_DE!J92</f>
        <v>88.2</v>
      </c>
      <c r="W93" s="48">
        <f>(HAVER_DE!K92)</f>
        <v>57.75333333333333</v>
      </c>
      <c r="X93" s="48"/>
      <c r="Y93" s="48"/>
      <c r="Z93" s="48"/>
      <c r="AA93" s="48"/>
      <c r="AB93" s="48"/>
      <c r="AC93" s="48"/>
      <c r="AD93" s="51"/>
      <c r="AE93" s="48"/>
    </row>
    <row r="94" spans="1:31" x14ac:dyDescent="0.25">
      <c r="A94" s="47">
        <v>39173</v>
      </c>
      <c r="B94" s="48">
        <f>Consensus!C91</f>
        <v>1.6180000000000001</v>
      </c>
      <c r="C94" s="48">
        <f>Consensus!D91</f>
        <v>1.7</v>
      </c>
      <c r="D94" s="48">
        <f>Inflation_Components!B68</f>
        <v>83</v>
      </c>
      <c r="E94" s="48">
        <f>Inflation_Components!C68</f>
        <v>83.066666667000007</v>
      </c>
      <c r="F94" s="48">
        <f>Inflation_Components!D68</f>
        <v>92.233333333000004</v>
      </c>
      <c r="G94" s="48">
        <f>Inflation_Components!E68</f>
        <v>87.9</v>
      </c>
      <c r="H94" s="48">
        <f>Inflation_Components!F68</f>
        <v>93.6</v>
      </c>
      <c r="I94" s="48">
        <f>Inflation_Components!G68</f>
        <v>93.766666666999996</v>
      </c>
      <c r="J94" s="48">
        <f>Inflation_Components!H68</f>
        <v>90.1</v>
      </c>
      <c r="K94" s="48">
        <f>Inflation_Components!I68</f>
        <v>119.633333333</v>
      </c>
      <c r="L94" s="48">
        <f>Inflation_Components!J68</f>
        <v>90.766666666999996</v>
      </c>
      <c r="M94" s="48">
        <f>Inflation_Components!K68</f>
        <v>107.43333333299999</v>
      </c>
      <c r="N94" s="48">
        <f>Inflation_Components!L68</f>
        <v>84.866666667000004</v>
      </c>
      <c r="O94" s="48">
        <f>Inflation_Components!M68</f>
        <v>88.5</v>
      </c>
      <c r="P94" s="48">
        <f>HAVER_DE!D93</f>
        <v>700.3</v>
      </c>
      <c r="Q94" s="48">
        <f>HAVER_DE!E97</f>
        <v>126.96</v>
      </c>
      <c r="R94" s="48">
        <f>HAVER_DE!F93</f>
        <v>233.11</v>
      </c>
      <c r="S94" s="48">
        <f>HAVER_DE!G93</f>
        <v>283.95</v>
      </c>
      <c r="T94" s="48">
        <f>HAVER_DE!H93</f>
        <v>9.1</v>
      </c>
      <c r="U94" s="48">
        <f>HAVER_DE!I93</f>
        <v>107.09666666666665</v>
      </c>
      <c r="V94" s="48">
        <f>HAVER_DE!J93</f>
        <v>88.7</v>
      </c>
      <c r="W94" s="48">
        <f>(HAVER_DE!K93)</f>
        <v>68.813333333333333</v>
      </c>
      <c r="X94" s="48"/>
      <c r="Y94" s="48"/>
      <c r="Z94" s="48"/>
      <c r="AA94" s="48"/>
      <c r="AB94" s="48"/>
      <c r="AC94" s="48"/>
      <c r="AD94" s="51"/>
      <c r="AE94" s="48"/>
    </row>
    <row r="95" spans="1:31" x14ac:dyDescent="0.25">
      <c r="A95" s="47">
        <v>39264</v>
      </c>
      <c r="B95" s="48" t="str">
        <f>Consensus!C92</f>
        <v>NaN</v>
      </c>
      <c r="C95" s="48">
        <f>Consensus!D92</f>
        <v>1.7302436995277699</v>
      </c>
      <c r="D95" s="48">
        <f>Inflation_Components!B69</f>
        <v>84.133333332999996</v>
      </c>
      <c r="E95" s="48">
        <f>Inflation_Components!C69</f>
        <v>83.133333332999996</v>
      </c>
      <c r="F95" s="48">
        <f>Inflation_Components!D69</f>
        <v>92.466666666999998</v>
      </c>
      <c r="G95" s="48">
        <f>Inflation_Components!E69</f>
        <v>88.4</v>
      </c>
      <c r="H95" s="48">
        <f>Inflation_Components!F69</f>
        <v>93.933333332999993</v>
      </c>
      <c r="I95" s="48">
        <f>Inflation_Components!G69</f>
        <v>94.033333333000002</v>
      </c>
      <c r="J95" s="48">
        <f>Inflation_Components!H69</f>
        <v>90.666666667000001</v>
      </c>
      <c r="K95" s="48">
        <f>Inflation_Components!I69</f>
        <v>118.466666667</v>
      </c>
      <c r="L95" s="48">
        <f>Inflation_Components!J69</f>
        <v>90.7</v>
      </c>
      <c r="M95" s="48">
        <f>Inflation_Components!K69</f>
        <v>108.1</v>
      </c>
      <c r="N95" s="48">
        <f>Inflation_Components!L69</f>
        <v>85.466666666999998</v>
      </c>
      <c r="O95" s="48">
        <f>Inflation_Components!M69</f>
        <v>89.033333333000002</v>
      </c>
      <c r="P95" s="48">
        <f>HAVER_DE!D94</f>
        <v>703.92</v>
      </c>
      <c r="Q95" s="48">
        <f>HAVER_DE!E98</f>
        <v>127.41</v>
      </c>
      <c r="R95" s="48">
        <f>HAVER_DE!F94</f>
        <v>238.19</v>
      </c>
      <c r="S95" s="48">
        <f>HAVER_DE!G94</f>
        <v>289.61</v>
      </c>
      <c r="T95" s="48">
        <f>HAVER_DE!H94</f>
        <v>8.8000000000000007</v>
      </c>
      <c r="U95" s="48">
        <f>HAVER_DE!I94</f>
        <v>105.67666666666666</v>
      </c>
      <c r="V95" s="48">
        <f>HAVER_DE!J94</f>
        <v>88.1</v>
      </c>
      <c r="W95" s="48">
        <f>(HAVER_DE!K94)</f>
        <v>74.873333333333335</v>
      </c>
      <c r="X95" s="48"/>
      <c r="Y95" s="48"/>
      <c r="Z95" s="48"/>
      <c r="AA95" s="48"/>
      <c r="AB95" s="48"/>
      <c r="AC95" s="48"/>
      <c r="AD95" s="51"/>
      <c r="AE95" s="48"/>
    </row>
    <row r="96" spans="1:31" x14ac:dyDescent="0.25">
      <c r="A96" s="47">
        <v>39356</v>
      </c>
      <c r="B96" s="48">
        <f>Consensus!C93</f>
        <v>1.59</v>
      </c>
      <c r="C96" s="48">
        <f>Consensus!D93</f>
        <v>2.0899351964778701</v>
      </c>
      <c r="D96" s="48">
        <f>Inflation_Components!B70</f>
        <v>87.333333332999999</v>
      </c>
      <c r="E96" s="48">
        <f>Inflation_Components!C70</f>
        <v>83.466666666999998</v>
      </c>
      <c r="F96" s="48">
        <f>Inflation_Components!D70</f>
        <v>92.7</v>
      </c>
      <c r="G96" s="48">
        <f>Inflation_Components!E70</f>
        <v>89.266666666999996</v>
      </c>
      <c r="H96" s="48">
        <f>Inflation_Components!F70</f>
        <v>94.533333333000002</v>
      </c>
      <c r="I96" s="48">
        <f>Inflation_Components!G70</f>
        <v>94.133333332999996</v>
      </c>
      <c r="J96" s="48">
        <f>Inflation_Components!H70</f>
        <v>92.466666666999998</v>
      </c>
      <c r="K96" s="48">
        <f>Inflation_Components!I70</f>
        <v>117.6</v>
      </c>
      <c r="L96" s="48">
        <f>Inflation_Components!J70</f>
        <v>90.566666667000007</v>
      </c>
      <c r="M96" s="48">
        <f>Inflation_Components!K70</f>
        <v>112.2</v>
      </c>
      <c r="N96" s="48">
        <f>Inflation_Components!L70</f>
        <v>85.8</v>
      </c>
      <c r="O96" s="48">
        <f>Inflation_Components!M70</f>
        <v>89.366666667000004</v>
      </c>
      <c r="P96" s="48">
        <f>HAVER_DE!D95</f>
        <v>708.46</v>
      </c>
      <c r="Q96" s="48">
        <f>HAVER_DE!E99</f>
        <v>125.18</v>
      </c>
      <c r="R96" s="48">
        <f>HAVER_DE!F95</f>
        <v>238.93</v>
      </c>
      <c r="S96" s="48">
        <f>HAVER_DE!G95</f>
        <v>292.48</v>
      </c>
      <c r="T96" s="48">
        <f>HAVER_DE!H95</f>
        <v>8.5</v>
      </c>
      <c r="U96" s="48">
        <f>HAVER_DE!I95</f>
        <v>103.61333333333334</v>
      </c>
      <c r="V96" s="48">
        <f>HAVER_DE!J95</f>
        <v>88.1</v>
      </c>
      <c r="W96" s="48">
        <f>(HAVER_DE!K95)</f>
        <v>88.79</v>
      </c>
      <c r="X96" s="48"/>
      <c r="Y96" s="48"/>
      <c r="Z96" s="48"/>
      <c r="AA96" s="48"/>
      <c r="AB96" s="48"/>
      <c r="AC96" s="48"/>
      <c r="AD96" s="51"/>
      <c r="AE96" s="48"/>
    </row>
    <row r="97" spans="1:31" x14ac:dyDescent="0.25">
      <c r="A97" s="47">
        <v>39448</v>
      </c>
      <c r="B97" s="48" t="str">
        <f>Consensus!C94</f>
        <v>NaN</v>
      </c>
      <c r="C97" s="48">
        <f>Consensus!D94</f>
        <v>2.0377045035153301</v>
      </c>
      <c r="D97" s="48">
        <f>Inflation_Components!B71</f>
        <v>88.4</v>
      </c>
      <c r="E97" s="48">
        <f>Inflation_Components!C71</f>
        <v>84</v>
      </c>
      <c r="F97" s="48">
        <f>Inflation_Components!D71</f>
        <v>92.833333332999999</v>
      </c>
      <c r="G97" s="48">
        <f>Inflation_Components!E71</f>
        <v>90.033333333000002</v>
      </c>
      <c r="H97" s="48">
        <f>Inflation_Components!F71</f>
        <v>94.933333332999993</v>
      </c>
      <c r="I97" s="48">
        <f>Inflation_Components!G71</f>
        <v>94.866666667000004</v>
      </c>
      <c r="J97" s="48">
        <f>Inflation_Components!H71</f>
        <v>93.233333333000004</v>
      </c>
      <c r="K97" s="48">
        <f>Inflation_Components!I71</f>
        <v>116.43333333299999</v>
      </c>
      <c r="L97" s="48">
        <f>Inflation_Components!J71</f>
        <v>90.466666666999998</v>
      </c>
      <c r="M97" s="48">
        <f>Inflation_Components!K71</f>
        <v>112.966666667</v>
      </c>
      <c r="N97" s="48">
        <f>Inflation_Components!L71</f>
        <v>86.1</v>
      </c>
      <c r="O97" s="48">
        <f>Inflation_Components!M71</f>
        <v>90.1</v>
      </c>
      <c r="P97" s="48">
        <f>HAVER_DE!D96</f>
        <v>712.99</v>
      </c>
      <c r="Q97" s="48">
        <f>HAVER_DE!E100</f>
        <v>114.1</v>
      </c>
      <c r="R97" s="48">
        <f>HAVER_DE!F96</f>
        <v>241.42</v>
      </c>
      <c r="S97" s="48">
        <f>HAVER_DE!G96</f>
        <v>295.67</v>
      </c>
      <c r="T97" s="48">
        <f>HAVER_DE!H96</f>
        <v>8.0333333333333332</v>
      </c>
      <c r="U97" s="48">
        <f>HAVER_DE!I96</f>
        <v>102.89666666666666</v>
      </c>
      <c r="V97" s="48">
        <f>HAVER_DE!J96</f>
        <v>88.8</v>
      </c>
      <c r="W97" s="48">
        <f>(HAVER_DE!K96)</f>
        <v>96.853333333333339</v>
      </c>
      <c r="X97" s="48"/>
      <c r="Y97" s="48"/>
      <c r="Z97" s="48"/>
      <c r="AA97" s="48"/>
      <c r="AB97" s="48"/>
      <c r="AC97" s="48"/>
      <c r="AD97" s="51"/>
      <c r="AE97" s="48"/>
    </row>
    <row r="98" spans="1:31" x14ac:dyDescent="0.25">
      <c r="A98" s="47">
        <v>39539</v>
      </c>
      <c r="B98" s="48">
        <f>Consensus!C95</f>
        <v>1.6539999999999999</v>
      </c>
      <c r="C98" s="48">
        <f>Consensus!D95</f>
        <v>2.3115100517557101</v>
      </c>
      <c r="D98" s="48">
        <f>Inflation_Components!B72</f>
        <v>89.1</v>
      </c>
      <c r="E98" s="48">
        <f>Inflation_Components!C72</f>
        <v>84.7</v>
      </c>
      <c r="F98" s="48">
        <f>Inflation_Components!D72</f>
        <v>92.566666667000007</v>
      </c>
      <c r="G98" s="48">
        <f>Inflation_Components!E72</f>
        <v>91.1</v>
      </c>
      <c r="H98" s="48">
        <f>Inflation_Components!F72</f>
        <v>94.9</v>
      </c>
      <c r="I98" s="48">
        <f>Inflation_Components!G72</f>
        <v>95.333333332999999</v>
      </c>
      <c r="J98" s="48">
        <f>Inflation_Components!H72</f>
        <v>94.3</v>
      </c>
      <c r="K98" s="48">
        <f>Inflation_Components!I72</f>
        <v>115.43333333299999</v>
      </c>
      <c r="L98" s="48">
        <f>Inflation_Components!J72</f>
        <v>90.6</v>
      </c>
      <c r="M98" s="48">
        <f>Inflation_Components!K72</f>
        <v>113.666666667</v>
      </c>
      <c r="N98" s="48">
        <f>Inflation_Components!L72</f>
        <v>86.533333333000002</v>
      </c>
      <c r="O98" s="48">
        <f>Inflation_Components!M72</f>
        <v>90.5</v>
      </c>
      <c r="P98" s="48">
        <f>HAVER_DE!D97</f>
        <v>711.26</v>
      </c>
      <c r="Q98" s="48">
        <f>HAVER_DE!E101</f>
        <v>112.89</v>
      </c>
      <c r="R98" s="48">
        <f>HAVER_DE!F97</f>
        <v>238.96</v>
      </c>
      <c r="S98" s="48">
        <f>HAVER_DE!G97</f>
        <v>294.47000000000003</v>
      </c>
      <c r="T98" s="48">
        <f>HAVER_DE!H97</f>
        <v>7.833333333333333</v>
      </c>
      <c r="U98" s="48">
        <f>HAVER_DE!I97</f>
        <v>102.16333333333334</v>
      </c>
      <c r="V98" s="48">
        <f>HAVER_DE!J97</f>
        <v>88</v>
      </c>
      <c r="W98" s="48">
        <f>(HAVER_DE!K97)</f>
        <v>121.48666666666666</v>
      </c>
      <c r="X98" s="48"/>
      <c r="Y98" s="48"/>
      <c r="Z98" s="48"/>
      <c r="AA98" s="48"/>
      <c r="AB98" s="48"/>
      <c r="AC98" s="48"/>
      <c r="AD98" s="51"/>
      <c r="AE98" s="48"/>
    </row>
    <row r="99" spans="1:31" x14ac:dyDescent="0.25">
      <c r="A99" s="47">
        <v>39630</v>
      </c>
      <c r="B99" s="48" t="str">
        <f>Consensus!C96</f>
        <v>NaN</v>
      </c>
      <c r="C99" s="48">
        <f>Consensus!D96</f>
        <v>2.1981503567417802</v>
      </c>
      <c r="D99" s="48">
        <f>Inflation_Components!B73</f>
        <v>89.966666666999998</v>
      </c>
      <c r="E99" s="48">
        <f>Inflation_Components!C73</f>
        <v>85.066666667000007</v>
      </c>
      <c r="F99" s="48">
        <f>Inflation_Components!D73</f>
        <v>93.066666667000007</v>
      </c>
      <c r="G99" s="48">
        <f>Inflation_Components!E73</f>
        <v>91.933333332999993</v>
      </c>
      <c r="H99" s="48">
        <f>Inflation_Components!F73</f>
        <v>95.333333332999999</v>
      </c>
      <c r="I99" s="48">
        <f>Inflation_Components!G73</f>
        <v>95.8</v>
      </c>
      <c r="J99" s="48">
        <f>Inflation_Components!H73</f>
        <v>95.133333332999996</v>
      </c>
      <c r="K99" s="48">
        <f>Inflation_Components!I73</f>
        <v>114.266666667</v>
      </c>
      <c r="L99" s="48">
        <f>Inflation_Components!J73</f>
        <v>90.766666666999996</v>
      </c>
      <c r="M99" s="48">
        <f>Inflation_Components!K73</f>
        <v>112.43333333299999</v>
      </c>
      <c r="N99" s="48">
        <f>Inflation_Components!L73</f>
        <v>87.3</v>
      </c>
      <c r="O99" s="48">
        <f>Inflation_Components!M73</f>
        <v>90.766666666999996</v>
      </c>
      <c r="P99" s="48">
        <f>HAVER_DE!D98</f>
        <v>706.72</v>
      </c>
      <c r="Q99" s="48">
        <f>HAVER_DE!E102</f>
        <v>112.88</v>
      </c>
      <c r="R99" s="48">
        <f>HAVER_DE!F98</f>
        <v>243.35</v>
      </c>
      <c r="S99" s="48">
        <f>HAVER_DE!G98</f>
        <v>291.95</v>
      </c>
      <c r="T99" s="48">
        <f>HAVER_DE!H98</f>
        <v>7.6333333333333329</v>
      </c>
      <c r="U99" s="48">
        <f>HAVER_DE!I98</f>
        <v>99.11</v>
      </c>
      <c r="V99" s="48">
        <f>HAVER_DE!J98</f>
        <v>86.1</v>
      </c>
      <c r="W99" s="48">
        <f>(HAVER_DE!K98)</f>
        <v>114.78333333333335</v>
      </c>
      <c r="X99" s="48"/>
      <c r="Y99" s="48"/>
      <c r="Z99" s="48"/>
      <c r="AA99" s="48"/>
      <c r="AB99" s="48"/>
      <c r="AC99" s="48"/>
      <c r="AD99" s="51"/>
      <c r="AE99" s="48"/>
    </row>
    <row r="100" spans="1:31" x14ac:dyDescent="0.25">
      <c r="A100" s="47">
        <v>39722</v>
      </c>
      <c r="B100" s="48">
        <f>Consensus!C97</f>
        <v>1.75</v>
      </c>
      <c r="C100" s="48">
        <f>Consensus!D97</f>
        <v>1.3233114065896601</v>
      </c>
      <c r="D100" s="48">
        <f>Inflation_Components!B74</f>
        <v>89.666666667000001</v>
      </c>
      <c r="E100" s="48">
        <f>Inflation_Components!C74</f>
        <v>85.166666667000001</v>
      </c>
      <c r="F100" s="48">
        <f>Inflation_Components!D74</f>
        <v>93.3</v>
      </c>
      <c r="G100" s="48">
        <f>Inflation_Components!E74</f>
        <v>92.033333333000002</v>
      </c>
      <c r="H100" s="48">
        <f>Inflation_Components!F74</f>
        <v>95.833333332999999</v>
      </c>
      <c r="I100" s="48">
        <f>Inflation_Components!G74</f>
        <v>95.8</v>
      </c>
      <c r="J100" s="48">
        <f>Inflation_Components!H74</f>
        <v>91.666666667000001</v>
      </c>
      <c r="K100" s="48">
        <f>Inflation_Components!I74</f>
        <v>113.666666667</v>
      </c>
      <c r="L100" s="48">
        <f>Inflation_Components!J74</f>
        <v>91.366666667000004</v>
      </c>
      <c r="M100" s="48">
        <f>Inflation_Components!K74</f>
        <v>107.9</v>
      </c>
      <c r="N100" s="48">
        <f>Inflation_Components!L74</f>
        <v>87.933333332999993</v>
      </c>
      <c r="O100" s="48">
        <f>Inflation_Components!M74</f>
        <v>91.033333333000002</v>
      </c>
      <c r="P100" s="48">
        <f>HAVER_DE!D99</f>
        <v>695.46</v>
      </c>
      <c r="Q100" s="48">
        <f>HAVER_DE!E103</f>
        <v>111.76</v>
      </c>
      <c r="R100" s="48">
        <f>HAVER_DE!F99</f>
        <v>235.6</v>
      </c>
      <c r="S100" s="48">
        <f>HAVER_DE!G99</f>
        <v>275.63</v>
      </c>
      <c r="T100" s="48">
        <f>HAVER_DE!H99</f>
        <v>7.6333333333333329</v>
      </c>
      <c r="U100" s="48">
        <f>HAVER_DE!I99</f>
        <v>97.476666666666674</v>
      </c>
      <c r="V100" s="48">
        <f>HAVER_DE!J99</f>
        <v>84.5</v>
      </c>
      <c r="W100" s="48">
        <f>(HAVER_DE!K99)</f>
        <v>54.91</v>
      </c>
      <c r="X100" s="48"/>
      <c r="Y100" s="48"/>
      <c r="Z100" s="48"/>
      <c r="AA100" s="48"/>
      <c r="AB100" s="48"/>
      <c r="AC100" s="48"/>
      <c r="AD100" s="51"/>
      <c r="AE100" s="48"/>
    </row>
    <row r="101" spans="1:31" x14ac:dyDescent="0.25">
      <c r="A101" s="47">
        <v>39814</v>
      </c>
      <c r="B101" s="48" t="str">
        <f>Consensus!C98</f>
        <v>NaN</v>
      </c>
      <c r="C101" s="48">
        <f>Consensus!D98</f>
        <v>0.87801853388629503</v>
      </c>
      <c r="D101" s="48">
        <f>Inflation_Components!B75</f>
        <v>89</v>
      </c>
      <c r="E101" s="48">
        <f>Inflation_Components!C75</f>
        <v>85.5</v>
      </c>
      <c r="F101" s="48">
        <f>Inflation_Components!D75</f>
        <v>94.033333333000002</v>
      </c>
      <c r="G101" s="48">
        <f>Inflation_Components!E75</f>
        <v>91.9</v>
      </c>
      <c r="H101" s="48">
        <f>Inflation_Components!F75</f>
        <v>96.333333332999999</v>
      </c>
      <c r="I101" s="48">
        <f>Inflation_Components!G75</f>
        <v>95.9</v>
      </c>
      <c r="J101" s="48">
        <f>Inflation_Components!H75</f>
        <v>90.6</v>
      </c>
      <c r="K101" s="48">
        <f>Inflation_Components!I75</f>
        <v>113.06666666700001</v>
      </c>
      <c r="L101" s="48">
        <f>Inflation_Components!J75</f>
        <v>91.833333332999999</v>
      </c>
      <c r="M101" s="48">
        <f>Inflation_Components!K75</f>
        <v>107.833333333</v>
      </c>
      <c r="N101" s="48">
        <f>Inflation_Components!L75</f>
        <v>88.566666667000007</v>
      </c>
      <c r="O101" s="48">
        <f>Inflation_Components!M75</f>
        <v>91.2</v>
      </c>
      <c r="P101" s="48">
        <f>HAVER_DE!D100</f>
        <v>662.88</v>
      </c>
      <c r="Q101" s="48">
        <f>HAVER_DE!E104</f>
        <v>113.27</v>
      </c>
      <c r="R101" s="48">
        <f>HAVER_DE!F100</f>
        <v>221.47</v>
      </c>
      <c r="S101" s="48">
        <f>HAVER_DE!G100</f>
        <v>243.89</v>
      </c>
      <c r="T101" s="48">
        <f>HAVER_DE!H100</f>
        <v>7.9333333333333327</v>
      </c>
      <c r="U101" s="48">
        <f>HAVER_DE!I100</f>
        <v>96.206666666666663</v>
      </c>
      <c r="V101" s="48">
        <f>HAVER_DE!J100</f>
        <v>76</v>
      </c>
      <c r="W101" s="48">
        <f>(HAVER_DE!K100)</f>
        <v>44.403333333333329</v>
      </c>
      <c r="X101" s="48"/>
      <c r="Y101" s="48"/>
      <c r="Z101" s="48"/>
      <c r="AA101" s="48"/>
      <c r="AB101" s="48"/>
      <c r="AC101" s="48"/>
      <c r="AD101" s="51"/>
      <c r="AE101" s="48"/>
    </row>
    <row r="102" spans="1:31" x14ac:dyDescent="0.25">
      <c r="A102" s="47">
        <v>39904</v>
      </c>
      <c r="B102" s="48">
        <f>Consensus!C99</f>
        <v>1.7010000000000001</v>
      </c>
      <c r="C102" s="48">
        <f>Consensus!D99</f>
        <v>0.64745349761964899</v>
      </c>
      <c r="D102" s="48">
        <f>Inflation_Components!B76</f>
        <v>88.233333333000004</v>
      </c>
      <c r="E102" s="48">
        <f>Inflation_Components!C76</f>
        <v>86.433333332999993</v>
      </c>
      <c r="F102" s="48">
        <f>Inflation_Components!D76</f>
        <v>94.033333333000002</v>
      </c>
      <c r="G102" s="48">
        <f>Inflation_Components!E76</f>
        <v>91.566666667000007</v>
      </c>
      <c r="H102" s="48">
        <f>Inflation_Components!F76</f>
        <v>96.8</v>
      </c>
      <c r="I102" s="48">
        <f>Inflation_Components!G76</f>
        <v>96.5</v>
      </c>
      <c r="J102" s="48">
        <f>Inflation_Components!H76</f>
        <v>91.066666667000007</v>
      </c>
      <c r="K102" s="48">
        <f>Inflation_Components!I76</f>
        <v>112.666666667</v>
      </c>
      <c r="L102" s="48">
        <f>Inflation_Components!J76</f>
        <v>92.266666666999996</v>
      </c>
      <c r="M102" s="48">
        <f>Inflation_Components!K76</f>
        <v>107.633333333</v>
      </c>
      <c r="N102" s="48">
        <f>Inflation_Components!L76</f>
        <v>88.8</v>
      </c>
      <c r="O102" s="48">
        <f>Inflation_Components!M76</f>
        <v>91.633333332999996</v>
      </c>
      <c r="P102" s="48">
        <f>HAVER_DE!D101</f>
        <v>663.94</v>
      </c>
      <c r="Q102" s="48">
        <f>HAVER_DE!E105</f>
        <v>119.86</v>
      </c>
      <c r="R102" s="48">
        <f>HAVER_DE!F101</f>
        <v>210.18</v>
      </c>
      <c r="S102" s="48">
        <f>HAVER_DE!G101</f>
        <v>241.8</v>
      </c>
      <c r="T102" s="48">
        <f>HAVER_DE!H101</f>
        <v>8.2666666666666675</v>
      </c>
      <c r="U102" s="48">
        <f>HAVER_DE!I101</f>
        <v>97.12</v>
      </c>
      <c r="V102" s="48">
        <f>HAVER_DE!J101</f>
        <v>70.400000000000006</v>
      </c>
      <c r="W102" s="48">
        <f>(HAVER_DE!K101)</f>
        <v>58.75333333333333</v>
      </c>
      <c r="X102" s="48"/>
      <c r="Y102" s="48"/>
      <c r="Z102" s="48"/>
      <c r="AA102" s="48"/>
      <c r="AB102" s="48"/>
      <c r="AC102" s="48"/>
      <c r="AD102" s="51"/>
      <c r="AE102" s="48"/>
    </row>
    <row r="103" spans="1:31" x14ac:dyDescent="0.25">
      <c r="A103" s="47">
        <v>39995</v>
      </c>
      <c r="B103" s="48" t="str">
        <f>Consensus!C100</f>
        <v>NaN</v>
      </c>
      <c r="C103" s="48">
        <f>Consensus!D100</f>
        <v>0.88680645843722194</v>
      </c>
      <c r="D103" s="48">
        <f>Inflation_Components!B77</f>
        <v>87.566666667000007</v>
      </c>
      <c r="E103" s="48">
        <f>Inflation_Components!C77</f>
        <v>87.933333332999993</v>
      </c>
      <c r="F103" s="48">
        <f>Inflation_Components!D77</f>
        <v>94.433333332999993</v>
      </c>
      <c r="G103" s="48">
        <f>Inflation_Components!E77</f>
        <v>91.566666667000007</v>
      </c>
      <c r="H103" s="48">
        <f>Inflation_Components!F77</f>
        <v>97.166666667000001</v>
      </c>
      <c r="I103" s="48">
        <f>Inflation_Components!G77</f>
        <v>96.566666667000007</v>
      </c>
      <c r="J103" s="48">
        <f>Inflation_Components!H77</f>
        <v>92.133333332999996</v>
      </c>
      <c r="K103" s="48">
        <f>Inflation_Components!I77</f>
        <v>112.233333333</v>
      </c>
      <c r="L103" s="48">
        <f>Inflation_Components!J77</f>
        <v>92.3</v>
      </c>
      <c r="M103" s="48">
        <f>Inflation_Components!K77</f>
        <v>106.9</v>
      </c>
      <c r="N103" s="48">
        <f>Inflation_Components!L77</f>
        <v>88.933333332999993</v>
      </c>
      <c r="O103" s="48">
        <f>Inflation_Components!M77</f>
        <v>92.2</v>
      </c>
      <c r="P103" s="48">
        <f>HAVER_DE!D102</f>
        <v>667.64</v>
      </c>
      <c r="Q103" s="48">
        <f>HAVER_DE!E106</f>
        <v>121.19</v>
      </c>
      <c r="R103" s="48">
        <f>HAVER_DE!F102</f>
        <v>217.87</v>
      </c>
      <c r="S103" s="48">
        <f>HAVER_DE!G102</f>
        <v>249.81</v>
      </c>
      <c r="T103" s="48">
        <f>HAVER_DE!H102</f>
        <v>8.2333333333333325</v>
      </c>
      <c r="U103" s="48">
        <f>HAVER_DE!I102</f>
        <v>100.92666666666666</v>
      </c>
      <c r="V103" s="48">
        <f>HAVER_DE!J102</f>
        <v>70.3</v>
      </c>
      <c r="W103" s="48">
        <f>(HAVER_DE!K102)</f>
        <v>68.279999999999987</v>
      </c>
      <c r="X103" s="48"/>
      <c r="Y103" s="48"/>
      <c r="Z103" s="48"/>
      <c r="AA103" s="48"/>
      <c r="AB103" s="48"/>
      <c r="AC103" s="48"/>
      <c r="AD103" s="51"/>
      <c r="AE103" s="48"/>
    </row>
    <row r="104" spans="1:31" x14ac:dyDescent="0.25">
      <c r="A104" s="47">
        <v>40087</v>
      </c>
      <c r="B104" s="48">
        <f>Consensus!C101</f>
        <v>1.7110000000000001</v>
      </c>
      <c r="C104" s="48">
        <f>Consensus!D101</f>
        <v>1.0080051249833899</v>
      </c>
      <c r="D104" s="48">
        <f>Inflation_Components!B78</f>
        <v>87.6</v>
      </c>
      <c r="E104" s="48">
        <f>Inflation_Components!C78</f>
        <v>88.233333333000004</v>
      </c>
      <c r="F104" s="48">
        <f>Inflation_Components!D78</f>
        <v>94.433333332999993</v>
      </c>
      <c r="G104" s="48">
        <f>Inflation_Components!E78</f>
        <v>91.666666667000001</v>
      </c>
      <c r="H104" s="48">
        <f>Inflation_Components!F78</f>
        <v>96.966666666999998</v>
      </c>
      <c r="I104" s="48">
        <f>Inflation_Components!G78</f>
        <v>96.633333332999996</v>
      </c>
      <c r="J104" s="48">
        <f>Inflation_Components!H78</f>
        <v>93.366666667000004</v>
      </c>
      <c r="K104" s="48">
        <f>Inflation_Components!I78</f>
        <v>111.766666667</v>
      </c>
      <c r="L104" s="48">
        <f>Inflation_Components!J78</f>
        <v>92.3</v>
      </c>
      <c r="M104" s="48">
        <f>Inflation_Components!K78</f>
        <v>106.533333333</v>
      </c>
      <c r="N104" s="48">
        <f>Inflation_Components!L78</f>
        <v>89.433333332999993</v>
      </c>
      <c r="O104" s="48">
        <f>Inflation_Components!M78</f>
        <v>92.833333332999999</v>
      </c>
      <c r="P104" s="48">
        <f>HAVER_DE!D103</f>
        <v>672.56</v>
      </c>
      <c r="Q104" s="48">
        <f>HAVER_DE!E107</f>
        <v>121.01</v>
      </c>
      <c r="R104" s="48">
        <f>HAVER_DE!F103</f>
        <v>216.6</v>
      </c>
      <c r="S104" s="48">
        <f>HAVER_DE!G103</f>
        <v>257.07</v>
      </c>
      <c r="T104" s="48">
        <f>HAVER_DE!H103</f>
        <v>8.1</v>
      </c>
      <c r="U104" s="48">
        <f>HAVER_DE!I103</f>
        <v>102.50333333333333</v>
      </c>
      <c r="V104" s="48">
        <f>HAVER_DE!J103</f>
        <v>72.5</v>
      </c>
      <c r="W104" s="48">
        <f>(HAVER_DE!K103)</f>
        <v>74.566666666666677</v>
      </c>
      <c r="X104" s="48"/>
      <c r="Y104" s="48"/>
      <c r="Z104" s="48"/>
      <c r="AA104" s="48"/>
      <c r="AB104" s="48"/>
      <c r="AC104" s="48"/>
      <c r="AD104" s="51"/>
      <c r="AE104" s="48"/>
    </row>
    <row r="105" spans="1:31" x14ac:dyDescent="0.25">
      <c r="A105" s="47">
        <v>40179</v>
      </c>
      <c r="B105" s="48" t="str">
        <f>Consensus!C102</f>
        <v>NaN</v>
      </c>
      <c r="C105" s="48">
        <f>Consensus!D102</f>
        <v>1.1000271816182901</v>
      </c>
      <c r="D105" s="48">
        <f>Inflation_Components!B79</f>
        <v>88.266666666999996</v>
      </c>
      <c r="E105" s="48">
        <f>Inflation_Components!C79</f>
        <v>88.366666667000004</v>
      </c>
      <c r="F105" s="48">
        <f>Inflation_Components!D79</f>
        <v>94.9</v>
      </c>
      <c r="G105" s="48">
        <f>Inflation_Components!E79</f>
        <v>91.766666666999996</v>
      </c>
      <c r="H105" s="48">
        <f>Inflation_Components!F79</f>
        <v>96.9</v>
      </c>
      <c r="I105" s="48">
        <f>Inflation_Components!G79</f>
        <v>96.9</v>
      </c>
      <c r="J105" s="48">
        <f>Inflation_Components!H79</f>
        <v>94.433333332999993</v>
      </c>
      <c r="K105" s="48">
        <f>Inflation_Components!I79</f>
        <v>110.966666667</v>
      </c>
      <c r="L105" s="48">
        <f>Inflation_Components!J79</f>
        <v>91.933333332999993</v>
      </c>
      <c r="M105" s="48">
        <f>Inflation_Components!K79</f>
        <v>107.2</v>
      </c>
      <c r="N105" s="48">
        <f>Inflation_Components!L79</f>
        <v>89.566666667000007</v>
      </c>
      <c r="O105" s="48">
        <f>Inflation_Components!M79</f>
        <v>92.566666667000007</v>
      </c>
      <c r="P105" s="48">
        <f>HAVER_DE!D104</f>
        <v>678</v>
      </c>
      <c r="Q105" s="48">
        <f>HAVER_DE!E108</f>
        <v>127.39</v>
      </c>
      <c r="R105" s="48">
        <f>HAVER_DE!F104</f>
        <v>230.61</v>
      </c>
      <c r="S105" s="48">
        <f>HAVER_DE!G104</f>
        <v>265.11</v>
      </c>
      <c r="T105" s="48">
        <f>HAVER_DE!H104</f>
        <v>8</v>
      </c>
      <c r="U105" s="48">
        <f>HAVER_DE!I104</f>
        <v>101.8</v>
      </c>
      <c r="V105" s="48">
        <f>HAVER_DE!J104</f>
        <v>75</v>
      </c>
      <c r="W105" s="48">
        <f>(HAVER_DE!K104)</f>
        <v>76.243333333333325</v>
      </c>
      <c r="X105" s="48"/>
      <c r="Y105" s="48"/>
      <c r="Z105" s="48"/>
      <c r="AA105" s="48"/>
      <c r="AB105" s="48"/>
      <c r="AC105" s="48"/>
      <c r="AD105" s="51"/>
      <c r="AE105" s="48"/>
    </row>
    <row r="106" spans="1:31" x14ac:dyDescent="0.25">
      <c r="A106" s="47">
        <v>40269</v>
      </c>
      <c r="B106" s="48">
        <f>Consensus!C103</f>
        <v>1.5780000000000001</v>
      </c>
      <c r="C106" s="48">
        <f>Consensus!D103</f>
        <v>1.3240989874759601</v>
      </c>
      <c r="D106" s="48">
        <f>Inflation_Components!B80</f>
        <v>89.033333333000002</v>
      </c>
      <c r="E106" s="48">
        <f>Inflation_Components!C80</f>
        <v>88.233333333000004</v>
      </c>
      <c r="F106" s="48">
        <f>Inflation_Components!D80</f>
        <v>95.2</v>
      </c>
      <c r="G106" s="48">
        <f>Inflation_Components!E80</f>
        <v>92.466666666999998</v>
      </c>
      <c r="H106" s="48">
        <f>Inflation_Components!F80</f>
        <v>96.866666667000004</v>
      </c>
      <c r="I106" s="48">
        <f>Inflation_Components!G80</f>
        <v>96.966666666999998</v>
      </c>
      <c r="J106" s="48">
        <f>Inflation_Components!H80</f>
        <v>94.433333332999993</v>
      </c>
      <c r="K106" s="48">
        <f>Inflation_Components!I80</f>
        <v>110.333333333</v>
      </c>
      <c r="L106" s="48">
        <f>Inflation_Components!J80</f>
        <v>92.133333332999996</v>
      </c>
      <c r="M106" s="48">
        <f>Inflation_Components!K80</f>
        <v>106.866666667</v>
      </c>
      <c r="N106" s="48">
        <f>Inflation_Components!L80</f>
        <v>89.7</v>
      </c>
      <c r="O106" s="48">
        <f>Inflation_Components!M80</f>
        <v>92.966666666999998</v>
      </c>
      <c r="P106" s="48">
        <f>HAVER_DE!D105</f>
        <v>693.27</v>
      </c>
      <c r="Q106" s="48">
        <f>HAVER_DE!E109</f>
        <v>128.1</v>
      </c>
      <c r="R106" s="48">
        <f>HAVER_DE!F105</f>
        <v>247.48</v>
      </c>
      <c r="S106" s="48">
        <f>HAVER_DE!G105</f>
        <v>283.88</v>
      </c>
      <c r="T106" s="48">
        <f>HAVER_DE!H105</f>
        <v>7.7333333333333334</v>
      </c>
      <c r="U106" s="48">
        <f>HAVER_DE!I105</f>
        <v>103.25666666666666</v>
      </c>
      <c r="V106" s="48">
        <f>HAVER_DE!J105</f>
        <v>79.400000000000006</v>
      </c>
      <c r="W106" s="48">
        <f>(HAVER_DE!K105)</f>
        <v>78.403333333333336</v>
      </c>
      <c r="X106" s="48"/>
      <c r="Y106" s="48"/>
      <c r="Z106" s="48"/>
      <c r="AA106" s="48"/>
      <c r="AB106" s="48"/>
      <c r="AC106" s="48"/>
      <c r="AD106" s="51"/>
      <c r="AE106" s="48"/>
    </row>
    <row r="107" spans="1:31" x14ac:dyDescent="0.25">
      <c r="A107" s="47">
        <v>40360</v>
      </c>
      <c r="B107" s="48" t="str">
        <f>Consensus!C104</f>
        <v>NaN</v>
      </c>
      <c r="C107" s="48">
        <f>Consensus!D104</f>
        <v>1.4026167599282899</v>
      </c>
      <c r="D107" s="48">
        <f>Inflation_Components!B81</f>
        <v>89.3</v>
      </c>
      <c r="E107" s="48">
        <f>Inflation_Components!C81</f>
        <v>88.266666666999996</v>
      </c>
      <c r="F107" s="48">
        <f>Inflation_Components!D81</f>
        <v>94.7</v>
      </c>
      <c r="G107" s="48">
        <f>Inflation_Components!E81</f>
        <v>92.733333333000004</v>
      </c>
      <c r="H107" s="48">
        <f>Inflation_Components!F81</f>
        <v>96.933333332999993</v>
      </c>
      <c r="I107" s="48">
        <f>Inflation_Components!G81</f>
        <v>97.3</v>
      </c>
      <c r="J107" s="48">
        <f>Inflation_Components!H81</f>
        <v>94.333333332999999</v>
      </c>
      <c r="K107" s="48">
        <f>Inflation_Components!I81</f>
        <v>109.866666667</v>
      </c>
      <c r="L107" s="48">
        <f>Inflation_Components!J81</f>
        <v>92.066666667000007</v>
      </c>
      <c r="M107" s="48">
        <f>Inflation_Components!K81</f>
        <v>107.8</v>
      </c>
      <c r="N107" s="48">
        <f>Inflation_Components!L81</f>
        <v>89.966666666999998</v>
      </c>
      <c r="O107" s="48">
        <f>Inflation_Components!M81</f>
        <v>93.366666667000004</v>
      </c>
      <c r="P107" s="48">
        <f>HAVER_DE!D106</f>
        <v>698.93</v>
      </c>
      <c r="Q107" s="48">
        <f>HAVER_DE!E110</f>
        <v>129.97</v>
      </c>
      <c r="R107" s="48">
        <f>HAVER_DE!F106</f>
        <v>246.92</v>
      </c>
      <c r="S107" s="48">
        <f>HAVER_DE!G106</f>
        <v>288.33999999999997</v>
      </c>
      <c r="T107" s="48">
        <f>HAVER_DE!H106</f>
        <v>7.5666666666666664</v>
      </c>
      <c r="U107" s="48">
        <f>HAVER_DE!I106</f>
        <v>106.80666666666667</v>
      </c>
      <c r="V107" s="48">
        <f>HAVER_DE!J106</f>
        <v>81.900000000000006</v>
      </c>
      <c r="W107" s="48">
        <f>(HAVER_DE!K106)</f>
        <v>76.836666666666659</v>
      </c>
      <c r="X107" s="48"/>
      <c r="Y107" s="48"/>
      <c r="Z107" s="48"/>
      <c r="AA107" s="48"/>
      <c r="AB107" s="48"/>
      <c r="AC107" s="48"/>
      <c r="AD107" s="51"/>
      <c r="AE107" s="48"/>
    </row>
    <row r="108" spans="1:31" x14ac:dyDescent="0.25">
      <c r="A108" s="47">
        <v>40452</v>
      </c>
      <c r="B108" s="48">
        <f>Consensus!C105</f>
        <v>1.65</v>
      </c>
      <c r="C108" s="48">
        <f>Consensus!D105</f>
        <v>1.60234371378038</v>
      </c>
      <c r="D108" s="48">
        <f>Inflation_Components!B82</f>
        <v>89.866666667000004</v>
      </c>
      <c r="E108" s="48">
        <f>Inflation_Components!C82</f>
        <v>88.566666667000007</v>
      </c>
      <c r="F108" s="48">
        <f>Inflation_Components!D82</f>
        <v>94.533333333000002</v>
      </c>
      <c r="G108" s="48">
        <f>Inflation_Components!E82</f>
        <v>93.4</v>
      </c>
      <c r="H108" s="48">
        <f>Inflation_Components!F82</f>
        <v>96.9</v>
      </c>
      <c r="I108" s="48">
        <f>Inflation_Components!G82</f>
        <v>97.5</v>
      </c>
      <c r="J108" s="48">
        <f>Inflation_Components!H82</f>
        <v>96.166666667000001</v>
      </c>
      <c r="K108" s="48">
        <f>Inflation_Components!I82</f>
        <v>108.5</v>
      </c>
      <c r="L108" s="48">
        <f>Inflation_Components!J82</f>
        <v>91.766666666999996</v>
      </c>
      <c r="M108" s="48">
        <f>Inflation_Components!K82</f>
        <v>108.533333333</v>
      </c>
      <c r="N108" s="48">
        <f>Inflation_Components!L82</f>
        <v>90.366666667000004</v>
      </c>
      <c r="O108" s="48">
        <f>Inflation_Components!M82</f>
        <v>94.033333333000002</v>
      </c>
      <c r="P108" s="48">
        <f>HAVER_DE!D107</f>
        <v>704.6</v>
      </c>
      <c r="Q108" s="48">
        <f>HAVER_DE!E111</f>
        <v>129.97</v>
      </c>
      <c r="R108" s="48">
        <f>HAVER_DE!F107</f>
        <v>250.45</v>
      </c>
      <c r="S108" s="48">
        <f>HAVER_DE!G107</f>
        <v>294.5</v>
      </c>
      <c r="T108" s="48">
        <f>HAVER_DE!H107</f>
        <v>7.4000000000000012</v>
      </c>
      <c r="U108" s="48">
        <f>HAVER_DE!I107</f>
        <v>108.3</v>
      </c>
      <c r="V108" s="48">
        <f>HAVER_DE!J107</f>
        <v>83.3</v>
      </c>
      <c r="W108" s="48">
        <f>(HAVER_DE!K107)</f>
        <v>86.536666666666676</v>
      </c>
      <c r="X108" s="48"/>
      <c r="Y108" s="48"/>
      <c r="Z108" s="48"/>
      <c r="AA108" s="48"/>
      <c r="AB108" s="48"/>
      <c r="AC108" s="48"/>
      <c r="AD108" s="51"/>
      <c r="AE108" s="48"/>
    </row>
    <row r="109" spans="1:31" x14ac:dyDescent="0.25">
      <c r="A109" s="47">
        <v>40544</v>
      </c>
      <c r="B109" s="48" t="str">
        <f>Consensus!C106</f>
        <v>NaN</v>
      </c>
      <c r="C109" s="48">
        <f>Consensus!D106</f>
        <v>1.97330208029399</v>
      </c>
      <c r="D109" s="48">
        <f>Inflation_Components!B83</f>
        <v>90.4</v>
      </c>
      <c r="E109" s="48">
        <f>Inflation_Components!C83</f>
        <v>88.8</v>
      </c>
      <c r="F109" s="48">
        <f>Inflation_Components!D83</f>
        <v>95.3</v>
      </c>
      <c r="G109" s="48">
        <f>Inflation_Components!E83</f>
        <v>94.5</v>
      </c>
      <c r="H109" s="48">
        <f>Inflation_Components!F83</f>
        <v>97.166666667000001</v>
      </c>
      <c r="I109" s="48">
        <f>Inflation_Components!G83</f>
        <v>97.6</v>
      </c>
      <c r="J109" s="48">
        <f>Inflation_Components!H83</f>
        <v>98.166666667000001</v>
      </c>
      <c r="K109" s="48">
        <f>Inflation_Components!I83</f>
        <v>107.366666667</v>
      </c>
      <c r="L109" s="48">
        <f>Inflation_Components!J83</f>
        <v>91.533333333000002</v>
      </c>
      <c r="M109" s="48">
        <f>Inflation_Components!K83</f>
        <v>108.366666667</v>
      </c>
      <c r="N109" s="48">
        <f>Inflation_Components!L83</f>
        <v>90.666666667000001</v>
      </c>
      <c r="O109" s="48">
        <f>Inflation_Components!M83</f>
        <v>94.433333332999993</v>
      </c>
      <c r="P109" s="48">
        <f>HAVER_DE!D108</f>
        <v>718.28</v>
      </c>
      <c r="Q109" s="48">
        <f>HAVER_DE!E112</f>
        <v>130.22999999999999</v>
      </c>
      <c r="R109" s="48">
        <f>HAVER_DE!F108</f>
        <v>257.55</v>
      </c>
      <c r="S109" s="48">
        <f>HAVER_DE!G108</f>
        <v>302.57</v>
      </c>
      <c r="T109" s="48">
        <f>HAVER_DE!H108</f>
        <v>7.3</v>
      </c>
      <c r="U109" s="48">
        <f>HAVER_DE!I108</f>
        <v>108.04666666666667</v>
      </c>
      <c r="V109" s="48">
        <f>HAVER_DE!J108</f>
        <v>85</v>
      </c>
      <c r="W109" s="48">
        <f>(HAVER_DE!K108)</f>
        <v>104.90333333333335</v>
      </c>
      <c r="X109" s="48"/>
      <c r="Y109" s="48"/>
      <c r="Z109" s="48"/>
      <c r="AA109" s="48"/>
      <c r="AB109" s="48"/>
      <c r="AC109" s="48"/>
      <c r="AD109" s="51"/>
      <c r="AE109" s="48"/>
    </row>
    <row r="110" spans="1:31" x14ac:dyDescent="0.25">
      <c r="A110" s="47">
        <v>40634</v>
      </c>
      <c r="B110" s="48">
        <f>Consensus!C107</f>
        <v>1.67</v>
      </c>
      <c r="C110" s="48">
        <f>Consensus!D107</f>
        <v>2.1899502603820298</v>
      </c>
      <c r="D110" s="48">
        <f>Inflation_Components!B84</f>
        <v>91.266666666999996</v>
      </c>
      <c r="E110" s="48">
        <f>Inflation_Components!C84</f>
        <v>89.5</v>
      </c>
      <c r="F110" s="48">
        <f>Inflation_Components!D84</f>
        <v>95.6</v>
      </c>
      <c r="G110" s="48">
        <f>Inflation_Components!E84</f>
        <v>95.1</v>
      </c>
      <c r="H110" s="48">
        <f>Inflation_Components!F84</f>
        <v>97.033333333000002</v>
      </c>
      <c r="I110" s="48">
        <f>Inflation_Components!G84</f>
        <v>97.8</v>
      </c>
      <c r="J110" s="48">
        <f>Inflation_Components!H84</f>
        <v>98.733333333000004</v>
      </c>
      <c r="K110" s="48">
        <f>Inflation_Components!I84</f>
        <v>106.5</v>
      </c>
      <c r="L110" s="48">
        <f>Inflation_Components!J84</f>
        <v>91.866666667000004</v>
      </c>
      <c r="M110" s="48">
        <f>Inflation_Components!K84</f>
        <v>108.633333333</v>
      </c>
      <c r="N110" s="48">
        <f>Inflation_Components!L84</f>
        <v>90.933333332999993</v>
      </c>
      <c r="O110" s="48">
        <f>Inflation_Components!M84</f>
        <v>94.766666666999996</v>
      </c>
      <c r="P110" s="48">
        <f>HAVER_DE!D109</f>
        <v>718.96</v>
      </c>
      <c r="Q110" s="48">
        <f>HAVER_DE!E113</f>
        <v>130.78</v>
      </c>
      <c r="R110" s="48">
        <f>HAVER_DE!F109</f>
        <v>264.26</v>
      </c>
      <c r="S110" s="48">
        <f>HAVER_DE!G109</f>
        <v>306.82</v>
      </c>
      <c r="T110" s="48">
        <f>HAVER_DE!H109</f>
        <v>7.0666666666666664</v>
      </c>
      <c r="U110" s="48">
        <f>HAVER_DE!I109</f>
        <v>107.33</v>
      </c>
      <c r="V110" s="48">
        <f>HAVER_DE!J109</f>
        <v>85.8</v>
      </c>
      <c r="W110" s="48">
        <f>(HAVER_DE!K109)</f>
        <v>117.62</v>
      </c>
      <c r="X110" s="48"/>
      <c r="Y110" s="48"/>
      <c r="Z110" s="48"/>
      <c r="AA110" s="48"/>
      <c r="AB110" s="48"/>
      <c r="AC110" s="48"/>
      <c r="AD110" s="51"/>
      <c r="AE110" s="48"/>
    </row>
    <row r="111" spans="1:31" x14ac:dyDescent="0.25">
      <c r="A111" s="47">
        <v>40725</v>
      </c>
      <c r="B111" s="48" t="str">
        <f>Consensus!C108</f>
        <v>NaN</v>
      </c>
      <c r="C111" s="48">
        <f>Consensus!D108</f>
        <v>1.9579858821576399</v>
      </c>
      <c r="D111" s="48">
        <f>Inflation_Components!B85</f>
        <v>91.933333332999993</v>
      </c>
      <c r="E111" s="48">
        <f>Inflation_Components!C85</f>
        <v>90.5</v>
      </c>
      <c r="F111" s="48">
        <f>Inflation_Components!D85</f>
        <v>96.533333333000002</v>
      </c>
      <c r="G111" s="48">
        <f>Inflation_Components!E85</f>
        <v>95.633333332999996</v>
      </c>
      <c r="H111" s="48">
        <f>Inflation_Components!F85</f>
        <v>97.433333332999993</v>
      </c>
      <c r="I111" s="48">
        <f>Inflation_Components!G85</f>
        <v>97.966666666999998</v>
      </c>
      <c r="J111" s="48">
        <f>Inflation_Components!H85</f>
        <v>99.066666667000007</v>
      </c>
      <c r="K111" s="48">
        <f>Inflation_Components!I85</f>
        <v>105.5</v>
      </c>
      <c r="L111" s="48">
        <f>Inflation_Components!J85</f>
        <v>91.766666666999996</v>
      </c>
      <c r="M111" s="48">
        <f>Inflation_Components!K85</f>
        <v>108.4</v>
      </c>
      <c r="N111" s="48">
        <f>Inflation_Components!L85</f>
        <v>91.5</v>
      </c>
      <c r="O111" s="48">
        <f>Inflation_Components!M85</f>
        <v>94.766666666999996</v>
      </c>
      <c r="P111" s="48">
        <f>HAVER_DE!D110</f>
        <v>725.31</v>
      </c>
      <c r="Q111" s="48">
        <f>HAVER_DE!E114</f>
        <v>130.25</v>
      </c>
      <c r="R111" s="48">
        <f>HAVER_DE!F110</f>
        <v>264.26</v>
      </c>
      <c r="S111" s="48">
        <f>HAVER_DE!G110</f>
        <v>310.08</v>
      </c>
      <c r="T111" s="48">
        <f>HAVER_DE!H110</f>
        <v>6.9666666666666659</v>
      </c>
      <c r="U111" s="48">
        <f>HAVER_DE!I110</f>
        <v>106.14333333333333</v>
      </c>
      <c r="V111" s="48">
        <f>HAVER_DE!J110</f>
        <v>86</v>
      </c>
      <c r="W111" s="48">
        <f>(HAVER_DE!K110)</f>
        <v>113.49333333333334</v>
      </c>
      <c r="X111" s="48"/>
      <c r="Y111" s="48"/>
      <c r="Z111" s="48"/>
      <c r="AA111" s="48"/>
      <c r="AB111" s="48"/>
      <c r="AC111" s="48"/>
      <c r="AD111" s="51"/>
      <c r="AE111" s="48"/>
    </row>
    <row r="112" spans="1:31" x14ac:dyDescent="0.25">
      <c r="A112" s="47">
        <v>40817</v>
      </c>
      <c r="B112" s="48">
        <f>Consensus!C109</f>
        <v>1.7909999999999999</v>
      </c>
      <c r="C112" s="48">
        <f>Consensus!D109</f>
        <v>1.8322233998678801</v>
      </c>
      <c r="D112" s="48">
        <f>Inflation_Components!B86</f>
        <v>92.633333332999996</v>
      </c>
      <c r="E112" s="48">
        <f>Inflation_Components!C86</f>
        <v>90.933333332999993</v>
      </c>
      <c r="F112" s="48">
        <f>Inflation_Components!D86</f>
        <v>96.7</v>
      </c>
      <c r="G112" s="48">
        <f>Inflation_Components!E86</f>
        <v>96.466666666999998</v>
      </c>
      <c r="H112" s="48">
        <f>Inflation_Components!F86</f>
        <v>97.566666667000007</v>
      </c>
      <c r="I112" s="48">
        <f>Inflation_Components!G86</f>
        <v>98.066666667000007</v>
      </c>
      <c r="J112" s="48">
        <f>Inflation_Components!H86</f>
        <v>100.333333333</v>
      </c>
      <c r="K112" s="48">
        <f>Inflation_Components!I86</f>
        <v>104.833333333</v>
      </c>
      <c r="L112" s="48">
        <f>Inflation_Components!J86</f>
        <v>91.566666667000007</v>
      </c>
      <c r="M112" s="48">
        <f>Inflation_Components!K86</f>
        <v>103.1</v>
      </c>
      <c r="N112" s="48">
        <f>Inflation_Components!L86</f>
        <v>92.033333333000002</v>
      </c>
      <c r="O112" s="48">
        <f>Inflation_Components!M86</f>
        <v>94.8</v>
      </c>
      <c r="P112" s="48">
        <f>HAVER_DE!D111</f>
        <v>722.97</v>
      </c>
      <c r="Q112" s="48">
        <f>HAVER_DE!E115</f>
        <v>129.22999999999999</v>
      </c>
      <c r="R112" s="48">
        <f>HAVER_DE!F111</f>
        <v>262.20999999999998</v>
      </c>
      <c r="S112" s="48">
        <f>HAVER_DE!G111</f>
        <v>308.83999999999997</v>
      </c>
      <c r="T112" s="48">
        <f>HAVER_DE!H111</f>
        <v>6.833333333333333</v>
      </c>
      <c r="U112" s="48">
        <f>HAVER_DE!I111</f>
        <v>104.63999999999999</v>
      </c>
      <c r="V112" s="48">
        <f>HAVER_DE!J111</f>
        <v>85.3</v>
      </c>
      <c r="W112" s="48">
        <f>(HAVER_DE!K111)</f>
        <v>109.32</v>
      </c>
      <c r="X112" s="48"/>
      <c r="Y112" s="48"/>
      <c r="Z112" s="48"/>
      <c r="AA112" s="48"/>
      <c r="AB112" s="48"/>
      <c r="AC112" s="48"/>
      <c r="AD112" s="51"/>
      <c r="AE112" s="48"/>
    </row>
    <row r="113" spans="1:58" x14ac:dyDescent="0.25">
      <c r="A113" s="47">
        <v>40909</v>
      </c>
      <c r="B113" s="48" t="str">
        <f>Consensus!C110</f>
        <v>NaN</v>
      </c>
      <c r="C113" s="48">
        <f>Consensus!D110</f>
        <v>1.8861546153050599</v>
      </c>
      <c r="D113" s="48">
        <f>Inflation_Components!B87</f>
        <v>93.733333333000004</v>
      </c>
      <c r="E113" s="48">
        <f>Inflation_Components!C87</f>
        <v>91.833333332999999</v>
      </c>
      <c r="F113" s="48">
        <f>Inflation_Components!D87</f>
        <v>97.466666666999998</v>
      </c>
      <c r="G113" s="48">
        <f>Inflation_Components!E87</f>
        <v>97</v>
      </c>
      <c r="H113" s="48">
        <f>Inflation_Components!F87</f>
        <v>97.7</v>
      </c>
      <c r="I113" s="48">
        <f>Inflation_Components!G87</f>
        <v>99.666666667000001</v>
      </c>
      <c r="J113" s="48">
        <f>Inflation_Components!H87</f>
        <v>101.93333333299999</v>
      </c>
      <c r="K113" s="48">
        <f>Inflation_Components!I87</f>
        <v>104.866666667</v>
      </c>
      <c r="L113" s="48">
        <f>Inflation_Components!J87</f>
        <v>91.733333333000004</v>
      </c>
      <c r="M113" s="48">
        <f>Inflation_Components!K87</f>
        <v>103.333333333</v>
      </c>
      <c r="N113" s="48">
        <f>Inflation_Components!L87</f>
        <v>92.433333332999993</v>
      </c>
      <c r="O113" s="48">
        <f>Inflation_Components!M87</f>
        <v>95.2</v>
      </c>
      <c r="P113" s="48">
        <f>HAVER_DE!D112</f>
        <v>724.48</v>
      </c>
      <c r="Q113" s="48">
        <f>HAVER_DE!E116</f>
        <v>125.46</v>
      </c>
      <c r="R113" s="48">
        <f>HAVER_DE!F112</f>
        <v>262.83</v>
      </c>
      <c r="S113" s="48">
        <f>HAVER_DE!G112</f>
        <v>315.43</v>
      </c>
      <c r="T113" s="48">
        <f>HAVER_DE!H112</f>
        <v>6.8</v>
      </c>
      <c r="U113" s="48">
        <f>HAVER_DE!I112</f>
        <v>105.28666666666668</v>
      </c>
      <c r="V113" s="48">
        <f>HAVER_DE!J112</f>
        <v>85</v>
      </c>
      <c r="W113" s="48">
        <f>(HAVER_DE!K112)</f>
        <v>118.49</v>
      </c>
      <c r="X113" s="48"/>
      <c r="Y113" s="48"/>
      <c r="Z113" s="48"/>
      <c r="AA113" s="48"/>
      <c r="AB113" s="48"/>
      <c r="AC113" s="48"/>
      <c r="AD113" s="51"/>
      <c r="AE113" s="48"/>
    </row>
    <row r="114" spans="1:58" x14ac:dyDescent="0.25">
      <c r="A114" s="47">
        <v>41000</v>
      </c>
      <c r="B114" s="48">
        <f>Consensus!C111</f>
        <v>1.944</v>
      </c>
      <c r="C114" s="48">
        <f>Consensus!D111</f>
        <v>1.90958577014874</v>
      </c>
      <c r="D114" s="48">
        <f>Inflation_Components!B88</f>
        <v>94.2</v>
      </c>
      <c r="E114" s="48">
        <f>Inflation_Components!C88</f>
        <v>92.633333332999996</v>
      </c>
      <c r="F114" s="48">
        <f>Inflation_Components!D88</f>
        <v>97.966666666999998</v>
      </c>
      <c r="G114" s="48">
        <f>Inflation_Components!E88</f>
        <v>97.2</v>
      </c>
      <c r="H114" s="48">
        <f>Inflation_Components!F88</f>
        <v>97.9</v>
      </c>
      <c r="I114" s="48">
        <f>Inflation_Components!G88</f>
        <v>100.2</v>
      </c>
      <c r="J114" s="48">
        <f>Inflation_Components!H88</f>
        <v>101.533333333</v>
      </c>
      <c r="K114" s="48">
        <f>Inflation_Components!I88</f>
        <v>104.5</v>
      </c>
      <c r="L114" s="48">
        <f>Inflation_Components!J88</f>
        <v>92.2</v>
      </c>
      <c r="M114" s="48">
        <f>Inflation_Components!K88</f>
        <v>99.866666667000004</v>
      </c>
      <c r="N114" s="48">
        <f>Inflation_Components!L88</f>
        <v>92.866666667000004</v>
      </c>
      <c r="O114" s="48">
        <f>Inflation_Components!M88</f>
        <v>95.366666667000004</v>
      </c>
      <c r="P114" s="48">
        <f>HAVER_DE!D113</f>
        <v>725.99</v>
      </c>
      <c r="Q114" s="48">
        <f>HAVER_DE!E117</f>
        <v>128.63</v>
      </c>
      <c r="R114" s="48">
        <f>HAVER_DE!F113</f>
        <v>263.67</v>
      </c>
      <c r="S114" s="48">
        <f>HAVER_DE!G113</f>
        <v>318.19</v>
      </c>
      <c r="T114" s="48">
        <f>HAVER_DE!H113</f>
        <v>6.833333333333333</v>
      </c>
      <c r="U114" s="48">
        <f>HAVER_DE!I113</f>
        <v>105.44333333333333</v>
      </c>
      <c r="V114" s="48">
        <f>HAVER_DE!J113</f>
        <v>84.5</v>
      </c>
      <c r="W114" s="48">
        <f>(HAVER_DE!K113)</f>
        <v>108.38999999999999</v>
      </c>
      <c r="X114" s="48"/>
      <c r="Y114" s="48"/>
      <c r="Z114" s="48"/>
      <c r="AA114" s="48"/>
      <c r="AB114" s="48"/>
      <c r="AC114" s="48"/>
      <c r="AD114" s="51"/>
      <c r="AE114" s="48"/>
    </row>
    <row r="115" spans="1:58" x14ac:dyDescent="0.25">
      <c r="A115" s="47">
        <v>41091</v>
      </c>
      <c r="B115" s="48" t="str">
        <f>Consensus!C112</f>
        <v>NaN</v>
      </c>
      <c r="C115" s="48">
        <f>Consensus!D112</f>
        <v>1.90443276143841</v>
      </c>
      <c r="D115" s="48">
        <f>Inflation_Components!B89</f>
        <v>94.7</v>
      </c>
      <c r="E115" s="48">
        <f>Inflation_Components!C89</f>
        <v>92.633333332999996</v>
      </c>
      <c r="F115" s="48">
        <f>Inflation_Components!D89</f>
        <v>97.933333332999993</v>
      </c>
      <c r="G115" s="48">
        <f>Inflation_Components!E89</f>
        <v>97.766666666999996</v>
      </c>
      <c r="H115" s="48">
        <f>Inflation_Components!F89</f>
        <v>97.966666666999998</v>
      </c>
      <c r="I115" s="48">
        <f>Inflation_Components!G89</f>
        <v>100.4</v>
      </c>
      <c r="J115" s="48">
        <f>Inflation_Components!H89</f>
        <v>102.4</v>
      </c>
      <c r="K115" s="48">
        <f>Inflation_Components!I89</f>
        <v>104.033333333</v>
      </c>
      <c r="L115" s="48">
        <f>Inflation_Components!J89</f>
        <v>92.766666666999996</v>
      </c>
      <c r="M115" s="48">
        <f>Inflation_Components!K89</f>
        <v>100.533333333</v>
      </c>
      <c r="N115" s="48">
        <f>Inflation_Components!L89</f>
        <v>93.333333332999999</v>
      </c>
      <c r="O115" s="48">
        <f>Inflation_Components!M89</f>
        <v>95.7</v>
      </c>
      <c r="P115" s="48">
        <f>HAVER_DE!D114</f>
        <v>728.04</v>
      </c>
      <c r="Q115" s="48">
        <f>HAVER_DE!E118</f>
        <v>128.88</v>
      </c>
      <c r="R115" s="48">
        <f>HAVER_DE!F114</f>
        <v>264.44</v>
      </c>
      <c r="S115" s="48">
        <f>HAVER_DE!G114</f>
        <v>321.98</v>
      </c>
      <c r="T115" s="48">
        <f>HAVER_DE!H114</f>
        <v>6.8</v>
      </c>
      <c r="U115" s="48">
        <f>HAVER_DE!I114</f>
        <v>104.00999999999999</v>
      </c>
      <c r="V115" s="48">
        <f>HAVER_DE!J114</f>
        <v>83.5</v>
      </c>
      <c r="W115" s="48">
        <f>(HAVER_DE!K114)</f>
        <v>109.64333333333333</v>
      </c>
      <c r="X115" s="48"/>
      <c r="Y115" s="48"/>
      <c r="Z115" s="48"/>
      <c r="AA115" s="48"/>
      <c r="AB115" s="48"/>
      <c r="AC115" s="48"/>
      <c r="AD115" s="51"/>
      <c r="AE115" s="48"/>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row>
    <row r="116" spans="1:58" x14ac:dyDescent="0.25">
      <c r="A116" s="47">
        <v>41183</v>
      </c>
      <c r="B116" s="48">
        <f>Consensus!C113</f>
        <v>2.0270000000000001</v>
      </c>
      <c r="C116" s="48">
        <f>Consensus!D113</f>
        <v>1.9951244291233401</v>
      </c>
      <c r="D116" s="48">
        <f>Inflation_Components!B90</f>
        <v>96.033333333000002</v>
      </c>
      <c r="E116" s="48">
        <f>Inflation_Components!C90</f>
        <v>93.066666667000007</v>
      </c>
      <c r="F116" s="48">
        <f>Inflation_Components!D90</f>
        <v>98.733333333000004</v>
      </c>
      <c r="G116" s="48">
        <f>Inflation_Components!E90</f>
        <v>98.233333333000004</v>
      </c>
      <c r="H116" s="48">
        <f>Inflation_Components!F90</f>
        <v>98.266666666999996</v>
      </c>
      <c r="I116" s="48">
        <f>Inflation_Components!G90</f>
        <v>100.733333333</v>
      </c>
      <c r="J116" s="48">
        <f>Inflation_Components!H90</f>
        <v>102.633333333</v>
      </c>
      <c r="K116" s="48">
        <f>Inflation_Components!I90</f>
        <v>103.333333333</v>
      </c>
      <c r="L116" s="48">
        <f>Inflation_Components!J90</f>
        <v>93.133333332999996</v>
      </c>
      <c r="M116" s="48">
        <f>Inflation_Components!K90</f>
        <v>100.8</v>
      </c>
      <c r="N116" s="48">
        <f>Inflation_Components!L90</f>
        <v>93.8</v>
      </c>
      <c r="O116" s="48">
        <f>Inflation_Components!M90</f>
        <v>96.033333333000002</v>
      </c>
      <c r="P116" s="48">
        <f>HAVER_DE!D115</f>
        <v>724.79</v>
      </c>
      <c r="Q116" s="48">
        <f>HAVER_DE!E119</f>
        <v>131.47999999999999</v>
      </c>
      <c r="R116" s="48">
        <f>HAVER_DE!F115</f>
        <v>263.04000000000002</v>
      </c>
      <c r="S116" s="48">
        <f>HAVER_DE!G115</f>
        <v>316.52999999999997</v>
      </c>
      <c r="T116" s="48">
        <f>HAVER_DE!H115</f>
        <v>6.833333333333333</v>
      </c>
      <c r="U116" s="48">
        <f>HAVER_DE!I115</f>
        <v>103.74333333333334</v>
      </c>
      <c r="V116" s="48">
        <f>HAVER_DE!J115</f>
        <v>82.3</v>
      </c>
      <c r="W116" s="48">
        <f>(HAVER_DE!K115)</f>
        <v>110.00333333333333</v>
      </c>
      <c r="X116" s="48"/>
      <c r="Y116" s="48"/>
      <c r="Z116" s="48"/>
      <c r="AA116" s="48"/>
      <c r="AB116" s="48"/>
      <c r="AC116" s="48"/>
      <c r="AD116" s="51"/>
      <c r="AE116" s="48"/>
    </row>
    <row r="117" spans="1:58" x14ac:dyDescent="0.25">
      <c r="A117" s="47">
        <v>41275</v>
      </c>
      <c r="B117" s="48" t="str">
        <f>Consensus!C114</f>
        <v>NaN</v>
      </c>
      <c r="C117" s="48">
        <f>Consensus!D114</f>
        <v>1.94851894474919</v>
      </c>
      <c r="D117" s="48">
        <f>Inflation_Components!B91</f>
        <v>96.866666667000004</v>
      </c>
      <c r="E117" s="48">
        <f>Inflation_Components!C91</f>
        <v>93.4</v>
      </c>
      <c r="F117" s="48">
        <f>Inflation_Components!D91</f>
        <v>98.7</v>
      </c>
      <c r="G117" s="48">
        <f>Inflation_Components!E91</f>
        <v>99.133333332999996</v>
      </c>
      <c r="H117" s="48">
        <f>Inflation_Components!F91</f>
        <v>98.633333332999996</v>
      </c>
      <c r="I117" s="48">
        <f>Inflation_Components!G91</f>
        <v>96.033333333000002</v>
      </c>
      <c r="J117" s="48">
        <f>Inflation_Components!H91</f>
        <v>102.333333333</v>
      </c>
      <c r="K117" s="48">
        <f>Inflation_Components!I91</f>
        <v>103.133333333</v>
      </c>
      <c r="L117" s="48">
        <f>Inflation_Components!J91</f>
        <v>93.666666667000001</v>
      </c>
      <c r="M117" s="48">
        <f>Inflation_Components!K91</f>
        <v>102.8</v>
      </c>
      <c r="N117" s="48">
        <f>Inflation_Components!L91</f>
        <v>94.433333332999993</v>
      </c>
      <c r="O117" s="48">
        <f>Inflation_Components!M91</f>
        <v>96.733333333000004</v>
      </c>
      <c r="P117" s="48">
        <f>HAVER_DE!D116</f>
        <v>721.46</v>
      </c>
      <c r="Q117" s="48">
        <f>HAVER_DE!E120</f>
        <v>134.63</v>
      </c>
      <c r="R117" s="48">
        <f>HAVER_DE!F116</f>
        <v>264.85000000000002</v>
      </c>
      <c r="S117" s="48">
        <f>HAVER_DE!G116</f>
        <v>316.49</v>
      </c>
      <c r="T117" s="48">
        <f>HAVER_DE!H116</f>
        <v>6.9000000000000012</v>
      </c>
      <c r="U117" s="48">
        <f>HAVER_DE!I116</f>
        <v>104.90666666666668</v>
      </c>
      <c r="V117" s="48">
        <f>HAVER_DE!J116</f>
        <v>82.7</v>
      </c>
      <c r="W117" s="48">
        <f>(HAVER_DE!K116)</f>
        <v>112.55666666666667</v>
      </c>
      <c r="X117" s="48"/>
      <c r="Y117" s="48"/>
      <c r="Z117" s="48"/>
      <c r="AA117" s="48"/>
      <c r="AB117" s="48"/>
      <c r="AC117" s="48"/>
      <c r="AD117" s="51"/>
      <c r="AE117" s="48"/>
    </row>
    <row r="118" spans="1:58" x14ac:dyDescent="0.25">
      <c r="A118" s="47">
        <v>41365</v>
      </c>
      <c r="B118" s="48">
        <f>Consensus!C115</f>
        <v>1.956</v>
      </c>
      <c r="C118" s="48">
        <f>Consensus!D115</f>
        <v>1.7306180981156301</v>
      </c>
      <c r="D118" s="48">
        <f>Inflation_Components!B92</f>
        <v>98.366666667000004</v>
      </c>
      <c r="E118" s="48">
        <f>Inflation_Components!C92</f>
        <v>93.666666667000001</v>
      </c>
      <c r="F118" s="48">
        <f>Inflation_Components!D92</f>
        <v>99.3</v>
      </c>
      <c r="G118" s="48">
        <f>Inflation_Components!E92</f>
        <v>99.266666666999996</v>
      </c>
      <c r="H118" s="48">
        <f>Inflation_Components!F92</f>
        <v>98.933333332999993</v>
      </c>
      <c r="I118" s="48">
        <f>Inflation_Components!G92</f>
        <v>96.5</v>
      </c>
      <c r="J118" s="48">
        <f>Inflation_Components!H92</f>
        <v>101.43333333299999</v>
      </c>
      <c r="K118" s="48">
        <f>Inflation_Components!I92</f>
        <v>103.133333333</v>
      </c>
      <c r="L118" s="48">
        <f>Inflation_Components!J92</f>
        <v>94.8</v>
      </c>
      <c r="M118" s="48">
        <f>Inflation_Components!K92</f>
        <v>103.133333333</v>
      </c>
      <c r="N118" s="48">
        <f>Inflation_Components!L92</f>
        <v>95.033333333000002</v>
      </c>
      <c r="O118" s="48">
        <f>Inflation_Components!M92</f>
        <v>96.933333332999993</v>
      </c>
      <c r="P118" s="48">
        <f>HAVER_DE!D117</f>
        <v>729.17</v>
      </c>
      <c r="Q118" s="48">
        <f>HAVER_DE!E121</f>
        <v>132.57</v>
      </c>
      <c r="R118" s="48">
        <f>HAVER_DE!F117</f>
        <v>269.57</v>
      </c>
      <c r="S118" s="48">
        <f>HAVER_DE!G117</f>
        <v>318.05</v>
      </c>
      <c r="T118" s="48">
        <f>HAVER_DE!H117</f>
        <v>6.8999999999999995</v>
      </c>
      <c r="U118" s="48">
        <f>HAVER_DE!I117</f>
        <v>105.17333333333333</v>
      </c>
      <c r="V118" s="48">
        <f>HAVER_DE!J117</f>
        <v>82.4</v>
      </c>
      <c r="W118" s="48">
        <f>(HAVER_DE!K117)</f>
        <v>102.54</v>
      </c>
      <c r="X118" s="48"/>
      <c r="Y118" s="48"/>
      <c r="Z118" s="48"/>
      <c r="AA118" s="48"/>
      <c r="AB118" s="48"/>
      <c r="AC118" s="48"/>
      <c r="AD118" s="51"/>
      <c r="AE118" s="48"/>
    </row>
    <row r="119" spans="1:58" x14ac:dyDescent="0.25">
      <c r="A119" s="47">
        <v>41456</v>
      </c>
      <c r="B119" s="48" t="str">
        <f>Consensus!C116</f>
        <v>NaN</v>
      </c>
      <c r="C119" s="48">
        <f>Consensus!D116</f>
        <v>1.8725517068161901</v>
      </c>
      <c r="D119" s="48">
        <f>Inflation_Components!B93</f>
        <v>99.033333333000002</v>
      </c>
      <c r="E119" s="48">
        <f>Inflation_Components!C93</f>
        <v>95.166666667000001</v>
      </c>
      <c r="F119" s="48">
        <f>Inflation_Components!D93</f>
        <v>98.9</v>
      </c>
      <c r="G119" s="48">
        <f>Inflation_Components!E93</f>
        <v>99.7</v>
      </c>
      <c r="H119" s="48">
        <f>Inflation_Components!F93</f>
        <v>98.966666666999998</v>
      </c>
      <c r="I119" s="48">
        <f>Inflation_Components!G93</f>
        <v>96.733333333000004</v>
      </c>
      <c r="J119" s="48">
        <f>Inflation_Components!H93</f>
        <v>102.033333333</v>
      </c>
      <c r="K119" s="48">
        <f>Inflation_Components!I93</f>
        <v>102.5</v>
      </c>
      <c r="L119" s="48">
        <f>Inflation_Components!J93</f>
        <v>95.233333333000004</v>
      </c>
      <c r="M119" s="48">
        <f>Inflation_Components!K93</f>
        <v>103.633333333</v>
      </c>
      <c r="N119" s="48">
        <f>Inflation_Components!L93</f>
        <v>95.6</v>
      </c>
      <c r="O119" s="48">
        <f>Inflation_Components!M93</f>
        <v>97.433333332999993</v>
      </c>
      <c r="P119" s="48">
        <f>HAVER_DE!D118</f>
        <v>733.25</v>
      </c>
      <c r="Q119" s="48">
        <f>HAVER_DE!E122</f>
        <v>132.74</v>
      </c>
      <c r="R119" s="48">
        <f>HAVER_DE!F118</f>
        <v>274.41000000000003</v>
      </c>
      <c r="S119" s="48">
        <f>HAVER_DE!G118</f>
        <v>323.58</v>
      </c>
      <c r="T119" s="48">
        <f>HAVER_DE!H118</f>
        <v>6.8</v>
      </c>
      <c r="U119" s="48">
        <f>HAVER_DE!I118</f>
        <v>105.62333333333333</v>
      </c>
      <c r="V119" s="48">
        <f>HAVER_DE!J118</f>
        <v>83</v>
      </c>
      <c r="W119" s="48">
        <f>(HAVER_DE!K118)</f>
        <v>110.37666666666667</v>
      </c>
      <c r="X119" s="48"/>
      <c r="Y119" s="48"/>
      <c r="Z119" s="48"/>
      <c r="AA119" s="48"/>
      <c r="AB119" s="48"/>
      <c r="AC119" s="48"/>
      <c r="AD119" s="51"/>
      <c r="AE119" s="48"/>
    </row>
    <row r="120" spans="1:58" x14ac:dyDescent="0.25">
      <c r="A120" s="47">
        <v>41548</v>
      </c>
      <c r="B120" s="48">
        <f>Consensus!C117</f>
        <v>1.762</v>
      </c>
      <c r="C120" s="48">
        <f>Consensus!D117</f>
        <v>1.7582363737204001</v>
      </c>
      <c r="D120" s="48">
        <f>Inflation_Components!B94</f>
        <v>99.133333332999996</v>
      </c>
      <c r="E120" s="48">
        <f>Inflation_Components!C94</f>
        <v>95.933333332999993</v>
      </c>
      <c r="F120" s="48">
        <f>Inflation_Components!D94</f>
        <v>99.266666666999996</v>
      </c>
      <c r="G120" s="48">
        <f>Inflation_Components!E94</f>
        <v>99.933333332999993</v>
      </c>
      <c r="H120" s="48">
        <f>Inflation_Components!F94</f>
        <v>99</v>
      </c>
      <c r="I120" s="48">
        <f>Inflation_Components!G94</f>
        <v>96.9</v>
      </c>
      <c r="J120" s="48">
        <f>Inflation_Components!H94</f>
        <v>102</v>
      </c>
      <c r="K120" s="48">
        <f>Inflation_Components!I94</f>
        <v>101.93333333299999</v>
      </c>
      <c r="L120" s="48">
        <f>Inflation_Components!J94</f>
        <v>95.733333333000004</v>
      </c>
      <c r="M120" s="48">
        <f>Inflation_Components!K94</f>
        <v>99.666666667000001</v>
      </c>
      <c r="N120" s="48">
        <f>Inflation_Components!L94</f>
        <v>96.033333333000002</v>
      </c>
      <c r="O120" s="48">
        <f>Inflation_Components!M94</f>
        <v>97.833333332999999</v>
      </c>
      <c r="P120" s="48">
        <f>HAVER_DE!D119</f>
        <v>735.37</v>
      </c>
      <c r="Q120" s="48">
        <f>HAVER_DE!E123</f>
        <v>133.84</v>
      </c>
      <c r="R120" s="48">
        <f>HAVER_DE!F119</f>
        <v>274.62</v>
      </c>
      <c r="S120" s="48">
        <f>HAVER_DE!G119</f>
        <v>329.14</v>
      </c>
      <c r="T120" s="48">
        <f>HAVER_DE!H119</f>
        <v>6.833333333333333</v>
      </c>
      <c r="U120" s="48">
        <f>HAVER_DE!I119</f>
        <v>106.57666666666667</v>
      </c>
      <c r="V120" s="48">
        <f>HAVER_DE!J119</f>
        <v>83.9</v>
      </c>
      <c r="W120" s="48">
        <f>(HAVER_DE!K119)</f>
        <v>109.27333333333333</v>
      </c>
      <c r="X120" s="48"/>
      <c r="Y120" s="48"/>
      <c r="Z120" s="48"/>
      <c r="AA120" s="48"/>
      <c r="AB120" s="48"/>
      <c r="AC120" s="48"/>
      <c r="AD120" s="51"/>
      <c r="AE120" s="48"/>
    </row>
    <row r="121" spans="1:58" x14ac:dyDescent="0.25">
      <c r="A121" s="47">
        <v>41640</v>
      </c>
      <c r="B121" s="48" t="str">
        <f>Consensus!C118</f>
        <v>NaN</v>
      </c>
      <c r="C121" s="48">
        <f>Consensus!D118</f>
        <v>1.61190755060723</v>
      </c>
      <c r="D121" s="48">
        <f>Inflation_Components!B95</f>
        <v>99.566666667000007</v>
      </c>
      <c r="E121" s="48">
        <f>Inflation_Components!C95</f>
        <v>96.9</v>
      </c>
      <c r="F121" s="48">
        <f>Inflation_Components!D95</f>
        <v>100.1</v>
      </c>
      <c r="G121" s="48">
        <f>Inflation_Components!E95</f>
        <v>100.033333333</v>
      </c>
      <c r="H121" s="48">
        <f>Inflation_Components!F95</f>
        <v>99.166666667000001</v>
      </c>
      <c r="I121" s="48">
        <f>Inflation_Components!G95</f>
        <v>97.5</v>
      </c>
      <c r="J121" s="48">
        <f>Inflation_Components!H95</f>
        <v>101.833333333</v>
      </c>
      <c r="K121" s="48">
        <f>Inflation_Components!I95</f>
        <v>101.966666667</v>
      </c>
      <c r="L121" s="48">
        <f>Inflation_Components!J95</f>
        <v>96.266666666999996</v>
      </c>
      <c r="M121" s="48">
        <f>Inflation_Components!K95</f>
        <v>100</v>
      </c>
      <c r="N121" s="48">
        <f>Inflation_Components!L95</f>
        <v>96.5</v>
      </c>
      <c r="O121" s="48">
        <f>Inflation_Components!M95</f>
        <v>98.433333332999993</v>
      </c>
      <c r="P121" s="48">
        <f>HAVER_DE!D120</f>
        <v>742.55</v>
      </c>
      <c r="Q121" s="48">
        <f>HAVER_DE!E124</f>
        <v>133.28</v>
      </c>
      <c r="R121" s="48">
        <f>HAVER_DE!F120</f>
        <v>275.57</v>
      </c>
      <c r="S121" s="48">
        <f>HAVER_DE!G120</f>
        <v>329.99</v>
      </c>
      <c r="T121" s="48">
        <f>HAVER_DE!H120</f>
        <v>6.8</v>
      </c>
      <c r="U121" s="48">
        <f>HAVER_DE!I120</f>
        <v>107.64999999999999</v>
      </c>
      <c r="V121" s="48">
        <f>HAVER_DE!J120</f>
        <v>84.2</v>
      </c>
      <c r="W121" s="48">
        <f>(HAVER_DE!K120)</f>
        <v>108.22666666666667</v>
      </c>
      <c r="X121" s="48"/>
      <c r="Y121" s="48"/>
      <c r="Z121" s="48"/>
      <c r="AA121" s="48"/>
      <c r="AB121" s="48"/>
      <c r="AC121" s="48"/>
      <c r="AD121" s="51"/>
      <c r="AE121" s="48"/>
    </row>
    <row r="122" spans="1:58" x14ac:dyDescent="0.25">
      <c r="A122" s="47">
        <v>41730</v>
      </c>
      <c r="B122" s="48">
        <f>Consensus!C119</f>
        <v>1.9410000000000001</v>
      </c>
      <c r="C122" s="48">
        <f>Consensus!D119</f>
        <v>1.4370586141677</v>
      </c>
      <c r="D122" s="48">
        <f>Inflation_Components!B96</f>
        <v>99.066666667000007</v>
      </c>
      <c r="E122" s="48">
        <f>Inflation_Components!C96</f>
        <v>97.033333333000002</v>
      </c>
      <c r="F122" s="48">
        <f>Inflation_Components!D96</f>
        <v>99.8</v>
      </c>
      <c r="G122" s="48">
        <f>Inflation_Components!E96</f>
        <v>100.366666667</v>
      </c>
      <c r="H122" s="48">
        <f>Inflation_Components!F96</f>
        <v>99.2</v>
      </c>
      <c r="I122" s="48">
        <f>Inflation_Components!G96</f>
        <v>98.266666666999996</v>
      </c>
      <c r="J122" s="48">
        <f>Inflation_Components!H96</f>
        <v>101.833333333</v>
      </c>
      <c r="K122" s="48">
        <f>Inflation_Components!I96</f>
        <v>101.6</v>
      </c>
      <c r="L122" s="48">
        <f>Inflation_Components!J96</f>
        <v>95.833333332999999</v>
      </c>
      <c r="M122" s="48">
        <f>Inflation_Components!K96</f>
        <v>100.366666667</v>
      </c>
      <c r="N122" s="48">
        <f>Inflation_Components!L96</f>
        <v>96.9</v>
      </c>
      <c r="O122" s="48">
        <f>Inflation_Components!M96</f>
        <v>98.7</v>
      </c>
      <c r="P122" s="48">
        <f>HAVER_DE!D121</f>
        <v>742.55</v>
      </c>
      <c r="Q122" s="48">
        <f>HAVER_DE!E125</f>
        <v>133.69</v>
      </c>
      <c r="R122" s="48">
        <f>HAVER_DE!F121</f>
        <v>280.20999999999998</v>
      </c>
      <c r="S122" s="48">
        <f>HAVER_DE!G121</f>
        <v>332.75</v>
      </c>
      <c r="T122" s="48">
        <f>HAVER_DE!H121</f>
        <v>6.7</v>
      </c>
      <c r="U122" s="48">
        <f>HAVER_DE!I121</f>
        <v>107.76</v>
      </c>
      <c r="V122" s="48">
        <f>HAVER_DE!J121</f>
        <v>84.4</v>
      </c>
      <c r="W122" s="48">
        <f>(HAVER_DE!K121)</f>
        <v>109.67333333333333</v>
      </c>
      <c r="X122" s="48"/>
      <c r="Y122" s="48"/>
      <c r="Z122" s="48"/>
      <c r="AA122" s="48"/>
      <c r="AB122" s="48"/>
      <c r="AC122" s="48"/>
      <c r="AD122" s="51"/>
      <c r="AE122" s="48"/>
    </row>
    <row r="123" spans="1:58" x14ac:dyDescent="0.25">
      <c r="A123" s="47">
        <v>41821</v>
      </c>
      <c r="B123" s="48">
        <f>Consensus!C120</f>
        <v>1.82</v>
      </c>
      <c r="C123" s="48">
        <f>Consensus!D120</f>
        <v>1.5863552611307701</v>
      </c>
      <c r="D123" s="48">
        <f>Inflation_Components!B97</f>
        <v>99.6</v>
      </c>
      <c r="E123" s="48">
        <f>Inflation_Components!C97</f>
        <v>97.333333332999999</v>
      </c>
      <c r="F123" s="48">
        <f>Inflation_Components!D97</f>
        <v>100.366666667</v>
      </c>
      <c r="G123" s="48">
        <f>Inflation_Components!E97</f>
        <v>100.6</v>
      </c>
      <c r="H123" s="48">
        <f>Inflation_Components!F97</f>
        <v>99.4</v>
      </c>
      <c r="I123" s="48">
        <f>Inflation_Components!G97</f>
        <v>99.033333333000002</v>
      </c>
      <c r="J123" s="48">
        <f>Inflation_Components!H97</f>
        <v>102.1</v>
      </c>
      <c r="K123" s="48">
        <f>Inflation_Components!I97</f>
        <v>101.133333333</v>
      </c>
      <c r="L123" s="48">
        <f>Inflation_Components!J97</f>
        <v>95.9</v>
      </c>
      <c r="M123" s="48">
        <f>Inflation_Components!K97</f>
        <v>100.833333333</v>
      </c>
      <c r="N123" s="48">
        <f>Inflation_Components!L97</f>
        <v>97.533333333000002</v>
      </c>
      <c r="O123" s="48">
        <f>Inflation_Components!M97</f>
        <v>99.133333332999996</v>
      </c>
      <c r="P123" s="48">
        <f>HAVER_DE!D122</f>
        <v>746.33</v>
      </c>
      <c r="Q123" s="48">
        <f>HAVER_DE!E126</f>
        <v>134.58000000000001</v>
      </c>
      <c r="R123" s="48">
        <f>HAVER_DE!F122</f>
        <v>282.39999999999998</v>
      </c>
      <c r="S123" s="48">
        <f>HAVER_DE!G122</f>
        <v>339.33</v>
      </c>
      <c r="T123" s="48">
        <f>HAVER_DE!H122</f>
        <v>6.7</v>
      </c>
      <c r="U123" s="48">
        <f>HAVER_DE!I122</f>
        <v>106.82666666666667</v>
      </c>
      <c r="V123" s="48">
        <f>HAVER_DE!J122</f>
        <v>84.2</v>
      </c>
      <c r="W123" s="48">
        <f>(HAVER_DE!K122)</f>
        <v>101.83333333333333</v>
      </c>
      <c r="X123" s="48"/>
      <c r="Y123" s="48"/>
      <c r="Z123" s="48"/>
      <c r="AA123" s="48"/>
      <c r="AB123" s="48"/>
      <c r="AC123" s="48"/>
      <c r="AD123" s="51"/>
      <c r="AE123" s="48"/>
    </row>
    <row r="124" spans="1:58" x14ac:dyDescent="0.25">
      <c r="A124" s="47">
        <v>41913</v>
      </c>
      <c r="B124" s="48">
        <f>Consensus!C121</f>
        <v>1.79</v>
      </c>
      <c r="C124" s="48">
        <f>Consensus!D121</f>
        <v>1.30622299095816</v>
      </c>
      <c r="D124" s="48">
        <f>Inflation_Components!B98</f>
        <v>99.266666666999996</v>
      </c>
      <c r="E124" s="48">
        <f>Inflation_Components!C98</f>
        <v>98.466666666999998</v>
      </c>
      <c r="F124" s="48">
        <f>Inflation_Components!D98</f>
        <v>99.933333332999993</v>
      </c>
      <c r="G124" s="48">
        <f>Inflation_Components!E98</f>
        <v>100.4</v>
      </c>
      <c r="H124" s="48">
        <f>Inflation_Components!F98</f>
        <v>99.4</v>
      </c>
      <c r="I124" s="48">
        <f>Inflation_Components!G98</f>
        <v>99.233333333000004</v>
      </c>
      <c r="J124" s="48">
        <f>Inflation_Components!H98</f>
        <v>101.06666666700001</v>
      </c>
      <c r="K124" s="48">
        <f>Inflation_Components!I98</f>
        <v>100.966666667</v>
      </c>
      <c r="L124" s="48">
        <f>Inflation_Components!J98</f>
        <v>96.066666667000007</v>
      </c>
      <c r="M124" s="48">
        <f>Inflation_Components!K98</f>
        <v>99.533333333000002</v>
      </c>
      <c r="N124" s="48">
        <f>Inflation_Components!L98</f>
        <v>98.2</v>
      </c>
      <c r="O124" s="48">
        <f>Inflation_Components!M98</f>
        <v>99.3</v>
      </c>
      <c r="P124" s="48">
        <f>HAVER_DE!D123</f>
        <v>752.37</v>
      </c>
      <c r="Q124" s="48">
        <f>HAVER_DE!E127</f>
        <v>136.76</v>
      </c>
      <c r="R124" s="48">
        <f>HAVER_DE!F123</f>
        <v>287.20999999999998</v>
      </c>
      <c r="S124" s="48">
        <f>HAVER_DE!G123</f>
        <v>345.46</v>
      </c>
      <c r="T124" s="48">
        <f>HAVER_DE!H123</f>
        <v>6.5666666666666664</v>
      </c>
      <c r="U124" s="48">
        <f>HAVER_DE!I123</f>
        <v>106.45333333333333</v>
      </c>
      <c r="V124" s="48">
        <f>HAVER_DE!J123</f>
        <v>84.2</v>
      </c>
      <c r="W124" s="48">
        <f>(HAVER_DE!K123)</f>
        <v>76.28</v>
      </c>
      <c r="X124" s="48"/>
      <c r="Y124" s="48"/>
      <c r="Z124" s="48"/>
      <c r="AA124" s="48"/>
      <c r="AB124" s="48"/>
      <c r="AC124" s="48"/>
      <c r="AD124" s="51"/>
      <c r="AE124" s="48"/>
    </row>
    <row r="125" spans="1:58" x14ac:dyDescent="0.25">
      <c r="A125" s="47">
        <v>42005</v>
      </c>
      <c r="B125" s="48">
        <f>Consensus!C122</f>
        <v>1.8120000000000001</v>
      </c>
      <c r="C125" s="48">
        <f>Consensus!D122</f>
        <v>1.0050751342698501</v>
      </c>
      <c r="D125" s="48">
        <f>Inflation_Components!B99</f>
        <v>99.366666667000004</v>
      </c>
      <c r="E125" s="48">
        <f>Inflation_Components!C99</f>
        <v>99.166666667000001</v>
      </c>
      <c r="F125" s="48">
        <f>Inflation_Components!D99</f>
        <v>99.833333332999999</v>
      </c>
      <c r="G125" s="48">
        <f>Inflation_Components!E99</f>
        <v>99.933333332999993</v>
      </c>
      <c r="H125" s="48">
        <f>Inflation_Components!F99</f>
        <v>99.533333333000002</v>
      </c>
      <c r="I125" s="48">
        <f>Inflation_Components!G99</f>
        <v>99.666666667000001</v>
      </c>
      <c r="J125" s="48">
        <f>Inflation_Components!H99</f>
        <v>99.633333332999996</v>
      </c>
      <c r="K125" s="48">
        <f>Inflation_Components!I99</f>
        <v>100.666666667</v>
      </c>
      <c r="L125" s="48">
        <f>Inflation_Components!J99</f>
        <v>100.5</v>
      </c>
      <c r="M125" s="48">
        <f>Inflation_Components!K99</f>
        <v>99.366666667000004</v>
      </c>
      <c r="N125" s="48">
        <f>Inflation_Components!L99</f>
        <v>99.066666667000007</v>
      </c>
      <c r="O125" s="48">
        <f>Inflation_Components!M99</f>
        <v>99.4</v>
      </c>
      <c r="P125" s="48">
        <f>HAVER_DE!D124</f>
        <v>748.52</v>
      </c>
      <c r="Q125" s="48">
        <f>HAVER_DE!E128</f>
        <v>138.93</v>
      </c>
      <c r="R125" s="48">
        <f>HAVER_DE!F124</f>
        <v>292.74</v>
      </c>
      <c r="S125" s="48">
        <f>HAVER_DE!G124</f>
        <v>348.72</v>
      </c>
      <c r="T125" s="48">
        <f>HAVER_DE!H124</f>
        <v>6.5</v>
      </c>
      <c r="U125" s="48">
        <f>HAVER_DE!I124</f>
        <v>107.81666666666666</v>
      </c>
      <c r="V125" s="48">
        <f>HAVER_DE!J124</f>
        <v>84.1</v>
      </c>
      <c r="W125" s="48">
        <f>(HAVER_DE!K124)</f>
        <v>53.973333333333336</v>
      </c>
      <c r="X125" s="48"/>
      <c r="Y125" s="48"/>
      <c r="Z125" s="48"/>
      <c r="AA125" s="48"/>
      <c r="AB125" s="48"/>
      <c r="AC125" s="48"/>
      <c r="AD125" s="51"/>
      <c r="AE125" s="48"/>
    </row>
    <row r="126" spans="1:58" x14ac:dyDescent="0.25">
      <c r="A126" s="47">
        <v>42095</v>
      </c>
      <c r="B126" s="48">
        <f>Consensus!C123</f>
        <v>1.712</v>
      </c>
      <c r="C126" s="48">
        <f>Consensus!D123</f>
        <v>1.2435679972943601</v>
      </c>
      <c r="D126" s="48">
        <f>Inflation_Components!B100</f>
        <v>100.333333333</v>
      </c>
      <c r="E126" s="48">
        <f>Inflation_Components!C100</f>
        <v>99.5</v>
      </c>
      <c r="F126" s="48">
        <f>Inflation_Components!D100</f>
        <v>99.633333332999996</v>
      </c>
      <c r="G126" s="48">
        <f>Inflation_Components!E100</f>
        <v>100.166666667</v>
      </c>
      <c r="H126" s="48">
        <f>Inflation_Components!F100</f>
        <v>99.9</v>
      </c>
      <c r="I126" s="48">
        <f>Inflation_Components!G100</f>
        <v>100</v>
      </c>
      <c r="J126" s="48">
        <f>Inflation_Components!H100</f>
        <v>101.033333333</v>
      </c>
      <c r="K126" s="48">
        <f>Inflation_Components!I100</f>
        <v>100.2</v>
      </c>
      <c r="L126" s="48">
        <f>Inflation_Components!J100</f>
        <v>99.966666666999998</v>
      </c>
      <c r="M126" s="48">
        <f>Inflation_Components!K100</f>
        <v>99.6</v>
      </c>
      <c r="N126" s="48">
        <f>Inflation_Components!L100</f>
        <v>99.833333332999999</v>
      </c>
      <c r="O126" s="48">
        <f>Inflation_Components!M100</f>
        <v>99.9</v>
      </c>
      <c r="P126" s="48">
        <f>HAVER_DE!D125</f>
        <v>754.04</v>
      </c>
      <c r="Q126" s="48">
        <f>HAVER_DE!E129</f>
        <v>138.28</v>
      </c>
      <c r="R126" s="48">
        <f>HAVER_DE!F125</f>
        <v>294.45999999999998</v>
      </c>
      <c r="S126" s="48">
        <f>HAVER_DE!G125</f>
        <v>355.2</v>
      </c>
      <c r="T126" s="48">
        <f>HAVER_DE!H125</f>
        <v>6.4333333333333336</v>
      </c>
      <c r="U126" s="48">
        <f>HAVER_DE!I125</f>
        <v>108.10000000000001</v>
      </c>
      <c r="V126" s="48">
        <f>HAVER_DE!J125</f>
        <v>84.3</v>
      </c>
      <c r="W126" s="48">
        <f>(HAVER_DE!K125)</f>
        <v>61.836666666666666</v>
      </c>
      <c r="X126" s="48"/>
      <c r="Y126" s="48"/>
      <c r="Z126" s="48"/>
      <c r="AA126" s="48"/>
      <c r="AB126" s="48"/>
      <c r="AC126" s="48"/>
      <c r="AD126" s="51"/>
      <c r="AE126" s="48"/>
    </row>
    <row r="127" spans="1:58" x14ac:dyDescent="0.25">
      <c r="A127" s="47">
        <v>42186</v>
      </c>
      <c r="B127" s="48">
        <f>Consensus!C124</f>
        <v>1.91</v>
      </c>
      <c r="C127" s="48">
        <f>Consensus!D124</f>
        <v>1.2995859284740701</v>
      </c>
      <c r="D127" s="48">
        <f>Inflation_Components!B101</f>
        <v>99.966666666999998</v>
      </c>
      <c r="E127" s="48">
        <f>Inflation_Components!C101</f>
        <v>100.4</v>
      </c>
      <c r="F127" s="48">
        <f>Inflation_Components!D101</f>
        <v>100.5</v>
      </c>
      <c r="G127" s="48">
        <f>Inflation_Components!E101</f>
        <v>100</v>
      </c>
      <c r="H127" s="48">
        <f>Inflation_Components!F101</f>
        <v>100.166666667</v>
      </c>
      <c r="I127" s="48">
        <f>Inflation_Components!G101</f>
        <v>100.166666667</v>
      </c>
      <c r="J127" s="48">
        <f>Inflation_Components!H101</f>
        <v>100.266666667</v>
      </c>
      <c r="K127" s="48">
        <f>Inflation_Components!I101</f>
        <v>99.766666666999996</v>
      </c>
      <c r="L127" s="48">
        <f>Inflation_Components!J101</f>
        <v>99.333333332999999</v>
      </c>
      <c r="M127" s="48">
        <f>Inflation_Components!K101</f>
        <v>100.033333333</v>
      </c>
      <c r="N127" s="48">
        <f>Inflation_Components!L101</f>
        <v>100.333333333</v>
      </c>
      <c r="O127" s="48">
        <f>Inflation_Components!M101</f>
        <v>100.06666666700001</v>
      </c>
      <c r="P127" s="48">
        <f>HAVER_DE!D126</f>
        <v>757.44</v>
      </c>
      <c r="Q127" s="48">
        <f>HAVER_DE!E130</f>
        <v>140.04</v>
      </c>
      <c r="R127" s="48">
        <f>HAVER_DE!F126</f>
        <v>298.17</v>
      </c>
      <c r="S127" s="48">
        <f>HAVER_DE!G126</f>
        <v>355.7</v>
      </c>
      <c r="T127" s="48">
        <f>HAVER_DE!H126</f>
        <v>6.333333333333333</v>
      </c>
      <c r="U127" s="48">
        <f>HAVER_DE!I126</f>
        <v>107.00999999999999</v>
      </c>
      <c r="V127" s="48">
        <f>HAVER_DE!J126</f>
        <v>84.2</v>
      </c>
      <c r="W127" s="48">
        <f>(HAVER_DE!K126)</f>
        <v>50.29</v>
      </c>
      <c r="X127" s="48"/>
      <c r="Y127" s="48"/>
      <c r="Z127" s="48"/>
      <c r="AA127" s="48"/>
      <c r="AB127" s="48"/>
      <c r="AC127" s="48"/>
      <c r="AD127" s="51"/>
      <c r="AE127" s="48"/>
    </row>
    <row r="128" spans="1:58" x14ac:dyDescent="0.25">
      <c r="A128" s="47">
        <v>42278</v>
      </c>
      <c r="B128" s="48">
        <f>Consensus!C125</f>
        <v>1.6479999999999999</v>
      </c>
      <c r="C128" s="48">
        <f>Consensus!D125</f>
        <v>1.24323363689623</v>
      </c>
      <c r="D128" s="48">
        <f>Inflation_Components!B102</f>
        <v>100.333333333</v>
      </c>
      <c r="E128" s="48">
        <f>Inflation_Components!C102</f>
        <v>100.9</v>
      </c>
      <c r="F128" s="48">
        <f>Inflation_Components!D102</f>
        <v>100</v>
      </c>
      <c r="G128" s="48">
        <f>Inflation_Components!E102</f>
        <v>99.833333332999999</v>
      </c>
      <c r="H128" s="48">
        <f>Inflation_Components!F102</f>
        <v>100.366666667</v>
      </c>
      <c r="I128" s="48">
        <f>Inflation_Components!G102</f>
        <v>100.2</v>
      </c>
      <c r="J128" s="48">
        <f>Inflation_Components!H102</f>
        <v>99.1</v>
      </c>
      <c r="K128" s="48">
        <f>Inflation_Components!I102</f>
        <v>99.433333332999993</v>
      </c>
      <c r="L128" s="48">
        <f>Inflation_Components!J102</f>
        <v>100.533333333</v>
      </c>
      <c r="M128" s="48">
        <f>Inflation_Components!K102</f>
        <v>101</v>
      </c>
      <c r="N128" s="48">
        <f>Inflation_Components!L102</f>
        <v>100.8</v>
      </c>
      <c r="O128" s="48">
        <f>Inflation_Components!M102</f>
        <v>100.6</v>
      </c>
      <c r="P128" s="48">
        <f>HAVER_DE!D127</f>
        <v>760.76</v>
      </c>
      <c r="Q128" s="48">
        <f>HAVER_DE!E131</f>
        <v>140.04</v>
      </c>
      <c r="R128" s="48">
        <f>HAVER_DE!F127</f>
        <v>300.19</v>
      </c>
      <c r="S128" s="48">
        <f>HAVER_DE!G127</f>
        <v>353.61</v>
      </c>
      <c r="T128" s="48">
        <f>HAVER_DE!H127</f>
        <v>6.3</v>
      </c>
      <c r="U128" s="48">
        <f>HAVER_DE!I127</f>
        <v>105.82666666666667</v>
      </c>
      <c r="V128" s="48">
        <f>HAVER_DE!J127</f>
        <v>84.1</v>
      </c>
      <c r="W128" s="48">
        <f>(HAVER_DE!K127)</f>
        <v>43.673333333333325</v>
      </c>
      <c r="X128" s="48"/>
      <c r="Y128" s="48"/>
      <c r="Z128" s="48"/>
      <c r="AA128" s="48"/>
      <c r="AB128" s="48"/>
      <c r="AC128" s="48"/>
      <c r="AD128" s="51"/>
      <c r="AE128" s="48"/>
    </row>
    <row r="129" spans="1:31" x14ac:dyDescent="0.25">
      <c r="A129" s="47">
        <v>42370</v>
      </c>
      <c r="B129" s="48">
        <f>Consensus!C126</f>
        <v>1.6679999999999999</v>
      </c>
      <c r="C129" s="48">
        <f>Consensus!D126</f>
        <v>1.06758659994254</v>
      </c>
      <c r="D129" s="48">
        <f>Inflation_Components!B103</f>
        <v>100.06666666700001</v>
      </c>
      <c r="E129" s="48">
        <f>Inflation_Components!C103</f>
        <v>101.4</v>
      </c>
      <c r="F129" s="48">
        <f>Inflation_Components!D103</f>
        <v>100.1</v>
      </c>
      <c r="G129" s="48">
        <f>Inflation_Components!E103</f>
        <v>99.6</v>
      </c>
      <c r="H129" s="48">
        <f>Inflation_Components!F103</f>
        <v>100.466666667</v>
      </c>
      <c r="I129" s="48">
        <f>Inflation_Components!G103</f>
        <v>100.666666667</v>
      </c>
      <c r="J129" s="48">
        <f>Inflation_Components!H103</f>
        <v>97.9</v>
      </c>
      <c r="K129" s="48">
        <f>Inflation_Components!I103</f>
        <v>99.366666667000004</v>
      </c>
      <c r="L129" s="48">
        <f>Inflation_Components!J103</f>
        <v>101.2</v>
      </c>
      <c r="M129" s="48">
        <f>Inflation_Components!K103</f>
        <v>101.366666667</v>
      </c>
      <c r="N129" s="48">
        <f>Inflation_Components!L103</f>
        <v>101.43333333299999</v>
      </c>
      <c r="O129" s="48">
        <f>Inflation_Components!M103</f>
        <v>101.233333333</v>
      </c>
      <c r="P129" s="48">
        <f>HAVER_DE!D128</f>
        <v>767.11</v>
      </c>
      <c r="Q129" s="48">
        <f>HAVER_DE!E132</f>
        <v>140.86000000000001</v>
      </c>
      <c r="R129" s="48">
        <f>HAVER_DE!F128</f>
        <v>306.72000000000003</v>
      </c>
      <c r="S129" s="48">
        <f>HAVER_DE!G128</f>
        <v>357.68</v>
      </c>
      <c r="T129" s="48">
        <f>HAVER_DE!H128</f>
        <v>6.2</v>
      </c>
      <c r="U129" s="48">
        <f>HAVER_DE!I128</f>
        <v>106.27</v>
      </c>
      <c r="V129" s="48">
        <f>HAVER_DE!J128</f>
        <v>84.4</v>
      </c>
      <c r="W129" s="48">
        <f>(HAVER_DE!K128)</f>
        <v>33.906666666666666</v>
      </c>
      <c r="X129" s="48"/>
      <c r="Y129" s="48"/>
      <c r="Z129" s="48"/>
      <c r="AA129" s="48"/>
      <c r="AB129" s="48"/>
      <c r="AC129" s="48"/>
      <c r="AD129" s="51"/>
      <c r="AE129" s="48"/>
    </row>
    <row r="130" spans="1:31" x14ac:dyDescent="0.25">
      <c r="A130" s="47">
        <v>42461</v>
      </c>
      <c r="B130" s="48">
        <f>Consensus!C127</f>
        <v>1.706</v>
      </c>
      <c r="C130" s="48">
        <f>Consensus!D127</f>
        <v>1.1554065299027201</v>
      </c>
      <c r="D130" s="48">
        <f>Inflation_Components!B104</f>
        <v>100.5</v>
      </c>
      <c r="E130" s="48">
        <f>Inflation_Components!C104</f>
        <v>102.133333333</v>
      </c>
      <c r="F130" s="48">
        <f>Inflation_Components!D104</f>
        <v>100.93333333299999</v>
      </c>
      <c r="G130" s="48">
        <f>Inflation_Components!E104</f>
        <v>99.833333332999999</v>
      </c>
      <c r="H130" s="48">
        <f>Inflation_Components!F104</f>
        <v>100.633333333</v>
      </c>
      <c r="I130" s="48">
        <f>Inflation_Components!G104</f>
        <v>101</v>
      </c>
      <c r="J130" s="48">
        <f>Inflation_Components!H104</f>
        <v>98.766666666999996</v>
      </c>
      <c r="K130" s="48">
        <f>Inflation_Components!I104</f>
        <v>98.766666666999996</v>
      </c>
      <c r="L130" s="48">
        <f>Inflation_Components!J104</f>
        <v>100.633333333</v>
      </c>
      <c r="M130" s="48">
        <f>Inflation_Components!K104</f>
        <v>101.733333333</v>
      </c>
      <c r="N130" s="48">
        <f>Inflation_Components!L104</f>
        <v>102.06666666700001</v>
      </c>
      <c r="O130" s="48">
        <f>Inflation_Components!M104</f>
        <v>101.866666667</v>
      </c>
      <c r="P130" s="48">
        <f>HAVER_DE!D129</f>
        <v>770.51</v>
      </c>
      <c r="Q130" s="48">
        <f>HAVER_DE!E133</f>
        <v>143.29</v>
      </c>
      <c r="R130" s="48">
        <f>HAVER_DE!F129</f>
        <v>305.8</v>
      </c>
      <c r="S130" s="48">
        <f>HAVER_DE!G129</f>
        <v>362</v>
      </c>
      <c r="T130" s="48">
        <f>HAVER_DE!H129</f>
        <v>6.1333333333333329</v>
      </c>
      <c r="U130" s="48">
        <f>HAVER_DE!I129</f>
        <v>106.97000000000001</v>
      </c>
      <c r="V130" s="48">
        <f>HAVER_DE!J129</f>
        <v>84.3</v>
      </c>
      <c r="W130" s="48">
        <f>(HAVER_DE!K129)</f>
        <v>45.53</v>
      </c>
      <c r="X130" s="48"/>
      <c r="Y130" s="48"/>
      <c r="Z130" s="48"/>
      <c r="AA130" s="48"/>
      <c r="AB130" s="48"/>
      <c r="AC130" s="48"/>
      <c r="AD130" s="51"/>
      <c r="AE130" s="48"/>
    </row>
    <row r="131" spans="1:31" x14ac:dyDescent="0.25">
      <c r="A131" s="47">
        <v>42552</v>
      </c>
      <c r="B131" s="48">
        <f>Consensus!C128</f>
        <v>1.7529999999999999</v>
      </c>
      <c r="C131" s="48">
        <f>Consensus!D128</f>
        <v>1.37152898270876</v>
      </c>
      <c r="D131" s="48">
        <f>Inflation_Components!B105</f>
        <v>100.9</v>
      </c>
      <c r="E131" s="48">
        <f>Inflation_Components!C105</f>
        <v>102.5</v>
      </c>
      <c r="F131" s="48">
        <f>Inflation_Components!D105</f>
        <v>100.733333333</v>
      </c>
      <c r="G131" s="48">
        <f>Inflation_Components!E105</f>
        <v>100.06666666700001</v>
      </c>
      <c r="H131" s="48">
        <f>Inflation_Components!F105</f>
        <v>100.6</v>
      </c>
      <c r="I131" s="48">
        <f>Inflation_Components!G105</f>
        <v>101.366666667</v>
      </c>
      <c r="J131" s="48">
        <f>Inflation_Components!H105</f>
        <v>99.166666667000001</v>
      </c>
      <c r="K131" s="48">
        <f>Inflation_Components!I105</f>
        <v>98.533333333000002</v>
      </c>
      <c r="L131" s="48">
        <f>Inflation_Components!J105</f>
        <v>100.4</v>
      </c>
      <c r="M131" s="48">
        <f>Inflation_Components!K105</f>
        <v>102.266666667</v>
      </c>
      <c r="N131" s="48">
        <f>Inflation_Components!L105</f>
        <v>102.533333333</v>
      </c>
      <c r="O131" s="48">
        <f>Inflation_Components!M105</f>
        <v>102.466666667</v>
      </c>
      <c r="P131" s="48">
        <f>HAVER_DE!D130</f>
        <v>772.48</v>
      </c>
      <c r="Q131" s="48">
        <f>HAVER_DE!E134</f>
        <v>145</v>
      </c>
      <c r="R131" s="48">
        <f>HAVER_DE!F130</f>
        <v>308.92</v>
      </c>
      <c r="S131" s="48">
        <f>HAVER_DE!G130</f>
        <v>362.14</v>
      </c>
      <c r="T131" s="48">
        <f>HAVER_DE!H130</f>
        <v>6.0333333333333341</v>
      </c>
      <c r="U131" s="48">
        <f>HAVER_DE!I130</f>
        <v>106.86000000000001</v>
      </c>
      <c r="V131" s="48">
        <f>HAVER_DE!J130</f>
        <v>84.6</v>
      </c>
      <c r="W131" s="48">
        <f>(HAVER_DE!K130)</f>
        <v>45.846666666666664</v>
      </c>
      <c r="X131" s="48"/>
      <c r="Y131" s="48"/>
      <c r="Z131" s="48"/>
      <c r="AA131" s="48"/>
      <c r="AB131" s="48"/>
      <c r="AC131" s="48"/>
      <c r="AD131" s="51"/>
      <c r="AE131" s="48"/>
    </row>
    <row r="132" spans="1:31" x14ac:dyDescent="0.25">
      <c r="A132" s="47">
        <v>42644</v>
      </c>
      <c r="B132" s="48">
        <f>Consensus!C129</f>
        <v>1.714</v>
      </c>
      <c r="C132" s="48">
        <f>Consensus!D129</f>
        <v>1.49011413827926</v>
      </c>
      <c r="D132" s="48">
        <f>Inflation_Components!B106</f>
        <v>101.733333333</v>
      </c>
      <c r="E132" s="48">
        <f>Inflation_Components!C106</f>
        <v>102.93333333299999</v>
      </c>
      <c r="F132" s="48">
        <f>Inflation_Components!D106</f>
        <v>101.266666667</v>
      </c>
      <c r="G132" s="48">
        <f>Inflation_Components!E106</f>
        <v>100.43333333299999</v>
      </c>
      <c r="H132" s="48">
        <f>Inflation_Components!F106</f>
        <v>100.8</v>
      </c>
      <c r="I132" s="48">
        <f>Inflation_Components!G106</f>
        <v>101.5</v>
      </c>
      <c r="J132" s="48">
        <f>Inflation_Components!H106</f>
        <v>100.4</v>
      </c>
      <c r="K132" s="48">
        <f>Inflation_Components!I106</f>
        <v>98.4</v>
      </c>
      <c r="L132" s="48">
        <f>Inflation_Components!J106</f>
        <v>100.7</v>
      </c>
      <c r="M132" s="48">
        <f>Inflation_Components!K106</f>
        <v>102.06666666700001</v>
      </c>
      <c r="N132" s="48">
        <f>Inflation_Components!L106</f>
        <v>102.93333333299999</v>
      </c>
      <c r="O132" s="48">
        <f>Inflation_Components!M106</f>
        <v>103.2</v>
      </c>
      <c r="P132" s="48">
        <f>HAVER_DE!D131</f>
        <v>775.28</v>
      </c>
      <c r="Q132" s="48">
        <f>HAVER_DE!E135</f>
        <v>146.16999999999999</v>
      </c>
      <c r="R132" s="48">
        <f>HAVER_DE!F131</f>
        <v>316.08</v>
      </c>
      <c r="S132" s="48">
        <f>HAVER_DE!G131</f>
        <v>363.77</v>
      </c>
      <c r="T132" s="48">
        <f>HAVER_DE!H131</f>
        <v>6</v>
      </c>
      <c r="U132" s="48">
        <f>HAVER_DE!I131</f>
        <v>107.13</v>
      </c>
      <c r="V132" s="48">
        <f>HAVER_DE!J131</f>
        <v>85.2</v>
      </c>
      <c r="W132" s="48">
        <f>(HAVER_DE!K131)</f>
        <v>49.48</v>
      </c>
      <c r="X132" s="48"/>
      <c r="Y132" s="48"/>
      <c r="Z132" s="48"/>
      <c r="AA132" s="48"/>
      <c r="AB132" s="48"/>
      <c r="AC132" s="48"/>
      <c r="AD132" s="51"/>
      <c r="AE132" s="48"/>
    </row>
    <row r="133" spans="1:31" x14ac:dyDescent="0.25">
      <c r="A133" s="47">
        <v>42736</v>
      </c>
      <c r="B133" s="48">
        <f>Consensus!C130</f>
        <v>1.6639999999999999</v>
      </c>
      <c r="C133" s="48">
        <f>Consensus!D130</f>
        <v>1.7644770872539</v>
      </c>
      <c r="D133" s="48">
        <f>Inflation_Components!B107</f>
        <v>103.366666667</v>
      </c>
      <c r="E133" s="48">
        <f>Inflation_Components!C107</f>
        <v>103.5</v>
      </c>
      <c r="F133" s="48">
        <f>Inflation_Components!D107</f>
        <v>101.333333333</v>
      </c>
      <c r="G133" s="48">
        <f>Inflation_Components!E107</f>
        <v>100.866666667</v>
      </c>
      <c r="H133" s="48">
        <f>Inflation_Components!F107</f>
        <v>100.9</v>
      </c>
      <c r="I133" s="48">
        <f>Inflation_Components!G107</f>
        <v>102.06666666700001</v>
      </c>
      <c r="J133" s="48">
        <f>Inflation_Components!H107</f>
        <v>102.06666666700001</v>
      </c>
      <c r="K133" s="48">
        <f>Inflation_Components!I107</f>
        <v>98.2</v>
      </c>
      <c r="L133" s="48">
        <f>Inflation_Components!J107</f>
        <v>101.7</v>
      </c>
      <c r="M133" s="48">
        <f>Inflation_Components!K107</f>
        <v>101.966666667</v>
      </c>
      <c r="N133" s="48">
        <f>Inflation_Components!L107</f>
        <v>103.43333333299999</v>
      </c>
      <c r="O133" s="48">
        <f>Inflation_Components!M107</f>
        <v>102</v>
      </c>
      <c r="P133" s="48">
        <f>HAVER_DE!D132</f>
        <v>784.65</v>
      </c>
      <c r="Q133" s="48">
        <f>HAVER_DE!E136</f>
        <v>145.41999999999999</v>
      </c>
      <c r="R133" s="48">
        <f>HAVER_DE!F132</f>
        <v>318.75</v>
      </c>
      <c r="S133" s="48">
        <f>HAVER_DE!G132</f>
        <v>373.05</v>
      </c>
      <c r="T133" s="48">
        <f>HAVER_DE!H132</f>
        <v>5.8666666666666671</v>
      </c>
      <c r="U133" s="48">
        <f>HAVER_DE!I132</f>
        <v>107.15000000000002</v>
      </c>
      <c r="V133" s="48">
        <f>HAVER_DE!J132</f>
        <v>85.3</v>
      </c>
      <c r="W133" s="48">
        <f>(HAVER_DE!K132)</f>
        <v>53.74666666666667</v>
      </c>
      <c r="X133" s="48"/>
      <c r="Y133" s="48"/>
      <c r="Z133" s="48"/>
      <c r="AA133" s="48"/>
      <c r="AB133" s="48"/>
      <c r="AC133" s="48"/>
      <c r="AD133" s="51"/>
      <c r="AE133" s="48"/>
    </row>
    <row r="134" spans="1:31" x14ac:dyDescent="0.25">
      <c r="A134" s="47">
        <v>42826</v>
      </c>
      <c r="B134" s="48">
        <f>Consensus!C131</f>
        <v>1.7050000000000001</v>
      </c>
      <c r="C134" s="48">
        <f>Consensus!D131</f>
        <v>1.6339531214337299</v>
      </c>
      <c r="D134" s="48">
        <f>Inflation_Components!B108</f>
        <v>102.56666666700001</v>
      </c>
      <c r="E134" s="48">
        <f>Inflation_Components!C108</f>
        <v>104.3</v>
      </c>
      <c r="F134" s="48">
        <f>Inflation_Components!D108</f>
        <v>101.466666667</v>
      </c>
      <c r="G134" s="48">
        <f>Inflation_Components!E108</f>
        <v>101</v>
      </c>
      <c r="H134" s="48">
        <f>Inflation_Components!F108</f>
        <v>100.966666667</v>
      </c>
      <c r="I134" s="48">
        <f>Inflation_Components!G108</f>
        <v>102.533333333</v>
      </c>
      <c r="J134" s="48">
        <f>Inflation_Components!H108</f>
        <v>101.233333333</v>
      </c>
      <c r="K134" s="48">
        <f>Inflation_Components!I108</f>
        <v>97.766666666999996</v>
      </c>
      <c r="L134" s="48">
        <f>Inflation_Components!J108</f>
        <v>101.866666667</v>
      </c>
      <c r="M134" s="48">
        <f>Inflation_Components!K108</f>
        <v>102.3</v>
      </c>
      <c r="N134" s="48">
        <f>Inflation_Components!L108</f>
        <v>103.966666667</v>
      </c>
      <c r="O134" s="48">
        <f>Inflation_Components!M108</f>
        <v>102.56666666700001</v>
      </c>
      <c r="P134" s="48">
        <f>HAVER_DE!D133</f>
        <v>791.3</v>
      </c>
      <c r="Q134" s="48">
        <f>HAVER_DE!E137</f>
        <v>147.88999999999999</v>
      </c>
      <c r="R134" s="48">
        <f>HAVER_DE!F133</f>
        <v>326.47000000000003</v>
      </c>
      <c r="S134" s="48">
        <f>HAVER_DE!G133</f>
        <v>379.49</v>
      </c>
      <c r="T134" s="48">
        <f>HAVER_DE!H133</f>
        <v>5.7333333333333334</v>
      </c>
      <c r="U134" s="48">
        <f>HAVER_DE!I133</f>
        <v>108.40333333333332</v>
      </c>
      <c r="V134" s="48">
        <f>HAVER_DE!J133</f>
        <v>86.3</v>
      </c>
      <c r="W134" s="48">
        <f>(HAVER_DE!K133)</f>
        <v>49.82</v>
      </c>
      <c r="X134" s="48"/>
      <c r="Y134" s="48"/>
      <c r="Z134" s="48"/>
      <c r="AA134" s="48"/>
      <c r="AB134" s="48"/>
      <c r="AC134" s="48"/>
      <c r="AD134" s="51"/>
      <c r="AE134" s="48"/>
    </row>
    <row r="135" spans="1:31" x14ac:dyDescent="0.25">
      <c r="A135" s="47">
        <v>42917</v>
      </c>
      <c r="B135" s="48">
        <f>Consensus!C132</f>
        <v>1.758</v>
      </c>
      <c r="C135" s="48">
        <f>Consensus!D132</f>
        <v>1.6768592918035701</v>
      </c>
      <c r="D135" s="48">
        <f>Inflation_Components!B109</f>
        <v>103.533333333</v>
      </c>
      <c r="E135" s="48">
        <f>Inflation_Components!C109</f>
        <v>105.133333333</v>
      </c>
      <c r="F135" s="48">
        <f>Inflation_Components!D109</f>
        <v>101.533333333</v>
      </c>
      <c r="G135" s="48">
        <f>Inflation_Components!E109</f>
        <v>101.3</v>
      </c>
      <c r="H135" s="48">
        <f>Inflation_Components!F109</f>
        <v>101.166666667</v>
      </c>
      <c r="I135" s="48">
        <f>Inflation_Components!G109</f>
        <v>102.7</v>
      </c>
      <c r="J135" s="48">
        <f>Inflation_Components!H109</f>
        <v>101.6</v>
      </c>
      <c r="K135" s="48">
        <f>Inflation_Components!I109</f>
        <v>97.266666666999996</v>
      </c>
      <c r="L135" s="48">
        <f>Inflation_Components!J109</f>
        <v>102.366666667</v>
      </c>
      <c r="M135" s="48">
        <f>Inflation_Components!K109</f>
        <v>102.866666667</v>
      </c>
      <c r="N135" s="48">
        <f>Inflation_Components!L109</f>
        <v>104.833333333</v>
      </c>
      <c r="O135" s="48">
        <f>Inflation_Components!M109</f>
        <v>102.9</v>
      </c>
      <c r="P135" s="48">
        <f>HAVER_DE!D134</f>
        <v>797.12</v>
      </c>
      <c r="Q135" s="48">
        <f>HAVER_DE!E138</f>
        <v>149.63</v>
      </c>
      <c r="R135" s="48">
        <f>HAVER_DE!F134</f>
        <v>329.17</v>
      </c>
      <c r="S135" s="48">
        <f>HAVER_DE!G134</f>
        <v>385.05</v>
      </c>
      <c r="T135" s="48">
        <f>HAVER_DE!H134</f>
        <v>5.6333333333333329</v>
      </c>
      <c r="U135" s="48">
        <f>HAVER_DE!I134</f>
        <v>108.44</v>
      </c>
      <c r="V135" s="48">
        <f>HAVER_DE!J134</f>
        <v>87.1</v>
      </c>
      <c r="W135" s="48">
        <f>(HAVER_DE!K134)</f>
        <v>52.079999999999991</v>
      </c>
      <c r="X135" s="48"/>
      <c r="Y135" s="48"/>
      <c r="Z135" s="48"/>
      <c r="AA135" s="48"/>
      <c r="AB135" s="48"/>
      <c r="AC135" s="48"/>
      <c r="AD135" s="51"/>
      <c r="AE135" s="48"/>
    </row>
    <row r="136" spans="1:31" x14ac:dyDescent="0.25">
      <c r="A136" s="47">
        <v>43009</v>
      </c>
      <c r="B136" s="48">
        <f>Consensus!C133</f>
        <v>1.635</v>
      </c>
      <c r="C136" s="48">
        <f>Consensus!D133</f>
        <v>1.68869680795026</v>
      </c>
      <c r="D136" s="48">
        <f>Inflation_Components!B110</f>
        <v>104.866666667</v>
      </c>
      <c r="E136" s="48">
        <f>Inflation_Components!C110</f>
        <v>105.93333333299999</v>
      </c>
      <c r="F136" s="48">
        <f>Inflation_Components!D110</f>
        <v>101.166666667</v>
      </c>
      <c r="G136" s="48">
        <f>Inflation_Components!E110</f>
        <v>101.8</v>
      </c>
      <c r="H136" s="48">
        <f>Inflation_Components!F110</f>
        <v>101.266666667</v>
      </c>
      <c r="I136" s="48">
        <f>Inflation_Components!G110</f>
        <v>102.7</v>
      </c>
      <c r="J136" s="48">
        <f>Inflation_Components!H110</f>
        <v>102.56666666700001</v>
      </c>
      <c r="K136" s="48">
        <f>Inflation_Components!I110</f>
        <v>97.066666667000007</v>
      </c>
      <c r="L136" s="48">
        <f>Inflation_Components!J110</f>
        <v>102.333333333</v>
      </c>
      <c r="M136" s="48">
        <f>Inflation_Components!K110</f>
        <v>103.56666666700001</v>
      </c>
      <c r="N136" s="48">
        <f>Inflation_Components!L110</f>
        <v>105.166666667</v>
      </c>
      <c r="O136" s="48">
        <f>Inflation_Components!M110</f>
        <v>102.266666667</v>
      </c>
      <c r="P136" s="48">
        <f>HAVER_DE!D135</f>
        <v>804.38</v>
      </c>
      <c r="Q136" s="48">
        <f>HAVER_DE!E139</f>
        <v>150.71</v>
      </c>
      <c r="R136" s="48">
        <f>HAVER_DE!F135</f>
        <v>333.89</v>
      </c>
      <c r="S136" s="48">
        <f>HAVER_DE!G135</f>
        <v>388.31</v>
      </c>
      <c r="T136" s="48">
        <f>HAVER_DE!H135</f>
        <v>5.5333333333333341</v>
      </c>
      <c r="U136" s="48">
        <f>HAVER_DE!I135</f>
        <v>108.54666666666667</v>
      </c>
      <c r="V136" s="48">
        <f>HAVER_DE!J135</f>
        <v>87.5</v>
      </c>
      <c r="W136" s="48">
        <f>(HAVER_DE!K135)</f>
        <v>61.35</v>
      </c>
      <c r="X136" s="48"/>
      <c r="Y136" s="48"/>
      <c r="Z136" s="48"/>
      <c r="AA136" s="48"/>
      <c r="AB136" s="48"/>
      <c r="AC136" s="48"/>
      <c r="AD136" s="51"/>
      <c r="AE136" s="48"/>
    </row>
    <row r="137" spans="1:31" x14ac:dyDescent="0.25">
      <c r="A137" s="47">
        <v>43101</v>
      </c>
      <c r="B137" s="48">
        <f>Consensus!C134</f>
        <v>1.819</v>
      </c>
      <c r="C137" s="48">
        <f>Consensus!D134</f>
        <v>1.7439746961582401</v>
      </c>
      <c r="D137" s="48">
        <f>Inflation_Components!B111</f>
        <v>105.43333333299999</v>
      </c>
      <c r="E137" s="48">
        <f>Inflation_Components!C111</f>
        <v>106.8</v>
      </c>
      <c r="F137" s="48">
        <f>Inflation_Components!D111</f>
        <v>101.4</v>
      </c>
      <c r="G137" s="48">
        <f>Inflation_Components!E111</f>
        <v>102.2</v>
      </c>
      <c r="H137" s="48">
        <f>Inflation_Components!F111</f>
        <v>101.56666666700001</v>
      </c>
      <c r="I137" s="48">
        <f>Inflation_Components!G111</f>
        <v>103.166666667</v>
      </c>
      <c r="J137" s="48">
        <f>Inflation_Components!H111</f>
        <v>103.266666667</v>
      </c>
      <c r="K137" s="48">
        <f>Inflation_Components!I111</f>
        <v>96.933333332999993</v>
      </c>
      <c r="L137" s="48">
        <f>Inflation_Components!J111</f>
        <v>102.93333333299999</v>
      </c>
      <c r="M137" s="48">
        <f>Inflation_Components!K111</f>
        <v>104.133333333</v>
      </c>
      <c r="N137" s="48">
        <f>Inflation_Components!L111</f>
        <v>105.8</v>
      </c>
      <c r="O137" s="48">
        <f>Inflation_Components!M111</f>
        <v>103.033333333</v>
      </c>
      <c r="P137" s="48">
        <f>HAVER_DE!D136</f>
        <v>799.69</v>
      </c>
      <c r="Q137" s="48">
        <f>HAVER_DE!E140</f>
        <v>151.94999999999999</v>
      </c>
      <c r="R137" s="48">
        <f>HAVER_DE!F136</f>
        <v>333.81</v>
      </c>
      <c r="S137" s="48">
        <f>HAVER_DE!G136</f>
        <v>391.36</v>
      </c>
      <c r="T137" s="48">
        <f>HAVER_DE!H136</f>
        <v>5.3666666666666671</v>
      </c>
      <c r="U137" s="48">
        <f>HAVER_DE!I136</f>
        <v>108.96</v>
      </c>
      <c r="V137" s="48">
        <f>HAVER_DE!J136</f>
        <v>87.9</v>
      </c>
      <c r="W137" s="48">
        <f>(HAVER_DE!K136)</f>
        <v>66.726666666666674</v>
      </c>
      <c r="X137" s="48"/>
      <c r="Y137" s="48"/>
      <c r="Z137" s="48"/>
      <c r="AA137" s="48"/>
      <c r="AB137" s="48"/>
      <c r="AC137" s="48"/>
      <c r="AD137" s="51"/>
      <c r="AE137" s="48"/>
    </row>
    <row r="138" spans="1:31" x14ac:dyDescent="0.25">
      <c r="A138" s="47">
        <v>43191</v>
      </c>
      <c r="B138" s="48">
        <f>Consensus!C135</f>
        <v>1.7529999999999999</v>
      </c>
      <c r="C138" s="48">
        <f>Consensus!D135</f>
        <v>1.8459875898804901</v>
      </c>
      <c r="D138" s="48">
        <f>Inflation_Components!B112</f>
        <v>105.833333333</v>
      </c>
      <c r="E138" s="48">
        <f>Inflation_Components!C112</f>
        <v>107.866666667</v>
      </c>
      <c r="F138" s="48">
        <f>Inflation_Components!D112</f>
        <v>101.866666667</v>
      </c>
      <c r="G138" s="48">
        <f>Inflation_Components!E112</f>
        <v>102.666666667</v>
      </c>
      <c r="H138" s="48">
        <f>Inflation_Components!F112</f>
        <v>101.7</v>
      </c>
      <c r="I138" s="48">
        <f>Inflation_Components!G112</f>
        <v>103.3</v>
      </c>
      <c r="J138" s="48">
        <f>Inflation_Components!H112</f>
        <v>104.266666667</v>
      </c>
      <c r="K138" s="48">
        <f>Inflation_Components!I112</f>
        <v>96.666666667000001</v>
      </c>
      <c r="L138" s="48">
        <f>Inflation_Components!J112</f>
        <v>103.633333333</v>
      </c>
      <c r="M138" s="48">
        <f>Inflation_Components!K112</f>
        <v>104.666666667</v>
      </c>
      <c r="N138" s="48">
        <f>Inflation_Components!L112</f>
        <v>106.3</v>
      </c>
      <c r="O138" s="48">
        <f>Inflation_Components!M112</f>
        <v>103.4</v>
      </c>
      <c r="P138" s="48">
        <f>HAVER_DE!D137</f>
        <v>805.36</v>
      </c>
      <c r="Q138" s="48">
        <f>HAVER_DE!E141</f>
        <v>150.69</v>
      </c>
      <c r="R138" s="48">
        <f>HAVER_DE!F137</f>
        <v>336.12</v>
      </c>
      <c r="S138" s="48">
        <f>HAVER_DE!G137</f>
        <v>392.21</v>
      </c>
      <c r="T138" s="48">
        <f>HAVER_DE!H137</f>
        <v>5.2333333333333334</v>
      </c>
      <c r="U138" s="48">
        <f>HAVER_DE!I137</f>
        <v>108.35333333333334</v>
      </c>
      <c r="V138" s="48">
        <f>HAVER_DE!J137</f>
        <v>87.9</v>
      </c>
      <c r="W138" s="48">
        <f>(HAVER_DE!K137)</f>
        <v>74.2</v>
      </c>
      <c r="X138" s="48"/>
      <c r="Y138" s="48"/>
      <c r="Z138" s="48"/>
      <c r="AA138" s="48"/>
      <c r="AB138" s="48"/>
      <c r="AC138" s="48"/>
      <c r="AD138" s="51"/>
      <c r="AE138" s="48"/>
    </row>
    <row r="139" spans="1:31" x14ac:dyDescent="0.25">
      <c r="A139" s="47">
        <v>43282</v>
      </c>
      <c r="B139" s="48">
        <f>Consensus!C136</f>
        <v>1.7549999999999999</v>
      </c>
      <c r="C139" s="48">
        <f>Consensus!D136</f>
        <v>1.8784992643084499</v>
      </c>
      <c r="D139" s="48">
        <f>Inflation_Components!B113</f>
        <v>106.133333333</v>
      </c>
      <c r="E139" s="48">
        <f>Inflation_Components!C113</f>
        <v>108.4</v>
      </c>
      <c r="F139" s="48">
        <f>Inflation_Components!D113</f>
        <v>101.133333333</v>
      </c>
      <c r="G139" s="48">
        <f>Inflation_Components!E113</f>
        <v>103.3</v>
      </c>
      <c r="H139" s="48">
        <f>Inflation_Components!F113</f>
        <v>101.766666667</v>
      </c>
      <c r="I139" s="48">
        <f>Inflation_Components!G113</f>
        <v>103.6</v>
      </c>
      <c r="J139" s="48">
        <f>Inflation_Components!H113</f>
        <v>105.9</v>
      </c>
      <c r="K139" s="48">
        <f>Inflation_Components!I113</f>
        <v>96.366666667000004</v>
      </c>
      <c r="L139" s="48">
        <f>Inflation_Components!J113</f>
        <v>103.733333333</v>
      </c>
      <c r="M139" s="48">
        <f>Inflation_Components!K113</f>
        <v>102.93333333299999</v>
      </c>
      <c r="N139" s="48">
        <f>Inflation_Components!L113</f>
        <v>106.93333333299999</v>
      </c>
      <c r="O139" s="48">
        <f>Inflation_Components!M113</f>
        <v>103.7</v>
      </c>
      <c r="P139" s="48">
        <f>HAVER_DE!D138</f>
        <v>799.01</v>
      </c>
      <c r="Q139" s="48">
        <f>HAVER_DE!E142</f>
        <v>151.81</v>
      </c>
      <c r="R139" s="48">
        <f>HAVER_DE!F138</f>
        <v>346.04</v>
      </c>
      <c r="S139" s="48">
        <f>HAVER_DE!G138</f>
        <v>390.29</v>
      </c>
      <c r="T139" s="48">
        <f>HAVER_DE!H138</f>
        <v>5.1333333333333337</v>
      </c>
      <c r="U139" s="48">
        <f>HAVER_DE!I138</f>
        <v>107.74333333333334</v>
      </c>
      <c r="V139" s="48">
        <f>HAVER_DE!J138</f>
        <v>87.8</v>
      </c>
      <c r="W139" s="48">
        <f>(HAVER_DE!K138)</f>
        <v>75.256666666666661</v>
      </c>
      <c r="X139" s="48"/>
      <c r="Y139" s="48"/>
      <c r="Z139" s="48"/>
      <c r="AA139" s="48"/>
      <c r="AB139" s="48"/>
      <c r="AC139" s="48"/>
      <c r="AD139" s="51"/>
      <c r="AE139" s="48"/>
    </row>
    <row r="140" spans="1:31" x14ac:dyDescent="0.25">
      <c r="A140" s="47">
        <v>43374</v>
      </c>
      <c r="B140" s="48">
        <f>Consensus!C137</f>
        <v>1.758</v>
      </c>
      <c r="C140" s="48">
        <f>Consensus!D137</f>
        <v>1.90660484110229</v>
      </c>
      <c r="D140" s="48">
        <f>Inflation_Components!B114</f>
        <v>106.5</v>
      </c>
      <c r="E140" s="48">
        <f>Inflation_Components!C114</f>
        <v>109.033333333</v>
      </c>
      <c r="F140" s="48">
        <f>Inflation_Components!D114</f>
        <v>102.2</v>
      </c>
      <c r="G140" s="48">
        <f>Inflation_Components!E114</f>
        <v>103.93333333299999</v>
      </c>
      <c r="H140" s="48">
        <f>Inflation_Components!F114</f>
        <v>102.033333333</v>
      </c>
      <c r="I140" s="48">
        <f>Inflation_Components!G114</f>
        <v>103.7</v>
      </c>
      <c r="J140" s="48">
        <f>Inflation_Components!H114</f>
        <v>107.233333333</v>
      </c>
      <c r="K140" s="48">
        <f>Inflation_Components!I114</f>
        <v>96.233333333000004</v>
      </c>
      <c r="L140" s="48">
        <f>Inflation_Components!J114</f>
        <v>103.233333333</v>
      </c>
      <c r="M140" s="48">
        <f>Inflation_Components!K114</f>
        <v>102.766666667</v>
      </c>
      <c r="N140" s="48">
        <f>Inflation_Components!L114</f>
        <v>107.56666666700001</v>
      </c>
      <c r="O140" s="48">
        <f>Inflation_Components!M114</f>
        <v>104.266666667</v>
      </c>
      <c r="P140" s="48">
        <f>HAVER_DE!D139</f>
        <v>805.36</v>
      </c>
      <c r="Q140" s="48">
        <f>HAVER_DE!E143</f>
        <v>151.27000000000001</v>
      </c>
      <c r="R140" s="48">
        <f>HAVER_DE!F139</f>
        <v>346.31</v>
      </c>
      <c r="S140" s="48">
        <f>HAVER_DE!G139</f>
        <v>388.67</v>
      </c>
      <c r="T140" s="48">
        <f>HAVER_DE!H139</f>
        <v>5.0333333333333332</v>
      </c>
      <c r="U140" s="48">
        <f>HAVER_DE!I139</f>
        <v>107.50999999999999</v>
      </c>
      <c r="V140" s="48">
        <f>HAVER_DE!J139</f>
        <v>86.8</v>
      </c>
      <c r="W140" s="48">
        <f>(HAVER_DE!K139)</f>
        <v>67.58</v>
      </c>
      <c r="X140" s="48"/>
      <c r="Y140" s="48"/>
      <c r="Z140" s="48"/>
      <c r="AA140" s="48"/>
      <c r="AB140" s="48"/>
      <c r="AC140" s="48"/>
      <c r="AD140" s="51"/>
      <c r="AE140" s="48"/>
    </row>
    <row r="141" spans="1:31" x14ac:dyDescent="0.25">
      <c r="A141" s="47">
        <v>43466</v>
      </c>
      <c r="B141" s="48">
        <f>Consensus!C138</f>
        <v>1.669</v>
      </c>
      <c r="C141" s="48">
        <f>Consensus!D138</f>
        <v>1.5824966374036999</v>
      </c>
      <c r="D141" s="48">
        <f>Inflation_Components!B115</f>
        <v>106.333333333</v>
      </c>
      <c r="E141" s="48">
        <f>Inflation_Components!C115</f>
        <v>109.8</v>
      </c>
      <c r="F141" s="48">
        <f>Inflation_Components!D115</f>
        <v>102.133333333</v>
      </c>
      <c r="G141" s="48">
        <f>Inflation_Components!E115</f>
        <v>104.2</v>
      </c>
      <c r="H141" s="48">
        <f>Inflation_Components!F115</f>
        <v>102.133333333</v>
      </c>
      <c r="I141" s="48">
        <f>Inflation_Components!G115</f>
        <v>104.133333333</v>
      </c>
      <c r="J141" s="48">
        <f>Inflation_Components!H115</f>
        <v>105.1</v>
      </c>
      <c r="K141" s="48">
        <f>Inflation_Components!I115</f>
        <v>96.233333333000004</v>
      </c>
      <c r="L141" s="48">
        <f>Inflation_Components!J115</f>
        <v>103.233333333</v>
      </c>
      <c r="M141" s="48">
        <f>Inflation_Components!K115</f>
        <v>104.06666666700001</v>
      </c>
      <c r="N141" s="48">
        <f>Inflation_Components!L115</f>
        <v>108.166666667</v>
      </c>
      <c r="O141" s="48">
        <f>Inflation_Components!M115</f>
        <v>104.966666667</v>
      </c>
      <c r="P141" s="48">
        <f>HAVER_DE!D140</f>
        <v>811.1</v>
      </c>
      <c r="Q141" s="48">
        <f>HAVER_DE!E144</f>
        <v>149.12</v>
      </c>
      <c r="R141" s="48">
        <f>HAVER_DE!F140</f>
        <v>350.52</v>
      </c>
      <c r="S141" s="48">
        <f>HAVER_DE!G140</f>
        <v>399.25</v>
      </c>
      <c r="T141" s="48">
        <f>HAVER_DE!H140</f>
        <v>5</v>
      </c>
      <c r="U141" s="48">
        <f>HAVER_DE!I140</f>
        <v>107.56333333333333</v>
      </c>
      <c r="V141" s="48">
        <f>HAVER_DE!J140</f>
        <v>86</v>
      </c>
      <c r="W141" s="48">
        <f>(HAVER_DE!K140)</f>
        <v>63.15</v>
      </c>
      <c r="X141" s="48"/>
      <c r="Y141" s="48"/>
      <c r="Z141" s="48"/>
      <c r="AA141" s="48"/>
      <c r="AB141" s="48"/>
      <c r="AC141" s="48"/>
      <c r="AD141" s="51"/>
      <c r="AE141" s="48"/>
    </row>
    <row r="142" spans="1:31" x14ac:dyDescent="0.25">
      <c r="A142" s="47">
        <v>43556</v>
      </c>
      <c r="B142" s="48">
        <f>Consensus!C139</f>
        <v>1.657</v>
      </c>
      <c r="C142" s="48">
        <f>Consensus!D139</f>
        <v>1.59712687853966</v>
      </c>
      <c r="D142" s="48">
        <f>Inflation_Components!B116</f>
        <v>106.6</v>
      </c>
      <c r="E142" s="48">
        <f>Inflation_Components!C116</f>
        <v>110.43333333299999</v>
      </c>
      <c r="F142" s="48">
        <f>Inflation_Components!D116</f>
        <v>103.2</v>
      </c>
      <c r="G142" s="48">
        <f>Inflation_Components!E116</f>
        <v>104.733333333</v>
      </c>
      <c r="H142" s="48">
        <f>Inflation_Components!F116</f>
        <v>102.43333333299999</v>
      </c>
      <c r="I142" s="48">
        <f>Inflation_Components!G116</f>
        <v>104.466666667</v>
      </c>
      <c r="J142" s="48">
        <f>Inflation_Components!H116</f>
        <v>107.2</v>
      </c>
      <c r="K142" s="48">
        <f>Inflation_Components!I116</f>
        <v>95.766666666999996</v>
      </c>
      <c r="L142" s="48">
        <f>Inflation_Components!J116</f>
        <v>104.3</v>
      </c>
      <c r="M142" s="48">
        <f>Inflation_Components!K116</f>
        <v>103.833333333</v>
      </c>
      <c r="N142" s="48">
        <f>Inflation_Components!L116</f>
        <v>109.2</v>
      </c>
      <c r="O142" s="48">
        <f>Inflation_Components!M116</f>
        <v>105.533333333</v>
      </c>
      <c r="P142" s="48">
        <f>HAVER_DE!D141</f>
        <v>809.74</v>
      </c>
      <c r="Q142" s="48">
        <f>HAVER_DE!E145</f>
        <v>135.03</v>
      </c>
      <c r="R142" s="48">
        <f>HAVER_DE!F141</f>
        <v>347.41</v>
      </c>
      <c r="S142" s="48">
        <f>HAVER_DE!G141</f>
        <v>392.88</v>
      </c>
      <c r="T142" s="48">
        <f>HAVER_DE!H141</f>
        <v>4.9666666666666668</v>
      </c>
      <c r="U142" s="48">
        <f>HAVER_DE!I141</f>
        <v>107.00666666666666</v>
      </c>
      <c r="V142" s="48">
        <f>HAVER_DE!J141</f>
        <v>85.6</v>
      </c>
      <c r="W142" s="48">
        <f>(HAVER_DE!K141)</f>
        <v>68.676666666666662</v>
      </c>
      <c r="X142" s="48"/>
      <c r="Y142" s="48"/>
      <c r="Z142" s="48"/>
      <c r="AA142" s="48"/>
      <c r="AB142" s="48"/>
      <c r="AC142" s="48"/>
      <c r="AD142" s="51"/>
      <c r="AE142" s="48"/>
    </row>
    <row r="143" spans="1:31" x14ac:dyDescent="0.25">
      <c r="A143" s="47">
        <v>43647</v>
      </c>
      <c r="B143" s="48">
        <f>Consensus!C140</f>
        <v>1.6439999999999999</v>
      </c>
      <c r="C143" s="48">
        <f>Consensus!D140</f>
        <v>1.4950983574721</v>
      </c>
      <c r="D143" s="48">
        <f>Inflation_Components!B117</f>
        <v>107.93333333299999</v>
      </c>
      <c r="E143" s="48">
        <f>Inflation_Components!C117</f>
        <v>110.8</v>
      </c>
      <c r="F143" s="48">
        <f>Inflation_Components!D117</f>
        <v>103.033333333</v>
      </c>
      <c r="G143" s="48">
        <f>Inflation_Components!E117</f>
        <v>105.133333333</v>
      </c>
      <c r="H143" s="48">
        <f>Inflation_Components!F117</f>
        <v>102.633333333</v>
      </c>
      <c r="I143" s="48">
        <f>Inflation_Components!G117</f>
        <v>104.56666666700001</v>
      </c>
      <c r="J143" s="48">
        <f>Inflation_Components!H117</f>
        <v>106.833333333</v>
      </c>
      <c r="K143" s="48">
        <f>Inflation_Components!I117</f>
        <v>95.733333333000004</v>
      </c>
      <c r="L143" s="48">
        <f>Inflation_Components!J117</f>
        <v>104.2</v>
      </c>
      <c r="M143" s="48">
        <f>Inflation_Components!K117</f>
        <v>102.533333333</v>
      </c>
      <c r="N143" s="48">
        <f>Inflation_Components!L117</f>
        <v>109.833333333</v>
      </c>
      <c r="O143" s="48">
        <f>Inflation_Components!M117</f>
        <v>106.133333333</v>
      </c>
      <c r="P143" s="48">
        <f>HAVER_DE!D142</f>
        <v>810.65</v>
      </c>
      <c r="Q143" s="48">
        <f>HAVER_DE!E146</f>
        <v>145.38</v>
      </c>
      <c r="R143" s="48">
        <f>HAVER_DE!F142</f>
        <v>352.16</v>
      </c>
      <c r="S143" s="48">
        <f>HAVER_DE!G142</f>
        <v>398.48</v>
      </c>
      <c r="T143" s="48">
        <f>HAVER_DE!H142</f>
        <v>5</v>
      </c>
      <c r="U143" s="48">
        <f>HAVER_DE!I142</f>
        <v>105.98666666666668</v>
      </c>
      <c r="V143" s="48">
        <f>HAVER_DE!J142</f>
        <v>84.1</v>
      </c>
      <c r="W143" s="48">
        <f>(HAVER_DE!K142)</f>
        <v>61.77</v>
      </c>
      <c r="X143" s="48"/>
      <c r="Y143" s="48"/>
      <c r="Z143" s="48"/>
      <c r="AA143" s="48"/>
      <c r="AB143" s="48"/>
      <c r="AC143" s="48"/>
      <c r="AD143" s="51"/>
      <c r="AE143" s="48"/>
    </row>
    <row r="144" spans="1:31" x14ac:dyDescent="0.25">
      <c r="A144" s="47">
        <v>43739</v>
      </c>
      <c r="B144" s="48">
        <f>Consensus!C141</f>
        <v>1.722</v>
      </c>
      <c r="C144" s="48">
        <f>Consensus!D141</f>
        <v>1.4287966524761699</v>
      </c>
      <c r="D144" s="48">
        <f>Inflation_Components!B118</f>
        <v>108.133333333</v>
      </c>
      <c r="E144" s="48">
        <f>Inflation_Components!C118</f>
        <v>111.9</v>
      </c>
      <c r="F144" s="48">
        <f>Inflation_Components!D118</f>
        <v>103.833333333</v>
      </c>
      <c r="G144" s="48">
        <f>Inflation_Components!E118</f>
        <v>105.466666667</v>
      </c>
      <c r="H144" s="48">
        <f>Inflation_Components!F118</f>
        <v>103.06666666700001</v>
      </c>
      <c r="I144" s="48">
        <f>Inflation_Components!G118</f>
        <v>104.766666667</v>
      </c>
      <c r="J144" s="48">
        <f>Inflation_Components!H118</f>
        <v>106.766666667</v>
      </c>
      <c r="K144" s="48">
        <f>Inflation_Components!I118</f>
        <v>95.8</v>
      </c>
      <c r="L144" s="48">
        <f>Inflation_Components!J118</f>
        <v>104.133333333</v>
      </c>
      <c r="M144" s="48">
        <f>Inflation_Components!K118</f>
        <v>102.56666666700001</v>
      </c>
      <c r="N144" s="48">
        <f>Inflation_Components!L118</f>
        <v>110.466666667</v>
      </c>
      <c r="O144" s="48">
        <f>Inflation_Components!M118</f>
        <v>107</v>
      </c>
      <c r="P144" s="48">
        <f>HAVER_DE!D143</f>
        <v>812.77</v>
      </c>
      <c r="Q144" s="48">
        <f>HAVER_DE!E147</f>
        <v>149.52000000000001</v>
      </c>
      <c r="R144" s="48">
        <f>HAVER_DE!F143</f>
        <v>351.36</v>
      </c>
      <c r="S144" s="48">
        <f>HAVER_DE!G143</f>
        <v>391.99</v>
      </c>
      <c r="T144" s="48">
        <f>HAVER_DE!H143</f>
        <v>5</v>
      </c>
      <c r="U144" s="48">
        <f>HAVER_DE!I143</f>
        <v>105.80333333333333</v>
      </c>
      <c r="V144" s="48">
        <f>HAVER_DE!J143</f>
        <v>82.4</v>
      </c>
      <c r="W144" s="48">
        <f>(HAVER_DE!K143)</f>
        <v>63.24666666666667</v>
      </c>
      <c r="X144" s="48"/>
      <c r="Y144" s="48"/>
      <c r="Z144" s="48"/>
      <c r="AA144" s="48"/>
      <c r="AB144" s="48"/>
      <c r="AC144" s="48"/>
      <c r="AD144" s="51"/>
      <c r="AE144" s="48"/>
    </row>
    <row r="145" spans="1:31" x14ac:dyDescent="0.25">
      <c r="A145" s="47">
        <v>43831</v>
      </c>
      <c r="B145" s="48">
        <f>Consensus!C142</f>
        <v>1.7170000000000001</v>
      </c>
      <c r="C145" s="48">
        <f>Consensus!D142</f>
        <v>1.5025041226699201</v>
      </c>
      <c r="D145" s="48">
        <f>Inflation_Components!B119</f>
        <v>109.56666666700001</v>
      </c>
      <c r="E145" s="48">
        <f>Inflation_Components!C119</f>
        <v>112.466666667</v>
      </c>
      <c r="F145" s="48">
        <f>Inflation_Components!D119</f>
        <v>104.266666667</v>
      </c>
      <c r="G145" s="48">
        <f>Inflation_Components!E119</f>
        <v>105.766666667</v>
      </c>
      <c r="H145" s="48">
        <f>Inflation_Components!F119</f>
        <v>103.233333333</v>
      </c>
      <c r="I145" s="48">
        <f>Inflation_Components!G119</f>
        <v>105.56666666700001</v>
      </c>
      <c r="J145" s="48">
        <f>Inflation_Components!H119</f>
        <v>106.766666667</v>
      </c>
      <c r="K145" s="48">
        <f>Inflation_Components!I119</f>
        <v>95.833333332999999</v>
      </c>
      <c r="L145" s="48">
        <f>Inflation_Components!J119</f>
        <v>103.533333333</v>
      </c>
      <c r="M145" s="48">
        <f>Inflation_Components!K119</f>
        <v>101.766666667</v>
      </c>
      <c r="N145" s="48">
        <f>Inflation_Components!L119</f>
        <v>111.1</v>
      </c>
      <c r="O145" s="48">
        <f>Inflation_Components!M119</f>
        <v>107.166666667</v>
      </c>
      <c r="P145" s="48">
        <f>HAVER_DE!D144</f>
        <v>801.2</v>
      </c>
      <c r="Q145" s="48">
        <f>HAVER_DE!E148</f>
        <v>146.9</v>
      </c>
      <c r="R145" s="48">
        <f>HAVER_DE!F144</f>
        <v>346.34</v>
      </c>
      <c r="S145" s="48">
        <f>HAVER_DE!G144</f>
        <v>384.7</v>
      </c>
      <c r="T145" s="48">
        <f>HAVER_DE!H144</f>
        <v>5</v>
      </c>
      <c r="U145" s="48">
        <f>HAVER_DE!I144</f>
        <v>105.23</v>
      </c>
      <c r="V145" s="48">
        <f>HAVER_DE!J144</f>
        <v>82.9</v>
      </c>
      <c r="W145" s="48">
        <f>(HAVER_DE!K144)</f>
        <v>50.603333333333332</v>
      </c>
      <c r="X145" s="48"/>
      <c r="Y145" s="48"/>
      <c r="Z145" s="48"/>
      <c r="AA145" s="48"/>
      <c r="AB145" s="48"/>
      <c r="AC145" s="48"/>
      <c r="AD145" s="51"/>
      <c r="AE145" s="48"/>
    </row>
    <row r="146" spans="1:31" x14ac:dyDescent="0.25">
      <c r="A146" s="47">
        <v>43922</v>
      </c>
      <c r="B146" s="48">
        <f>Consensus!C143</f>
        <v>1.65</v>
      </c>
      <c r="C146" s="48">
        <f>Consensus!D143</f>
        <v>1.04323541593487</v>
      </c>
      <c r="D146" s="48">
        <f>Inflation_Components!B120</f>
        <v>111.1</v>
      </c>
      <c r="E146" s="48">
        <f>Inflation_Components!C120</f>
        <v>113.8</v>
      </c>
      <c r="F146" s="48">
        <f>Inflation_Components!D120</f>
        <v>102.833333333</v>
      </c>
      <c r="G146" s="48">
        <f>Inflation_Components!E120</f>
        <v>105.766666667</v>
      </c>
      <c r="H146" s="48">
        <f>Inflation_Components!F120</f>
        <v>103.733333333</v>
      </c>
      <c r="I146" s="48">
        <f>Inflation_Components!G120</f>
        <v>106.033333333</v>
      </c>
      <c r="J146" s="48">
        <f>Inflation_Components!H120</f>
        <v>103.5</v>
      </c>
      <c r="K146" s="48">
        <f>Inflation_Components!I120</f>
        <v>95.533333333000002</v>
      </c>
      <c r="L146" s="48">
        <f>Inflation_Components!J120</f>
        <v>104</v>
      </c>
      <c r="M146" s="48">
        <f>Inflation_Components!K120</f>
        <v>102.166666667</v>
      </c>
      <c r="N146" s="48">
        <f>Inflation_Components!L120</f>
        <v>111.6</v>
      </c>
      <c r="O146" s="48">
        <f>Inflation_Components!M120</f>
        <v>107.93333333299999</v>
      </c>
      <c r="P146" s="48">
        <f>HAVER_DE!D145</f>
        <v>725.24</v>
      </c>
      <c r="Q146" s="48">
        <f>HAVER_DE!E149</f>
        <v>149.47</v>
      </c>
      <c r="R146" s="48">
        <f>HAVER_DE!F145</f>
        <v>285.43</v>
      </c>
      <c r="S146" s="48">
        <f>HAVER_DE!G145</f>
        <v>305.41000000000003</v>
      </c>
      <c r="T146" s="48">
        <f>HAVER_DE!H145</f>
        <v>6.1333333333333329</v>
      </c>
      <c r="U146" s="48">
        <f>HAVER_DE!I145</f>
        <v>99.813333333333333</v>
      </c>
      <c r="V146" s="48">
        <f>HAVER_DE!J145</f>
        <v>70.5</v>
      </c>
      <c r="W146" s="48">
        <f>(HAVER_DE!K145)</f>
        <v>29.24</v>
      </c>
      <c r="X146" s="48"/>
      <c r="Y146" s="48"/>
      <c r="Z146" s="48"/>
      <c r="AA146" s="48"/>
      <c r="AB146" s="48"/>
      <c r="AC146" s="48"/>
      <c r="AD146" s="51"/>
      <c r="AE146" s="48"/>
    </row>
    <row r="147" spans="1:31" x14ac:dyDescent="0.25">
      <c r="A147" s="47">
        <v>44013</v>
      </c>
      <c r="B147" s="48">
        <f>Consensus!C144</f>
        <v>1.843</v>
      </c>
      <c r="C147" s="48">
        <f>Consensus!D144</f>
        <v>1.09491584854126</v>
      </c>
      <c r="D147" s="48">
        <f>Inflation_Components!B121</f>
        <v>108.7</v>
      </c>
      <c r="E147" s="48">
        <f>Inflation_Components!C121</f>
        <v>114.1</v>
      </c>
      <c r="F147" s="48">
        <f>Inflation_Components!D121</f>
        <v>101.233333333</v>
      </c>
      <c r="G147" s="48">
        <f>Inflation_Components!E121</f>
        <v>105.43333333299999</v>
      </c>
      <c r="H147" s="48">
        <f>Inflation_Components!F121</f>
        <v>102.06666666700001</v>
      </c>
      <c r="I147" s="48">
        <f>Inflation_Components!G121</f>
        <v>105.166666667</v>
      </c>
      <c r="J147" s="48">
        <f>Inflation_Components!H121</f>
        <v>103.8</v>
      </c>
      <c r="K147" s="48">
        <f>Inflation_Components!I121</f>
        <v>93.133333332999996</v>
      </c>
      <c r="L147" s="48">
        <f>Inflation_Components!J121</f>
        <v>103.766666667</v>
      </c>
      <c r="M147" s="48">
        <f>Inflation_Components!K121</f>
        <v>102.6</v>
      </c>
      <c r="N147" s="48">
        <f>Inflation_Components!L121</f>
        <v>111.93333333299999</v>
      </c>
      <c r="O147" s="48">
        <f>Inflation_Components!M121</f>
        <v>107.9</v>
      </c>
      <c r="P147" s="48">
        <f>HAVER_DE!D146</f>
        <v>790.54</v>
      </c>
      <c r="Q147" s="48">
        <f>HAVER_DE!E150</f>
        <v>146.59</v>
      </c>
      <c r="R147" s="48">
        <f>HAVER_DE!F146</f>
        <v>317.14999999999998</v>
      </c>
      <c r="S147" s="48">
        <f>HAVER_DE!G146</f>
        <v>360.72</v>
      </c>
      <c r="T147" s="48">
        <f>HAVER_DE!H146</f>
        <v>6.333333333333333</v>
      </c>
      <c r="U147" s="48">
        <f>HAVER_DE!I146</f>
        <v>103.22333333333331</v>
      </c>
      <c r="V147" s="48">
        <f>HAVER_DE!J146</f>
        <v>75.099999999999994</v>
      </c>
      <c r="W147" s="48">
        <f>(HAVER_DE!K146)</f>
        <v>42.879999999999995</v>
      </c>
      <c r="X147" s="48"/>
      <c r="Y147" s="48"/>
      <c r="Z147" s="48"/>
      <c r="AA147" s="48"/>
      <c r="AB147" s="48"/>
      <c r="AC147" s="48"/>
      <c r="AD147" s="51"/>
      <c r="AE147" s="48"/>
    </row>
    <row r="148" spans="1:31" x14ac:dyDescent="0.25">
      <c r="A148" s="47">
        <v>44105</v>
      </c>
      <c r="B148" s="48">
        <f>Consensus!C145</f>
        <v>1.8440000000000001</v>
      </c>
      <c r="C148" s="48">
        <f>Consensus!D145</f>
        <v>1.22672938930215</v>
      </c>
      <c r="D148" s="48">
        <f>Inflation_Components!B122</f>
        <v>109.233333333</v>
      </c>
      <c r="E148" s="48">
        <f>Inflation_Components!C122</f>
        <v>114.1</v>
      </c>
      <c r="F148" s="48">
        <f>Inflation_Components!D122</f>
        <v>100.6</v>
      </c>
      <c r="G148" s="48">
        <f>Inflation_Components!E122</f>
        <v>105.5</v>
      </c>
      <c r="H148" s="48">
        <f>Inflation_Components!F122</f>
        <v>102.1</v>
      </c>
      <c r="I148" s="48">
        <f>Inflation_Components!G122</f>
        <v>104.233333333</v>
      </c>
      <c r="J148" s="48">
        <f>Inflation_Components!H122</f>
        <v>103.7</v>
      </c>
      <c r="K148" s="48">
        <f>Inflation_Components!I122</f>
        <v>92.7</v>
      </c>
      <c r="L148" s="48">
        <f>Inflation_Components!J122</f>
        <v>104.666666667</v>
      </c>
      <c r="M148" s="48">
        <f>Inflation_Components!K122</f>
        <v>103</v>
      </c>
      <c r="N148" s="48">
        <f>Inflation_Components!L122</f>
        <v>112.366666667</v>
      </c>
      <c r="O148" s="48">
        <f>Inflation_Components!M122</f>
        <v>108.3</v>
      </c>
      <c r="P148" s="48">
        <f>HAVER_DE!D147</f>
        <v>795.46</v>
      </c>
      <c r="Q148" s="48">
        <f>HAVER_DE!E151</f>
        <v>145.41999999999999</v>
      </c>
      <c r="R148" s="48">
        <f>HAVER_DE!F147</f>
        <v>324.69</v>
      </c>
      <c r="S148" s="48">
        <f>HAVER_DE!G147</f>
        <v>372.69</v>
      </c>
      <c r="T148" s="48">
        <f>HAVER_DE!H147</f>
        <v>6.1333333333333329</v>
      </c>
      <c r="U148" s="48">
        <f>HAVER_DE!I147</f>
        <v>102.32333333333334</v>
      </c>
      <c r="V148" s="48">
        <f>HAVER_DE!J147</f>
        <v>80.599999999999994</v>
      </c>
      <c r="W148" s="48">
        <f>(HAVER_DE!K147)</f>
        <v>44.096666666666664</v>
      </c>
      <c r="X148" s="48"/>
      <c r="Y148" s="48"/>
      <c r="Z148" s="48"/>
      <c r="AA148" s="48"/>
      <c r="AB148" s="48"/>
      <c r="AC148" s="48"/>
      <c r="AD148" s="51"/>
      <c r="AE148" s="48"/>
    </row>
    <row r="149" spans="1:31" x14ac:dyDescent="0.25">
      <c r="A149" s="47">
        <v>44197</v>
      </c>
      <c r="B149" s="48">
        <f>Consensus!C146</f>
        <v>1.9490000000000001</v>
      </c>
      <c r="C149" s="48">
        <f>Consensus!D146</f>
        <v>1.8420988902308399</v>
      </c>
      <c r="D149" s="48">
        <f>Inflation_Components!B123</f>
        <v>111.4</v>
      </c>
      <c r="E149" s="48">
        <f>Inflation_Components!C123</f>
        <v>115.366666667</v>
      </c>
      <c r="F149" s="48">
        <f>Inflation_Components!D123</f>
        <v>104.233333333</v>
      </c>
      <c r="G149" s="48">
        <f>Inflation_Components!E123</f>
        <v>106.8</v>
      </c>
      <c r="H149" s="48">
        <f>Inflation_Components!F123</f>
        <v>104.5</v>
      </c>
      <c r="I149" s="48">
        <f>Inflation_Components!G123</f>
        <v>105.5</v>
      </c>
      <c r="J149" s="48">
        <f>Inflation_Components!H123</f>
        <v>109.266666667</v>
      </c>
      <c r="K149" s="48">
        <f>Inflation_Components!I123</f>
        <v>94.4</v>
      </c>
      <c r="L149" s="48">
        <f>Inflation_Components!J123</f>
        <v>105</v>
      </c>
      <c r="M149" s="48">
        <f>Inflation_Components!K123</f>
        <v>103.466666667</v>
      </c>
      <c r="N149" s="48">
        <f>Inflation_Components!L123</f>
        <v>112.733333333</v>
      </c>
      <c r="O149" s="48">
        <f>Inflation_Components!M123</f>
        <v>110.1</v>
      </c>
      <c r="P149" s="48">
        <f>HAVER_DE!D148</f>
        <v>783.82</v>
      </c>
      <c r="Q149" s="48">
        <f>HAVER_DE!E148</f>
        <v>146.9</v>
      </c>
      <c r="R149" s="48">
        <f>HAVER_DE!F148</f>
        <v>337.25</v>
      </c>
      <c r="S149" s="48">
        <f>HAVER_DE!G148</f>
        <v>384.66</v>
      </c>
      <c r="T149" s="48">
        <f>HAVER_DE!H148</f>
        <v>6</v>
      </c>
      <c r="U149" s="48">
        <f>HAVER_DE!I148</f>
        <v>102.10666666666668</v>
      </c>
      <c r="V149" s="48">
        <f>HAVER_DE!J148</f>
        <v>81.8</v>
      </c>
      <c r="W149" s="48">
        <f>(HAVER_DE!K148)</f>
        <v>60.839999999999996</v>
      </c>
      <c r="X149" s="48"/>
      <c r="Y149" s="48"/>
      <c r="Z149" s="48"/>
      <c r="AA149" s="48"/>
      <c r="AB149" s="48"/>
      <c r="AC149" s="48"/>
      <c r="AD149" s="51"/>
      <c r="AE149" s="48"/>
    </row>
    <row r="150" spans="1:31" x14ac:dyDescent="0.25">
      <c r="A150" s="47">
        <v>44287</v>
      </c>
      <c r="B150" s="48">
        <f>Consensus!C147</f>
        <v>1.7549999999999999</v>
      </c>
      <c r="C150" s="48">
        <f>Consensus!D147</f>
        <v>2.2331414177539002</v>
      </c>
      <c r="D150" s="48">
        <f>Inflation_Components!B124</f>
        <v>112.733333333</v>
      </c>
      <c r="E150" s="48">
        <f>Inflation_Components!C124</f>
        <v>116.43333333299999</v>
      </c>
      <c r="F150" s="48">
        <f>Inflation_Components!D124</f>
        <v>103.533333333</v>
      </c>
      <c r="G150" s="48">
        <f>Inflation_Components!E124</f>
        <v>107.4</v>
      </c>
      <c r="H150" s="48">
        <f>Inflation_Components!F124</f>
        <v>104.6</v>
      </c>
      <c r="I150" s="48">
        <f>Inflation_Components!G124</f>
        <v>105.766666667</v>
      </c>
      <c r="J150" s="48">
        <f>Inflation_Components!H124</f>
        <v>111.666666667</v>
      </c>
      <c r="K150" s="48">
        <f>Inflation_Components!I124</f>
        <v>94.2</v>
      </c>
      <c r="L150" s="48">
        <f>Inflation_Components!J124</f>
        <v>105.93333333299999</v>
      </c>
      <c r="M150" s="48">
        <f>Inflation_Components!K124</f>
        <v>104</v>
      </c>
      <c r="N150" s="48">
        <f>Inflation_Components!L124</f>
        <v>113.733333333</v>
      </c>
      <c r="O150" s="48">
        <f>Inflation_Components!M124</f>
        <v>110.93333333299999</v>
      </c>
      <c r="P150" s="48">
        <f>HAVER_DE!D149</f>
        <v>798.93</v>
      </c>
      <c r="Q150" s="48">
        <f>HAVER_DE!E149</f>
        <v>149.47</v>
      </c>
      <c r="R150" s="48">
        <f>HAVER_DE!F149</f>
        <v>342.45</v>
      </c>
      <c r="S150" s="48">
        <f>HAVER_DE!G149</f>
        <v>388.28</v>
      </c>
      <c r="T150" s="48">
        <f>HAVER_DE!H149</f>
        <v>5.9333333333333336</v>
      </c>
      <c r="U150" s="48">
        <f>HAVER_DE!I149</f>
        <v>105.23</v>
      </c>
      <c r="V150" s="48">
        <f>HAVER_DE!J149</f>
        <v>85.9</v>
      </c>
      <c r="W150" s="48">
        <f>(HAVER_DE!K149)</f>
        <v>68.643333333333331</v>
      </c>
      <c r="X150" s="48"/>
      <c r="Y150" s="48"/>
      <c r="Z150" s="48"/>
      <c r="AA150" s="48"/>
      <c r="AB150" s="48"/>
      <c r="AC150" s="48"/>
      <c r="AD150" s="51"/>
      <c r="AE150" s="48"/>
    </row>
    <row r="151" spans="1:31" x14ac:dyDescent="0.25">
      <c r="A151" s="47">
        <v>44378</v>
      </c>
      <c r="B151" s="48">
        <f>Consensus!C148</f>
        <v>1.8320000000000001</v>
      </c>
      <c r="C151" s="48">
        <f>Consensus!D148</f>
        <v>2.4853628489614201</v>
      </c>
      <c r="D151" s="48">
        <f>Inflation_Components!B125</f>
        <v>113.633333333</v>
      </c>
      <c r="E151" s="48">
        <f>Inflation_Components!C125</f>
        <v>116.766666667</v>
      </c>
      <c r="F151" s="48">
        <f>Inflation_Components!D125</f>
        <v>104.766666667</v>
      </c>
      <c r="G151" s="48">
        <f>Inflation_Components!E125</f>
        <v>108.2</v>
      </c>
      <c r="H151" s="48">
        <f>Inflation_Components!F125</f>
        <v>105.4</v>
      </c>
      <c r="I151" s="48">
        <f>Inflation_Components!G125</f>
        <v>105.93333333299999</v>
      </c>
      <c r="J151" s="48">
        <f>Inflation_Components!H125</f>
        <v>114.533333333</v>
      </c>
      <c r="K151" s="48">
        <f>Inflation_Components!I125</f>
        <v>94.266666666999996</v>
      </c>
      <c r="L151" s="48">
        <f>Inflation_Components!J125</f>
        <v>107.266666667</v>
      </c>
      <c r="M151" s="48">
        <f>Inflation_Components!K125</f>
        <v>104.56666666700001</v>
      </c>
      <c r="N151" s="48">
        <f>Inflation_Components!L125</f>
        <v>115.733333333</v>
      </c>
      <c r="O151" s="48">
        <f>Inflation_Components!M125</f>
        <v>111.8</v>
      </c>
      <c r="P151" s="48">
        <f>HAVER_DE!D150</f>
        <v>805.21</v>
      </c>
      <c r="Q151" s="48">
        <f>HAVER_DE!E150</f>
        <v>146.59</v>
      </c>
      <c r="R151" s="48">
        <f>HAVER_DE!F150</f>
        <v>346.96</v>
      </c>
      <c r="S151" s="48">
        <f>HAVER_DE!G150</f>
        <v>388.35</v>
      </c>
      <c r="T151" s="48">
        <f>HAVER_DE!H150</f>
        <v>5.5</v>
      </c>
      <c r="U151" s="48">
        <f>HAVER_DE!I150</f>
        <v>106.86333333333333</v>
      </c>
      <c r="V151" s="48">
        <f>HAVER_DE!J150</f>
        <v>86.7</v>
      </c>
      <c r="W151" s="48">
        <f>(HAVER_DE!K150)</f>
        <v>73.396666666666661</v>
      </c>
      <c r="X151" s="48"/>
      <c r="Y151" s="48"/>
      <c r="Z151" s="48"/>
      <c r="AA151" s="48"/>
      <c r="AB151" s="48"/>
      <c r="AC151" s="48"/>
      <c r="AD151" s="51"/>
      <c r="AE151" s="48"/>
    </row>
    <row r="152" spans="1:31" x14ac:dyDescent="0.25">
      <c r="A152" s="47">
        <v>44470</v>
      </c>
      <c r="B152" s="48">
        <f>Consensus!C149</f>
        <v>1.9750000000000001</v>
      </c>
      <c r="C152" s="48">
        <f>Consensus!D149</f>
        <v>2.7283142219546099</v>
      </c>
      <c r="D152" s="48">
        <f>Inflation_Components!B126</f>
        <v>114.733333333</v>
      </c>
      <c r="E152" s="48">
        <f>Inflation_Components!C126</f>
        <v>117.733333333</v>
      </c>
      <c r="F152" s="48">
        <f>Inflation_Components!D126</f>
        <v>103.466666667</v>
      </c>
      <c r="G152" s="48">
        <f>Inflation_Components!E126</f>
        <v>109.5</v>
      </c>
      <c r="H152" s="48">
        <f>Inflation_Components!F126</f>
        <v>106.3</v>
      </c>
      <c r="I152" s="48">
        <f>Inflation_Components!G126</f>
        <v>105.9</v>
      </c>
      <c r="J152" s="48">
        <f>Inflation_Components!H126</f>
        <v>117.9</v>
      </c>
      <c r="K152" s="48">
        <f>Inflation_Components!I126</f>
        <v>94.166666667000001</v>
      </c>
      <c r="L152" s="48">
        <f>Inflation_Components!J126</f>
        <v>109.2</v>
      </c>
      <c r="M152" s="48">
        <f>Inflation_Components!K126</f>
        <v>104.966666667</v>
      </c>
      <c r="N152" s="48">
        <f>Inflation_Components!L126</f>
        <v>116.766666667</v>
      </c>
      <c r="O152" s="48">
        <f>Inflation_Components!M126</f>
        <v>112.6</v>
      </c>
      <c r="P152" s="48">
        <f>HAVER_DE!D151</f>
        <v>804.98</v>
      </c>
      <c r="Q152" s="48">
        <f>HAVER_DE!E151</f>
        <v>145.41999999999999</v>
      </c>
      <c r="R152" s="48">
        <f>HAVER_DE!F151</f>
        <v>359.91</v>
      </c>
      <c r="S152" s="48">
        <f>HAVER_DE!G151</f>
        <v>397.94</v>
      </c>
      <c r="T152" s="48">
        <f>HAVER_DE!H151</f>
        <v>5.2666666666666666</v>
      </c>
      <c r="U152" s="48">
        <f>HAVER_DE!I151</f>
        <v>105.25</v>
      </c>
      <c r="V152" s="48">
        <f>HAVER_DE!J151</f>
        <v>85.1</v>
      </c>
      <c r="W152" s="48">
        <f>(HAVER_DE!K151)</f>
        <v>79.67</v>
      </c>
      <c r="X152" s="48"/>
      <c r="Y152" s="48"/>
      <c r="Z152" s="48"/>
      <c r="AA152" s="48"/>
      <c r="AB152" s="48"/>
      <c r="AC152" s="48"/>
      <c r="AD152" s="51"/>
      <c r="AE152" s="48"/>
    </row>
    <row r="153" spans="1:31" x14ac:dyDescent="0.25">
      <c r="A153" s="47">
        <v>44562</v>
      </c>
      <c r="B153" s="48">
        <f>Consensus!C150</f>
        <v>1.958</v>
      </c>
      <c r="C153" s="48">
        <f>Consensus!D150</f>
        <v>3.8676770931761801</v>
      </c>
      <c r="D153" s="48">
        <f>Inflation_Components!B127</f>
        <v>117.3</v>
      </c>
      <c r="E153" s="48">
        <f>Inflation_Components!C127</f>
        <v>119.766666667</v>
      </c>
      <c r="F153" s="48">
        <f>Inflation_Components!D127</f>
        <v>104.466666667</v>
      </c>
      <c r="G153" s="48">
        <f>Inflation_Components!E127</f>
        <v>113.8</v>
      </c>
      <c r="H153" s="48">
        <f>Inflation_Components!F127</f>
        <v>108.633333333</v>
      </c>
      <c r="I153" s="48">
        <f>Inflation_Components!G127</f>
        <v>106.4</v>
      </c>
      <c r="J153" s="48">
        <f>Inflation_Components!H127</f>
        <v>123.533333333</v>
      </c>
      <c r="K153" s="48">
        <f>Inflation_Components!I127</f>
        <v>94.3</v>
      </c>
      <c r="L153" s="48">
        <f>Inflation_Components!J127</f>
        <v>110.8</v>
      </c>
      <c r="M153" s="48">
        <f>Inflation_Components!K127</f>
        <v>105.233333333</v>
      </c>
      <c r="N153" s="48">
        <f>Inflation_Components!L127</f>
        <v>118.4</v>
      </c>
      <c r="O153" s="48">
        <f>Inflation_Components!M127</f>
        <v>112.533333333</v>
      </c>
      <c r="P153" s="48">
        <f>HAVER_DE!D152</f>
        <v>811.41</v>
      </c>
      <c r="Q153" s="48">
        <f>HAVER_DE!E152</f>
        <v>149.21</v>
      </c>
      <c r="R153" s="48">
        <f>HAVER_DE!F152</f>
        <v>361.39</v>
      </c>
      <c r="S153" s="48">
        <f>HAVER_DE!G152</f>
        <v>395.15</v>
      </c>
      <c r="T153" s="48">
        <f>HAVER_DE!H152</f>
        <v>5.0666666666666664</v>
      </c>
      <c r="U153" s="48">
        <f>HAVER_DE!I152</f>
        <v>102.86333333333333</v>
      </c>
      <c r="V153" s="48">
        <f>HAVER_DE!J152</f>
        <v>85.6</v>
      </c>
      <c r="W153" s="48">
        <f>(HAVER_DE!K152)</f>
        <v>101.12333333333333</v>
      </c>
      <c r="X153" s="48"/>
      <c r="Y153" s="48"/>
      <c r="Z153" s="48"/>
      <c r="AA153" s="48"/>
      <c r="AB153" s="48"/>
      <c r="AC153" s="48"/>
      <c r="AD153" s="51"/>
      <c r="AE153" s="48"/>
    </row>
    <row r="154" spans="1:31" x14ac:dyDescent="0.25">
      <c r="A154" s="47">
        <v>44652</v>
      </c>
      <c r="B154" s="48">
        <f>Consensus!C151</f>
        <v>2.0774562016504898</v>
      </c>
      <c r="C154" s="48">
        <f>Consensus!D151</f>
        <v>5.2445112523659825</v>
      </c>
      <c r="D154" s="48">
        <f>Inflation_Components!B128</f>
        <v>124.2</v>
      </c>
      <c r="E154" s="48">
        <f>Inflation_Components!C128</f>
        <v>121</v>
      </c>
      <c r="F154" s="48">
        <f>Inflation_Components!D128</f>
        <v>106.266666667</v>
      </c>
      <c r="G154" s="48">
        <f>Inflation_Components!E128</f>
        <v>117.366666667</v>
      </c>
      <c r="H154" s="48">
        <f>Inflation_Components!F128</f>
        <v>111.6</v>
      </c>
      <c r="I154" s="48">
        <f>Inflation_Components!G128</f>
        <v>106.93333333299999</v>
      </c>
      <c r="J154" s="48">
        <f>Inflation_Components!H128</f>
        <v>126.666666667</v>
      </c>
      <c r="K154" s="48">
        <f>Inflation_Components!I128</f>
        <v>94.166666667000001</v>
      </c>
      <c r="L154" s="48">
        <f>Inflation_Components!J128</f>
        <v>112.133333333</v>
      </c>
      <c r="M154" s="48">
        <f>Inflation_Components!K128</f>
        <v>105.6</v>
      </c>
      <c r="N154" s="48">
        <f>Inflation_Components!L128</f>
        <v>121.6</v>
      </c>
      <c r="O154" s="48">
        <f>Inflation_Components!M128</f>
        <v>113.633333333</v>
      </c>
      <c r="P154" s="48">
        <f>HAVER_DE!D153</f>
        <v>812.24</v>
      </c>
      <c r="Q154" s="48">
        <f>HAVER_DE!E153</f>
        <v>147.69</v>
      </c>
      <c r="R154" s="48">
        <f>HAVER_DE!F153</f>
        <v>367.15</v>
      </c>
      <c r="S154" s="48">
        <f>HAVER_DE!G153</f>
        <v>396.28</v>
      </c>
      <c r="T154" s="48">
        <f>HAVER_DE!H153</f>
        <v>5.1000000000000005</v>
      </c>
      <c r="U154" s="48">
        <f>HAVER_DE!I153</f>
        <v>97.40666666666668</v>
      </c>
      <c r="V154" s="48">
        <f>HAVER_DE!J153</f>
        <v>85.4</v>
      </c>
      <c r="W154" s="48">
        <f>(HAVER_DE!K153)</f>
        <v>113.68666666666667</v>
      </c>
      <c r="X154" s="48"/>
      <c r="Y154" s="48"/>
      <c r="Z154" s="48"/>
      <c r="AA154" s="48"/>
      <c r="AB154" s="48"/>
      <c r="AC154" s="48"/>
      <c r="AD154" s="51"/>
      <c r="AE154" s="48"/>
    </row>
    <row r="155" spans="1:31" x14ac:dyDescent="0.25">
      <c r="A155" s="47">
        <v>44743</v>
      </c>
      <c r="B155" s="48">
        <f>Consensus!C152</f>
        <v>2.1389999999999998</v>
      </c>
      <c r="C155" s="48">
        <f>Consensus!D152</f>
        <v>5.8808750393686466</v>
      </c>
      <c r="D155" s="48">
        <f>Inflation_Components!B129</f>
        <v>131.6</v>
      </c>
      <c r="E155" s="48">
        <f>Inflation_Components!C129</f>
        <v>123.233333333</v>
      </c>
      <c r="F155" s="48">
        <f>Inflation_Components!D129</f>
        <v>107.033333333</v>
      </c>
      <c r="G155" s="48">
        <f>Inflation_Components!E129</f>
        <v>120.766666667</v>
      </c>
      <c r="H155" s="48">
        <f>Inflation_Components!F129</f>
        <v>114.166666667</v>
      </c>
      <c r="I155" s="48">
        <f>Inflation_Components!G129</f>
        <v>107.7</v>
      </c>
      <c r="J155" s="48">
        <f>Inflation_Components!H129</f>
        <v>123.4</v>
      </c>
      <c r="K155" s="48">
        <f>Inflation_Components!I129</f>
        <v>93.9</v>
      </c>
      <c r="L155" s="48">
        <f>Inflation_Components!J129</f>
        <v>113.5</v>
      </c>
      <c r="M155" s="48">
        <f>Inflation_Components!K129</f>
        <v>106.56666666700001</v>
      </c>
      <c r="N155" s="48">
        <f>Inflation_Components!L129</f>
        <v>125.4</v>
      </c>
      <c r="O155" s="48">
        <f>Inflation_Components!M129</f>
        <v>115.06666666700001</v>
      </c>
      <c r="P155" s="48">
        <f>HAVER_DE!D154</f>
        <v>814.43</v>
      </c>
      <c r="Q155" s="48"/>
      <c r="R155" s="48"/>
      <c r="S155" s="48"/>
      <c r="T155" s="48">
        <f>HAVER_DE!H154</f>
        <v>5.4666666666666659</v>
      </c>
      <c r="U155" s="48">
        <f>HAVER_DE!I154</f>
        <v>93.533333333333346</v>
      </c>
      <c r="V155" s="48">
        <f>HAVER_DE!J154</f>
        <v>85.3</v>
      </c>
      <c r="W155" s="48">
        <f>(HAVER_DE!K154)</f>
        <v>100.69</v>
      </c>
      <c r="AB155" s="48"/>
      <c r="AC155" s="48"/>
    </row>
    <row r="156" spans="1:31" x14ac:dyDescent="0.25">
      <c r="A156" s="47">
        <v>44835</v>
      </c>
      <c r="B156" s="48">
        <f>Consensus!C153</f>
        <v>2.0963307511657998</v>
      </c>
      <c r="C156" s="48"/>
      <c r="D156" s="48">
        <f>Inflation_Components!B130</f>
        <v>136</v>
      </c>
      <c r="E156" s="48">
        <f>Inflation_Components!C130</f>
        <v>124.4</v>
      </c>
      <c r="F156" s="48">
        <f>Inflation_Components!D130</f>
        <v>108.4</v>
      </c>
      <c r="G156" s="48">
        <f>Inflation_Components!E130</f>
        <v>124.2</v>
      </c>
      <c r="H156" s="48">
        <f>Inflation_Components!F130</f>
        <v>115.9</v>
      </c>
      <c r="I156" s="48">
        <f>Inflation_Components!G130</f>
        <v>108.1</v>
      </c>
      <c r="J156" s="48">
        <f>Inflation_Components!H130</f>
        <v>131</v>
      </c>
      <c r="K156" s="48">
        <f>Inflation_Components!I130</f>
        <v>93.9</v>
      </c>
      <c r="L156" s="48">
        <f>Inflation_Components!J130</f>
        <v>114.6</v>
      </c>
      <c r="M156" s="48">
        <f>Inflation_Components!K130</f>
        <v>107.9</v>
      </c>
      <c r="N156" s="48">
        <f>Inflation_Components!L130</f>
        <v>126.7</v>
      </c>
      <c r="O156" s="48">
        <f>Inflation_Components!M130</f>
        <v>116.8</v>
      </c>
      <c r="P156" s="48"/>
      <c r="Q156" s="48"/>
      <c r="R156" s="48"/>
      <c r="S156" s="48"/>
      <c r="T156" s="48">
        <f>HAVER_DE!H155</f>
        <v>5.5</v>
      </c>
      <c r="U156" s="48">
        <f>HAVER_DE!I155</f>
        <v>92.42</v>
      </c>
      <c r="V156" s="48">
        <f>HAVER_DE!J155</f>
        <v>84.6</v>
      </c>
      <c r="W156" s="48">
        <f>(HAVER_DE!K155)</f>
        <v>93.11</v>
      </c>
      <c r="AB156" s="48"/>
      <c r="AC156" s="48"/>
    </row>
    <row r="157" spans="1:31" x14ac:dyDescent="0.25">
      <c r="A157" s="47"/>
      <c r="P157" s="48"/>
      <c r="Q157" s="48"/>
      <c r="R157" s="48"/>
      <c r="S157" s="48"/>
      <c r="T157" s="48"/>
      <c r="U157" s="48"/>
      <c r="V157" s="48"/>
      <c r="W157" s="48"/>
      <c r="AB157" s="48"/>
      <c r="AC157" s="48"/>
    </row>
    <row r="158" spans="1:31" x14ac:dyDescent="0.25">
      <c r="B158" s="48"/>
      <c r="C158" s="48"/>
      <c r="D158" s="48"/>
      <c r="E158" s="48"/>
      <c r="F158" s="48"/>
      <c r="G158" s="48"/>
      <c r="H158" s="48"/>
      <c r="I158" s="48"/>
      <c r="J158" s="48"/>
      <c r="K158" s="48"/>
      <c r="L158" s="48"/>
      <c r="M158" s="48"/>
      <c r="N158" s="48"/>
      <c r="O158" s="48"/>
      <c r="P158" s="29"/>
      <c r="Q158" s="29"/>
      <c r="Y158" s="48"/>
      <c r="Z158" s="48"/>
      <c r="AA158" s="48"/>
      <c r="AB158" s="48"/>
      <c r="AC158" s="48"/>
    </row>
    <row r="159" spans="1:31" x14ac:dyDescent="0.25">
      <c r="A159" s="48"/>
      <c r="B159" s="48"/>
      <c r="C159" s="48"/>
      <c r="D159" s="48"/>
      <c r="E159" s="48"/>
      <c r="F159" s="48"/>
      <c r="G159" s="48"/>
      <c r="H159" s="48"/>
      <c r="I159" s="48"/>
      <c r="J159" s="48"/>
      <c r="K159" s="48"/>
      <c r="L159" s="48"/>
      <c r="M159" s="48"/>
      <c r="N159" s="48"/>
      <c r="O159" s="48"/>
      <c r="P159" s="51"/>
      <c r="Q159" s="29"/>
      <c r="S159" s="48"/>
      <c r="Y159" s="51"/>
      <c r="Z159" s="51"/>
      <c r="AC159" s="64"/>
    </row>
    <row r="160" spans="1:31" x14ac:dyDescent="0.25">
      <c r="A160" s="48"/>
      <c r="B160" s="48"/>
      <c r="C160" s="48"/>
      <c r="D160" s="48"/>
      <c r="E160" s="48"/>
      <c r="F160" s="48"/>
      <c r="G160" s="48"/>
      <c r="H160" s="48"/>
      <c r="I160" s="48"/>
      <c r="J160" s="48"/>
      <c r="K160" s="48"/>
      <c r="L160" s="48"/>
      <c r="M160" s="48"/>
      <c r="N160" s="48"/>
      <c r="O160" s="48"/>
      <c r="P160" s="48"/>
      <c r="Q160" s="48"/>
      <c r="R160" s="48"/>
      <c r="S160" s="48"/>
      <c r="T160" s="48"/>
      <c r="U160" s="48"/>
      <c r="V160" s="48"/>
      <c r="Y160" s="48"/>
      <c r="Z160" s="48"/>
      <c r="AB160" s="48"/>
      <c r="AC160" s="48"/>
    </row>
    <row r="161" spans="1:29" x14ac:dyDescent="0.25">
      <c r="A161" s="48"/>
      <c r="B161" s="48"/>
      <c r="C161" s="48"/>
      <c r="D161" s="48"/>
      <c r="E161" s="48"/>
      <c r="F161" s="48"/>
      <c r="G161" s="48"/>
      <c r="H161" s="48"/>
      <c r="I161" s="48"/>
      <c r="J161" s="48"/>
      <c r="K161" s="48"/>
      <c r="L161" s="48"/>
      <c r="M161" s="48"/>
      <c r="N161" s="48"/>
      <c r="O161" s="48"/>
      <c r="P161" s="48"/>
      <c r="Q161" s="48"/>
      <c r="R161" s="48"/>
      <c r="S161" s="48"/>
      <c r="T161" s="48"/>
      <c r="U161" s="48"/>
      <c r="V161" s="48"/>
    </row>
    <row r="162" spans="1:29" x14ac:dyDescent="0.25">
      <c r="A162" s="48"/>
      <c r="B162" s="48"/>
      <c r="C162" s="48"/>
      <c r="D162" s="48"/>
      <c r="E162" s="48"/>
      <c r="F162" s="48"/>
      <c r="G162" s="48"/>
      <c r="H162" s="48"/>
      <c r="I162" s="48"/>
      <c r="J162" s="48"/>
      <c r="K162" s="48"/>
      <c r="L162" s="48"/>
      <c r="M162" s="48"/>
      <c r="N162" s="48"/>
      <c r="O162" s="48"/>
      <c r="P162" s="48"/>
      <c r="Q162" s="48"/>
      <c r="R162" s="48"/>
      <c r="S162" s="48"/>
      <c r="T162" s="48"/>
      <c r="U162" s="48"/>
      <c r="V162" s="48"/>
      <c r="Y162" s="48"/>
      <c r="Z162" s="48"/>
      <c r="AB162" s="48"/>
      <c r="AC162" s="48"/>
    </row>
    <row r="163" spans="1:29" x14ac:dyDescent="0.25">
      <c r="A163" s="48"/>
      <c r="B163" s="48"/>
      <c r="C163" s="48"/>
      <c r="D163" s="48"/>
      <c r="E163" s="48"/>
      <c r="F163" s="48"/>
      <c r="G163" s="48"/>
      <c r="H163" s="48"/>
      <c r="I163" s="48"/>
      <c r="J163" s="48"/>
      <c r="K163" s="48"/>
      <c r="L163" s="48"/>
      <c r="M163" s="48"/>
      <c r="N163" s="48"/>
      <c r="O163" s="48"/>
      <c r="P163" s="48"/>
      <c r="Q163" s="48"/>
      <c r="R163" s="48"/>
      <c r="S163" s="48"/>
      <c r="T163" s="48"/>
      <c r="U163" s="48"/>
      <c r="V163" s="48"/>
    </row>
    <row r="164" spans="1:29" x14ac:dyDescent="0.25">
      <c r="A164" s="48"/>
      <c r="B164" s="48"/>
      <c r="C164" s="48"/>
      <c r="D164" s="48"/>
      <c r="E164" s="48"/>
      <c r="F164" s="48"/>
      <c r="G164" s="48"/>
      <c r="H164" s="48"/>
      <c r="I164" s="48"/>
      <c r="J164" s="48"/>
      <c r="K164" s="48"/>
      <c r="L164" s="48"/>
      <c r="M164" s="48"/>
      <c r="N164" s="48"/>
      <c r="O164" s="48"/>
      <c r="P164" s="48"/>
      <c r="Q164" s="48"/>
      <c r="R164" s="48"/>
      <c r="S164" s="48"/>
      <c r="T164" s="48"/>
      <c r="U164" s="48"/>
      <c r="V164" s="48"/>
    </row>
    <row r="165" spans="1:29" x14ac:dyDescent="0.25">
      <c r="B165" s="48"/>
      <c r="C165" s="48"/>
      <c r="D165" s="48"/>
      <c r="E165" s="48"/>
      <c r="F165" s="48"/>
      <c r="G165" s="48"/>
      <c r="H165" s="48"/>
      <c r="I165" s="48"/>
      <c r="J165" s="48"/>
      <c r="K165" s="48"/>
      <c r="L165" s="48"/>
      <c r="M165" s="48"/>
      <c r="N165" s="48"/>
      <c r="O165" s="48"/>
      <c r="P165" s="48"/>
      <c r="Q165" s="48"/>
      <c r="R165" s="48"/>
      <c r="S165" s="48"/>
      <c r="T165" s="48"/>
      <c r="U165" s="48"/>
      <c r="V165" s="48"/>
    </row>
    <row r="166" spans="1:29" x14ac:dyDescent="0.25">
      <c r="B166" s="51"/>
      <c r="C166" s="51"/>
      <c r="D166" s="51"/>
      <c r="E166" s="51"/>
      <c r="F166" s="51"/>
      <c r="G166" s="51"/>
      <c r="H166" s="51"/>
      <c r="I166" s="51"/>
      <c r="J166" s="51"/>
      <c r="K166" s="51"/>
      <c r="L166" s="51"/>
      <c r="M166" s="51"/>
      <c r="N166" s="51"/>
      <c r="O166" s="51"/>
      <c r="P166" s="48"/>
      <c r="Q166" s="48"/>
      <c r="R166" s="48"/>
      <c r="S166" s="48"/>
      <c r="T166" s="48"/>
      <c r="U166" s="48"/>
      <c r="V166" s="48"/>
    </row>
    <row r="167" spans="1:29" x14ac:dyDescent="0.25">
      <c r="B167" s="48"/>
      <c r="C167" s="48"/>
      <c r="D167" s="48"/>
      <c r="E167" s="48"/>
      <c r="F167" s="48"/>
      <c r="G167" s="48"/>
      <c r="H167" s="48"/>
      <c r="I167" s="48"/>
      <c r="J167" s="48"/>
      <c r="K167" s="48"/>
      <c r="L167" s="48"/>
      <c r="M167" s="48"/>
      <c r="N167" s="48"/>
      <c r="O167" s="48"/>
    </row>
    <row r="168" spans="1:29" x14ac:dyDescent="0.25">
      <c r="A168" s="51"/>
      <c r="B168" s="48"/>
      <c r="C168" s="48"/>
      <c r="D168" s="48"/>
      <c r="E168" s="48"/>
      <c r="F168" s="48"/>
      <c r="G168" s="48"/>
      <c r="H168" s="48"/>
      <c r="I168" s="48"/>
      <c r="J168" s="48"/>
      <c r="K168" s="48"/>
      <c r="L168" s="48"/>
      <c r="M168" s="48"/>
      <c r="N168" s="48"/>
      <c r="O168" s="48"/>
      <c r="P168" s="48"/>
      <c r="Q168" s="48"/>
      <c r="R168" s="48"/>
      <c r="S168" s="48"/>
      <c r="T168" s="48"/>
      <c r="U168" s="48"/>
      <c r="V168" s="48"/>
    </row>
    <row r="169" spans="1:29" x14ac:dyDescent="0.25">
      <c r="A169" s="51"/>
      <c r="B169" s="48"/>
      <c r="C169" s="48"/>
      <c r="D169" s="48"/>
      <c r="E169" s="48"/>
      <c r="F169" s="48"/>
      <c r="G169" s="48"/>
      <c r="H169" s="48"/>
      <c r="I169" s="48"/>
      <c r="J169" s="48"/>
      <c r="K169" s="48"/>
      <c r="L169" s="48"/>
      <c r="M169" s="48"/>
      <c r="N169" s="48"/>
      <c r="O169" s="48"/>
      <c r="P169" s="48"/>
      <c r="Q169" s="48"/>
      <c r="R169" s="48"/>
      <c r="S169" s="48"/>
      <c r="T169" s="48"/>
      <c r="U169" s="48"/>
      <c r="V169" s="48"/>
    </row>
    <row r="170" spans="1:29" x14ac:dyDescent="0.25">
      <c r="A170" s="51"/>
      <c r="B170" s="48"/>
      <c r="C170" s="48"/>
      <c r="D170" s="48"/>
      <c r="E170" s="48"/>
      <c r="F170" s="48"/>
      <c r="G170" s="48"/>
      <c r="H170" s="48"/>
      <c r="I170" s="48"/>
      <c r="J170" s="48"/>
      <c r="K170" s="48"/>
      <c r="L170" s="48"/>
      <c r="M170" s="48"/>
      <c r="N170" s="48"/>
      <c r="O170" s="48"/>
      <c r="P170" s="48"/>
      <c r="Q170" s="48"/>
      <c r="R170" s="48"/>
      <c r="S170" s="48"/>
      <c r="T170" s="48"/>
      <c r="U170" s="48"/>
      <c r="V170" s="48"/>
    </row>
    <row r="171" spans="1:29" x14ac:dyDescent="0.25">
      <c r="A171" s="51"/>
      <c r="B171" s="48"/>
      <c r="C171" s="48"/>
      <c r="D171" s="48"/>
      <c r="E171" s="48"/>
      <c r="F171" s="48"/>
      <c r="G171" s="48"/>
      <c r="H171" s="48"/>
      <c r="I171" s="48"/>
      <c r="J171" s="48"/>
      <c r="K171" s="48"/>
      <c r="L171" s="48"/>
      <c r="M171" s="48"/>
      <c r="N171" s="48"/>
      <c r="O171" s="48"/>
      <c r="P171" s="48"/>
      <c r="Q171" s="48"/>
      <c r="R171" s="48"/>
      <c r="S171" s="48"/>
      <c r="T171" s="48"/>
      <c r="U171" s="48"/>
      <c r="V171" s="48"/>
    </row>
    <row r="172" spans="1:29" x14ac:dyDescent="0.25">
      <c r="A172" s="51"/>
      <c r="B172" s="48"/>
      <c r="C172" s="48"/>
      <c r="D172" s="48"/>
      <c r="E172" s="48"/>
      <c r="F172" s="48"/>
      <c r="G172" s="48"/>
      <c r="H172" s="48"/>
      <c r="I172" s="48"/>
      <c r="J172" s="48"/>
      <c r="K172" s="48"/>
      <c r="L172" s="48"/>
      <c r="M172" s="48"/>
      <c r="N172" s="48"/>
      <c r="O172" s="48"/>
      <c r="P172" s="48"/>
      <c r="Q172" s="48"/>
      <c r="R172" s="48"/>
      <c r="S172" s="48"/>
      <c r="T172" s="48"/>
      <c r="U172" s="48"/>
      <c r="V172" s="48"/>
    </row>
    <row r="173" spans="1:29" x14ac:dyDescent="0.25">
      <c r="A173" s="51"/>
      <c r="B173" s="48"/>
      <c r="C173" s="48"/>
      <c r="D173" s="48"/>
      <c r="E173" s="48"/>
      <c r="F173" s="48"/>
      <c r="G173" s="48"/>
      <c r="H173" s="48"/>
      <c r="I173" s="48"/>
      <c r="J173" s="48"/>
      <c r="K173" s="48"/>
      <c r="L173" s="48"/>
      <c r="M173" s="48"/>
      <c r="N173" s="48"/>
      <c r="O173" s="48"/>
      <c r="P173" s="48"/>
      <c r="Q173" s="48"/>
      <c r="R173" s="48"/>
      <c r="S173" s="48"/>
      <c r="T173" s="48"/>
      <c r="U173" s="48"/>
      <c r="V173" s="48"/>
    </row>
    <row r="174" spans="1:29" x14ac:dyDescent="0.25">
      <c r="A174" s="51"/>
      <c r="B174" s="48"/>
      <c r="C174" s="48"/>
      <c r="D174" s="48"/>
      <c r="E174" s="48"/>
      <c r="F174" s="48"/>
      <c r="G174" s="48"/>
      <c r="H174" s="48"/>
      <c r="I174" s="48"/>
      <c r="J174" s="48"/>
      <c r="K174" s="48"/>
      <c r="L174" s="48"/>
      <c r="M174" s="48"/>
      <c r="N174" s="48"/>
      <c r="O174" s="48"/>
      <c r="P174" s="48"/>
      <c r="Q174" s="48"/>
      <c r="R174" s="48"/>
      <c r="S174" s="48"/>
      <c r="T174" s="48"/>
      <c r="U174" s="48"/>
      <c r="V174" s="48"/>
    </row>
    <row r="175" spans="1:29" x14ac:dyDescent="0.25">
      <c r="A175" s="51"/>
      <c r="B175" s="48"/>
      <c r="C175" s="48"/>
      <c r="D175" s="48"/>
      <c r="E175" s="48"/>
      <c r="F175" s="48"/>
      <c r="G175" s="48"/>
      <c r="H175" s="48"/>
      <c r="I175" s="48"/>
      <c r="J175" s="48"/>
      <c r="K175" s="48"/>
      <c r="L175" s="48"/>
      <c r="M175" s="48"/>
      <c r="N175" s="48"/>
      <c r="O175" s="48"/>
      <c r="P175" s="48"/>
      <c r="Q175" s="48"/>
      <c r="R175" s="48"/>
      <c r="S175" s="48"/>
      <c r="T175" s="48"/>
      <c r="U175" s="48"/>
      <c r="V175" s="48"/>
    </row>
    <row r="177" spans="1:22" x14ac:dyDescent="0.25">
      <c r="A177" s="48"/>
      <c r="B177" s="51"/>
      <c r="C177" s="51"/>
      <c r="D177" s="51"/>
      <c r="E177" s="51"/>
      <c r="F177" s="51"/>
      <c r="G177" s="51"/>
      <c r="H177" s="51"/>
      <c r="I177" s="51"/>
      <c r="J177" s="51"/>
      <c r="K177" s="51"/>
      <c r="L177" s="51"/>
      <c r="M177" s="51"/>
      <c r="N177" s="51"/>
      <c r="O177" s="51"/>
      <c r="P177" s="48"/>
      <c r="Q177" s="48"/>
      <c r="R177" s="48"/>
      <c r="S177" s="48"/>
      <c r="T177" s="48"/>
      <c r="V177" s="49"/>
    </row>
    <row r="178" spans="1:22" x14ac:dyDescent="0.25">
      <c r="A178" s="48"/>
      <c r="B178" s="51"/>
      <c r="C178" s="51"/>
      <c r="D178" s="51"/>
      <c r="E178" s="51"/>
      <c r="F178" s="51"/>
      <c r="G178" s="51"/>
      <c r="H178" s="51"/>
      <c r="I178" s="51"/>
      <c r="J178" s="51"/>
      <c r="K178" s="51"/>
      <c r="L178" s="51"/>
      <c r="M178" s="51"/>
      <c r="N178" s="51"/>
      <c r="O178" s="51"/>
      <c r="P178" s="48"/>
      <c r="Q178" s="48"/>
      <c r="R178" s="48"/>
      <c r="S178" s="48"/>
      <c r="T178" s="48"/>
      <c r="V178" s="49"/>
    </row>
    <row r="179" spans="1:22" x14ac:dyDescent="0.25">
      <c r="A179" s="48"/>
      <c r="B179" s="51"/>
      <c r="C179" s="51"/>
      <c r="D179" s="51"/>
      <c r="E179" s="51"/>
      <c r="F179" s="51"/>
      <c r="G179" s="51"/>
      <c r="H179" s="51"/>
      <c r="I179" s="51"/>
      <c r="J179" s="51"/>
      <c r="K179" s="51"/>
      <c r="L179" s="51"/>
      <c r="M179" s="51"/>
      <c r="N179" s="51"/>
      <c r="O179" s="51"/>
      <c r="P179" s="48"/>
      <c r="Q179" s="48"/>
      <c r="R179" s="48"/>
      <c r="S179" s="48"/>
      <c r="T179" s="48"/>
      <c r="V179" s="49"/>
    </row>
    <row r="180" spans="1:22" x14ac:dyDescent="0.25">
      <c r="A180" s="48"/>
      <c r="B180" s="51"/>
      <c r="C180" s="51"/>
      <c r="D180" s="51"/>
      <c r="E180" s="51"/>
      <c r="F180" s="51"/>
      <c r="G180" s="51"/>
      <c r="H180" s="51"/>
      <c r="I180" s="51"/>
      <c r="J180" s="51"/>
      <c r="K180" s="51"/>
      <c r="L180" s="51"/>
      <c r="M180" s="51"/>
      <c r="N180" s="51"/>
      <c r="O180" s="51"/>
      <c r="P180" s="48"/>
      <c r="Q180" s="48"/>
      <c r="R180" s="48"/>
      <c r="S180" s="48"/>
      <c r="T180" s="48"/>
      <c r="V180" s="49"/>
    </row>
    <row r="181" spans="1:22" x14ac:dyDescent="0.25">
      <c r="A181" s="48"/>
      <c r="B181" s="51"/>
      <c r="C181" s="51"/>
      <c r="D181" s="51"/>
      <c r="E181" s="51"/>
      <c r="F181" s="51"/>
      <c r="G181" s="51"/>
      <c r="H181" s="51"/>
      <c r="I181" s="51"/>
      <c r="J181" s="51"/>
      <c r="K181" s="51"/>
      <c r="L181" s="51"/>
      <c r="M181" s="51"/>
      <c r="N181" s="51"/>
      <c r="O181" s="51"/>
      <c r="P181" s="48"/>
      <c r="Q181" s="48"/>
      <c r="R181" s="48"/>
      <c r="S181" s="48"/>
      <c r="T181" s="48"/>
      <c r="V181" s="49"/>
    </row>
    <row r="182" spans="1:22" x14ac:dyDescent="0.25">
      <c r="A182" s="48"/>
      <c r="B182" s="51"/>
      <c r="C182" s="51"/>
      <c r="D182" s="51"/>
      <c r="E182" s="51"/>
      <c r="F182" s="51"/>
      <c r="G182" s="51"/>
      <c r="H182" s="51"/>
      <c r="I182" s="51"/>
      <c r="J182" s="51"/>
      <c r="K182" s="51"/>
      <c r="L182" s="51"/>
      <c r="M182" s="51"/>
      <c r="N182" s="51"/>
      <c r="O182" s="51"/>
      <c r="P182" s="48"/>
      <c r="Q182" s="48"/>
      <c r="R182" s="48"/>
      <c r="S182" s="48"/>
      <c r="T182" s="48"/>
      <c r="V182" s="49"/>
    </row>
    <row r="183" spans="1:22" x14ac:dyDescent="0.25">
      <c r="A183" s="48"/>
      <c r="B183" s="51"/>
      <c r="C183" s="51"/>
      <c r="D183" s="51"/>
      <c r="E183" s="51"/>
      <c r="F183" s="51"/>
      <c r="G183" s="51"/>
      <c r="H183" s="51"/>
      <c r="I183" s="51"/>
      <c r="J183" s="51"/>
      <c r="K183" s="51"/>
      <c r="L183" s="51"/>
      <c r="M183" s="51"/>
      <c r="N183" s="51"/>
      <c r="O183" s="51"/>
      <c r="P183" s="48"/>
      <c r="Q183" s="48"/>
      <c r="R183" s="48"/>
      <c r="S183" s="48"/>
      <c r="T183" s="48"/>
      <c r="V183" s="49"/>
    </row>
    <row r="186" spans="1:22" x14ac:dyDescent="0.25">
      <c r="A186" s="51"/>
    </row>
    <row r="187" spans="1:22" x14ac:dyDescent="0.25">
      <c r="A187" s="51"/>
    </row>
    <row r="188" spans="1:22" x14ac:dyDescent="0.25">
      <c r="A188" s="51"/>
    </row>
    <row r="189" spans="1:22" x14ac:dyDescent="0.25">
      <c r="A189" s="51"/>
    </row>
    <row r="190" spans="1:22" x14ac:dyDescent="0.25">
      <c r="A190" s="51"/>
    </row>
    <row r="191" spans="1:22" x14ac:dyDescent="0.25">
      <c r="A191" s="51"/>
    </row>
    <row r="192" spans="1:22" x14ac:dyDescent="0.25">
      <c r="A192" s="51"/>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P217"/>
  <sheetViews>
    <sheetView topLeftCell="A176" workbookViewId="0">
      <selection activeCell="E203" sqref="E202:F203"/>
    </sheetView>
  </sheetViews>
  <sheetFormatPr baseColWidth="10" defaultRowHeight="15" x14ac:dyDescent="0.25"/>
  <cols>
    <col min="1" max="1" width="18.42578125" style="46" bestFit="1" customWidth="1"/>
    <col min="27" max="27" width="11.5703125" customWidth="1"/>
    <col min="28" max="32" width="11.5703125" bestFit="1" customWidth="1"/>
    <col min="33" max="33" width="12.28515625" bestFit="1" customWidth="1"/>
    <col min="34" max="42" width="11.5703125" bestFit="1" customWidth="1"/>
  </cols>
  <sheetData>
    <row r="1" spans="1:25" x14ac:dyDescent="0.25">
      <c r="A1" s="46" t="s">
        <v>336</v>
      </c>
      <c r="B1" s="91" t="s">
        <v>938</v>
      </c>
      <c r="C1" s="91" t="s">
        <v>604</v>
      </c>
      <c r="D1" s="91" t="s">
        <v>606</v>
      </c>
      <c r="E1" s="91" t="s">
        <v>930</v>
      </c>
      <c r="F1" s="91" t="s">
        <v>601</v>
      </c>
      <c r="G1" s="91" t="s">
        <v>602</v>
      </c>
      <c r="H1" s="91" t="s">
        <v>931</v>
      </c>
      <c r="I1" s="91" t="s">
        <v>932</v>
      </c>
      <c r="J1" s="91" t="s">
        <v>603</v>
      </c>
      <c r="K1" s="91" t="s">
        <v>933</v>
      </c>
      <c r="L1" s="91" t="s">
        <v>605</v>
      </c>
      <c r="M1" s="91" t="s">
        <v>934</v>
      </c>
      <c r="N1" s="91" t="s">
        <v>608</v>
      </c>
      <c r="O1" s="91" t="s">
        <v>935</v>
      </c>
      <c r="P1" s="91" t="s">
        <v>936</v>
      </c>
      <c r="Q1" s="91" t="s">
        <v>937</v>
      </c>
      <c r="R1" s="46" t="s">
        <v>1</v>
      </c>
      <c r="S1" s="46" t="s">
        <v>4</v>
      </c>
      <c r="T1" s="46" t="s">
        <v>3</v>
      </c>
      <c r="U1" s="46" t="s">
        <v>2</v>
      </c>
      <c r="V1" s="46" t="s">
        <v>7</v>
      </c>
      <c r="W1" s="46" t="s">
        <v>5</v>
      </c>
    </row>
    <row r="2" spans="1:25" x14ac:dyDescent="0.25">
      <c r="A2" s="46" t="s">
        <v>225</v>
      </c>
      <c r="B2" s="46" t="s">
        <v>227</v>
      </c>
      <c r="C2" s="46" t="s">
        <v>227</v>
      </c>
      <c r="D2" s="46" t="s">
        <v>227</v>
      </c>
      <c r="E2" s="46" t="s">
        <v>227</v>
      </c>
      <c r="F2" s="46" t="s">
        <v>227</v>
      </c>
      <c r="G2" s="46" t="s">
        <v>227</v>
      </c>
      <c r="H2" s="46" t="s">
        <v>227</v>
      </c>
      <c r="I2" s="46" t="s">
        <v>227</v>
      </c>
      <c r="J2" s="46" t="s">
        <v>227</v>
      </c>
      <c r="K2" s="46" t="s">
        <v>227</v>
      </c>
      <c r="L2" s="46" t="s">
        <v>227</v>
      </c>
      <c r="M2" s="46" t="s">
        <v>227</v>
      </c>
      <c r="N2" s="46" t="s">
        <v>227</v>
      </c>
      <c r="O2" s="46" t="s">
        <v>227</v>
      </c>
      <c r="P2" s="46" t="s">
        <v>227</v>
      </c>
      <c r="Q2" s="46" t="s">
        <v>227</v>
      </c>
      <c r="R2" s="46" t="s">
        <v>226</v>
      </c>
      <c r="S2" s="46" t="s">
        <v>226</v>
      </c>
      <c r="T2" s="46" t="s">
        <v>226</v>
      </c>
      <c r="U2" s="46" t="s">
        <v>226</v>
      </c>
      <c r="V2" s="46" t="s">
        <v>226</v>
      </c>
      <c r="W2" s="46" t="s">
        <v>226</v>
      </c>
    </row>
    <row r="3" spans="1:25" x14ac:dyDescent="0.25">
      <c r="A3" s="46" t="s">
        <v>228</v>
      </c>
      <c r="B3" s="46">
        <v>1</v>
      </c>
      <c r="C3" s="46">
        <v>1</v>
      </c>
      <c r="D3" s="46">
        <v>1</v>
      </c>
      <c r="E3" s="46">
        <v>1</v>
      </c>
      <c r="F3" s="46">
        <v>1</v>
      </c>
      <c r="G3" s="46">
        <v>1</v>
      </c>
      <c r="H3" s="46">
        <v>1</v>
      </c>
      <c r="I3" s="46">
        <v>1</v>
      </c>
      <c r="J3" s="46">
        <v>1</v>
      </c>
      <c r="K3" s="46">
        <v>1</v>
      </c>
      <c r="L3" s="46">
        <v>1</v>
      </c>
      <c r="M3" s="46">
        <v>1</v>
      </c>
      <c r="N3" s="46">
        <v>1</v>
      </c>
      <c r="O3" s="46">
        <v>1</v>
      </c>
      <c r="P3" s="46">
        <v>1</v>
      </c>
      <c r="Q3" s="46">
        <v>1</v>
      </c>
      <c r="R3" s="46">
        <v>1</v>
      </c>
      <c r="S3" s="46">
        <v>1</v>
      </c>
      <c r="T3" s="46">
        <v>1</v>
      </c>
      <c r="U3" s="46">
        <v>1</v>
      </c>
      <c r="V3" s="46">
        <v>0</v>
      </c>
      <c r="W3" s="46">
        <v>0</v>
      </c>
    </row>
    <row r="4" spans="1:25" x14ac:dyDescent="0.25">
      <c r="A4" s="46" t="s">
        <v>229</v>
      </c>
      <c r="B4" s="46">
        <v>1</v>
      </c>
      <c r="C4" s="46">
        <v>1</v>
      </c>
      <c r="D4" s="46">
        <v>1</v>
      </c>
      <c r="E4" s="46">
        <v>1</v>
      </c>
      <c r="F4" s="46">
        <v>1</v>
      </c>
      <c r="G4" s="46">
        <v>1</v>
      </c>
      <c r="H4" s="46">
        <v>1</v>
      </c>
      <c r="I4" s="46">
        <v>1</v>
      </c>
      <c r="J4" s="46">
        <v>1</v>
      </c>
      <c r="K4" s="46">
        <v>1</v>
      </c>
      <c r="L4" s="46">
        <v>1</v>
      </c>
      <c r="M4" s="46">
        <v>1</v>
      </c>
      <c r="N4" s="46">
        <v>1</v>
      </c>
      <c r="O4" s="46">
        <v>1</v>
      </c>
      <c r="P4" s="46">
        <v>1</v>
      </c>
      <c r="Q4" s="46">
        <v>1</v>
      </c>
      <c r="R4" s="46">
        <v>0</v>
      </c>
      <c r="S4" s="46">
        <v>0</v>
      </c>
      <c r="T4" s="46">
        <v>0</v>
      </c>
      <c r="U4" s="46">
        <v>0</v>
      </c>
      <c r="V4" s="46">
        <v>0</v>
      </c>
      <c r="W4" s="46">
        <v>0</v>
      </c>
    </row>
    <row r="5" spans="1:25" x14ac:dyDescent="0.25">
      <c r="A5" s="47">
        <v>25569</v>
      </c>
      <c r="B5" s="92">
        <f>PCE_Data!F3</f>
        <v>32.709000000000003</v>
      </c>
      <c r="C5" s="92">
        <f>PCE_Data!G3</f>
        <v>56.192999999999998</v>
      </c>
      <c r="D5" s="92">
        <f>PCE_Data!H3</f>
        <v>264.29300000000001</v>
      </c>
      <c r="E5" s="92">
        <f>PCE_Data!I3</f>
        <v>33.744</v>
      </c>
      <c r="F5" s="92">
        <f>PCE_Data!K3</f>
        <v>20.655999999999999</v>
      </c>
      <c r="G5" s="92">
        <f>PCE_Data!L3</f>
        <v>65.45</v>
      </c>
      <c r="H5" s="92">
        <f>PCE_Data!M3</f>
        <v>8.0609999999999999</v>
      </c>
      <c r="I5" s="92">
        <f>PCE_Data!N3</f>
        <v>20.178000000000001</v>
      </c>
      <c r="J5" s="92">
        <f>PCE_Data!Q3</f>
        <v>15.914999999999999</v>
      </c>
      <c r="K5" s="92">
        <f>PCE_Data!R3</f>
        <v>9.5449999999999999</v>
      </c>
      <c r="L5" s="92">
        <f>PCE_Data!S3</f>
        <v>17.529</v>
      </c>
      <c r="M5" s="92">
        <f>PCE_Data!T3</f>
        <v>19.739999999999998</v>
      </c>
      <c r="N5" s="92">
        <f>PCE_Data!U3</f>
        <v>15.541</v>
      </c>
      <c r="O5" s="92">
        <f>PCE_Data!V3</f>
        <v>19.667000000000002</v>
      </c>
      <c r="P5" s="92">
        <f>PCE_Data!W3</f>
        <v>15.39</v>
      </c>
      <c r="Q5" s="92">
        <f>PCE_Data!X3</f>
        <v>67.36</v>
      </c>
      <c r="R5" s="48">
        <f>HAVER_US!B4</f>
        <v>1051.2</v>
      </c>
      <c r="S5" s="48">
        <f>HAVER_US!C4</f>
        <v>168.1</v>
      </c>
      <c r="T5" s="48">
        <f>HAVER_US!D4</f>
        <v>53.5</v>
      </c>
      <c r="U5" s="48">
        <f>HAVER_US!E4</f>
        <v>57</v>
      </c>
      <c r="V5" s="48">
        <f>HAVER_US!F4</f>
        <v>4.5</v>
      </c>
      <c r="W5" s="48">
        <f>HAVER_US!H4</f>
        <v>83.3</v>
      </c>
    </row>
    <row r="6" spans="1:25" x14ac:dyDescent="0.25">
      <c r="A6" s="47">
        <v>25659</v>
      </c>
      <c r="B6" s="92">
        <f>PCE_Data!F4</f>
        <v>32.905999999999999</v>
      </c>
      <c r="C6" s="92">
        <f>PCE_Data!G4</f>
        <v>56.444000000000003</v>
      </c>
      <c r="D6" s="92">
        <f>PCE_Data!H4</f>
        <v>263.51400000000001</v>
      </c>
      <c r="E6" s="92">
        <f>PCE_Data!I4</f>
        <v>33.968000000000004</v>
      </c>
      <c r="F6" s="92">
        <f>PCE_Data!K4</f>
        <v>20.83</v>
      </c>
      <c r="G6" s="92">
        <f>PCE_Data!L4</f>
        <v>65.855000000000004</v>
      </c>
      <c r="H6" s="92">
        <f>PCE_Data!M4</f>
        <v>8.2119999999999997</v>
      </c>
      <c r="I6" s="92">
        <f>PCE_Data!N4</f>
        <v>20.407</v>
      </c>
      <c r="J6" s="92">
        <f>PCE_Data!Q4</f>
        <v>16.077000000000002</v>
      </c>
      <c r="K6" s="92">
        <f>PCE_Data!R4</f>
        <v>9.7409999999999997</v>
      </c>
      <c r="L6" s="92">
        <f>PCE_Data!S4</f>
        <v>17.734000000000002</v>
      </c>
      <c r="M6" s="92">
        <f>PCE_Data!T4</f>
        <v>19.975000000000001</v>
      </c>
      <c r="N6" s="92">
        <f>PCE_Data!U4</f>
        <v>15.896000000000001</v>
      </c>
      <c r="O6" s="92">
        <f>PCE_Data!V4</f>
        <v>19.84</v>
      </c>
      <c r="P6" s="92">
        <f>PCE_Data!W4</f>
        <v>15.614000000000001</v>
      </c>
      <c r="Q6" s="92">
        <f>PCE_Data!X4</f>
        <v>67.825999999999993</v>
      </c>
      <c r="R6" s="48">
        <f>HAVER_US!B5</f>
        <v>1067.4000000000001</v>
      </c>
      <c r="S6" s="48">
        <f>HAVER_US!C5</f>
        <v>171.5</v>
      </c>
      <c r="T6" s="48">
        <f>HAVER_US!D5</f>
        <v>55.2</v>
      </c>
      <c r="U6" s="48">
        <f>HAVER_US!E5</f>
        <v>60.4</v>
      </c>
      <c r="V6" s="48">
        <f>HAVER_US!F5</f>
        <v>4.6666666666666661</v>
      </c>
      <c r="W6" s="48">
        <f>HAVER_US!H5</f>
        <v>82.066666666666663</v>
      </c>
      <c r="Y6" s="48"/>
    </row>
    <row r="7" spans="1:25" x14ac:dyDescent="0.25">
      <c r="A7" s="47">
        <v>25750</v>
      </c>
      <c r="B7" s="92">
        <f>PCE_Data!F5</f>
        <v>33.39</v>
      </c>
      <c r="C7" s="92">
        <f>PCE_Data!G5</f>
        <v>56.552999999999997</v>
      </c>
      <c r="D7" s="92">
        <f>PCE_Data!H5</f>
        <v>263.73399999999998</v>
      </c>
      <c r="E7" s="92">
        <f>PCE_Data!I5</f>
        <v>34.158000000000001</v>
      </c>
      <c r="F7" s="92">
        <f>PCE_Data!K5</f>
        <v>20.963000000000001</v>
      </c>
      <c r="G7" s="92">
        <f>PCE_Data!L5</f>
        <v>66.435000000000002</v>
      </c>
      <c r="H7" s="92">
        <f>PCE_Data!M5</f>
        <v>8.16</v>
      </c>
      <c r="I7" s="92">
        <f>PCE_Data!N5</f>
        <v>20.652000000000001</v>
      </c>
      <c r="J7" s="92">
        <f>PCE_Data!Q5</f>
        <v>16.265999999999998</v>
      </c>
      <c r="K7" s="92">
        <f>PCE_Data!R5</f>
        <v>9.89</v>
      </c>
      <c r="L7" s="92">
        <f>PCE_Data!S5</f>
        <v>18.045000000000002</v>
      </c>
      <c r="M7" s="92">
        <f>PCE_Data!T5</f>
        <v>20.212</v>
      </c>
      <c r="N7" s="92">
        <f>PCE_Data!U5</f>
        <v>16.102</v>
      </c>
      <c r="O7" s="92">
        <f>PCE_Data!V5</f>
        <v>20.030999999999999</v>
      </c>
      <c r="P7" s="92">
        <f>PCE_Data!W5</f>
        <v>15.795999999999999</v>
      </c>
      <c r="Q7" s="92">
        <f>PCE_Data!X5</f>
        <v>68.338999999999999</v>
      </c>
      <c r="R7" s="48">
        <f>HAVER_US!B6</f>
        <v>1086.0999999999999</v>
      </c>
      <c r="S7" s="48">
        <f>HAVER_US!C6</f>
        <v>173.9</v>
      </c>
      <c r="T7" s="48">
        <f>HAVER_US!D6</f>
        <v>56.4</v>
      </c>
      <c r="U7" s="48">
        <f>HAVER_US!E6</f>
        <v>60.5</v>
      </c>
      <c r="V7" s="48">
        <f>HAVER_US!F6</f>
        <v>5.166666666666667</v>
      </c>
      <c r="W7" s="48">
        <f>HAVER_US!H6</f>
        <v>81.066666666666677</v>
      </c>
      <c r="Y7" s="48"/>
    </row>
    <row r="8" spans="1:25" x14ac:dyDescent="0.25">
      <c r="A8" s="47">
        <v>25842</v>
      </c>
      <c r="B8" s="92">
        <f>PCE_Data!F6</f>
        <v>34.426000000000002</v>
      </c>
      <c r="C8" s="92">
        <f>PCE_Data!G6</f>
        <v>56.893000000000001</v>
      </c>
      <c r="D8" s="92">
        <f>PCE_Data!H6</f>
        <v>266.80700000000002</v>
      </c>
      <c r="E8" s="92">
        <f>PCE_Data!I6</f>
        <v>34.317</v>
      </c>
      <c r="F8" s="92">
        <f>PCE_Data!K6</f>
        <v>21.058</v>
      </c>
      <c r="G8" s="92">
        <f>PCE_Data!L6</f>
        <v>67.275999999999996</v>
      </c>
      <c r="H8" s="92">
        <f>PCE_Data!M6</f>
        <v>8.3179999999999996</v>
      </c>
      <c r="I8" s="92">
        <f>PCE_Data!N6</f>
        <v>20.84</v>
      </c>
      <c r="J8" s="92">
        <f>PCE_Data!Q6</f>
        <v>16.503</v>
      </c>
      <c r="K8" s="92">
        <f>PCE_Data!R6</f>
        <v>10.025</v>
      </c>
      <c r="L8" s="92">
        <f>PCE_Data!S6</f>
        <v>18.388999999999999</v>
      </c>
      <c r="M8" s="92">
        <f>PCE_Data!T6</f>
        <v>20.484000000000002</v>
      </c>
      <c r="N8" s="92">
        <f>PCE_Data!U6</f>
        <v>16.295999999999999</v>
      </c>
      <c r="O8" s="92">
        <f>PCE_Data!V6</f>
        <v>20.338000000000001</v>
      </c>
      <c r="P8" s="92">
        <f>PCE_Data!W6</f>
        <v>16.047999999999998</v>
      </c>
      <c r="Q8" s="92">
        <f>PCE_Data!X6</f>
        <v>69.558999999999997</v>
      </c>
      <c r="R8" s="48">
        <f>HAVER_US!B7</f>
        <v>1088.5999999999999</v>
      </c>
      <c r="S8" s="48">
        <f>HAVER_US!C7</f>
        <v>166.8</v>
      </c>
      <c r="T8" s="48">
        <f>HAVER_US!D7</f>
        <v>57.9</v>
      </c>
      <c r="U8" s="48">
        <f>HAVER_US!E7</f>
        <v>60.9</v>
      </c>
      <c r="V8" s="48">
        <f>HAVER_US!F7</f>
        <v>5.3999999999999995</v>
      </c>
      <c r="W8" s="48">
        <f>HAVER_US!H7</f>
        <v>78.533333333333346</v>
      </c>
      <c r="Y8" s="48"/>
    </row>
    <row r="9" spans="1:25" x14ac:dyDescent="0.25">
      <c r="A9" s="47">
        <v>25934</v>
      </c>
      <c r="B9" s="92">
        <f>PCE_Data!F7</f>
        <v>35.222000000000001</v>
      </c>
      <c r="C9" s="92">
        <f>PCE_Data!G7</f>
        <v>57.188000000000002</v>
      </c>
      <c r="D9" s="92">
        <f>PCE_Data!H7</f>
        <v>270.09800000000001</v>
      </c>
      <c r="E9" s="92">
        <f>PCE_Data!I7</f>
        <v>34.570999999999998</v>
      </c>
      <c r="F9" s="92">
        <f>PCE_Data!K7</f>
        <v>20.945</v>
      </c>
      <c r="G9" s="92">
        <f>PCE_Data!L7</f>
        <v>67.894000000000005</v>
      </c>
      <c r="H9" s="92">
        <f>PCE_Data!M7</f>
        <v>8.3230000000000004</v>
      </c>
      <c r="I9" s="92">
        <f>PCE_Data!N7</f>
        <v>21.030999999999999</v>
      </c>
      <c r="J9" s="92">
        <f>PCE_Data!Q7</f>
        <v>16.724</v>
      </c>
      <c r="K9" s="92">
        <f>PCE_Data!R7</f>
        <v>10.122999999999999</v>
      </c>
      <c r="L9" s="92">
        <f>PCE_Data!S7</f>
        <v>18.643000000000001</v>
      </c>
      <c r="M9" s="92">
        <f>PCE_Data!T7</f>
        <v>20.734000000000002</v>
      </c>
      <c r="N9" s="92">
        <f>PCE_Data!U7</f>
        <v>16.561</v>
      </c>
      <c r="O9" s="92">
        <f>PCE_Data!V7</f>
        <v>20.591000000000001</v>
      </c>
      <c r="P9" s="92">
        <f>PCE_Data!W7</f>
        <v>16.285</v>
      </c>
      <c r="Q9" s="92">
        <f>PCE_Data!X7</f>
        <v>70.84</v>
      </c>
      <c r="R9" s="48">
        <f>HAVER_US!B8</f>
        <v>1135.2</v>
      </c>
      <c r="S9" s="48">
        <f>HAVER_US!C8</f>
        <v>189.5</v>
      </c>
      <c r="T9" s="48">
        <f>HAVER_US!D8</f>
        <v>58.7</v>
      </c>
      <c r="U9" s="48">
        <f>HAVER_US!E8</f>
        <v>63.2</v>
      </c>
      <c r="V9" s="48">
        <f>HAVER_US!F8</f>
        <v>6.5</v>
      </c>
      <c r="W9" s="48">
        <f>HAVER_US!H8</f>
        <v>79.400000000000006</v>
      </c>
      <c r="Y9" s="48"/>
    </row>
    <row r="10" spans="1:25" x14ac:dyDescent="0.25">
      <c r="A10" s="47">
        <v>26024</v>
      </c>
      <c r="B10" s="92">
        <f>PCE_Data!F8</f>
        <v>35.398000000000003</v>
      </c>
      <c r="C10" s="92">
        <f>PCE_Data!G8</f>
        <v>57.463999999999999</v>
      </c>
      <c r="D10" s="92">
        <f>PCE_Data!H8</f>
        <v>273.928</v>
      </c>
      <c r="E10" s="92">
        <f>PCE_Data!I8</f>
        <v>34.790999999999997</v>
      </c>
      <c r="F10" s="92">
        <f>PCE_Data!K8</f>
        <v>21.324000000000002</v>
      </c>
      <c r="G10" s="92">
        <f>PCE_Data!L8</f>
        <v>68.543000000000006</v>
      </c>
      <c r="H10" s="92">
        <f>PCE_Data!M8</f>
        <v>8.1839999999999993</v>
      </c>
      <c r="I10" s="92">
        <f>PCE_Data!N8</f>
        <v>21.242999999999999</v>
      </c>
      <c r="J10" s="92">
        <f>PCE_Data!Q8</f>
        <v>16.937000000000001</v>
      </c>
      <c r="K10" s="92">
        <f>PCE_Data!R8</f>
        <v>10.250999999999999</v>
      </c>
      <c r="L10" s="92">
        <f>PCE_Data!S8</f>
        <v>19.05</v>
      </c>
      <c r="M10" s="92">
        <f>PCE_Data!T8</f>
        <v>20.919</v>
      </c>
      <c r="N10" s="92">
        <f>PCE_Data!U8</f>
        <v>16.718</v>
      </c>
      <c r="O10" s="92">
        <f>PCE_Data!V8</f>
        <v>20.963999999999999</v>
      </c>
      <c r="P10" s="92">
        <f>PCE_Data!W8</f>
        <v>16.501000000000001</v>
      </c>
      <c r="Q10" s="92">
        <f>PCE_Data!X8</f>
        <v>71.614000000000004</v>
      </c>
      <c r="R10" s="48">
        <f>HAVER_US!B9</f>
        <v>1156.3</v>
      </c>
      <c r="S10" s="48">
        <f>HAVER_US!C9</f>
        <v>197.3</v>
      </c>
      <c r="T10" s="48">
        <f>HAVER_US!D9</f>
        <v>63.3</v>
      </c>
      <c r="U10" s="48">
        <f>HAVER_US!E9</f>
        <v>62.9</v>
      </c>
      <c r="V10" s="48">
        <f>HAVER_US!F9</f>
        <v>5.833333333333333</v>
      </c>
      <c r="W10" s="48">
        <f>HAVER_US!H9</f>
        <v>79.5</v>
      </c>
      <c r="Y10" s="48"/>
    </row>
    <row r="11" spans="1:25" x14ac:dyDescent="0.25">
      <c r="A11" s="47">
        <v>26115</v>
      </c>
      <c r="B11" s="92">
        <f>PCE_Data!F9</f>
        <v>34.887999999999998</v>
      </c>
      <c r="C11" s="92">
        <f>PCE_Data!G9</f>
        <v>57.722000000000001</v>
      </c>
      <c r="D11" s="92">
        <f>PCE_Data!H9</f>
        <v>275.92</v>
      </c>
      <c r="E11" s="92">
        <f>PCE_Data!I9</f>
        <v>35.168999999999997</v>
      </c>
      <c r="F11" s="92">
        <f>PCE_Data!K9</f>
        <v>21.498999999999999</v>
      </c>
      <c r="G11" s="92">
        <f>PCE_Data!L9</f>
        <v>68.888000000000005</v>
      </c>
      <c r="H11" s="92">
        <f>PCE_Data!M9</f>
        <v>8.3369999999999997</v>
      </c>
      <c r="I11" s="92">
        <f>PCE_Data!N9</f>
        <v>21.414999999999999</v>
      </c>
      <c r="J11" s="92">
        <f>PCE_Data!Q9</f>
        <v>17.143000000000001</v>
      </c>
      <c r="K11" s="92">
        <f>PCE_Data!R9</f>
        <v>10.369</v>
      </c>
      <c r="L11" s="92">
        <f>PCE_Data!S9</f>
        <v>19.465</v>
      </c>
      <c r="M11" s="92">
        <f>PCE_Data!T9</f>
        <v>21.102</v>
      </c>
      <c r="N11" s="92">
        <f>PCE_Data!U9</f>
        <v>16.914999999999999</v>
      </c>
      <c r="O11" s="92">
        <f>PCE_Data!V9</f>
        <v>21.39</v>
      </c>
      <c r="P11" s="92">
        <f>PCE_Data!W9</f>
        <v>16.771000000000001</v>
      </c>
      <c r="Q11" s="92">
        <f>PCE_Data!X9</f>
        <v>72.680999999999997</v>
      </c>
      <c r="R11" s="48">
        <f>HAVER_US!B10</f>
        <v>1177.7</v>
      </c>
      <c r="S11" s="48">
        <f>HAVER_US!C10</f>
        <v>202.1</v>
      </c>
      <c r="T11" s="48">
        <f>HAVER_US!D10</f>
        <v>65.5</v>
      </c>
      <c r="U11" s="48">
        <f>HAVER_US!E10</f>
        <v>65.7</v>
      </c>
      <c r="V11" s="48">
        <f>HAVER_US!F10</f>
        <v>5.9666666666666677</v>
      </c>
      <c r="W11" s="48">
        <f>HAVER_US!H10</f>
        <v>79.13333333333334</v>
      </c>
      <c r="Y11" s="48"/>
    </row>
    <row r="12" spans="1:25" x14ac:dyDescent="0.25">
      <c r="A12" s="47">
        <v>26207</v>
      </c>
      <c r="B12" s="92">
        <f>PCE_Data!F10</f>
        <v>34.375</v>
      </c>
      <c r="C12" s="92">
        <f>PCE_Data!G10</f>
        <v>57.798000000000002</v>
      </c>
      <c r="D12" s="92">
        <f>PCE_Data!H10</f>
        <v>276.04599999999999</v>
      </c>
      <c r="E12" s="92">
        <f>PCE_Data!I10</f>
        <v>35.396000000000001</v>
      </c>
      <c r="F12" s="92">
        <f>PCE_Data!K10</f>
        <v>21.643000000000001</v>
      </c>
      <c r="G12" s="92">
        <f>PCE_Data!L10</f>
        <v>69.114000000000004</v>
      </c>
      <c r="H12" s="92">
        <f>PCE_Data!M10</f>
        <v>8.4410000000000007</v>
      </c>
      <c r="I12" s="92">
        <f>PCE_Data!N10</f>
        <v>21.532</v>
      </c>
      <c r="J12" s="92">
        <f>PCE_Data!Q10</f>
        <v>17.273</v>
      </c>
      <c r="K12" s="92">
        <f>PCE_Data!R10</f>
        <v>10.478</v>
      </c>
      <c r="L12" s="92">
        <f>PCE_Data!S10</f>
        <v>19.574000000000002</v>
      </c>
      <c r="M12" s="92">
        <f>PCE_Data!T10</f>
        <v>21.193000000000001</v>
      </c>
      <c r="N12" s="92">
        <f>PCE_Data!U10</f>
        <v>17.045999999999999</v>
      </c>
      <c r="O12" s="92">
        <f>PCE_Data!V10</f>
        <v>21.701000000000001</v>
      </c>
      <c r="P12" s="92">
        <f>PCE_Data!W10</f>
        <v>16.998999999999999</v>
      </c>
      <c r="Q12" s="92">
        <f>PCE_Data!X10</f>
        <v>73.212999999999994</v>
      </c>
      <c r="R12" s="48">
        <f>HAVER_US!B11</f>
        <v>1190.3</v>
      </c>
      <c r="S12" s="48">
        <f>HAVER_US!C11</f>
        <v>198.4</v>
      </c>
      <c r="T12" s="48">
        <f>HAVER_US!D11</f>
        <v>61.9</v>
      </c>
      <c r="U12" s="48">
        <f>HAVER_US!E11</f>
        <v>60</v>
      </c>
      <c r="V12" s="48">
        <f>HAVER_US!F11</f>
        <v>5.5333333333333341</v>
      </c>
      <c r="W12" s="48">
        <f>HAVER_US!H11</f>
        <v>80.36666666666666</v>
      </c>
      <c r="Y12" s="48"/>
    </row>
    <row r="13" spans="1:25" x14ac:dyDescent="0.25">
      <c r="A13" s="47">
        <v>26299</v>
      </c>
      <c r="B13" s="92">
        <f>PCE_Data!F11</f>
        <v>34.89</v>
      </c>
      <c r="C13" s="92">
        <f>PCE_Data!G11</f>
        <v>57.97</v>
      </c>
      <c r="D13" s="92">
        <f>PCE_Data!H11</f>
        <v>276.887</v>
      </c>
      <c r="E13" s="92">
        <f>PCE_Data!I11</f>
        <v>35.749000000000002</v>
      </c>
      <c r="F13" s="92">
        <f>PCE_Data!K11</f>
        <v>22.106000000000002</v>
      </c>
      <c r="G13" s="92">
        <f>PCE_Data!L11</f>
        <v>69.510000000000005</v>
      </c>
      <c r="H13" s="92">
        <f>PCE_Data!M11</f>
        <v>8.3330000000000002</v>
      </c>
      <c r="I13" s="92">
        <f>PCE_Data!N11</f>
        <v>21.693000000000001</v>
      </c>
      <c r="J13" s="92">
        <f>PCE_Data!Q11</f>
        <v>17.440999999999999</v>
      </c>
      <c r="K13" s="92">
        <f>PCE_Data!R11</f>
        <v>10.592000000000001</v>
      </c>
      <c r="L13" s="92">
        <f>PCE_Data!S11</f>
        <v>19.75</v>
      </c>
      <c r="M13" s="92">
        <f>PCE_Data!T11</f>
        <v>21.36</v>
      </c>
      <c r="N13" s="92">
        <f>PCE_Data!U11</f>
        <v>17.161999999999999</v>
      </c>
      <c r="O13" s="92">
        <f>PCE_Data!V11</f>
        <v>22.146000000000001</v>
      </c>
      <c r="P13" s="92">
        <f>PCE_Data!W11</f>
        <v>17.216999999999999</v>
      </c>
      <c r="Q13" s="92">
        <f>PCE_Data!X11</f>
        <v>73.965000000000003</v>
      </c>
      <c r="R13" s="48">
        <f>HAVER_US!B12</f>
        <v>1230.5999999999999</v>
      </c>
      <c r="S13" s="48">
        <f>HAVER_US!C12</f>
        <v>213</v>
      </c>
      <c r="T13" s="48">
        <f>HAVER_US!D12</f>
        <v>72.2</v>
      </c>
      <c r="U13" s="48">
        <f>HAVER_US!E12</f>
        <v>68.599999999999994</v>
      </c>
      <c r="V13" s="48">
        <f>HAVER_US!F12</f>
        <v>6.333333333333333</v>
      </c>
      <c r="W13" s="48">
        <f>HAVER_US!H12</f>
        <v>83.199999999999989</v>
      </c>
      <c r="Y13" s="48"/>
    </row>
    <row r="14" spans="1:25" x14ac:dyDescent="0.25">
      <c r="A14" s="47">
        <v>26390</v>
      </c>
      <c r="B14" s="92">
        <f>PCE_Data!F12</f>
        <v>35.164000000000001</v>
      </c>
      <c r="C14" s="92">
        <f>PCE_Data!G12</f>
        <v>58.165999999999997</v>
      </c>
      <c r="D14" s="92">
        <f>PCE_Data!H12</f>
        <v>277.48</v>
      </c>
      <c r="E14" s="92">
        <f>PCE_Data!I12</f>
        <v>35.936</v>
      </c>
      <c r="F14" s="92">
        <f>PCE_Data!K12</f>
        <v>22.178000000000001</v>
      </c>
      <c r="G14" s="92">
        <f>PCE_Data!L12</f>
        <v>69.69</v>
      </c>
      <c r="H14" s="92">
        <f>PCE_Data!M12</f>
        <v>8.2729999999999997</v>
      </c>
      <c r="I14" s="92">
        <f>PCE_Data!N12</f>
        <v>21.802</v>
      </c>
      <c r="J14" s="92">
        <f>PCE_Data!Q12</f>
        <v>17.568999999999999</v>
      </c>
      <c r="K14" s="92">
        <f>PCE_Data!R12</f>
        <v>10.670999999999999</v>
      </c>
      <c r="L14" s="92">
        <f>PCE_Data!S12</f>
        <v>19.817</v>
      </c>
      <c r="M14" s="92">
        <f>PCE_Data!T12</f>
        <v>21.451000000000001</v>
      </c>
      <c r="N14" s="92">
        <f>PCE_Data!U12</f>
        <v>17.353000000000002</v>
      </c>
      <c r="O14" s="92">
        <f>PCE_Data!V12</f>
        <v>22.361999999999998</v>
      </c>
      <c r="P14" s="92">
        <f>PCE_Data!W12</f>
        <v>17.41</v>
      </c>
      <c r="Q14" s="92">
        <f>PCE_Data!X12</f>
        <v>74.372</v>
      </c>
      <c r="R14" s="48">
        <f>HAVER_US!B13</f>
        <v>1266.4000000000001</v>
      </c>
      <c r="S14" s="48">
        <f>HAVER_US!C13</f>
        <v>226.8</v>
      </c>
      <c r="T14" s="48">
        <f>HAVER_US!D13</f>
        <v>71.400000000000006</v>
      </c>
      <c r="U14" s="48">
        <f>HAVER_US!E13</f>
        <v>67.2</v>
      </c>
      <c r="V14" s="48">
        <f>HAVER_US!F13</f>
        <v>5.6000000000000005</v>
      </c>
      <c r="W14" s="48">
        <f>HAVER_US!H13</f>
        <v>84.166666666666657</v>
      </c>
      <c r="Y14" s="48"/>
    </row>
    <row r="15" spans="1:25" x14ac:dyDescent="0.25">
      <c r="A15" s="47">
        <v>26481</v>
      </c>
      <c r="B15" s="92">
        <f>PCE_Data!F13</f>
        <v>35.350999999999999</v>
      </c>
      <c r="C15" s="92">
        <f>PCE_Data!G13</f>
        <v>58.462000000000003</v>
      </c>
      <c r="D15" s="92">
        <f>PCE_Data!H13</f>
        <v>278.36399999999998</v>
      </c>
      <c r="E15" s="92">
        <f>PCE_Data!I13</f>
        <v>36.246000000000002</v>
      </c>
      <c r="F15" s="92">
        <f>PCE_Data!K13</f>
        <v>22.443000000000001</v>
      </c>
      <c r="G15" s="92">
        <f>PCE_Data!L13</f>
        <v>69.736000000000004</v>
      </c>
      <c r="H15" s="92">
        <f>PCE_Data!M13</f>
        <v>8.4489999999999998</v>
      </c>
      <c r="I15" s="92">
        <f>PCE_Data!N13</f>
        <v>21.893999999999998</v>
      </c>
      <c r="J15" s="92">
        <f>PCE_Data!Q13</f>
        <v>17.739999999999998</v>
      </c>
      <c r="K15" s="92">
        <f>PCE_Data!R13</f>
        <v>10.808999999999999</v>
      </c>
      <c r="L15" s="92">
        <f>PCE_Data!S13</f>
        <v>19.946999999999999</v>
      </c>
      <c r="M15" s="92">
        <f>PCE_Data!T13</f>
        <v>21.577000000000002</v>
      </c>
      <c r="N15" s="92">
        <f>PCE_Data!U13</f>
        <v>17.516999999999999</v>
      </c>
      <c r="O15" s="92">
        <f>PCE_Data!V13</f>
        <v>22.577000000000002</v>
      </c>
      <c r="P15" s="92">
        <f>PCE_Data!W13</f>
        <v>17.564</v>
      </c>
      <c r="Q15" s="92">
        <f>PCE_Data!X13</f>
        <v>75.400000000000006</v>
      </c>
      <c r="R15" s="48">
        <f>HAVER_US!B14</f>
        <v>1290.5999999999999</v>
      </c>
      <c r="S15" s="48">
        <f>HAVER_US!C14</f>
        <v>233.1</v>
      </c>
      <c r="T15" s="48">
        <f>HAVER_US!D14</f>
        <v>74.099999999999994</v>
      </c>
      <c r="U15" s="48">
        <f>HAVER_US!E14</f>
        <v>71.5</v>
      </c>
      <c r="V15" s="48">
        <f>HAVER_US!F14</f>
        <v>5.6000000000000005</v>
      </c>
      <c r="W15" s="48">
        <f>HAVER_US!H14</f>
        <v>84.533333333333331</v>
      </c>
      <c r="Y15" s="48"/>
    </row>
    <row r="16" spans="1:25" x14ac:dyDescent="0.25">
      <c r="A16" s="47">
        <v>26573</v>
      </c>
      <c r="B16" s="92">
        <f>PCE_Data!F14</f>
        <v>34.829000000000001</v>
      </c>
      <c r="C16" s="92">
        <f>PCE_Data!G14</f>
        <v>58.844999999999999</v>
      </c>
      <c r="D16" s="92">
        <f>PCE_Data!H14</f>
        <v>279.14800000000002</v>
      </c>
      <c r="E16" s="92">
        <f>PCE_Data!I14</f>
        <v>36.521999999999998</v>
      </c>
      <c r="F16" s="92">
        <f>PCE_Data!K14</f>
        <v>22.757000000000001</v>
      </c>
      <c r="G16" s="92">
        <f>PCE_Data!L14</f>
        <v>70.484999999999999</v>
      </c>
      <c r="H16" s="92">
        <f>PCE_Data!M14</f>
        <v>8.625</v>
      </c>
      <c r="I16" s="92">
        <f>PCE_Data!N14</f>
        <v>21.954000000000001</v>
      </c>
      <c r="J16" s="92">
        <f>PCE_Data!Q14</f>
        <v>17.907</v>
      </c>
      <c r="K16" s="92">
        <f>PCE_Data!R14</f>
        <v>10.9</v>
      </c>
      <c r="L16" s="92">
        <f>PCE_Data!S14</f>
        <v>20.14</v>
      </c>
      <c r="M16" s="92">
        <f>PCE_Data!T14</f>
        <v>21.712</v>
      </c>
      <c r="N16" s="92">
        <f>PCE_Data!U14</f>
        <v>17.696000000000002</v>
      </c>
      <c r="O16" s="92">
        <f>PCE_Data!V14</f>
        <v>22.670999999999999</v>
      </c>
      <c r="P16" s="92">
        <f>PCE_Data!W14</f>
        <v>17.771000000000001</v>
      </c>
      <c r="Q16" s="92">
        <f>PCE_Data!X14</f>
        <v>76.528000000000006</v>
      </c>
      <c r="R16" s="48">
        <f>HAVER_US!B15</f>
        <v>1328.9</v>
      </c>
      <c r="S16" s="48">
        <f>HAVER_US!C15</f>
        <v>239.7</v>
      </c>
      <c r="T16" s="48">
        <f>HAVER_US!D15</f>
        <v>79.2</v>
      </c>
      <c r="U16" s="48">
        <f>HAVER_US!E15</f>
        <v>76.099999999999994</v>
      </c>
      <c r="V16" s="48">
        <f>HAVER_US!F15</f>
        <v>4.9333333333333336</v>
      </c>
      <c r="W16" s="48">
        <f>HAVER_US!H15</f>
        <v>86.7</v>
      </c>
      <c r="Y16" s="48"/>
    </row>
    <row r="17" spans="1:25" x14ac:dyDescent="0.25">
      <c r="A17" s="47">
        <v>26665</v>
      </c>
      <c r="B17" s="92">
        <f>PCE_Data!F15</f>
        <v>34.972000000000001</v>
      </c>
      <c r="C17" s="92">
        <f>PCE_Data!G15</f>
        <v>59.158000000000001</v>
      </c>
      <c r="D17" s="92">
        <f>PCE_Data!H15</f>
        <v>280.19499999999999</v>
      </c>
      <c r="E17" s="92">
        <f>PCE_Data!I15</f>
        <v>36.581000000000003</v>
      </c>
      <c r="F17" s="92">
        <f>PCE_Data!K15</f>
        <v>23.617999999999999</v>
      </c>
      <c r="G17" s="92">
        <f>PCE_Data!L15</f>
        <v>71.066000000000003</v>
      </c>
      <c r="H17" s="92">
        <f>PCE_Data!M15</f>
        <v>8.7460000000000004</v>
      </c>
      <c r="I17" s="92">
        <f>PCE_Data!N15</f>
        <v>22.085000000000001</v>
      </c>
      <c r="J17" s="92">
        <f>PCE_Data!Q15</f>
        <v>18.158999999999999</v>
      </c>
      <c r="K17" s="92">
        <f>PCE_Data!R15</f>
        <v>11.010999999999999</v>
      </c>
      <c r="L17" s="92">
        <f>PCE_Data!S15</f>
        <v>20.376000000000001</v>
      </c>
      <c r="M17" s="92">
        <f>PCE_Data!T15</f>
        <v>21.856000000000002</v>
      </c>
      <c r="N17" s="92">
        <f>PCE_Data!U15</f>
        <v>17.884</v>
      </c>
      <c r="O17" s="92">
        <f>PCE_Data!V15</f>
        <v>22.427</v>
      </c>
      <c r="P17" s="92">
        <f>PCE_Data!W15</f>
        <v>17.873999999999999</v>
      </c>
      <c r="Q17" s="92">
        <f>PCE_Data!X15</f>
        <v>76.251999999999995</v>
      </c>
      <c r="R17" s="48">
        <f>HAVER_US!B16</f>
        <v>1377.5</v>
      </c>
      <c r="S17" s="48">
        <f>HAVER_US!C16</f>
        <v>254.3</v>
      </c>
      <c r="T17" s="48">
        <f>HAVER_US!D16</f>
        <v>85.4</v>
      </c>
      <c r="U17" s="48">
        <f>HAVER_US!E16</f>
        <v>84</v>
      </c>
      <c r="V17" s="48">
        <f>HAVER_US!F16</f>
        <v>5.4333333333333336</v>
      </c>
      <c r="W17" s="48">
        <f>HAVER_US!H16</f>
        <v>88.366666666666674</v>
      </c>
      <c r="Y17" s="48"/>
    </row>
    <row r="18" spans="1:25" x14ac:dyDescent="0.25">
      <c r="A18" s="47">
        <v>26755</v>
      </c>
      <c r="B18" s="92">
        <f>PCE_Data!F16</f>
        <v>35.276000000000003</v>
      </c>
      <c r="C18" s="92">
        <f>PCE_Data!G16</f>
        <v>59.508000000000003</v>
      </c>
      <c r="D18" s="92">
        <f>PCE_Data!H16</f>
        <v>281.584</v>
      </c>
      <c r="E18" s="92">
        <f>PCE_Data!I16</f>
        <v>37.154000000000003</v>
      </c>
      <c r="F18" s="92">
        <f>PCE_Data!K16</f>
        <v>24.707000000000001</v>
      </c>
      <c r="G18" s="92">
        <f>PCE_Data!L16</f>
        <v>72.088999999999999</v>
      </c>
      <c r="H18" s="92">
        <f>PCE_Data!M16</f>
        <v>9.0579999999999998</v>
      </c>
      <c r="I18" s="92">
        <f>PCE_Data!N16</f>
        <v>22.335000000000001</v>
      </c>
      <c r="J18" s="92">
        <f>PCE_Data!Q16</f>
        <v>18.355</v>
      </c>
      <c r="K18" s="92">
        <f>PCE_Data!R16</f>
        <v>11.157999999999999</v>
      </c>
      <c r="L18" s="92">
        <f>PCE_Data!S16</f>
        <v>20.652000000000001</v>
      </c>
      <c r="M18" s="92">
        <f>PCE_Data!T16</f>
        <v>22.167999999999999</v>
      </c>
      <c r="N18" s="92">
        <f>PCE_Data!U16</f>
        <v>18.314</v>
      </c>
      <c r="O18" s="92">
        <f>PCE_Data!V16</f>
        <v>22.74</v>
      </c>
      <c r="P18" s="92">
        <f>PCE_Data!W16</f>
        <v>18.238</v>
      </c>
      <c r="Q18" s="92">
        <f>PCE_Data!X16</f>
        <v>78.387</v>
      </c>
      <c r="R18" s="48">
        <f>HAVER_US!B17</f>
        <v>1413.9</v>
      </c>
      <c r="S18" s="48">
        <f>HAVER_US!C17</f>
        <v>268.2</v>
      </c>
      <c r="T18" s="48">
        <f>HAVER_US!D17</f>
        <v>89.5</v>
      </c>
      <c r="U18" s="48">
        <f>HAVER_US!E17</f>
        <v>91.9</v>
      </c>
      <c r="V18" s="48">
        <f>HAVER_US!F17</f>
        <v>4.8666666666666663</v>
      </c>
      <c r="W18" s="48">
        <f>HAVER_US!H17</f>
        <v>88.233333333333334</v>
      </c>
      <c r="Y18" s="48"/>
    </row>
    <row r="19" spans="1:25" x14ac:dyDescent="0.25">
      <c r="A19" s="47">
        <v>26846</v>
      </c>
      <c r="B19" s="92">
        <f>PCE_Data!F17</f>
        <v>35.344999999999999</v>
      </c>
      <c r="C19" s="92">
        <f>PCE_Data!G17</f>
        <v>59.936</v>
      </c>
      <c r="D19" s="92">
        <f>PCE_Data!H17</f>
        <v>282.75700000000001</v>
      </c>
      <c r="E19" s="92">
        <f>PCE_Data!I17</f>
        <v>37.591999999999999</v>
      </c>
      <c r="F19" s="92">
        <f>PCE_Data!K17</f>
        <v>25.82</v>
      </c>
      <c r="G19" s="92">
        <f>PCE_Data!L17</f>
        <v>72.471000000000004</v>
      </c>
      <c r="H19" s="92">
        <f>PCE_Data!M17</f>
        <v>9.23</v>
      </c>
      <c r="I19" s="92">
        <f>PCE_Data!N17</f>
        <v>22.535</v>
      </c>
      <c r="J19" s="92">
        <f>PCE_Data!Q17</f>
        <v>18.539000000000001</v>
      </c>
      <c r="K19" s="92">
        <f>PCE_Data!R17</f>
        <v>11.315</v>
      </c>
      <c r="L19" s="92">
        <f>PCE_Data!S17</f>
        <v>20.907</v>
      </c>
      <c r="M19" s="92">
        <f>PCE_Data!T17</f>
        <v>22.402999999999999</v>
      </c>
      <c r="N19" s="92">
        <f>PCE_Data!U17</f>
        <v>18.783999999999999</v>
      </c>
      <c r="O19" s="92">
        <f>PCE_Data!V17</f>
        <v>23.059000000000001</v>
      </c>
      <c r="P19" s="92">
        <f>PCE_Data!W17</f>
        <v>18.791</v>
      </c>
      <c r="Q19" s="92">
        <f>PCE_Data!X17</f>
        <v>81.741</v>
      </c>
      <c r="R19" s="48">
        <f>HAVER_US!B18</f>
        <v>1433.8</v>
      </c>
      <c r="S19" s="48">
        <f>HAVER_US!C18</f>
        <v>264.3</v>
      </c>
      <c r="T19" s="48">
        <f>HAVER_US!D18</f>
        <v>91.1</v>
      </c>
      <c r="U19" s="48">
        <f>HAVER_US!E18</f>
        <v>97.6</v>
      </c>
      <c r="V19" s="48">
        <f>HAVER_US!F18</f>
        <v>4.8</v>
      </c>
      <c r="W19" s="48">
        <f>HAVER_US!H18</f>
        <v>88.066666666666663</v>
      </c>
      <c r="Y19" s="48"/>
    </row>
    <row r="20" spans="1:25" x14ac:dyDescent="0.25">
      <c r="A20" s="47">
        <v>26938</v>
      </c>
      <c r="B20" s="92">
        <f>PCE_Data!F18</f>
        <v>35.28</v>
      </c>
      <c r="C20" s="92">
        <f>PCE_Data!G18</f>
        <v>60.345999999999997</v>
      </c>
      <c r="D20" s="92">
        <f>PCE_Data!H18</f>
        <v>284.36900000000003</v>
      </c>
      <c r="E20" s="92">
        <f>PCE_Data!I18</f>
        <v>37.841000000000001</v>
      </c>
      <c r="F20" s="92">
        <f>PCE_Data!K18</f>
        <v>26.664000000000001</v>
      </c>
      <c r="G20" s="92">
        <f>PCE_Data!L18</f>
        <v>73.069999999999993</v>
      </c>
      <c r="H20" s="92">
        <f>PCE_Data!M18</f>
        <v>10.159000000000001</v>
      </c>
      <c r="I20" s="92">
        <f>PCE_Data!N18</f>
        <v>22.77</v>
      </c>
      <c r="J20" s="92">
        <f>PCE_Data!Q18</f>
        <v>18.777000000000001</v>
      </c>
      <c r="K20" s="92">
        <f>PCE_Data!R18</f>
        <v>11.516</v>
      </c>
      <c r="L20" s="92">
        <f>PCE_Data!S18</f>
        <v>21.241</v>
      </c>
      <c r="M20" s="92">
        <f>PCE_Data!T18</f>
        <v>22.728999999999999</v>
      </c>
      <c r="N20" s="92">
        <f>PCE_Data!U18</f>
        <v>19.512</v>
      </c>
      <c r="O20" s="92">
        <f>PCE_Data!V18</f>
        <v>23.420999999999999</v>
      </c>
      <c r="P20" s="92">
        <f>PCE_Data!W18</f>
        <v>19.172999999999998</v>
      </c>
      <c r="Q20" s="92">
        <f>PCE_Data!X18</f>
        <v>83.239000000000004</v>
      </c>
      <c r="R20" s="48">
        <f>HAVER_US!B19</f>
        <v>1476.3</v>
      </c>
      <c r="S20" s="48">
        <f>HAVER_US!C19</f>
        <v>280.89999999999998</v>
      </c>
      <c r="T20" s="48">
        <f>HAVER_US!D19</f>
        <v>98.7</v>
      </c>
      <c r="U20" s="48">
        <f>HAVER_US!E19</f>
        <v>107.6</v>
      </c>
      <c r="V20" s="48">
        <f>HAVER_US!F19</f>
        <v>4.4666666666666668</v>
      </c>
      <c r="W20" s="48">
        <f>HAVER_US!H19</f>
        <v>88.5</v>
      </c>
      <c r="Y20" s="48"/>
    </row>
    <row r="21" spans="1:25" x14ac:dyDescent="0.25">
      <c r="A21" s="47">
        <v>27030</v>
      </c>
      <c r="B21" s="92">
        <f>PCE_Data!F19</f>
        <v>35.317999999999998</v>
      </c>
      <c r="C21" s="92">
        <f>PCE_Data!G19</f>
        <v>61.468000000000004</v>
      </c>
      <c r="D21" s="92">
        <f>PCE_Data!H19</f>
        <v>287.59399999999999</v>
      </c>
      <c r="E21" s="92">
        <f>PCE_Data!I19</f>
        <v>38.738</v>
      </c>
      <c r="F21" s="92">
        <f>PCE_Data!K19</f>
        <v>27.931000000000001</v>
      </c>
      <c r="G21" s="92">
        <f>PCE_Data!L19</f>
        <v>74.385000000000005</v>
      </c>
      <c r="H21" s="92">
        <f>PCE_Data!M19</f>
        <v>12.071</v>
      </c>
      <c r="I21" s="92">
        <f>PCE_Data!N19</f>
        <v>23.177</v>
      </c>
      <c r="J21" s="92">
        <f>PCE_Data!Q19</f>
        <v>19.047999999999998</v>
      </c>
      <c r="K21" s="92">
        <f>PCE_Data!R19</f>
        <v>11.763999999999999</v>
      </c>
      <c r="L21" s="92">
        <f>PCE_Data!S19</f>
        <v>21.603000000000002</v>
      </c>
      <c r="M21" s="92">
        <f>PCE_Data!T19</f>
        <v>23.05</v>
      </c>
      <c r="N21" s="92">
        <f>PCE_Data!U19</f>
        <v>19.919</v>
      </c>
      <c r="O21" s="92">
        <f>PCE_Data!V19</f>
        <v>23.991</v>
      </c>
      <c r="P21" s="92">
        <f>PCE_Data!W19</f>
        <v>19.731999999999999</v>
      </c>
      <c r="Q21" s="92">
        <f>PCE_Data!X19</f>
        <v>86.763999999999996</v>
      </c>
      <c r="R21" s="48">
        <f>HAVER_US!B20</f>
        <v>1491.2</v>
      </c>
      <c r="S21" s="48">
        <f>HAVER_US!C20</f>
        <v>268.39999999999998</v>
      </c>
      <c r="T21" s="48">
        <f>HAVER_US!D20</f>
        <v>110.3</v>
      </c>
      <c r="U21" s="48">
        <f>HAVER_US!E20</f>
        <v>116.7</v>
      </c>
      <c r="V21" s="48">
        <f>HAVER_US!F20</f>
        <v>5.6000000000000005</v>
      </c>
      <c r="W21" s="48">
        <f>HAVER_US!H20</f>
        <v>86.933333333333323</v>
      </c>
      <c r="Y21" s="48"/>
    </row>
    <row r="22" spans="1:25" x14ac:dyDescent="0.25">
      <c r="A22" s="47">
        <v>27120</v>
      </c>
      <c r="B22" s="92">
        <f>PCE_Data!F20</f>
        <v>36.347999999999999</v>
      </c>
      <c r="C22" s="92">
        <f>PCE_Data!G20</f>
        <v>63.265999999999998</v>
      </c>
      <c r="D22" s="92">
        <f>PCE_Data!H20</f>
        <v>291.45999999999998</v>
      </c>
      <c r="E22" s="92">
        <f>PCE_Data!I20</f>
        <v>39.613999999999997</v>
      </c>
      <c r="F22" s="92">
        <f>PCE_Data!K20</f>
        <v>28.588000000000001</v>
      </c>
      <c r="G22" s="92">
        <f>PCE_Data!L20</f>
        <v>76.600999999999999</v>
      </c>
      <c r="H22" s="92">
        <f>PCE_Data!M20</f>
        <v>13.167999999999999</v>
      </c>
      <c r="I22" s="92">
        <f>PCE_Data!N20</f>
        <v>24.013000000000002</v>
      </c>
      <c r="J22" s="92">
        <f>PCE_Data!Q20</f>
        <v>19.303999999999998</v>
      </c>
      <c r="K22" s="92">
        <f>PCE_Data!R20</f>
        <v>12.098000000000001</v>
      </c>
      <c r="L22" s="92">
        <f>PCE_Data!S20</f>
        <v>22.184999999999999</v>
      </c>
      <c r="M22" s="92">
        <f>PCE_Data!T20</f>
        <v>23.567</v>
      </c>
      <c r="N22" s="92">
        <f>PCE_Data!U20</f>
        <v>20.454000000000001</v>
      </c>
      <c r="O22" s="92">
        <f>PCE_Data!V20</f>
        <v>24.465</v>
      </c>
      <c r="P22" s="92">
        <f>PCE_Data!W20</f>
        <v>20.384</v>
      </c>
      <c r="Q22" s="92">
        <f>PCE_Data!X20</f>
        <v>91.445999999999998</v>
      </c>
      <c r="R22" s="48">
        <f>HAVER_US!B21</f>
        <v>1530.1</v>
      </c>
      <c r="S22" s="48">
        <f>HAVER_US!C21</f>
        <v>277.39999999999998</v>
      </c>
      <c r="T22" s="48">
        <f>HAVER_US!D21</f>
        <v>129.4</v>
      </c>
      <c r="U22" s="48">
        <f>HAVER_US!E21</f>
        <v>126.7</v>
      </c>
      <c r="V22" s="48">
        <f>HAVER_US!F21</f>
        <v>5.0666666666666664</v>
      </c>
      <c r="W22" s="48">
        <f>HAVER_US!H21</f>
        <v>86.3</v>
      </c>
      <c r="Y22" s="48"/>
    </row>
    <row r="23" spans="1:25" x14ac:dyDescent="0.25">
      <c r="A23" s="47">
        <v>27211</v>
      </c>
      <c r="B23" s="92">
        <f>PCE_Data!F21</f>
        <v>38.256</v>
      </c>
      <c r="C23" s="92">
        <f>PCE_Data!G21</f>
        <v>65.685000000000002</v>
      </c>
      <c r="D23" s="92">
        <f>PCE_Data!H21</f>
        <v>297.31400000000002</v>
      </c>
      <c r="E23" s="92">
        <f>PCE_Data!I21</f>
        <v>40.515000000000001</v>
      </c>
      <c r="F23" s="92">
        <f>PCE_Data!K21</f>
        <v>29.195</v>
      </c>
      <c r="G23" s="92">
        <f>PCE_Data!L21</f>
        <v>78.983999999999995</v>
      </c>
      <c r="H23" s="92">
        <f>PCE_Data!M21</f>
        <v>13.343999999999999</v>
      </c>
      <c r="I23" s="92">
        <f>PCE_Data!N21</f>
        <v>25.170999999999999</v>
      </c>
      <c r="J23" s="92">
        <f>PCE_Data!Q21</f>
        <v>19.594000000000001</v>
      </c>
      <c r="K23" s="92">
        <f>PCE_Data!R21</f>
        <v>12.510999999999999</v>
      </c>
      <c r="L23" s="92">
        <f>PCE_Data!S21</f>
        <v>22.88</v>
      </c>
      <c r="M23" s="92">
        <f>PCE_Data!T21</f>
        <v>24.079000000000001</v>
      </c>
      <c r="N23" s="92">
        <f>PCE_Data!U21</f>
        <v>21.094000000000001</v>
      </c>
      <c r="O23" s="92">
        <f>PCE_Data!V21</f>
        <v>24.972000000000001</v>
      </c>
      <c r="P23" s="92">
        <f>PCE_Data!W21</f>
        <v>20.853000000000002</v>
      </c>
      <c r="Q23" s="92">
        <f>PCE_Data!X21</f>
        <v>92.956999999999994</v>
      </c>
      <c r="R23" s="48">
        <f>HAVER_US!B22</f>
        <v>1560</v>
      </c>
      <c r="S23" s="48">
        <f>HAVER_US!C22</f>
        <v>271</v>
      </c>
      <c r="T23" s="48">
        <f>HAVER_US!D22</f>
        <v>133.6</v>
      </c>
      <c r="U23" s="48">
        <f>HAVER_US!E22</f>
        <v>126.6</v>
      </c>
      <c r="V23" s="48">
        <f>HAVER_US!F22</f>
        <v>5.5666666666666664</v>
      </c>
      <c r="W23" s="48">
        <f>HAVER_US!H22</f>
        <v>85.40000000000002</v>
      </c>
      <c r="Y23" s="48"/>
    </row>
    <row r="24" spans="1:25" x14ac:dyDescent="0.25">
      <c r="A24" s="47">
        <v>27303</v>
      </c>
      <c r="B24" s="92">
        <f>PCE_Data!F22</f>
        <v>39.625999999999998</v>
      </c>
      <c r="C24" s="92">
        <f>PCE_Data!G22</f>
        <v>68.001000000000005</v>
      </c>
      <c r="D24" s="92">
        <f>PCE_Data!H22</f>
        <v>302.55700000000002</v>
      </c>
      <c r="E24" s="92">
        <f>PCE_Data!I22</f>
        <v>41.777000000000001</v>
      </c>
      <c r="F24" s="92">
        <f>PCE_Data!K22</f>
        <v>30.423999999999999</v>
      </c>
      <c r="G24" s="92">
        <f>PCE_Data!L22</f>
        <v>80.144000000000005</v>
      </c>
      <c r="H24" s="92">
        <f>PCE_Data!M22</f>
        <v>13.141</v>
      </c>
      <c r="I24" s="92">
        <f>PCE_Data!N22</f>
        <v>26.190999999999999</v>
      </c>
      <c r="J24" s="92">
        <f>PCE_Data!Q22</f>
        <v>19.966000000000001</v>
      </c>
      <c r="K24" s="92">
        <f>PCE_Data!R22</f>
        <v>12.901</v>
      </c>
      <c r="L24" s="92">
        <f>PCE_Data!S22</f>
        <v>23.638000000000002</v>
      </c>
      <c r="M24" s="92">
        <f>PCE_Data!T22</f>
        <v>24.643000000000001</v>
      </c>
      <c r="N24" s="92">
        <f>PCE_Data!U22</f>
        <v>21.643000000000001</v>
      </c>
      <c r="O24" s="92">
        <f>PCE_Data!V22</f>
        <v>25.466000000000001</v>
      </c>
      <c r="P24" s="92">
        <f>PCE_Data!W22</f>
        <v>21.117999999999999</v>
      </c>
      <c r="Q24" s="92">
        <f>PCE_Data!X22</f>
        <v>94.713999999999999</v>
      </c>
      <c r="R24" s="48">
        <f>HAVER_US!B23</f>
        <v>1599.7</v>
      </c>
      <c r="S24" s="48">
        <f>HAVER_US!C23</f>
        <v>281.3</v>
      </c>
      <c r="T24" s="48">
        <f>HAVER_US!D23</f>
        <v>136.6</v>
      </c>
      <c r="U24" s="48">
        <f>HAVER_US!E23</f>
        <v>136.6</v>
      </c>
      <c r="V24" s="48">
        <f>HAVER_US!F23</f>
        <v>6.1333333333333329</v>
      </c>
      <c r="W24" s="48">
        <f>HAVER_US!H23</f>
        <v>81.533333333333331</v>
      </c>
      <c r="Y24" s="48"/>
    </row>
    <row r="25" spans="1:25" x14ac:dyDescent="0.25">
      <c r="A25" s="47">
        <v>27395</v>
      </c>
      <c r="B25" s="92">
        <f>PCE_Data!F23</f>
        <v>40.024999999999999</v>
      </c>
      <c r="C25" s="92">
        <f>PCE_Data!G23</f>
        <v>69.548000000000002</v>
      </c>
      <c r="D25" s="92">
        <f>PCE_Data!H23</f>
        <v>307.27100000000002</v>
      </c>
      <c r="E25" s="92">
        <f>PCE_Data!I23</f>
        <v>42.412999999999997</v>
      </c>
      <c r="F25" s="92">
        <f>PCE_Data!K23</f>
        <v>30.859000000000002</v>
      </c>
      <c r="G25" s="92">
        <f>PCE_Data!L23</f>
        <v>80.459000000000003</v>
      </c>
      <c r="H25" s="92">
        <f>PCE_Data!M23</f>
        <v>13.18</v>
      </c>
      <c r="I25" s="92">
        <f>PCE_Data!N23</f>
        <v>26.981999999999999</v>
      </c>
      <c r="J25" s="92">
        <f>PCE_Data!Q23</f>
        <v>20.494</v>
      </c>
      <c r="K25" s="92">
        <f>PCE_Data!R23</f>
        <v>13.218</v>
      </c>
      <c r="L25" s="92">
        <f>PCE_Data!S23</f>
        <v>24.306999999999999</v>
      </c>
      <c r="M25" s="92">
        <f>PCE_Data!T23</f>
        <v>25.178999999999998</v>
      </c>
      <c r="N25" s="92">
        <f>PCE_Data!U23</f>
        <v>22.137</v>
      </c>
      <c r="O25" s="92">
        <f>PCE_Data!V23</f>
        <v>25.882999999999999</v>
      </c>
      <c r="P25" s="92">
        <f>PCE_Data!W23</f>
        <v>21.401</v>
      </c>
      <c r="Q25" s="92">
        <f>PCE_Data!X23</f>
        <v>97.424999999999997</v>
      </c>
      <c r="R25" s="48">
        <f>HAVER_US!B24</f>
        <v>1616.1</v>
      </c>
      <c r="S25" s="48">
        <f>HAVER_US!C24</f>
        <v>244.3</v>
      </c>
      <c r="T25" s="48">
        <f>HAVER_US!D24</f>
        <v>124.9</v>
      </c>
      <c r="U25" s="48">
        <f>HAVER_US!E24</f>
        <v>141.4</v>
      </c>
      <c r="V25" s="48">
        <f>HAVER_US!F24</f>
        <v>9.0666666666666682</v>
      </c>
      <c r="W25" s="48">
        <f>HAVER_US!H24</f>
        <v>75.7</v>
      </c>
      <c r="Y25" s="48"/>
    </row>
    <row r="26" spans="1:25" x14ac:dyDescent="0.25">
      <c r="A26" s="47">
        <v>27485</v>
      </c>
      <c r="B26" s="92">
        <f>PCE_Data!F24</f>
        <v>40.761000000000003</v>
      </c>
      <c r="C26" s="92">
        <f>PCE_Data!G24</f>
        <v>70.721000000000004</v>
      </c>
      <c r="D26" s="92">
        <f>PCE_Data!H24</f>
        <v>314.14800000000002</v>
      </c>
      <c r="E26" s="92">
        <f>PCE_Data!I24</f>
        <v>42.948</v>
      </c>
      <c r="F26" s="92">
        <f>PCE_Data!K24</f>
        <v>30.677</v>
      </c>
      <c r="G26" s="92">
        <f>PCE_Data!L24</f>
        <v>80.691000000000003</v>
      </c>
      <c r="H26" s="92">
        <f>PCE_Data!M24</f>
        <v>13.426</v>
      </c>
      <c r="I26" s="92">
        <f>PCE_Data!N24</f>
        <v>27.376000000000001</v>
      </c>
      <c r="J26" s="92">
        <f>PCE_Data!Q24</f>
        <v>20.814</v>
      </c>
      <c r="K26" s="92">
        <f>PCE_Data!R24</f>
        <v>13.507</v>
      </c>
      <c r="L26" s="92">
        <f>PCE_Data!S24</f>
        <v>24.831</v>
      </c>
      <c r="M26" s="92">
        <f>PCE_Data!T24</f>
        <v>25.419</v>
      </c>
      <c r="N26" s="92">
        <f>PCE_Data!U24</f>
        <v>22.45</v>
      </c>
      <c r="O26" s="92">
        <f>PCE_Data!V24</f>
        <v>26.344000000000001</v>
      </c>
      <c r="P26" s="92">
        <f>PCE_Data!W24</f>
        <v>21.728999999999999</v>
      </c>
      <c r="Q26" s="92">
        <f>PCE_Data!X24</f>
        <v>98.399000000000001</v>
      </c>
      <c r="R26" s="48">
        <f>HAVER_US!B25</f>
        <v>1651.9</v>
      </c>
      <c r="S26" s="48">
        <f>HAVER_US!C25</f>
        <v>243.3</v>
      </c>
      <c r="T26" s="48">
        <f>HAVER_US!D25</f>
        <v>115.2</v>
      </c>
      <c r="U26" s="48">
        <f>HAVER_US!E25</f>
        <v>136.80000000000001</v>
      </c>
      <c r="V26" s="48">
        <f>HAVER_US!F25</f>
        <v>8.6666666666666661</v>
      </c>
      <c r="W26" s="48">
        <f>HAVER_US!H25</f>
        <v>74.36666666666666</v>
      </c>
      <c r="Y26" s="48"/>
    </row>
    <row r="27" spans="1:25" x14ac:dyDescent="0.25">
      <c r="A27" s="47">
        <v>27576</v>
      </c>
      <c r="B27" s="92">
        <f>PCE_Data!F25</f>
        <v>41.357999999999997</v>
      </c>
      <c r="C27" s="92">
        <f>PCE_Data!G25</f>
        <v>71.408000000000001</v>
      </c>
      <c r="D27" s="92">
        <f>PCE_Data!H25</f>
        <v>315.964</v>
      </c>
      <c r="E27" s="92">
        <f>PCE_Data!I25</f>
        <v>43.512</v>
      </c>
      <c r="F27" s="92">
        <f>PCE_Data!K25</f>
        <v>31.427</v>
      </c>
      <c r="G27" s="92">
        <f>PCE_Data!L25</f>
        <v>81.272999999999996</v>
      </c>
      <c r="H27" s="92">
        <f>PCE_Data!M25</f>
        <v>14.24</v>
      </c>
      <c r="I27" s="92">
        <f>PCE_Data!N25</f>
        <v>27.594000000000001</v>
      </c>
      <c r="J27" s="92">
        <f>PCE_Data!Q25</f>
        <v>21.140999999999998</v>
      </c>
      <c r="K27" s="92">
        <f>PCE_Data!R25</f>
        <v>13.849</v>
      </c>
      <c r="L27" s="92">
        <f>PCE_Data!S25</f>
        <v>25.32</v>
      </c>
      <c r="M27" s="92">
        <f>PCE_Data!T25</f>
        <v>25.704000000000001</v>
      </c>
      <c r="N27" s="92">
        <f>PCE_Data!U25</f>
        <v>22.777999999999999</v>
      </c>
      <c r="O27" s="92">
        <f>PCE_Data!V25</f>
        <v>26.558</v>
      </c>
      <c r="P27" s="92">
        <f>PCE_Data!W25</f>
        <v>22.292000000000002</v>
      </c>
      <c r="Q27" s="92">
        <f>PCE_Data!X25</f>
        <v>101.62</v>
      </c>
      <c r="R27" s="48">
        <f>HAVER_US!B26</f>
        <v>1709.8</v>
      </c>
      <c r="S27" s="48">
        <f>HAVER_US!C26</f>
        <v>265.2</v>
      </c>
      <c r="T27" s="48">
        <f>HAVER_US!D26</f>
        <v>122.1</v>
      </c>
      <c r="U27" s="48">
        <f>HAVER_US!E26</f>
        <v>134.1</v>
      </c>
      <c r="V27" s="48">
        <f>HAVER_US!F26</f>
        <v>8.3333333333333339</v>
      </c>
      <c r="W27" s="48">
        <f>HAVER_US!H26</f>
        <v>75.8</v>
      </c>
      <c r="Y27" s="48"/>
    </row>
    <row r="28" spans="1:25" x14ac:dyDescent="0.25">
      <c r="A28" s="47">
        <v>27668</v>
      </c>
      <c r="B28" s="92">
        <f>PCE_Data!F26</f>
        <v>42.183999999999997</v>
      </c>
      <c r="C28" s="92">
        <f>PCE_Data!G26</f>
        <v>72.433999999999997</v>
      </c>
      <c r="D28" s="92">
        <f>PCE_Data!H26</f>
        <v>319.57</v>
      </c>
      <c r="E28" s="92">
        <f>PCE_Data!I26</f>
        <v>43.984000000000002</v>
      </c>
      <c r="F28" s="92">
        <f>PCE_Data!K26</f>
        <v>31.907</v>
      </c>
      <c r="G28" s="92">
        <f>PCE_Data!L26</f>
        <v>81.597999999999999</v>
      </c>
      <c r="H28" s="92">
        <f>PCE_Data!M26</f>
        <v>14.510999999999999</v>
      </c>
      <c r="I28" s="92">
        <f>PCE_Data!N26</f>
        <v>27.919</v>
      </c>
      <c r="J28" s="92">
        <f>PCE_Data!Q26</f>
        <v>21.59</v>
      </c>
      <c r="K28" s="92">
        <f>PCE_Data!R26</f>
        <v>14.243</v>
      </c>
      <c r="L28" s="92">
        <f>PCE_Data!S26</f>
        <v>25.832000000000001</v>
      </c>
      <c r="M28" s="92">
        <f>PCE_Data!T26</f>
        <v>26.067</v>
      </c>
      <c r="N28" s="92">
        <f>PCE_Data!U26</f>
        <v>23.231000000000002</v>
      </c>
      <c r="O28" s="92">
        <f>PCE_Data!V26</f>
        <v>27.074000000000002</v>
      </c>
      <c r="P28" s="92">
        <f>PCE_Data!W26</f>
        <v>22.55</v>
      </c>
      <c r="Q28" s="92">
        <f>PCE_Data!X26</f>
        <v>102.045</v>
      </c>
      <c r="R28" s="48">
        <f>HAVER_US!B27</f>
        <v>1761.8</v>
      </c>
      <c r="S28" s="48">
        <f>HAVER_US!C27</f>
        <v>276.2</v>
      </c>
      <c r="T28" s="48">
        <f>HAVER_US!D27</f>
        <v>128.69999999999999</v>
      </c>
      <c r="U28" s="48">
        <f>HAVER_US!E27</f>
        <v>142.5</v>
      </c>
      <c r="V28" s="48">
        <f>HAVER_US!F27</f>
        <v>7.8</v>
      </c>
      <c r="W28" s="48">
        <f>HAVER_US!H27</f>
        <v>77.033333333333331</v>
      </c>
      <c r="Y28" s="48"/>
    </row>
    <row r="29" spans="1:25" x14ac:dyDescent="0.25">
      <c r="A29" s="47">
        <v>27760</v>
      </c>
      <c r="B29" s="92">
        <f>PCE_Data!F27</f>
        <v>42.975999999999999</v>
      </c>
      <c r="C29" s="92">
        <f>PCE_Data!G27</f>
        <v>73.302000000000007</v>
      </c>
      <c r="D29" s="92">
        <f>PCE_Data!H27</f>
        <v>321.74400000000003</v>
      </c>
      <c r="E29" s="92">
        <f>PCE_Data!I27</f>
        <v>44.508000000000003</v>
      </c>
      <c r="F29" s="92">
        <f>PCE_Data!K27</f>
        <v>31.712</v>
      </c>
      <c r="G29" s="92">
        <f>PCE_Data!L27</f>
        <v>82.296000000000006</v>
      </c>
      <c r="H29" s="92">
        <f>PCE_Data!M27</f>
        <v>14.382</v>
      </c>
      <c r="I29" s="92">
        <f>PCE_Data!N27</f>
        <v>28.373000000000001</v>
      </c>
      <c r="J29" s="92">
        <f>PCE_Data!Q27</f>
        <v>21.963000000000001</v>
      </c>
      <c r="K29" s="92">
        <f>PCE_Data!R27</f>
        <v>14.571</v>
      </c>
      <c r="L29" s="92">
        <f>PCE_Data!S27</f>
        <v>26.308</v>
      </c>
      <c r="M29" s="92">
        <f>PCE_Data!T27</f>
        <v>26.405000000000001</v>
      </c>
      <c r="N29" s="92">
        <f>PCE_Data!U27</f>
        <v>23.585999999999999</v>
      </c>
      <c r="O29" s="92">
        <f>PCE_Data!V27</f>
        <v>27.254999999999999</v>
      </c>
      <c r="P29" s="92">
        <f>PCE_Data!W27</f>
        <v>22.853999999999999</v>
      </c>
      <c r="Q29" s="92">
        <f>PCE_Data!X27</f>
        <v>104.711</v>
      </c>
      <c r="R29" s="48">
        <f>HAVER_US!B28</f>
        <v>1820.5</v>
      </c>
      <c r="S29" s="48">
        <f>HAVER_US!C28</f>
        <v>304.60000000000002</v>
      </c>
      <c r="T29" s="48">
        <f>HAVER_US!D28</f>
        <v>138.9</v>
      </c>
      <c r="U29" s="48">
        <f>HAVER_US!E28</f>
        <v>143.6</v>
      </c>
      <c r="V29" s="48">
        <f>HAVER_US!F28</f>
        <v>8.5333333333333332</v>
      </c>
      <c r="W29" s="48">
        <f>HAVER_US!H28</f>
        <v>78.933333333333323</v>
      </c>
      <c r="Y29" s="48"/>
    </row>
    <row r="30" spans="1:25" x14ac:dyDescent="0.25">
      <c r="A30" s="47">
        <v>27851</v>
      </c>
      <c r="B30" s="92">
        <f>PCE_Data!F28</f>
        <v>43.658999999999999</v>
      </c>
      <c r="C30" s="92">
        <f>PCE_Data!G28</f>
        <v>73.853999999999999</v>
      </c>
      <c r="D30" s="92">
        <f>PCE_Data!H28</f>
        <v>324.40600000000001</v>
      </c>
      <c r="E30" s="92">
        <f>PCE_Data!I28</f>
        <v>44.878999999999998</v>
      </c>
      <c r="F30" s="92">
        <f>PCE_Data!K28</f>
        <v>31.488</v>
      </c>
      <c r="G30" s="92">
        <f>PCE_Data!L28</f>
        <v>82.995999999999995</v>
      </c>
      <c r="H30" s="92">
        <f>PCE_Data!M28</f>
        <v>14.243</v>
      </c>
      <c r="I30" s="92">
        <f>PCE_Data!N28</f>
        <v>28.731000000000002</v>
      </c>
      <c r="J30" s="92">
        <f>PCE_Data!Q28</f>
        <v>22.285</v>
      </c>
      <c r="K30" s="92">
        <f>PCE_Data!R28</f>
        <v>14.872999999999999</v>
      </c>
      <c r="L30" s="92">
        <f>PCE_Data!S28</f>
        <v>26.722999999999999</v>
      </c>
      <c r="M30" s="92">
        <f>PCE_Data!T28</f>
        <v>26.664999999999999</v>
      </c>
      <c r="N30" s="92">
        <f>PCE_Data!U28</f>
        <v>23.957000000000001</v>
      </c>
      <c r="O30" s="92">
        <f>PCE_Data!V28</f>
        <v>27.058</v>
      </c>
      <c r="P30" s="92">
        <f>PCE_Data!W28</f>
        <v>23.187000000000001</v>
      </c>
      <c r="Q30" s="92">
        <f>PCE_Data!X28</f>
        <v>104.319</v>
      </c>
      <c r="R30" s="48">
        <f>HAVER_US!B29</f>
        <v>1852.3</v>
      </c>
      <c r="S30" s="48">
        <f>HAVER_US!C29</f>
        <v>322.3</v>
      </c>
      <c r="T30" s="48">
        <f>HAVER_US!D29</f>
        <v>147.1</v>
      </c>
      <c r="U30" s="48">
        <f>HAVER_US!E29</f>
        <v>146.6</v>
      </c>
      <c r="V30" s="48">
        <f>HAVER_US!F29</f>
        <v>7.3999999999999995</v>
      </c>
      <c r="W30" s="48">
        <f>HAVER_US!H29</f>
        <v>79.466666666666669</v>
      </c>
      <c r="Y30" s="48"/>
    </row>
    <row r="31" spans="1:25" x14ac:dyDescent="0.25">
      <c r="A31" s="47">
        <v>27942</v>
      </c>
      <c r="B31" s="92">
        <f>PCE_Data!F29</f>
        <v>44.496000000000002</v>
      </c>
      <c r="C31" s="92">
        <f>PCE_Data!G29</f>
        <v>74.325999999999993</v>
      </c>
      <c r="D31" s="92">
        <f>PCE_Data!H29</f>
        <v>325.589</v>
      </c>
      <c r="E31" s="92">
        <f>PCE_Data!I29</f>
        <v>45.610999999999997</v>
      </c>
      <c r="F31" s="92">
        <f>PCE_Data!K29</f>
        <v>31.847999999999999</v>
      </c>
      <c r="G31" s="92">
        <f>PCE_Data!L29</f>
        <v>84.174000000000007</v>
      </c>
      <c r="H31" s="92">
        <f>PCE_Data!M29</f>
        <v>14.497</v>
      </c>
      <c r="I31" s="92">
        <f>PCE_Data!N29</f>
        <v>29.007999999999999</v>
      </c>
      <c r="J31" s="92">
        <f>PCE_Data!Q29</f>
        <v>22.675999999999998</v>
      </c>
      <c r="K31" s="92">
        <f>PCE_Data!R29</f>
        <v>15.179</v>
      </c>
      <c r="L31" s="92">
        <f>PCE_Data!S29</f>
        <v>27.17</v>
      </c>
      <c r="M31" s="92">
        <f>PCE_Data!T29</f>
        <v>27.009</v>
      </c>
      <c r="N31" s="92">
        <f>PCE_Data!U29</f>
        <v>24.359000000000002</v>
      </c>
      <c r="O31" s="92">
        <f>PCE_Data!V29</f>
        <v>27.675000000000001</v>
      </c>
      <c r="P31" s="92">
        <f>PCE_Data!W29</f>
        <v>23.611999999999998</v>
      </c>
      <c r="Q31" s="92">
        <f>PCE_Data!X29</f>
        <v>104.413</v>
      </c>
      <c r="R31" s="48">
        <f>HAVER_US!B30</f>
        <v>1886.6</v>
      </c>
      <c r="S31" s="48">
        <f>HAVER_US!C30</f>
        <v>328.3</v>
      </c>
      <c r="T31" s="48">
        <f>HAVER_US!D30</f>
        <v>155.80000000000001</v>
      </c>
      <c r="U31" s="48">
        <f>HAVER_US!E30</f>
        <v>151.80000000000001</v>
      </c>
      <c r="V31" s="48">
        <f>HAVER_US!F30</f>
        <v>7.5999999999999988</v>
      </c>
      <c r="W31" s="48">
        <f>HAVER_US!H30</f>
        <v>79.966666666666669</v>
      </c>
      <c r="Y31" s="48"/>
    </row>
    <row r="32" spans="1:25" x14ac:dyDescent="0.25">
      <c r="A32" s="47">
        <v>28034</v>
      </c>
      <c r="B32" s="92">
        <f>PCE_Data!F30</f>
        <v>45.759</v>
      </c>
      <c r="C32" s="92">
        <f>PCE_Data!G30</f>
        <v>74.852999999999994</v>
      </c>
      <c r="D32" s="92">
        <f>PCE_Data!H30</f>
        <v>328.49299999999999</v>
      </c>
      <c r="E32" s="92">
        <f>PCE_Data!I30</f>
        <v>46.280999999999999</v>
      </c>
      <c r="F32" s="92">
        <f>PCE_Data!K30</f>
        <v>32.143000000000001</v>
      </c>
      <c r="G32" s="92">
        <f>PCE_Data!L30</f>
        <v>84.947999999999993</v>
      </c>
      <c r="H32" s="92">
        <f>PCE_Data!M30</f>
        <v>14.885</v>
      </c>
      <c r="I32" s="92">
        <f>PCE_Data!N30</f>
        <v>29.442</v>
      </c>
      <c r="J32" s="92">
        <f>PCE_Data!Q30</f>
        <v>23.198</v>
      </c>
      <c r="K32" s="92">
        <f>PCE_Data!R30</f>
        <v>15.476000000000001</v>
      </c>
      <c r="L32" s="92">
        <f>PCE_Data!S30</f>
        <v>27.57</v>
      </c>
      <c r="M32" s="92">
        <f>PCE_Data!T30</f>
        <v>27.356999999999999</v>
      </c>
      <c r="N32" s="92">
        <f>PCE_Data!U30</f>
        <v>24.69</v>
      </c>
      <c r="O32" s="92">
        <f>PCE_Data!V30</f>
        <v>28.062000000000001</v>
      </c>
      <c r="P32" s="92">
        <f>PCE_Data!W30</f>
        <v>23.815000000000001</v>
      </c>
      <c r="Q32" s="92">
        <f>PCE_Data!X30</f>
        <v>106.764</v>
      </c>
      <c r="R32" s="48">
        <f>HAVER_US!B31</f>
        <v>1934.3</v>
      </c>
      <c r="S32" s="48">
        <f>HAVER_US!C31</f>
        <v>337.7</v>
      </c>
      <c r="T32" s="48">
        <f>HAVER_US!D31</f>
        <v>162.69999999999999</v>
      </c>
      <c r="U32" s="48">
        <f>HAVER_US!E31</f>
        <v>156.1</v>
      </c>
      <c r="V32" s="48">
        <f>HAVER_US!F31</f>
        <v>7.333333333333333</v>
      </c>
      <c r="W32" s="48">
        <f>HAVER_US!H31</f>
        <v>80.833333333333329</v>
      </c>
      <c r="Y32" s="48"/>
    </row>
    <row r="33" spans="1:26" x14ac:dyDescent="0.25">
      <c r="A33" s="47">
        <v>28126</v>
      </c>
      <c r="B33" s="92">
        <f>PCE_Data!F31</f>
        <v>46.183999999999997</v>
      </c>
      <c r="C33" s="92">
        <f>PCE_Data!G31</f>
        <v>75.778000000000006</v>
      </c>
      <c r="D33" s="92">
        <f>PCE_Data!H31</f>
        <v>331.35300000000001</v>
      </c>
      <c r="E33" s="92">
        <f>PCE_Data!I31</f>
        <v>46.792000000000002</v>
      </c>
      <c r="F33" s="92">
        <f>PCE_Data!K31</f>
        <v>32.723999999999997</v>
      </c>
      <c r="G33" s="92">
        <f>PCE_Data!L31</f>
        <v>86.185000000000002</v>
      </c>
      <c r="H33" s="92">
        <f>PCE_Data!M31</f>
        <v>15.29</v>
      </c>
      <c r="I33" s="92">
        <f>PCE_Data!N31</f>
        <v>29.920999999999999</v>
      </c>
      <c r="J33" s="92">
        <f>PCE_Data!Q31</f>
        <v>23.812999999999999</v>
      </c>
      <c r="K33" s="92">
        <f>PCE_Data!R31</f>
        <v>15.795999999999999</v>
      </c>
      <c r="L33" s="92">
        <f>PCE_Data!S31</f>
        <v>28.076000000000001</v>
      </c>
      <c r="M33" s="92">
        <f>PCE_Data!T31</f>
        <v>27.672999999999998</v>
      </c>
      <c r="N33" s="92">
        <f>PCE_Data!U31</f>
        <v>25.097000000000001</v>
      </c>
      <c r="O33" s="92">
        <f>PCE_Data!V31</f>
        <v>28.295999999999999</v>
      </c>
      <c r="P33" s="92">
        <f>PCE_Data!W31</f>
        <v>24.206</v>
      </c>
      <c r="Q33" s="92">
        <f>PCE_Data!X31</f>
        <v>110.343</v>
      </c>
      <c r="R33" s="48">
        <f>HAVER_US!B32</f>
        <v>1988.6</v>
      </c>
      <c r="S33" s="48">
        <f>HAVER_US!C32</f>
        <v>360.3</v>
      </c>
      <c r="T33" s="48">
        <f>HAVER_US!D32</f>
        <v>176.4</v>
      </c>
      <c r="U33" s="48">
        <f>HAVER_US!E32</f>
        <v>155.4</v>
      </c>
      <c r="V33" s="48">
        <f>HAVER_US!F32</f>
        <v>8.2333333333333343</v>
      </c>
      <c r="W33" s="48">
        <f>HAVER_US!H32</f>
        <v>81.899999999999991</v>
      </c>
      <c r="Y33" s="48"/>
    </row>
    <row r="34" spans="1:26" x14ac:dyDescent="0.25">
      <c r="A34" s="47">
        <v>28216</v>
      </c>
      <c r="B34" s="92">
        <f>PCE_Data!F32</f>
        <v>46.362000000000002</v>
      </c>
      <c r="C34" s="92">
        <f>PCE_Data!G32</f>
        <v>76.334000000000003</v>
      </c>
      <c r="D34" s="92">
        <f>PCE_Data!H32</f>
        <v>332.98</v>
      </c>
      <c r="E34" s="92">
        <f>PCE_Data!I32</f>
        <v>46.984000000000002</v>
      </c>
      <c r="F34" s="92">
        <f>PCE_Data!K32</f>
        <v>33.655999999999999</v>
      </c>
      <c r="G34" s="92">
        <f>PCE_Data!L32</f>
        <v>86.441999999999993</v>
      </c>
      <c r="H34" s="92">
        <f>PCE_Data!M32</f>
        <v>15.515000000000001</v>
      </c>
      <c r="I34" s="92">
        <f>PCE_Data!N32</f>
        <v>30.338999999999999</v>
      </c>
      <c r="J34" s="92">
        <f>PCE_Data!Q32</f>
        <v>24.288</v>
      </c>
      <c r="K34" s="92">
        <f>PCE_Data!R32</f>
        <v>16.166</v>
      </c>
      <c r="L34" s="92">
        <f>PCE_Data!S32</f>
        <v>28.608000000000001</v>
      </c>
      <c r="M34" s="92">
        <f>PCE_Data!T32</f>
        <v>27.98</v>
      </c>
      <c r="N34" s="92">
        <f>PCE_Data!U32</f>
        <v>25.722999999999999</v>
      </c>
      <c r="O34" s="92">
        <f>PCE_Data!V32</f>
        <v>29.190999999999999</v>
      </c>
      <c r="P34" s="92">
        <f>PCE_Data!W32</f>
        <v>24.465</v>
      </c>
      <c r="Q34" s="92">
        <f>PCE_Data!X32</f>
        <v>110.1</v>
      </c>
      <c r="R34" s="48">
        <f>HAVER_US!B33</f>
        <v>2055.9</v>
      </c>
      <c r="S34" s="48">
        <f>HAVER_US!C33</f>
        <v>389.7</v>
      </c>
      <c r="T34" s="48">
        <f>HAVER_US!D33</f>
        <v>183</v>
      </c>
      <c r="U34" s="48">
        <f>HAVER_US!E33</f>
        <v>161.9</v>
      </c>
      <c r="V34" s="48">
        <f>HAVER_US!F33</f>
        <v>6.9333333333333336</v>
      </c>
      <c r="W34" s="48">
        <f>HAVER_US!H33</f>
        <v>83.8</v>
      </c>
      <c r="Y34" s="48"/>
    </row>
    <row r="35" spans="1:26" x14ac:dyDescent="0.25">
      <c r="A35" s="47">
        <v>28307</v>
      </c>
      <c r="B35" s="92">
        <f>PCE_Data!F33</f>
        <v>46.82</v>
      </c>
      <c r="C35" s="92">
        <f>PCE_Data!G33</f>
        <v>77.212999999999994</v>
      </c>
      <c r="D35" s="92">
        <f>PCE_Data!H33</f>
        <v>335.86599999999999</v>
      </c>
      <c r="E35" s="92">
        <f>PCE_Data!I33</f>
        <v>47.558999999999997</v>
      </c>
      <c r="F35" s="92">
        <f>PCE_Data!K33</f>
        <v>33.993000000000002</v>
      </c>
      <c r="G35" s="92">
        <f>PCE_Data!L33</f>
        <v>87.784999999999997</v>
      </c>
      <c r="H35" s="92">
        <f>PCE_Data!M33</f>
        <v>15.494999999999999</v>
      </c>
      <c r="I35" s="92">
        <f>PCE_Data!N33</f>
        <v>30.765999999999998</v>
      </c>
      <c r="J35" s="92">
        <f>PCE_Data!Q33</f>
        <v>24.78</v>
      </c>
      <c r="K35" s="92">
        <f>PCE_Data!R33</f>
        <v>16.440999999999999</v>
      </c>
      <c r="L35" s="92">
        <f>PCE_Data!S33</f>
        <v>29.068000000000001</v>
      </c>
      <c r="M35" s="92">
        <f>PCE_Data!T33</f>
        <v>28.280999999999999</v>
      </c>
      <c r="N35" s="92">
        <f>PCE_Data!U33</f>
        <v>26.18</v>
      </c>
      <c r="O35" s="92">
        <f>PCE_Data!V33</f>
        <v>30.292000000000002</v>
      </c>
      <c r="P35" s="92">
        <f>PCE_Data!W33</f>
        <v>24.704999999999998</v>
      </c>
      <c r="Q35" s="92">
        <f>PCE_Data!X33</f>
        <v>113.59099999999999</v>
      </c>
      <c r="R35" s="48">
        <f>HAVER_US!B34</f>
        <v>2118.5</v>
      </c>
      <c r="S35" s="48">
        <f>HAVER_US!C34</f>
        <v>414.1</v>
      </c>
      <c r="T35" s="48">
        <f>HAVER_US!D34</f>
        <v>182.9</v>
      </c>
      <c r="U35" s="48">
        <f>HAVER_US!E34</f>
        <v>162.30000000000001</v>
      </c>
      <c r="V35" s="48">
        <f>HAVER_US!F34</f>
        <v>6.8</v>
      </c>
      <c r="W35" s="48">
        <f>HAVER_US!H34</f>
        <v>84.066666666666663</v>
      </c>
      <c r="Y35" s="48"/>
      <c r="Z35" s="48"/>
    </row>
    <row r="36" spans="1:26" x14ac:dyDescent="0.25">
      <c r="A36" s="47">
        <v>28399</v>
      </c>
      <c r="B36" s="92">
        <f>PCE_Data!F34</f>
        <v>47.86</v>
      </c>
      <c r="C36" s="92">
        <f>PCE_Data!G34</f>
        <v>77.938999999999993</v>
      </c>
      <c r="D36" s="92">
        <f>PCE_Data!H34</f>
        <v>337.298</v>
      </c>
      <c r="E36" s="92">
        <f>PCE_Data!I34</f>
        <v>47.893000000000001</v>
      </c>
      <c r="F36" s="92">
        <f>PCE_Data!K34</f>
        <v>34.308</v>
      </c>
      <c r="G36" s="92">
        <f>PCE_Data!L34</f>
        <v>88.275999999999996</v>
      </c>
      <c r="H36" s="92">
        <f>PCE_Data!M34</f>
        <v>15.846</v>
      </c>
      <c r="I36" s="92">
        <f>PCE_Data!N34</f>
        <v>31.225000000000001</v>
      </c>
      <c r="J36" s="92">
        <f>PCE_Data!Q34</f>
        <v>25.225999999999999</v>
      </c>
      <c r="K36" s="92">
        <f>PCE_Data!R34</f>
        <v>16.707999999999998</v>
      </c>
      <c r="L36" s="92">
        <f>PCE_Data!S34</f>
        <v>29.497</v>
      </c>
      <c r="M36" s="92">
        <f>PCE_Data!T34</f>
        <v>28.64</v>
      </c>
      <c r="N36" s="92">
        <f>PCE_Data!U34</f>
        <v>26.585999999999999</v>
      </c>
      <c r="O36" s="92">
        <f>PCE_Data!V34</f>
        <v>31.056000000000001</v>
      </c>
      <c r="P36" s="92">
        <f>PCE_Data!W34</f>
        <v>24.896000000000001</v>
      </c>
      <c r="Q36" s="92">
        <f>PCE_Data!X34</f>
        <v>114.95</v>
      </c>
      <c r="R36" s="48">
        <f>HAVER_US!B35</f>
        <v>2164.3000000000002</v>
      </c>
      <c r="S36" s="48">
        <f>HAVER_US!C35</f>
        <v>422.3</v>
      </c>
      <c r="T36" s="48">
        <f>HAVER_US!D35</f>
        <v>187.4</v>
      </c>
      <c r="U36" s="48">
        <f>HAVER_US!E35</f>
        <v>157.80000000000001</v>
      </c>
      <c r="V36" s="48">
        <f>HAVER_US!F35</f>
        <v>6.3</v>
      </c>
      <c r="W36" s="48">
        <f>HAVER_US!H35</f>
        <v>83.899999999999991</v>
      </c>
      <c r="Y36" s="48"/>
      <c r="Z36" s="48"/>
    </row>
    <row r="37" spans="1:26" x14ac:dyDescent="0.25">
      <c r="A37" s="47">
        <v>28491</v>
      </c>
      <c r="B37" s="92">
        <f>PCE_Data!F35</f>
        <v>48.790999999999997</v>
      </c>
      <c r="C37" s="92">
        <f>PCE_Data!G35</f>
        <v>78.596000000000004</v>
      </c>
      <c r="D37" s="92">
        <f>PCE_Data!H35</f>
        <v>341.12099999999998</v>
      </c>
      <c r="E37" s="92">
        <f>PCE_Data!I35</f>
        <v>48.631999999999998</v>
      </c>
      <c r="F37" s="92">
        <f>PCE_Data!K35</f>
        <v>35.195</v>
      </c>
      <c r="G37" s="92">
        <f>PCE_Data!L35</f>
        <v>87.789000000000001</v>
      </c>
      <c r="H37" s="92">
        <f>PCE_Data!M35</f>
        <v>15.911</v>
      </c>
      <c r="I37" s="92">
        <f>PCE_Data!N35</f>
        <v>31.582999999999998</v>
      </c>
      <c r="J37" s="92">
        <f>PCE_Data!Q35</f>
        <v>25.6</v>
      </c>
      <c r="K37" s="92">
        <f>PCE_Data!R35</f>
        <v>17.094999999999999</v>
      </c>
      <c r="L37" s="92">
        <f>PCE_Data!S35</f>
        <v>30.059000000000001</v>
      </c>
      <c r="M37" s="92">
        <f>PCE_Data!T35</f>
        <v>29.085000000000001</v>
      </c>
      <c r="N37" s="92">
        <f>PCE_Data!U35</f>
        <v>27.067</v>
      </c>
      <c r="O37" s="92">
        <f>PCE_Data!V35</f>
        <v>32.268000000000001</v>
      </c>
      <c r="P37" s="92">
        <f>PCE_Data!W35</f>
        <v>25.181000000000001</v>
      </c>
      <c r="Q37" s="92">
        <f>PCE_Data!X35</f>
        <v>116.468</v>
      </c>
      <c r="R37" s="48">
        <f>HAVER_US!B36</f>
        <v>2202.8000000000002</v>
      </c>
      <c r="S37" s="48">
        <f>HAVER_US!C36</f>
        <v>434.8</v>
      </c>
      <c r="T37" s="48">
        <f>HAVER_US!D36</f>
        <v>203.3</v>
      </c>
      <c r="U37" s="48">
        <f>HAVER_US!E36</f>
        <v>164.6</v>
      </c>
      <c r="V37" s="48">
        <f>HAVER_US!F36</f>
        <v>6.8666666666666671</v>
      </c>
      <c r="W37" s="48">
        <f>HAVER_US!H36</f>
        <v>82.933333333333323</v>
      </c>
      <c r="Y37" s="48"/>
      <c r="Z37" s="48"/>
    </row>
    <row r="38" spans="1:26" x14ac:dyDescent="0.25">
      <c r="A38" s="47">
        <v>28581</v>
      </c>
      <c r="B38" s="92">
        <f>PCE_Data!F36</f>
        <v>49.448999999999998</v>
      </c>
      <c r="C38" s="92">
        <f>PCE_Data!G36</f>
        <v>80.096000000000004</v>
      </c>
      <c r="D38" s="92">
        <f>PCE_Data!H36</f>
        <v>345.976</v>
      </c>
      <c r="E38" s="92">
        <f>PCE_Data!I36</f>
        <v>49.314999999999998</v>
      </c>
      <c r="F38" s="92">
        <f>PCE_Data!K36</f>
        <v>36.756</v>
      </c>
      <c r="G38" s="92">
        <f>PCE_Data!L36</f>
        <v>88.995999999999995</v>
      </c>
      <c r="H38" s="92">
        <f>PCE_Data!M36</f>
        <v>15.888</v>
      </c>
      <c r="I38" s="92">
        <f>PCE_Data!N36</f>
        <v>31.890999999999998</v>
      </c>
      <c r="J38" s="92">
        <f>PCE_Data!Q36</f>
        <v>26.050999999999998</v>
      </c>
      <c r="K38" s="92">
        <f>PCE_Data!R36</f>
        <v>17.405000000000001</v>
      </c>
      <c r="L38" s="92">
        <f>PCE_Data!S36</f>
        <v>30.408999999999999</v>
      </c>
      <c r="M38" s="92">
        <f>PCE_Data!T36</f>
        <v>29.581</v>
      </c>
      <c r="N38" s="92">
        <f>PCE_Data!U36</f>
        <v>27.783000000000001</v>
      </c>
      <c r="O38" s="92">
        <f>PCE_Data!V36</f>
        <v>33.353000000000002</v>
      </c>
      <c r="P38" s="92">
        <f>PCE_Data!W36</f>
        <v>25.631</v>
      </c>
      <c r="Q38" s="92">
        <f>PCE_Data!X36</f>
        <v>118.069</v>
      </c>
      <c r="R38" s="48">
        <f>HAVER_US!B37</f>
        <v>2331.6</v>
      </c>
      <c r="S38" s="48">
        <f>HAVER_US!C37</f>
        <v>470.6</v>
      </c>
      <c r="T38" s="48">
        <f>HAVER_US!D37</f>
        <v>208.8</v>
      </c>
      <c r="U38" s="48">
        <f>HAVER_US!E37</f>
        <v>186.2</v>
      </c>
      <c r="V38" s="48">
        <f>HAVER_US!F37</f>
        <v>5.833333333333333</v>
      </c>
      <c r="W38" s="48">
        <f>HAVER_US!H37</f>
        <v>85.533333333333346</v>
      </c>
      <c r="Y38" s="48"/>
      <c r="Z38" s="48"/>
    </row>
    <row r="39" spans="1:26" x14ac:dyDescent="0.25">
      <c r="A39" s="47">
        <v>28672</v>
      </c>
      <c r="B39" s="92">
        <f>PCE_Data!F37</f>
        <v>50.497</v>
      </c>
      <c r="C39" s="92">
        <f>PCE_Data!G37</f>
        <v>81.272999999999996</v>
      </c>
      <c r="D39" s="92">
        <f>PCE_Data!H37</f>
        <v>347.48599999999999</v>
      </c>
      <c r="E39" s="92">
        <f>PCE_Data!I37</f>
        <v>50.384</v>
      </c>
      <c r="F39" s="92">
        <f>PCE_Data!K37</f>
        <v>37.527000000000001</v>
      </c>
      <c r="G39" s="92">
        <f>PCE_Data!L37</f>
        <v>89.069000000000003</v>
      </c>
      <c r="H39" s="92">
        <f>PCE_Data!M37</f>
        <v>16.213000000000001</v>
      </c>
      <c r="I39" s="92">
        <f>PCE_Data!N37</f>
        <v>32.488999999999997</v>
      </c>
      <c r="J39" s="92">
        <f>PCE_Data!Q37</f>
        <v>26.428000000000001</v>
      </c>
      <c r="K39" s="92">
        <f>PCE_Data!R37</f>
        <v>17.811</v>
      </c>
      <c r="L39" s="92">
        <f>PCE_Data!S37</f>
        <v>30.946000000000002</v>
      </c>
      <c r="M39" s="92">
        <f>PCE_Data!T37</f>
        <v>30.05</v>
      </c>
      <c r="N39" s="92">
        <f>PCE_Data!U37</f>
        <v>28.561</v>
      </c>
      <c r="O39" s="92">
        <f>PCE_Data!V37</f>
        <v>33.67</v>
      </c>
      <c r="P39" s="92">
        <f>PCE_Data!W37</f>
        <v>26.132000000000001</v>
      </c>
      <c r="Q39" s="92">
        <f>PCE_Data!X37</f>
        <v>121.547</v>
      </c>
      <c r="R39" s="48">
        <f>HAVER_US!B38</f>
        <v>2395.1</v>
      </c>
      <c r="S39" s="48">
        <f>HAVER_US!C38</f>
        <v>492.4</v>
      </c>
      <c r="T39" s="48">
        <f>HAVER_US!D38</f>
        <v>215.1</v>
      </c>
      <c r="U39" s="48">
        <f>HAVER_US!E38</f>
        <v>191.3</v>
      </c>
      <c r="V39" s="48">
        <f>HAVER_US!F38</f>
        <v>6</v>
      </c>
      <c r="W39" s="48">
        <f>HAVER_US!H38</f>
        <v>85.566666666666663</v>
      </c>
      <c r="Y39" s="48"/>
      <c r="Z39" s="48"/>
    </row>
    <row r="40" spans="1:26" x14ac:dyDescent="0.25">
      <c r="A40" s="47">
        <v>28764</v>
      </c>
      <c r="B40" s="92">
        <f>PCE_Data!F38</f>
        <v>51.466000000000001</v>
      </c>
      <c r="C40" s="92">
        <f>PCE_Data!G38</f>
        <v>82.844999999999999</v>
      </c>
      <c r="D40" s="92">
        <f>PCE_Data!H38</f>
        <v>350.90199999999999</v>
      </c>
      <c r="E40" s="92">
        <f>PCE_Data!I38</f>
        <v>51.401000000000003</v>
      </c>
      <c r="F40" s="92">
        <f>PCE_Data!K38</f>
        <v>38.091999999999999</v>
      </c>
      <c r="G40" s="92">
        <f>PCE_Data!L38</f>
        <v>89.423000000000002</v>
      </c>
      <c r="H40" s="92">
        <f>PCE_Data!M38</f>
        <v>16.995999999999999</v>
      </c>
      <c r="I40" s="92">
        <f>PCE_Data!N38</f>
        <v>32.936</v>
      </c>
      <c r="J40" s="92">
        <f>PCE_Data!Q38</f>
        <v>26.954000000000001</v>
      </c>
      <c r="K40" s="92">
        <f>PCE_Data!R38</f>
        <v>18.294</v>
      </c>
      <c r="L40" s="92">
        <f>PCE_Data!S38</f>
        <v>31.462</v>
      </c>
      <c r="M40" s="92">
        <f>PCE_Data!T38</f>
        <v>30.591000000000001</v>
      </c>
      <c r="N40" s="92">
        <f>PCE_Data!U38</f>
        <v>29.231999999999999</v>
      </c>
      <c r="O40" s="92">
        <f>PCE_Data!V38</f>
        <v>34.466000000000001</v>
      </c>
      <c r="P40" s="92">
        <f>PCE_Data!W38</f>
        <v>26.483000000000001</v>
      </c>
      <c r="Q40" s="92">
        <f>PCE_Data!X38</f>
        <v>122.361</v>
      </c>
      <c r="R40" s="48">
        <f>HAVER_US!B39</f>
        <v>2476.9</v>
      </c>
      <c r="S40" s="48">
        <f>HAVER_US!C39</f>
        <v>515.79999999999995</v>
      </c>
      <c r="T40" s="48">
        <f>HAVER_US!D39</f>
        <v>221.8</v>
      </c>
      <c r="U40" s="48">
        <f>HAVER_US!E39</f>
        <v>205.4</v>
      </c>
      <c r="V40" s="48">
        <f>HAVER_US!F39</f>
        <v>5.5666666666666664</v>
      </c>
      <c r="W40" s="48">
        <f>HAVER_US!H39</f>
        <v>86.333333333333329</v>
      </c>
      <c r="Y40" s="48"/>
      <c r="Z40" s="48"/>
    </row>
    <row r="41" spans="1:26" x14ac:dyDescent="0.25">
      <c r="A41" s="47">
        <v>28856</v>
      </c>
      <c r="B41" s="92">
        <f>PCE_Data!F39</f>
        <v>52.481999999999999</v>
      </c>
      <c r="C41" s="92">
        <f>PCE_Data!G39</f>
        <v>84.14</v>
      </c>
      <c r="D41" s="92">
        <f>PCE_Data!H39</f>
        <v>355.19799999999998</v>
      </c>
      <c r="E41" s="92">
        <f>PCE_Data!I39</f>
        <v>52.02</v>
      </c>
      <c r="F41" s="92">
        <f>PCE_Data!K39</f>
        <v>39.53</v>
      </c>
      <c r="G41" s="92">
        <f>PCE_Data!L39</f>
        <v>89.608000000000004</v>
      </c>
      <c r="H41" s="92">
        <f>PCE_Data!M39</f>
        <v>17.806000000000001</v>
      </c>
      <c r="I41" s="92">
        <f>PCE_Data!N39</f>
        <v>33.567</v>
      </c>
      <c r="J41" s="92">
        <f>PCE_Data!Q39</f>
        <v>27.41</v>
      </c>
      <c r="K41" s="92">
        <f>PCE_Data!R39</f>
        <v>18.774999999999999</v>
      </c>
      <c r="L41" s="92">
        <f>PCE_Data!S39</f>
        <v>31.920999999999999</v>
      </c>
      <c r="M41" s="92">
        <f>PCE_Data!T39</f>
        <v>31.032</v>
      </c>
      <c r="N41" s="92">
        <f>PCE_Data!U39</f>
        <v>30.007000000000001</v>
      </c>
      <c r="O41" s="92">
        <f>PCE_Data!V39</f>
        <v>33.142000000000003</v>
      </c>
      <c r="P41" s="92">
        <f>PCE_Data!W39</f>
        <v>26.927</v>
      </c>
      <c r="Q41" s="92">
        <f>PCE_Data!X39</f>
        <v>125.283</v>
      </c>
      <c r="R41" s="48">
        <f>HAVER_US!B40</f>
        <v>2526.6</v>
      </c>
      <c r="S41" s="48">
        <f>HAVER_US!C40</f>
        <v>525.79999999999995</v>
      </c>
      <c r="T41" s="48">
        <f>HAVER_US!D40</f>
        <v>229.8</v>
      </c>
      <c r="U41" s="48">
        <f>HAVER_US!E40</f>
        <v>211.7</v>
      </c>
      <c r="V41" s="48">
        <f>HAVER_US!F40</f>
        <v>6.3</v>
      </c>
      <c r="W41" s="48">
        <f>HAVER_US!H40</f>
        <v>86.066666666666663</v>
      </c>
      <c r="Y41" s="48"/>
      <c r="Z41" s="48"/>
    </row>
    <row r="42" spans="1:26" x14ac:dyDescent="0.25">
      <c r="A42" s="47">
        <v>28946</v>
      </c>
      <c r="B42" s="92">
        <f>PCE_Data!F40</f>
        <v>53.667000000000002</v>
      </c>
      <c r="C42" s="92">
        <f>PCE_Data!G40</f>
        <v>85.195999999999998</v>
      </c>
      <c r="D42" s="92">
        <f>PCE_Data!H40</f>
        <v>360.52100000000002</v>
      </c>
      <c r="E42" s="92">
        <f>PCE_Data!I40</f>
        <v>52.948999999999998</v>
      </c>
      <c r="F42" s="92">
        <f>PCE_Data!K40</f>
        <v>40.350999999999999</v>
      </c>
      <c r="G42" s="92">
        <f>PCE_Data!L40</f>
        <v>90.477000000000004</v>
      </c>
      <c r="H42" s="92">
        <f>PCE_Data!M40</f>
        <v>20.364000000000001</v>
      </c>
      <c r="I42" s="92">
        <f>PCE_Data!N40</f>
        <v>33.994999999999997</v>
      </c>
      <c r="J42" s="92">
        <f>PCE_Data!Q40</f>
        <v>27.92</v>
      </c>
      <c r="K42" s="92">
        <f>PCE_Data!R40</f>
        <v>19.091999999999999</v>
      </c>
      <c r="L42" s="92">
        <f>PCE_Data!S40</f>
        <v>32.749000000000002</v>
      </c>
      <c r="M42" s="92">
        <f>PCE_Data!T40</f>
        <v>31.641999999999999</v>
      </c>
      <c r="N42" s="92">
        <f>PCE_Data!U40</f>
        <v>30.870999999999999</v>
      </c>
      <c r="O42" s="92">
        <f>PCE_Data!V40</f>
        <v>35.69</v>
      </c>
      <c r="P42" s="92">
        <f>PCE_Data!W40</f>
        <v>27.459</v>
      </c>
      <c r="Q42" s="92">
        <f>PCE_Data!X40</f>
        <v>128.47200000000001</v>
      </c>
      <c r="R42" s="48">
        <f>HAVER_US!B41</f>
        <v>2591.1999999999998</v>
      </c>
      <c r="S42" s="48">
        <f>HAVER_US!C41</f>
        <v>539.29999999999995</v>
      </c>
      <c r="T42" s="48">
        <f>HAVER_US!D41</f>
        <v>243.1</v>
      </c>
      <c r="U42" s="48">
        <f>HAVER_US!E41</f>
        <v>220.9</v>
      </c>
      <c r="V42" s="48">
        <f>HAVER_US!F41</f>
        <v>5.5666666666666664</v>
      </c>
      <c r="W42" s="48">
        <f>HAVER_US!H41</f>
        <v>85.2</v>
      </c>
      <c r="Y42" s="48"/>
      <c r="Z42" s="48"/>
    </row>
    <row r="43" spans="1:26" x14ac:dyDescent="0.25">
      <c r="A43" s="47">
        <v>29037</v>
      </c>
      <c r="B43" s="92">
        <f>PCE_Data!F41</f>
        <v>54.188000000000002</v>
      </c>
      <c r="C43" s="92">
        <f>PCE_Data!G41</f>
        <v>86.05</v>
      </c>
      <c r="D43" s="92">
        <f>PCE_Data!H41</f>
        <v>363.67099999999999</v>
      </c>
      <c r="E43" s="92">
        <f>PCE_Data!I41</f>
        <v>54.39</v>
      </c>
      <c r="F43" s="92">
        <f>PCE_Data!K41</f>
        <v>40.725000000000001</v>
      </c>
      <c r="G43" s="92">
        <f>PCE_Data!L41</f>
        <v>90.674000000000007</v>
      </c>
      <c r="H43" s="92">
        <f>PCE_Data!M41</f>
        <v>23.710999999999999</v>
      </c>
      <c r="I43" s="92">
        <f>PCE_Data!N41</f>
        <v>34.540999999999997</v>
      </c>
      <c r="J43" s="92">
        <f>PCE_Data!Q41</f>
        <v>28.675000000000001</v>
      </c>
      <c r="K43" s="92">
        <f>PCE_Data!R41</f>
        <v>19.536999999999999</v>
      </c>
      <c r="L43" s="92">
        <f>PCE_Data!S41</f>
        <v>33.776000000000003</v>
      </c>
      <c r="M43" s="92">
        <f>PCE_Data!T41</f>
        <v>32.088000000000001</v>
      </c>
      <c r="N43" s="92">
        <f>PCE_Data!U41</f>
        <v>31.576000000000001</v>
      </c>
      <c r="O43" s="92">
        <f>PCE_Data!V41</f>
        <v>36.195999999999998</v>
      </c>
      <c r="P43" s="92">
        <f>PCE_Data!W41</f>
        <v>28.024999999999999</v>
      </c>
      <c r="Q43" s="92">
        <f>PCE_Data!X41</f>
        <v>134.154</v>
      </c>
      <c r="R43" s="48">
        <f>HAVER_US!B42</f>
        <v>2667.6</v>
      </c>
      <c r="S43" s="48">
        <f>HAVER_US!C42</f>
        <v>545.6</v>
      </c>
      <c r="T43" s="48">
        <f>HAVER_US!D42</f>
        <v>257.3</v>
      </c>
      <c r="U43" s="48">
        <f>HAVER_US!E42</f>
        <v>234.3</v>
      </c>
      <c r="V43" s="48">
        <f>HAVER_US!F42</f>
        <v>5.833333333333333</v>
      </c>
      <c r="W43" s="48">
        <f>HAVER_US!H42</f>
        <v>84.366666666666674</v>
      </c>
      <c r="Y43" s="48"/>
      <c r="Z43" s="48"/>
    </row>
    <row r="44" spans="1:26" x14ac:dyDescent="0.25">
      <c r="A44" s="47">
        <v>29129</v>
      </c>
      <c r="B44" s="92">
        <f>PCE_Data!F42</f>
        <v>54.960999999999999</v>
      </c>
      <c r="C44" s="92">
        <f>PCE_Data!G42</f>
        <v>87.56</v>
      </c>
      <c r="D44" s="92">
        <f>PCE_Data!H42</f>
        <v>367.767</v>
      </c>
      <c r="E44" s="92">
        <f>PCE_Data!I42</f>
        <v>56.848999999999997</v>
      </c>
      <c r="F44" s="92">
        <f>PCE_Data!K42</f>
        <v>41.457000000000001</v>
      </c>
      <c r="G44" s="92">
        <f>PCE_Data!L42</f>
        <v>91.468000000000004</v>
      </c>
      <c r="H44" s="92">
        <f>PCE_Data!M42</f>
        <v>25.683</v>
      </c>
      <c r="I44" s="92">
        <f>PCE_Data!N42</f>
        <v>35.223999999999997</v>
      </c>
      <c r="J44" s="92">
        <f>PCE_Data!Q42</f>
        <v>29.518000000000001</v>
      </c>
      <c r="K44" s="92">
        <f>PCE_Data!R42</f>
        <v>20.082999999999998</v>
      </c>
      <c r="L44" s="92">
        <f>PCE_Data!S42</f>
        <v>35.356000000000002</v>
      </c>
      <c r="M44" s="92">
        <f>PCE_Data!T42</f>
        <v>32.424999999999997</v>
      </c>
      <c r="N44" s="92">
        <f>PCE_Data!U42</f>
        <v>32.348999999999997</v>
      </c>
      <c r="O44" s="92">
        <f>PCE_Data!V42</f>
        <v>36.225000000000001</v>
      </c>
      <c r="P44" s="92">
        <f>PCE_Data!W42</f>
        <v>28.524000000000001</v>
      </c>
      <c r="Q44" s="92">
        <f>PCE_Data!X42</f>
        <v>137.34399999999999</v>
      </c>
      <c r="R44" s="48">
        <f>HAVER_US!B43</f>
        <v>2723.9</v>
      </c>
      <c r="S44" s="48">
        <f>HAVER_US!C43</f>
        <v>547.9</v>
      </c>
      <c r="T44" s="48">
        <f>HAVER_US!D43</f>
        <v>280.5</v>
      </c>
      <c r="U44" s="48">
        <f>HAVER_US!E43</f>
        <v>253.7</v>
      </c>
      <c r="V44" s="48">
        <f>HAVER_US!F43</f>
        <v>5.6333333333333329</v>
      </c>
      <c r="W44" s="48">
        <f>HAVER_US!H43</f>
        <v>84.13333333333334</v>
      </c>
      <c r="Y44" s="48"/>
      <c r="Z44" s="48"/>
    </row>
    <row r="45" spans="1:26" x14ac:dyDescent="0.25">
      <c r="A45" s="47">
        <v>29221</v>
      </c>
      <c r="B45" s="92">
        <f>PCE_Data!F43</f>
        <v>56.362000000000002</v>
      </c>
      <c r="C45" s="92">
        <f>PCE_Data!G43</f>
        <v>89.894999999999996</v>
      </c>
      <c r="D45" s="92">
        <f>PCE_Data!H43</f>
        <v>373.88799999999998</v>
      </c>
      <c r="E45" s="92">
        <f>PCE_Data!I43</f>
        <v>60.953000000000003</v>
      </c>
      <c r="F45" s="92">
        <f>PCE_Data!K43</f>
        <v>42.1</v>
      </c>
      <c r="G45" s="92">
        <f>PCE_Data!L43</f>
        <v>92.668000000000006</v>
      </c>
      <c r="H45" s="92">
        <f>PCE_Data!M43</f>
        <v>29.326000000000001</v>
      </c>
      <c r="I45" s="92">
        <f>PCE_Data!N43</f>
        <v>36.180999999999997</v>
      </c>
      <c r="J45" s="92">
        <f>PCE_Data!Q43</f>
        <v>30.134</v>
      </c>
      <c r="K45" s="92">
        <f>PCE_Data!R43</f>
        <v>20.8</v>
      </c>
      <c r="L45" s="92">
        <f>PCE_Data!S43</f>
        <v>36.822000000000003</v>
      </c>
      <c r="M45" s="92">
        <f>PCE_Data!T43</f>
        <v>33.034999999999997</v>
      </c>
      <c r="N45" s="92">
        <f>PCE_Data!U43</f>
        <v>33.155000000000001</v>
      </c>
      <c r="O45" s="92">
        <f>PCE_Data!V43</f>
        <v>36.6</v>
      </c>
      <c r="P45" s="92">
        <f>PCE_Data!W43</f>
        <v>29.314</v>
      </c>
      <c r="Q45" s="92">
        <f>PCE_Data!X43</f>
        <v>140.137</v>
      </c>
      <c r="R45" s="48">
        <f>HAVER_US!B44</f>
        <v>2789.8</v>
      </c>
      <c r="S45" s="48">
        <f>HAVER_US!C44</f>
        <v>554.6</v>
      </c>
      <c r="T45" s="48">
        <f>HAVER_US!D44</f>
        <v>304.3</v>
      </c>
      <c r="U45" s="48">
        <f>HAVER_US!E44</f>
        <v>268.5</v>
      </c>
      <c r="V45" s="48">
        <f>HAVER_US!F44</f>
        <v>6.7666666666666657</v>
      </c>
      <c r="W45" s="48">
        <f>HAVER_US!H44</f>
        <v>83.966666666666669</v>
      </c>
      <c r="Y45" s="48"/>
      <c r="Z45" s="48"/>
    </row>
    <row r="46" spans="1:26" x14ac:dyDescent="0.25">
      <c r="A46" s="47">
        <v>29312</v>
      </c>
      <c r="B46" s="92">
        <f>PCE_Data!F44</f>
        <v>57.24</v>
      </c>
      <c r="C46" s="92">
        <f>PCE_Data!G44</f>
        <v>91.974999999999994</v>
      </c>
      <c r="D46" s="92">
        <f>PCE_Data!H44</f>
        <v>379.34800000000001</v>
      </c>
      <c r="E46" s="92">
        <f>PCE_Data!I44</f>
        <v>64.965999999999994</v>
      </c>
      <c r="F46" s="92">
        <f>PCE_Data!K44</f>
        <v>42.976999999999997</v>
      </c>
      <c r="G46" s="92">
        <f>PCE_Data!L44</f>
        <v>93.457999999999998</v>
      </c>
      <c r="H46" s="92">
        <f>PCE_Data!M44</f>
        <v>30.74</v>
      </c>
      <c r="I46" s="92">
        <f>PCE_Data!N44</f>
        <v>37.125999999999998</v>
      </c>
      <c r="J46" s="92">
        <f>PCE_Data!Q44</f>
        <v>30.891999999999999</v>
      </c>
      <c r="K46" s="92">
        <f>PCE_Data!R44</f>
        <v>21.376000000000001</v>
      </c>
      <c r="L46" s="92">
        <f>PCE_Data!S44</f>
        <v>38.093000000000004</v>
      </c>
      <c r="M46" s="92">
        <f>PCE_Data!T44</f>
        <v>33.997</v>
      </c>
      <c r="N46" s="92">
        <f>PCE_Data!U44</f>
        <v>33.878</v>
      </c>
      <c r="O46" s="92">
        <f>PCE_Data!V44</f>
        <v>37.384999999999998</v>
      </c>
      <c r="P46" s="92">
        <f>PCE_Data!W44</f>
        <v>29.797999999999998</v>
      </c>
      <c r="Q46" s="92">
        <f>PCE_Data!X44</f>
        <v>145.13399999999999</v>
      </c>
      <c r="R46" s="48">
        <f>HAVER_US!B45</f>
        <v>2797.4</v>
      </c>
      <c r="S46" s="48">
        <f>HAVER_US!C45</f>
        <v>519.29999999999995</v>
      </c>
      <c r="T46" s="48">
        <f>HAVER_US!D45</f>
        <v>292.60000000000002</v>
      </c>
      <c r="U46" s="48">
        <f>HAVER_US!E45</f>
        <v>277.39999999999998</v>
      </c>
      <c r="V46" s="48">
        <f>HAVER_US!F45</f>
        <v>7.2</v>
      </c>
      <c r="W46" s="48">
        <f>HAVER_US!H45</f>
        <v>79.933333333333323</v>
      </c>
      <c r="Y46" s="48"/>
      <c r="Z46" s="48"/>
    </row>
    <row r="47" spans="1:26" x14ac:dyDescent="0.25">
      <c r="A47" s="47">
        <v>29403</v>
      </c>
      <c r="B47" s="92">
        <f>PCE_Data!F45</f>
        <v>58.219000000000001</v>
      </c>
      <c r="C47" s="92">
        <f>PCE_Data!G45</f>
        <v>93.753</v>
      </c>
      <c r="D47" s="92">
        <f>PCE_Data!H45</f>
        <v>384.59899999999999</v>
      </c>
      <c r="E47" s="92">
        <f>PCE_Data!I45</f>
        <v>66.69</v>
      </c>
      <c r="F47" s="92">
        <f>PCE_Data!K45</f>
        <v>44.573999999999998</v>
      </c>
      <c r="G47" s="92">
        <f>PCE_Data!L45</f>
        <v>94.137</v>
      </c>
      <c r="H47" s="92">
        <f>PCE_Data!M45</f>
        <v>30.670999999999999</v>
      </c>
      <c r="I47" s="92">
        <f>PCE_Data!N45</f>
        <v>37.957999999999998</v>
      </c>
      <c r="J47" s="92">
        <f>PCE_Data!Q45</f>
        <v>31.751000000000001</v>
      </c>
      <c r="K47" s="92">
        <f>PCE_Data!R45</f>
        <v>22.004000000000001</v>
      </c>
      <c r="L47" s="92">
        <f>PCE_Data!S45</f>
        <v>39.521000000000001</v>
      </c>
      <c r="M47" s="92">
        <f>PCE_Data!T45</f>
        <v>34.661999999999999</v>
      </c>
      <c r="N47" s="92">
        <f>PCE_Data!U45</f>
        <v>34.54</v>
      </c>
      <c r="O47" s="92">
        <f>PCE_Data!V45</f>
        <v>38.427</v>
      </c>
      <c r="P47" s="92">
        <f>PCE_Data!W45</f>
        <v>30.626999999999999</v>
      </c>
      <c r="Q47" s="92">
        <f>PCE_Data!X45</f>
        <v>143.29300000000001</v>
      </c>
      <c r="R47" s="48">
        <f>HAVER_US!B46</f>
        <v>2856.5</v>
      </c>
      <c r="S47" s="48">
        <f>HAVER_US!C46</f>
        <v>495.1</v>
      </c>
      <c r="T47" s="48">
        <f>HAVER_US!D46</f>
        <v>279.2</v>
      </c>
      <c r="U47" s="48">
        <f>HAVER_US!E46</f>
        <v>284.7</v>
      </c>
      <c r="V47" s="48">
        <f>HAVER_US!F46</f>
        <v>7.5666666666666664</v>
      </c>
      <c r="W47" s="48">
        <f>HAVER_US!H46</f>
        <v>78.13333333333334</v>
      </c>
      <c r="Y47" s="48"/>
      <c r="Z47" s="48"/>
    </row>
    <row r="48" spans="1:26" x14ac:dyDescent="0.25">
      <c r="A48" s="47">
        <v>29495</v>
      </c>
      <c r="B48" s="92">
        <f>PCE_Data!F46</f>
        <v>59.433999999999997</v>
      </c>
      <c r="C48" s="92">
        <f>PCE_Data!G46</f>
        <v>95.186999999999998</v>
      </c>
      <c r="D48" s="92">
        <f>PCE_Data!H46</f>
        <v>389.73899999999998</v>
      </c>
      <c r="E48" s="92">
        <f>PCE_Data!I46</f>
        <v>67.822999999999993</v>
      </c>
      <c r="F48" s="92">
        <f>PCE_Data!K46</f>
        <v>46.036999999999999</v>
      </c>
      <c r="G48" s="92">
        <f>PCE_Data!L46</f>
        <v>95.251000000000005</v>
      </c>
      <c r="H48" s="92">
        <f>PCE_Data!M46</f>
        <v>31.024999999999999</v>
      </c>
      <c r="I48" s="92">
        <f>PCE_Data!N46</f>
        <v>38.606000000000002</v>
      </c>
      <c r="J48" s="92">
        <f>PCE_Data!Q46</f>
        <v>32.631999999999998</v>
      </c>
      <c r="K48" s="92">
        <f>PCE_Data!R46</f>
        <v>22.689</v>
      </c>
      <c r="L48" s="92">
        <f>PCE_Data!S46</f>
        <v>40.872</v>
      </c>
      <c r="M48" s="92">
        <f>PCE_Data!T46</f>
        <v>35.109000000000002</v>
      </c>
      <c r="N48" s="92">
        <f>PCE_Data!U46</f>
        <v>35.32</v>
      </c>
      <c r="O48" s="92">
        <f>PCE_Data!V46</f>
        <v>40.386000000000003</v>
      </c>
      <c r="P48" s="92">
        <f>PCE_Data!W46</f>
        <v>31.274000000000001</v>
      </c>
      <c r="Q48" s="92">
        <f>PCE_Data!X46</f>
        <v>145.53899999999999</v>
      </c>
      <c r="R48" s="48">
        <f>HAVER_US!B47</f>
        <v>2985.6</v>
      </c>
      <c r="S48" s="48">
        <f>HAVER_US!C47</f>
        <v>551.5</v>
      </c>
      <c r="T48" s="48">
        <f>HAVER_US!D47</f>
        <v>299.2</v>
      </c>
      <c r="U48" s="48">
        <f>HAVER_US!E47</f>
        <v>292.5</v>
      </c>
      <c r="V48" s="48">
        <f>HAVER_US!F47</f>
        <v>7.0333333333333341</v>
      </c>
      <c r="W48" s="48">
        <f>HAVER_US!H47</f>
        <v>80.666666666666671</v>
      </c>
      <c r="Y48" s="48"/>
      <c r="Z48" s="48"/>
    </row>
    <row r="49" spans="1:26" x14ac:dyDescent="0.25">
      <c r="A49" s="47">
        <v>29587</v>
      </c>
      <c r="B49" s="92">
        <f>PCE_Data!F47</f>
        <v>60.091000000000001</v>
      </c>
      <c r="C49" s="92">
        <f>PCE_Data!G47</f>
        <v>97.055000000000007</v>
      </c>
      <c r="D49" s="92">
        <f>PCE_Data!H47</f>
        <v>393.78</v>
      </c>
      <c r="E49" s="92">
        <f>PCE_Data!I47</f>
        <v>68.183000000000007</v>
      </c>
      <c r="F49" s="92">
        <f>PCE_Data!K47</f>
        <v>46.639000000000003</v>
      </c>
      <c r="G49" s="92">
        <f>PCE_Data!L47</f>
        <v>95.936000000000007</v>
      </c>
      <c r="H49" s="92">
        <f>PCE_Data!M47</f>
        <v>34.237000000000002</v>
      </c>
      <c r="I49" s="92">
        <f>PCE_Data!N47</f>
        <v>39.433999999999997</v>
      </c>
      <c r="J49" s="92">
        <f>PCE_Data!Q47</f>
        <v>33.454000000000001</v>
      </c>
      <c r="K49" s="92">
        <f>PCE_Data!R47</f>
        <v>23.388999999999999</v>
      </c>
      <c r="L49" s="92">
        <f>PCE_Data!S47</f>
        <v>42.356000000000002</v>
      </c>
      <c r="M49" s="92">
        <f>PCE_Data!T47</f>
        <v>35.832999999999998</v>
      </c>
      <c r="N49" s="92">
        <f>PCE_Data!U47</f>
        <v>36.286999999999999</v>
      </c>
      <c r="O49" s="92">
        <f>PCE_Data!V47</f>
        <v>41.530999999999999</v>
      </c>
      <c r="P49" s="92">
        <f>PCE_Data!W47</f>
        <v>32.058999999999997</v>
      </c>
      <c r="Q49" s="92">
        <f>PCE_Data!X47</f>
        <v>147.90600000000001</v>
      </c>
      <c r="R49" s="48">
        <f>HAVER_US!B48</f>
        <v>3124.2</v>
      </c>
      <c r="S49" s="48">
        <f>HAVER_US!C48</f>
        <v>619.4</v>
      </c>
      <c r="T49" s="48">
        <f>HAVER_US!D48</f>
        <v>319.7</v>
      </c>
      <c r="U49" s="48">
        <f>HAVER_US!E48</f>
        <v>305.5</v>
      </c>
      <c r="V49" s="48">
        <f>HAVER_US!F48</f>
        <v>7.9666666666666659</v>
      </c>
      <c r="W49" s="48">
        <f>HAVER_US!H48</f>
        <v>80.266666666666666</v>
      </c>
      <c r="Y49" s="48"/>
      <c r="Z49" s="48"/>
    </row>
    <row r="50" spans="1:26" x14ac:dyDescent="0.25">
      <c r="A50" s="47">
        <v>29677</v>
      </c>
      <c r="B50" s="92">
        <f>PCE_Data!F48</f>
        <v>61.801000000000002</v>
      </c>
      <c r="C50" s="92">
        <f>PCE_Data!G48</f>
        <v>98.816000000000003</v>
      </c>
      <c r="D50" s="92">
        <f>PCE_Data!H48</f>
        <v>398.23</v>
      </c>
      <c r="E50" s="92">
        <f>PCE_Data!I48</f>
        <v>68.397000000000006</v>
      </c>
      <c r="F50" s="92">
        <f>PCE_Data!K48</f>
        <v>46.755000000000003</v>
      </c>
      <c r="G50" s="92">
        <f>PCE_Data!L48</f>
        <v>96.768000000000001</v>
      </c>
      <c r="H50" s="92">
        <f>PCE_Data!M48</f>
        <v>34.616</v>
      </c>
      <c r="I50" s="92">
        <f>PCE_Data!N48</f>
        <v>40.351999999999997</v>
      </c>
      <c r="J50" s="92">
        <f>PCE_Data!Q48</f>
        <v>34.305</v>
      </c>
      <c r="K50" s="92">
        <f>PCE_Data!R48</f>
        <v>23.890999999999998</v>
      </c>
      <c r="L50" s="92">
        <f>PCE_Data!S48</f>
        <v>43.048999999999999</v>
      </c>
      <c r="M50" s="92">
        <f>PCE_Data!T48</f>
        <v>36.106999999999999</v>
      </c>
      <c r="N50" s="92">
        <f>PCE_Data!U48</f>
        <v>37.008000000000003</v>
      </c>
      <c r="O50" s="92">
        <f>PCE_Data!V48</f>
        <v>41.427</v>
      </c>
      <c r="P50" s="92">
        <f>PCE_Data!W48</f>
        <v>32.896999999999998</v>
      </c>
      <c r="Q50" s="92">
        <f>PCE_Data!X48</f>
        <v>153.27199999999999</v>
      </c>
      <c r="R50" s="48">
        <f>HAVER_US!B49</f>
        <v>3162.5</v>
      </c>
      <c r="S50" s="48">
        <f>HAVER_US!C49</f>
        <v>609.79999999999995</v>
      </c>
      <c r="T50" s="48">
        <f>HAVER_US!D49</f>
        <v>322</v>
      </c>
      <c r="U50" s="48">
        <f>HAVER_US!E49</f>
        <v>308.5</v>
      </c>
      <c r="V50" s="48">
        <f>HAVER_US!F49</f>
        <v>7.2666666666666666</v>
      </c>
      <c r="W50" s="48">
        <f>HAVER_US!H49</f>
        <v>79.933333333333337</v>
      </c>
      <c r="Y50" s="48"/>
      <c r="Z50" s="48"/>
    </row>
    <row r="51" spans="1:26" x14ac:dyDescent="0.25">
      <c r="A51" s="47">
        <v>29768</v>
      </c>
      <c r="B51" s="92">
        <f>PCE_Data!F49</f>
        <v>63.143000000000001</v>
      </c>
      <c r="C51" s="92">
        <f>PCE_Data!G49</f>
        <v>100.505</v>
      </c>
      <c r="D51" s="92">
        <f>PCE_Data!H49</f>
        <v>399.86599999999999</v>
      </c>
      <c r="E51" s="92">
        <f>PCE_Data!I49</f>
        <v>68.781999999999996</v>
      </c>
      <c r="F51" s="92">
        <f>PCE_Data!K49</f>
        <v>47.37</v>
      </c>
      <c r="G51" s="92">
        <f>PCE_Data!L49</f>
        <v>97.534999999999997</v>
      </c>
      <c r="H51" s="92">
        <f>PCE_Data!M49</f>
        <v>34.119999999999997</v>
      </c>
      <c r="I51" s="92">
        <f>PCE_Data!N49</f>
        <v>41.000999999999998</v>
      </c>
      <c r="J51" s="92">
        <f>PCE_Data!Q49</f>
        <v>35.295000000000002</v>
      </c>
      <c r="K51" s="92">
        <f>PCE_Data!R49</f>
        <v>24.686</v>
      </c>
      <c r="L51" s="92">
        <f>PCE_Data!S49</f>
        <v>44.101999999999997</v>
      </c>
      <c r="M51" s="92">
        <f>PCE_Data!T49</f>
        <v>36.487000000000002</v>
      </c>
      <c r="N51" s="92">
        <f>PCE_Data!U49</f>
        <v>37.655999999999999</v>
      </c>
      <c r="O51" s="92">
        <f>PCE_Data!V49</f>
        <v>41.027000000000001</v>
      </c>
      <c r="P51" s="92">
        <f>PCE_Data!W49</f>
        <v>33.764000000000003</v>
      </c>
      <c r="Q51" s="92">
        <f>PCE_Data!X49</f>
        <v>151.506</v>
      </c>
      <c r="R51" s="48">
        <f>HAVER_US!B50</f>
        <v>3260.6</v>
      </c>
      <c r="S51" s="48">
        <f>HAVER_US!C50</f>
        <v>652.29999999999995</v>
      </c>
      <c r="T51" s="48">
        <f>HAVER_US!D50</f>
        <v>309.89999999999998</v>
      </c>
      <c r="U51" s="48">
        <f>HAVER_US!E50</f>
        <v>302.3</v>
      </c>
      <c r="V51" s="48">
        <f>HAVER_US!F50</f>
        <v>7.2666666666666666</v>
      </c>
      <c r="W51" s="48">
        <f>HAVER_US!H50</f>
        <v>80.099999999999994</v>
      </c>
      <c r="Y51" s="48"/>
      <c r="Z51" s="48"/>
    </row>
    <row r="52" spans="1:26" x14ac:dyDescent="0.25">
      <c r="A52" s="47">
        <v>29860</v>
      </c>
      <c r="B52" s="92">
        <f>PCE_Data!F50</f>
        <v>64.108999999999995</v>
      </c>
      <c r="C52" s="92">
        <f>PCE_Data!G50</f>
        <v>101.83799999999999</v>
      </c>
      <c r="D52" s="92">
        <f>PCE_Data!H50</f>
        <v>404.197</v>
      </c>
      <c r="E52" s="92">
        <f>PCE_Data!I50</f>
        <v>69.397999999999996</v>
      </c>
      <c r="F52" s="92">
        <f>PCE_Data!K50</f>
        <v>47.441000000000003</v>
      </c>
      <c r="G52" s="92">
        <f>PCE_Data!L50</f>
        <v>97.673000000000002</v>
      </c>
      <c r="H52" s="92">
        <f>PCE_Data!M50</f>
        <v>34.365000000000002</v>
      </c>
      <c r="I52" s="92">
        <f>PCE_Data!N50</f>
        <v>41.787999999999997</v>
      </c>
      <c r="J52" s="92">
        <f>PCE_Data!Q50</f>
        <v>36.19</v>
      </c>
      <c r="K52" s="92">
        <f>PCE_Data!R50</f>
        <v>25.512</v>
      </c>
      <c r="L52" s="92">
        <f>PCE_Data!S50</f>
        <v>44.691000000000003</v>
      </c>
      <c r="M52" s="92">
        <f>PCE_Data!T50</f>
        <v>37.094999999999999</v>
      </c>
      <c r="N52" s="92">
        <f>PCE_Data!U50</f>
        <v>38.167000000000002</v>
      </c>
      <c r="O52" s="92">
        <f>PCE_Data!V50</f>
        <v>40.920999999999999</v>
      </c>
      <c r="P52" s="92">
        <f>PCE_Data!W50</f>
        <v>34.712000000000003</v>
      </c>
      <c r="Q52" s="92">
        <f>PCE_Data!X50</f>
        <v>149.89400000000001</v>
      </c>
      <c r="R52" s="48">
        <f>HAVER_US!B51</f>
        <v>3280.8</v>
      </c>
      <c r="S52" s="48">
        <f>HAVER_US!C51</f>
        <v>643.4</v>
      </c>
      <c r="T52" s="48">
        <f>HAVER_US!D51</f>
        <v>319.39999999999998</v>
      </c>
      <c r="U52" s="48">
        <f>HAVER_US!E51</f>
        <v>304.7</v>
      </c>
      <c r="V52" s="48">
        <f>HAVER_US!F51</f>
        <v>7.9000000000000012</v>
      </c>
      <c r="W52" s="48">
        <f>HAVER_US!H51</f>
        <v>77.733333333333334</v>
      </c>
      <c r="Y52" s="48"/>
      <c r="Z52" s="48"/>
    </row>
    <row r="53" spans="1:26" x14ac:dyDescent="0.25">
      <c r="A53" s="47">
        <v>29952</v>
      </c>
      <c r="B53" s="92">
        <f>PCE_Data!F51</f>
        <v>64.522999999999996</v>
      </c>
      <c r="C53" s="92">
        <f>PCE_Data!G51</f>
        <v>103.319</v>
      </c>
      <c r="D53" s="92">
        <f>PCE_Data!H51</f>
        <v>407.22300000000001</v>
      </c>
      <c r="E53" s="92">
        <f>PCE_Data!I51</f>
        <v>69.483999999999995</v>
      </c>
      <c r="F53" s="92">
        <f>PCE_Data!K51</f>
        <v>47.921999999999997</v>
      </c>
      <c r="G53" s="92">
        <f>PCE_Data!L51</f>
        <v>97.878</v>
      </c>
      <c r="H53" s="92">
        <f>PCE_Data!M51</f>
        <v>33.573</v>
      </c>
      <c r="I53" s="92">
        <f>PCE_Data!N51</f>
        <v>42.552</v>
      </c>
      <c r="J53" s="92">
        <f>PCE_Data!Q51</f>
        <v>36.978000000000002</v>
      </c>
      <c r="K53" s="92">
        <f>PCE_Data!R51</f>
        <v>26.201000000000001</v>
      </c>
      <c r="L53" s="92">
        <f>PCE_Data!S51</f>
        <v>45.015000000000001</v>
      </c>
      <c r="M53" s="92">
        <f>PCE_Data!T51</f>
        <v>37.615000000000002</v>
      </c>
      <c r="N53" s="92">
        <f>PCE_Data!U51</f>
        <v>38.648000000000003</v>
      </c>
      <c r="O53" s="92">
        <f>PCE_Data!V51</f>
        <v>41.905999999999999</v>
      </c>
      <c r="P53" s="92">
        <f>PCE_Data!W51</f>
        <v>35.234000000000002</v>
      </c>
      <c r="Q53" s="92">
        <f>PCE_Data!X51</f>
        <v>146.39099999999999</v>
      </c>
      <c r="R53" s="48">
        <f>HAVER_US!B52</f>
        <v>3274.3</v>
      </c>
      <c r="S53" s="48">
        <f>HAVER_US!C52</f>
        <v>588.29999999999995</v>
      </c>
      <c r="T53" s="48">
        <f>HAVER_US!D52</f>
        <v>309.5</v>
      </c>
      <c r="U53" s="48">
        <f>HAVER_US!E52</f>
        <v>293.2</v>
      </c>
      <c r="V53" s="48">
        <f>HAVER_US!F52</f>
        <v>9.5</v>
      </c>
      <c r="W53" s="48">
        <f>HAVER_US!H52</f>
        <v>75.599999999999994</v>
      </c>
      <c r="Y53" s="48"/>
      <c r="Z53" s="48"/>
    </row>
    <row r="54" spans="1:26" x14ac:dyDescent="0.25">
      <c r="A54" s="47">
        <v>30042</v>
      </c>
      <c r="B54" s="92">
        <f>PCE_Data!F52</f>
        <v>65.182000000000002</v>
      </c>
      <c r="C54" s="92">
        <f>PCE_Data!G52</f>
        <v>104.755</v>
      </c>
      <c r="D54" s="92">
        <f>PCE_Data!H52</f>
        <v>408.95800000000003</v>
      </c>
      <c r="E54" s="92">
        <f>PCE_Data!I52</f>
        <v>68.879000000000005</v>
      </c>
      <c r="F54" s="92">
        <f>PCE_Data!K52</f>
        <v>48.359000000000002</v>
      </c>
      <c r="G54" s="92">
        <f>PCE_Data!L52</f>
        <v>98.561000000000007</v>
      </c>
      <c r="H54" s="92">
        <f>PCE_Data!M52</f>
        <v>31.747</v>
      </c>
      <c r="I54" s="92">
        <f>PCE_Data!N52</f>
        <v>43.363</v>
      </c>
      <c r="J54" s="92">
        <f>PCE_Data!Q52</f>
        <v>37.593000000000004</v>
      </c>
      <c r="K54" s="92">
        <f>PCE_Data!R52</f>
        <v>26.716999999999999</v>
      </c>
      <c r="L54" s="92">
        <f>PCE_Data!S52</f>
        <v>45.786000000000001</v>
      </c>
      <c r="M54" s="92">
        <f>PCE_Data!T52</f>
        <v>38.031999999999996</v>
      </c>
      <c r="N54" s="92">
        <f>PCE_Data!U52</f>
        <v>39.139000000000003</v>
      </c>
      <c r="O54" s="92">
        <f>PCE_Data!V52</f>
        <v>42.831000000000003</v>
      </c>
      <c r="P54" s="92">
        <f>PCE_Data!W52</f>
        <v>35.750999999999998</v>
      </c>
      <c r="Q54" s="92">
        <f>PCE_Data!X52</f>
        <v>143.42400000000001</v>
      </c>
      <c r="R54" s="48">
        <f>HAVER_US!B53</f>
        <v>3332</v>
      </c>
      <c r="S54" s="48">
        <f>HAVER_US!C53</f>
        <v>593.6</v>
      </c>
      <c r="T54" s="48">
        <f>HAVER_US!D53</f>
        <v>299.10000000000002</v>
      </c>
      <c r="U54" s="48">
        <f>HAVER_US!E53</f>
        <v>294.7</v>
      </c>
      <c r="V54" s="48">
        <f>HAVER_US!F53</f>
        <v>9.3666666666666654</v>
      </c>
      <c r="W54" s="48">
        <f>HAVER_US!H53</f>
        <v>74.3</v>
      </c>
      <c r="Y54" s="48"/>
      <c r="Z54" s="48"/>
    </row>
    <row r="55" spans="1:26" x14ac:dyDescent="0.25">
      <c r="A55" s="47">
        <v>30133</v>
      </c>
      <c r="B55" s="92">
        <f>PCE_Data!F53</f>
        <v>65.596999999999994</v>
      </c>
      <c r="C55" s="92">
        <f>PCE_Data!G53</f>
        <v>104.956</v>
      </c>
      <c r="D55" s="92">
        <f>PCE_Data!H53</f>
        <v>408.642</v>
      </c>
      <c r="E55" s="92">
        <f>PCE_Data!I53</f>
        <v>69.284000000000006</v>
      </c>
      <c r="F55" s="92">
        <f>PCE_Data!K53</f>
        <v>48.552</v>
      </c>
      <c r="G55" s="92">
        <f>PCE_Data!L53</f>
        <v>98.765000000000001</v>
      </c>
      <c r="H55" s="92">
        <f>PCE_Data!M53</f>
        <v>33.075000000000003</v>
      </c>
      <c r="I55" s="92">
        <f>PCE_Data!N53</f>
        <v>44.088999999999999</v>
      </c>
      <c r="J55" s="92">
        <f>PCE_Data!Q53</f>
        <v>38.317</v>
      </c>
      <c r="K55" s="92">
        <f>PCE_Data!R53</f>
        <v>27.451000000000001</v>
      </c>
      <c r="L55" s="92">
        <f>PCE_Data!S53</f>
        <v>46.536000000000001</v>
      </c>
      <c r="M55" s="92">
        <f>PCE_Data!T53</f>
        <v>38.658999999999999</v>
      </c>
      <c r="N55" s="92">
        <f>PCE_Data!U53</f>
        <v>39.719000000000001</v>
      </c>
      <c r="O55" s="92">
        <f>PCE_Data!V53</f>
        <v>44.606999999999999</v>
      </c>
      <c r="P55" s="92">
        <f>PCE_Data!W53</f>
        <v>36.125</v>
      </c>
      <c r="Q55" s="92">
        <f>PCE_Data!X53</f>
        <v>142.25</v>
      </c>
      <c r="R55" s="48">
        <f>HAVER_US!B54</f>
        <v>3366.3</v>
      </c>
      <c r="S55" s="48">
        <f>HAVER_US!C54</f>
        <v>593</v>
      </c>
      <c r="T55" s="48">
        <f>HAVER_US!D54</f>
        <v>309.3</v>
      </c>
      <c r="U55" s="48">
        <f>HAVER_US!E54</f>
        <v>279.60000000000002</v>
      </c>
      <c r="V55" s="48">
        <f>HAVER_US!F54</f>
        <v>9.6999999999999993</v>
      </c>
      <c r="W55" s="48">
        <f>HAVER_US!H54</f>
        <v>72.933333333333337</v>
      </c>
      <c r="Y55" s="48"/>
      <c r="Z55" s="48"/>
    </row>
    <row r="56" spans="1:26" x14ac:dyDescent="0.25">
      <c r="A56" s="47">
        <v>30225</v>
      </c>
      <c r="B56" s="92">
        <f>PCE_Data!F54</f>
        <v>65.653000000000006</v>
      </c>
      <c r="C56" s="92">
        <f>PCE_Data!G54</f>
        <v>105.70699999999999</v>
      </c>
      <c r="D56" s="92">
        <f>PCE_Data!H54</f>
        <v>408.09899999999999</v>
      </c>
      <c r="E56" s="92">
        <f>PCE_Data!I54</f>
        <v>69.762</v>
      </c>
      <c r="F56" s="92">
        <f>PCE_Data!K54</f>
        <v>48.325000000000003</v>
      </c>
      <c r="G56" s="92">
        <f>PCE_Data!L54</f>
        <v>98.391999999999996</v>
      </c>
      <c r="H56" s="92">
        <f>PCE_Data!M54</f>
        <v>32.564</v>
      </c>
      <c r="I56" s="92">
        <f>PCE_Data!N54</f>
        <v>45.154000000000003</v>
      </c>
      <c r="J56" s="92">
        <f>PCE_Data!Q54</f>
        <v>39.195999999999998</v>
      </c>
      <c r="K56" s="92">
        <f>PCE_Data!R54</f>
        <v>28.081</v>
      </c>
      <c r="L56" s="92">
        <f>PCE_Data!S54</f>
        <v>46.51</v>
      </c>
      <c r="M56" s="92">
        <f>PCE_Data!T54</f>
        <v>39.121000000000002</v>
      </c>
      <c r="N56" s="92">
        <f>PCE_Data!U54</f>
        <v>40.139000000000003</v>
      </c>
      <c r="O56" s="92">
        <f>PCE_Data!V54</f>
        <v>46.170999999999999</v>
      </c>
      <c r="P56" s="92">
        <f>PCE_Data!W54</f>
        <v>36.707000000000001</v>
      </c>
      <c r="Q56" s="92">
        <f>PCE_Data!X54</f>
        <v>139.09899999999999</v>
      </c>
      <c r="R56" s="48">
        <f>HAVER_US!B55</f>
        <v>3402.6</v>
      </c>
      <c r="S56" s="48">
        <f>HAVER_US!C55</f>
        <v>549.20000000000005</v>
      </c>
      <c r="T56" s="48">
        <f>HAVER_US!D55</f>
        <v>294.89999999999998</v>
      </c>
      <c r="U56" s="48">
        <f>HAVER_US!E55</f>
        <v>265.3</v>
      </c>
      <c r="V56" s="48">
        <f>HAVER_US!F55</f>
        <v>10.266666666666667</v>
      </c>
      <c r="W56" s="48">
        <f>HAVER_US!H55</f>
        <v>71.36666666666666</v>
      </c>
      <c r="Y56" s="48"/>
      <c r="Z56" s="48"/>
    </row>
    <row r="57" spans="1:26" x14ac:dyDescent="0.25">
      <c r="A57" s="47">
        <v>30317</v>
      </c>
      <c r="B57" s="92">
        <f>PCE_Data!F55</f>
        <v>66.489000000000004</v>
      </c>
      <c r="C57" s="92">
        <f>PCE_Data!G55</f>
        <v>106.334</v>
      </c>
      <c r="D57" s="92">
        <f>PCE_Data!H55</f>
        <v>406.38299999999998</v>
      </c>
      <c r="E57" s="92">
        <f>PCE_Data!I55</f>
        <v>70.513999999999996</v>
      </c>
      <c r="F57" s="92">
        <f>PCE_Data!K55</f>
        <v>48.338000000000001</v>
      </c>
      <c r="G57" s="92">
        <f>PCE_Data!L55</f>
        <v>98.962999999999994</v>
      </c>
      <c r="H57" s="92">
        <f>PCE_Data!M55</f>
        <v>30.745000000000001</v>
      </c>
      <c r="I57" s="92">
        <f>PCE_Data!N55</f>
        <v>46.128</v>
      </c>
      <c r="J57" s="92">
        <f>PCE_Data!Q55</f>
        <v>39.776000000000003</v>
      </c>
      <c r="K57" s="92">
        <f>PCE_Data!R55</f>
        <v>28.777999999999999</v>
      </c>
      <c r="L57" s="92">
        <f>PCE_Data!S55</f>
        <v>46.344000000000001</v>
      </c>
      <c r="M57" s="92">
        <f>PCE_Data!T55</f>
        <v>39.497999999999998</v>
      </c>
      <c r="N57" s="92">
        <f>PCE_Data!U55</f>
        <v>40.524999999999999</v>
      </c>
      <c r="O57" s="92">
        <f>PCE_Data!V55</f>
        <v>47.212000000000003</v>
      </c>
      <c r="P57" s="92">
        <f>PCE_Data!W55</f>
        <v>37.326999999999998</v>
      </c>
      <c r="Q57" s="92">
        <f>PCE_Data!X55</f>
        <v>134.29499999999999</v>
      </c>
      <c r="R57" s="48">
        <f>HAVER_US!B56</f>
        <v>3473.4</v>
      </c>
      <c r="S57" s="48">
        <f>HAVER_US!C56</f>
        <v>565.5</v>
      </c>
      <c r="T57" s="48">
        <f>HAVER_US!D56</f>
        <v>295.3</v>
      </c>
      <c r="U57" s="48">
        <f>HAVER_US!E56</f>
        <v>270.7</v>
      </c>
      <c r="V57" s="48">
        <f>HAVER_US!F56</f>
        <v>11.166666666666666</v>
      </c>
      <c r="W57" s="48">
        <f>HAVER_US!H56</f>
        <v>72.066666666666663</v>
      </c>
      <c r="Y57" s="48"/>
      <c r="Z57" s="48"/>
    </row>
    <row r="58" spans="1:26" x14ac:dyDescent="0.25">
      <c r="A58" s="47">
        <v>30407</v>
      </c>
      <c r="B58" s="92">
        <f>PCE_Data!F56</f>
        <v>66.843999999999994</v>
      </c>
      <c r="C58" s="92">
        <f>PCE_Data!G56</f>
        <v>106.911</v>
      </c>
      <c r="D58" s="92">
        <f>PCE_Data!H56</f>
        <v>404.04599999999999</v>
      </c>
      <c r="E58" s="92">
        <f>PCE_Data!I56</f>
        <v>71.262</v>
      </c>
      <c r="F58" s="92">
        <f>PCE_Data!K56</f>
        <v>48.886000000000003</v>
      </c>
      <c r="G58" s="92">
        <f>PCE_Data!L56</f>
        <v>99.605999999999995</v>
      </c>
      <c r="H58" s="92">
        <f>PCE_Data!M56</f>
        <v>31.577999999999999</v>
      </c>
      <c r="I58" s="92">
        <f>PCE_Data!N56</f>
        <v>46.584000000000003</v>
      </c>
      <c r="J58" s="92">
        <f>PCE_Data!Q56</f>
        <v>40.302999999999997</v>
      </c>
      <c r="K58" s="92">
        <f>PCE_Data!R56</f>
        <v>29.231999999999999</v>
      </c>
      <c r="L58" s="92">
        <f>PCE_Data!S56</f>
        <v>47.398000000000003</v>
      </c>
      <c r="M58" s="92">
        <f>PCE_Data!T56</f>
        <v>39.947000000000003</v>
      </c>
      <c r="N58" s="92">
        <f>PCE_Data!U56</f>
        <v>40.932000000000002</v>
      </c>
      <c r="O58" s="92">
        <f>PCE_Data!V56</f>
        <v>45.829000000000001</v>
      </c>
      <c r="P58" s="92">
        <f>PCE_Data!W56</f>
        <v>37.770000000000003</v>
      </c>
      <c r="Q58" s="92">
        <f>PCE_Data!X56</f>
        <v>134.24299999999999</v>
      </c>
      <c r="R58" s="48">
        <f>HAVER_US!B57</f>
        <v>3578.8</v>
      </c>
      <c r="S58" s="48">
        <f>HAVER_US!C57</f>
        <v>613.79999999999995</v>
      </c>
      <c r="T58" s="48">
        <f>HAVER_US!D57</f>
        <v>317.89999999999998</v>
      </c>
      <c r="U58" s="48">
        <f>HAVER_US!E57</f>
        <v>272.5</v>
      </c>
      <c r="V58" s="48">
        <f>HAVER_US!F57</f>
        <v>10</v>
      </c>
      <c r="W58" s="48">
        <f>HAVER_US!H57</f>
        <v>73.600000000000009</v>
      </c>
      <c r="Y58" s="48"/>
      <c r="Z58" s="48"/>
    </row>
    <row r="59" spans="1:26" x14ac:dyDescent="0.25">
      <c r="A59" s="47">
        <v>30498</v>
      </c>
      <c r="B59" s="92">
        <f>PCE_Data!F57</f>
        <v>67.468000000000004</v>
      </c>
      <c r="C59" s="92">
        <f>PCE_Data!G57</f>
        <v>107.416</v>
      </c>
      <c r="D59" s="92">
        <f>PCE_Data!H57</f>
        <v>401.69799999999998</v>
      </c>
      <c r="E59" s="92">
        <f>PCE_Data!I57</f>
        <v>72.179000000000002</v>
      </c>
      <c r="F59" s="92">
        <f>PCE_Data!K57</f>
        <v>48.982999999999997</v>
      </c>
      <c r="G59" s="92">
        <f>PCE_Data!L57</f>
        <v>100.44499999999999</v>
      </c>
      <c r="H59" s="92">
        <f>PCE_Data!M57</f>
        <v>32.093000000000004</v>
      </c>
      <c r="I59" s="92">
        <f>PCE_Data!N57</f>
        <v>47.073</v>
      </c>
      <c r="J59" s="92">
        <f>PCE_Data!Q57</f>
        <v>40.668999999999997</v>
      </c>
      <c r="K59" s="92">
        <f>PCE_Data!R57</f>
        <v>29.870999999999999</v>
      </c>
      <c r="L59" s="92">
        <f>PCE_Data!S57</f>
        <v>48.295999999999999</v>
      </c>
      <c r="M59" s="92">
        <f>PCE_Data!T57</f>
        <v>40.034999999999997</v>
      </c>
      <c r="N59" s="92">
        <f>PCE_Data!U57</f>
        <v>41.226999999999997</v>
      </c>
      <c r="O59" s="92">
        <f>PCE_Data!V57</f>
        <v>49.292000000000002</v>
      </c>
      <c r="P59" s="92">
        <f>PCE_Data!W57</f>
        <v>38.198999999999998</v>
      </c>
      <c r="Q59" s="92">
        <f>PCE_Data!X57</f>
        <v>131.322</v>
      </c>
      <c r="R59" s="48">
        <f>HAVER_US!B58</f>
        <v>3689.2</v>
      </c>
      <c r="S59" s="48">
        <f>HAVER_US!C58</f>
        <v>652.29999999999995</v>
      </c>
      <c r="T59" s="48">
        <f>HAVER_US!D58</f>
        <v>343.4</v>
      </c>
      <c r="U59" s="48">
        <f>HAVER_US!E58</f>
        <v>278.2</v>
      </c>
      <c r="V59" s="48">
        <f>HAVER_US!F58</f>
        <v>9.1333333333333346</v>
      </c>
      <c r="W59" s="48">
        <f>HAVER_US!H58</f>
        <v>76.066666666666663</v>
      </c>
      <c r="Y59" s="48"/>
      <c r="Z59" s="48"/>
    </row>
    <row r="60" spans="1:26" x14ac:dyDescent="0.25">
      <c r="A60" s="47">
        <v>30590</v>
      </c>
      <c r="B60" s="92">
        <f>PCE_Data!F58</f>
        <v>68.278999999999996</v>
      </c>
      <c r="C60" s="92">
        <f>PCE_Data!G58</f>
        <v>107.83199999999999</v>
      </c>
      <c r="D60" s="92">
        <f>PCE_Data!H58</f>
        <v>401.25400000000002</v>
      </c>
      <c r="E60" s="92">
        <f>PCE_Data!I58</f>
        <v>72.402000000000001</v>
      </c>
      <c r="F60" s="92">
        <f>PCE_Data!K58</f>
        <v>49.168999999999997</v>
      </c>
      <c r="G60" s="92">
        <f>PCE_Data!L58</f>
        <v>99.966999999999999</v>
      </c>
      <c r="H60" s="92">
        <f>PCE_Data!M58</f>
        <v>31.481999999999999</v>
      </c>
      <c r="I60" s="92">
        <f>PCE_Data!N58</f>
        <v>47.436999999999998</v>
      </c>
      <c r="J60" s="92">
        <f>PCE_Data!Q58</f>
        <v>41.173999999999999</v>
      </c>
      <c r="K60" s="92">
        <f>PCE_Data!R58</f>
        <v>30.489000000000001</v>
      </c>
      <c r="L60" s="92">
        <f>PCE_Data!S58</f>
        <v>48.784999999999997</v>
      </c>
      <c r="M60" s="92">
        <f>PCE_Data!T58</f>
        <v>40.607999999999997</v>
      </c>
      <c r="N60" s="92">
        <f>PCE_Data!U58</f>
        <v>41.768999999999998</v>
      </c>
      <c r="O60" s="92">
        <f>PCE_Data!V58</f>
        <v>48.779000000000003</v>
      </c>
      <c r="P60" s="92">
        <f>PCE_Data!W58</f>
        <v>38.64</v>
      </c>
      <c r="Q60" s="92">
        <f>PCE_Data!X58</f>
        <v>128.41499999999999</v>
      </c>
      <c r="R60" s="48">
        <f>HAVER_US!B59</f>
        <v>3794.7</v>
      </c>
      <c r="S60" s="48">
        <f>HAVER_US!C59</f>
        <v>718.5</v>
      </c>
      <c r="T60" s="48">
        <f>HAVER_US!D59</f>
        <v>358</v>
      </c>
      <c r="U60" s="48">
        <f>HAVER_US!E59</f>
        <v>286.60000000000002</v>
      </c>
      <c r="V60" s="48">
        <f>HAVER_US!F59</f>
        <v>8.1666666666666661</v>
      </c>
      <c r="W60" s="48">
        <f>HAVER_US!H59</f>
        <v>77.899999999999991</v>
      </c>
      <c r="Y60" s="48"/>
      <c r="Z60" s="48"/>
    </row>
    <row r="61" spans="1:26" x14ac:dyDescent="0.25">
      <c r="A61" s="47">
        <v>30682</v>
      </c>
      <c r="B61" s="92">
        <f>PCE_Data!F59</f>
        <v>68.36</v>
      </c>
      <c r="C61" s="92">
        <f>PCE_Data!G59</f>
        <v>107.848</v>
      </c>
      <c r="D61" s="92">
        <f>PCE_Data!H59</f>
        <v>399.70499999999998</v>
      </c>
      <c r="E61" s="92">
        <f>PCE_Data!I59</f>
        <v>72.745999999999995</v>
      </c>
      <c r="F61" s="92">
        <f>PCE_Data!K59</f>
        <v>50.152000000000001</v>
      </c>
      <c r="G61" s="92">
        <f>PCE_Data!L59</f>
        <v>100.134</v>
      </c>
      <c r="H61" s="92">
        <f>PCE_Data!M59</f>
        <v>31.635999999999999</v>
      </c>
      <c r="I61" s="92">
        <f>PCE_Data!N59</f>
        <v>47.908999999999999</v>
      </c>
      <c r="J61" s="92">
        <f>PCE_Data!Q59</f>
        <v>41.613</v>
      </c>
      <c r="K61" s="92">
        <f>PCE_Data!R59</f>
        <v>31.071000000000002</v>
      </c>
      <c r="L61" s="92">
        <f>PCE_Data!S59</f>
        <v>49.548999999999999</v>
      </c>
      <c r="M61" s="92">
        <f>PCE_Data!T59</f>
        <v>41.021999999999998</v>
      </c>
      <c r="N61" s="92">
        <f>PCE_Data!U59</f>
        <v>42.305999999999997</v>
      </c>
      <c r="O61" s="92">
        <f>PCE_Data!V59</f>
        <v>48.74</v>
      </c>
      <c r="P61" s="92">
        <f>PCE_Data!W59</f>
        <v>39.567999999999998</v>
      </c>
      <c r="Q61" s="92">
        <f>PCE_Data!X59</f>
        <v>127.80200000000001</v>
      </c>
      <c r="R61" s="48">
        <f>HAVER_US!B60</f>
        <v>3908.1</v>
      </c>
      <c r="S61" s="48">
        <f>HAVER_US!C60</f>
        <v>790.9</v>
      </c>
      <c r="T61" s="48">
        <f>HAVER_US!D60</f>
        <v>388</v>
      </c>
      <c r="U61" s="48">
        <f>HAVER_US!E60</f>
        <v>293</v>
      </c>
      <c r="V61" s="48">
        <f>HAVER_US!F60</f>
        <v>8.4333333333333353</v>
      </c>
      <c r="W61" s="48">
        <f>HAVER_US!H60</f>
        <v>79.933333333333337</v>
      </c>
      <c r="Y61" s="48"/>
      <c r="Z61" s="48"/>
    </row>
    <row r="62" spans="1:26" x14ac:dyDescent="0.25">
      <c r="A62" s="47">
        <v>30773</v>
      </c>
      <c r="B62" s="92">
        <f>PCE_Data!F60</f>
        <v>69.075000000000003</v>
      </c>
      <c r="C62" s="92">
        <f>PCE_Data!G60</f>
        <v>108.405</v>
      </c>
      <c r="D62" s="92">
        <f>PCE_Data!H60</f>
        <v>398.74799999999999</v>
      </c>
      <c r="E62" s="92">
        <f>PCE_Data!I60</f>
        <v>73.31</v>
      </c>
      <c r="F62" s="92">
        <f>PCE_Data!K60</f>
        <v>50.139000000000003</v>
      </c>
      <c r="G62" s="92">
        <f>PCE_Data!L60</f>
        <v>99.57</v>
      </c>
      <c r="H62" s="92">
        <f>PCE_Data!M60</f>
        <v>31.588000000000001</v>
      </c>
      <c r="I62" s="92">
        <f>PCE_Data!N60</f>
        <v>48.295000000000002</v>
      </c>
      <c r="J62" s="92">
        <f>PCE_Data!Q60</f>
        <v>42.241</v>
      </c>
      <c r="K62" s="92">
        <f>PCE_Data!R60</f>
        <v>31.582999999999998</v>
      </c>
      <c r="L62" s="92">
        <f>PCE_Data!S60</f>
        <v>49.679000000000002</v>
      </c>
      <c r="M62" s="92">
        <f>PCE_Data!T60</f>
        <v>41.530999999999999</v>
      </c>
      <c r="N62" s="92">
        <f>PCE_Data!U60</f>
        <v>42.795999999999999</v>
      </c>
      <c r="O62" s="92">
        <f>PCE_Data!V60</f>
        <v>50.618000000000002</v>
      </c>
      <c r="P62" s="92">
        <f>PCE_Data!W60</f>
        <v>39.899000000000001</v>
      </c>
      <c r="Q62" s="92">
        <f>PCE_Data!X60</f>
        <v>127.699</v>
      </c>
      <c r="R62" s="48">
        <f>HAVER_US!B61</f>
        <v>4009.6</v>
      </c>
      <c r="S62" s="48">
        <f>HAVER_US!C61</f>
        <v>818.9</v>
      </c>
      <c r="T62" s="48">
        <f>HAVER_US!D61</f>
        <v>406.5</v>
      </c>
      <c r="U62" s="48">
        <f>HAVER_US!E61</f>
        <v>302.2</v>
      </c>
      <c r="V62" s="48">
        <f>HAVER_US!F61</f>
        <v>7.4000000000000012</v>
      </c>
      <c r="W62" s="48">
        <f>HAVER_US!H61</f>
        <v>80.766666666666666</v>
      </c>
      <c r="Y62" s="48"/>
      <c r="Z62" s="48"/>
    </row>
    <row r="63" spans="1:26" x14ac:dyDescent="0.25">
      <c r="A63" s="47">
        <v>30864</v>
      </c>
      <c r="B63" s="92">
        <f>PCE_Data!F61</f>
        <v>69.599000000000004</v>
      </c>
      <c r="C63" s="92">
        <f>PCE_Data!G61</f>
        <v>108.40900000000001</v>
      </c>
      <c r="D63" s="92">
        <f>PCE_Data!H61</f>
        <v>396.42700000000002</v>
      </c>
      <c r="E63" s="92">
        <f>PCE_Data!I61</f>
        <v>73.234999999999999</v>
      </c>
      <c r="F63" s="92">
        <f>PCE_Data!K61</f>
        <v>50.451999999999998</v>
      </c>
      <c r="G63" s="92">
        <f>PCE_Data!L61</f>
        <v>100.401</v>
      </c>
      <c r="H63" s="92">
        <f>PCE_Data!M61</f>
        <v>30.637</v>
      </c>
      <c r="I63" s="92">
        <f>PCE_Data!N61</f>
        <v>48.814</v>
      </c>
      <c r="J63" s="92">
        <f>PCE_Data!Q61</f>
        <v>42.924999999999997</v>
      </c>
      <c r="K63" s="92">
        <f>PCE_Data!R61</f>
        <v>32.036000000000001</v>
      </c>
      <c r="L63" s="92">
        <f>PCE_Data!S61</f>
        <v>49.273000000000003</v>
      </c>
      <c r="M63" s="92">
        <f>PCE_Data!T61</f>
        <v>42.015000000000001</v>
      </c>
      <c r="N63" s="92">
        <f>PCE_Data!U61</f>
        <v>43.204999999999998</v>
      </c>
      <c r="O63" s="92">
        <f>PCE_Data!V61</f>
        <v>51.951999999999998</v>
      </c>
      <c r="P63" s="92">
        <f>PCE_Data!W61</f>
        <v>40.011000000000003</v>
      </c>
      <c r="Q63" s="92">
        <f>PCE_Data!X61</f>
        <v>125.883</v>
      </c>
      <c r="R63" s="48">
        <f>HAVER_US!B62</f>
        <v>4084.3</v>
      </c>
      <c r="S63" s="48">
        <f>HAVER_US!C62</f>
        <v>838.9</v>
      </c>
      <c r="T63" s="48">
        <f>HAVER_US!D62</f>
        <v>409.6</v>
      </c>
      <c r="U63" s="48">
        <f>HAVER_US!E62</f>
        <v>305.7</v>
      </c>
      <c r="V63" s="48">
        <f>HAVER_US!F62</f>
        <v>7.3</v>
      </c>
      <c r="W63" s="48">
        <f>HAVER_US!H62</f>
        <v>80.833333333333329</v>
      </c>
      <c r="Y63" s="48"/>
      <c r="Z63" s="48"/>
    </row>
    <row r="64" spans="1:26" x14ac:dyDescent="0.25">
      <c r="A64" s="47">
        <v>30956</v>
      </c>
      <c r="B64" s="92">
        <f>PCE_Data!F62</f>
        <v>69.734999999999999</v>
      </c>
      <c r="C64" s="92">
        <f>PCE_Data!G62</f>
        <v>109.024</v>
      </c>
      <c r="D64" s="92">
        <f>PCE_Data!H62</f>
        <v>395.66300000000001</v>
      </c>
      <c r="E64" s="92">
        <f>PCE_Data!I62</f>
        <v>73.180000000000007</v>
      </c>
      <c r="F64" s="92">
        <f>PCE_Data!K62</f>
        <v>50.503</v>
      </c>
      <c r="G64" s="92">
        <f>PCE_Data!L62</f>
        <v>100.94499999999999</v>
      </c>
      <c r="H64" s="92">
        <f>PCE_Data!M62</f>
        <v>30.733000000000001</v>
      </c>
      <c r="I64" s="92">
        <f>PCE_Data!N62</f>
        <v>49.142000000000003</v>
      </c>
      <c r="J64" s="92">
        <f>PCE_Data!Q62</f>
        <v>43.383000000000003</v>
      </c>
      <c r="K64" s="92">
        <f>PCE_Data!R62</f>
        <v>32.539000000000001</v>
      </c>
      <c r="L64" s="92">
        <f>PCE_Data!S62</f>
        <v>49.856000000000002</v>
      </c>
      <c r="M64" s="92">
        <f>PCE_Data!T62</f>
        <v>42.44</v>
      </c>
      <c r="N64" s="92">
        <f>PCE_Data!U62</f>
        <v>43.563000000000002</v>
      </c>
      <c r="O64" s="92">
        <f>PCE_Data!V62</f>
        <v>51.871000000000002</v>
      </c>
      <c r="P64" s="92">
        <f>PCE_Data!W62</f>
        <v>40.189</v>
      </c>
      <c r="Q64" s="92">
        <f>PCE_Data!X62</f>
        <v>123.934</v>
      </c>
      <c r="R64" s="48">
        <f>HAVER_US!B63</f>
        <v>4148.6000000000004</v>
      </c>
      <c r="S64" s="48">
        <f>HAVER_US!C63</f>
        <v>831.7</v>
      </c>
      <c r="T64" s="48">
        <f>HAVER_US!D63</f>
        <v>416.4</v>
      </c>
      <c r="U64" s="48">
        <f>HAVER_US!E63</f>
        <v>308.60000000000002</v>
      </c>
      <c r="V64" s="48">
        <f>HAVER_US!F63</f>
        <v>6.9666666666666659</v>
      </c>
      <c r="W64" s="48">
        <f>HAVER_US!H63</f>
        <v>80.333333333333329</v>
      </c>
      <c r="Y64" s="48"/>
      <c r="Z64" s="48"/>
    </row>
    <row r="65" spans="1:26" x14ac:dyDescent="0.25">
      <c r="A65" s="47">
        <v>31048</v>
      </c>
      <c r="B65" s="92">
        <f>PCE_Data!F63</f>
        <v>70.388999999999996</v>
      </c>
      <c r="C65" s="92">
        <f>PCE_Data!G63</f>
        <v>109.258</v>
      </c>
      <c r="D65" s="92">
        <f>PCE_Data!H63</f>
        <v>395.98500000000001</v>
      </c>
      <c r="E65" s="92">
        <f>PCE_Data!I63</f>
        <v>73.370999999999995</v>
      </c>
      <c r="F65" s="92">
        <f>PCE_Data!K63</f>
        <v>50.822000000000003</v>
      </c>
      <c r="G65" s="92">
        <f>PCE_Data!L63</f>
        <v>101.842</v>
      </c>
      <c r="H65" s="92">
        <f>PCE_Data!M63</f>
        <v>30.706</v>
      </c>
      <c r="I65" s="92">
        <f>PCE_Data!N63</f>
        <v>49.686</v>
      </c>
      <c r="J65" s="92">
        <f>PCE_Data!Q63</f>
        <v>43.902999999999999</v>
      </c>
      <c r="K65" s="92">
        <f>PCE_Data!R63</f>
        <v>33.033000000000001</v>
      </c>
      <c r="L65" s="92">
        <f>PCE_Data!S63</f>
        <v>50.375</v>
      </c>
      <c r="M65" s="92">
        <f>PCE_Data!T63</f>
        <v>42.953000000000003</v>
      </c>
      <c r="N65" s="92">
        <f>PCE_Data!U63</f>
        <v>44.018999999999998</v>
      </c>
      <c r="O65" s="92">
        <f>PCE_Data!V63</f>
        <v>54.643000000000001</v>
      </c>
      <c r="P65" s="92">
        <f>PCE_Data!W63</f>
        <v>40.49</v>
      </c>
      <c r="Q65" s="92">
        <f>PCE_Data!X63</f>
        <v>123.598</v>
      </c>
      <c r="R65" s="48">
        <f>HAVER_US!B64</f>
        <v>4230.2</v>
      </c>
      <c r="S65" s="48">
        <f>HAVER_US!C64</f>
        <v>809.9</v>
      </c>
      <c r="T65" s="48">
        <f>HAVER_US!D64</f>
        <v>397.3</v>
      </c>
      <c r="U65" s="48">
        <f>HAVER_US!E64</f>
        <v>306</v>
      </c>
      <c r="V65" s="48">
        <f>HAVER_US!F64</f>
        <v>7.7666666666666666</v>
      </c>
      <c r="W65" s="48">
        <f>HAVER_US!H64</f>
        <v>79.966666666666669</v>
      </c>
      <c r="Y65" s="48"/>
      <c r="Z65" s="48"/>
    </row>
    <row r="66" spans="1:26" x14ac:dyDescent="0.25">
      <c r="A66" s="47">
        <v>31138</v>
      </c>
      <c r="B66" s="92">
        <f>PCE_Data!F64</f>
        <v>70.653999999999996</v>
      </c>
      <c r="C66" s="92">
        <f>PCE_Data!G64</f>
        <v>109.965</v>
      </c>
      <c r="D66" s="92">
        <f>PCE_Data!H64</f>
        <v>392.17500000000001</v>
      </c>
      <c r="E66" s="92">
        <f>PCE_Data!I64</f>
        <v>74.012</v>
      </c>
      <c r="F66" s="92">
        <f>PCE_Data!K64</f>
        <v>50.734999999999999</v>
      </c>
      <c r="G66" s="92">
        <f>PCE_Data!L64</f>
        <v>102.247</v>
      </c>
      <c r="H66" s="92">
        <f>PCE_Data!M64</f>
        <v>31.504999999999999</v>
      </c>
      <c r="I66" s="92">
        <f>PCE_Data!N64</f>
        <v>50.122</v>
      </c>
      <c r="J66" s="92">
        <f>PCE_Data!Q64</f>
        <v>44.524000000000001</v>
      </c>
      <c r="K66" s="92">
        <f>PCE_Data!R64</f>
        <v>33.540999999999997</v>
      </c>
      <c r="L66" s="92">
        <f>PCE_Data!S64</f>
        <v>50.399000000000001</v>
      </c>
      <c r="M66" s="92">
        <f>PCE_Data!T64</f>
        <v>43.402000000000001</v>
      </c>
      <c r="N66" s="92">
        <f>PCE_Data!U64</f>
        <v>44.616999999999997</v>
      </c>
      <c r="O66" s="92">
        <f>PCE_Data!V64</f>
        <v>54.319000000000003</v>
      </c>
      <c r="P66" s="92">
        <f>PCE_Data!W64</f>
        <v>41.085000000000001</v>
      </c>
      <c r="Q66" s="92">
        <f>PCE_Data!X64</f>
        <v>122.58499999999999</v>
      </c>
      <c r="R66" s="48">
        <f>HAVER_US!B65</f>
        <v>4294.8999999999996</v>
      </c>
      <c r="S66" s="48">
        <f>HAVER_US!C65</f>
        <v>827</v>
      </c>
      <c r="T66" s="48">
        <f>HAVER_US!D65</f>
        <v>418.6</v>
      </c>
      <c r="U66" s="48">
        <f>HAVER_US!E65</f>
        <v>304.10000000000002</v>
      </c>
      <c r="V66" s="48">
        <f>HAVER_US!F65</f>
        <v>7.2</v>
      </c>
      <c r="W66" s="48">
        <f>HAVER_US!H65</f>
        <v>79.466666666666654</v>
      </c>
      <c r="Y66" s="48"/>
      <c r="Z66" s="48"/>
    </row>
    <row r="67" spans="1:26" x14ac:dyDescent="0.25">
      <c r="A67" s="47">
        <v>31229</v>
      </c>
      <c r="B67" s="92">
        <f>PCE_Data!F65</f>
        <v>70.902000000000001</v>
      </c>
      <c r="C67" s="92">
        <f>PCE_Data!G65</f>
        <v>109.13</v>
      </c>
      <c r="D67" s="92">
        <f>PCE_Data!H65</f>
        <v>388.78500000000003</v>
      </c>
      <c r="E67" s="92">
        <f>PCE_Data!I65</f>
        <v>74.176000000000002</v>
      </c>
      <c r="F67" s="92">
        <f>PCE_Data!K65</f>
        <v>50.725000000000001</v>
      </c>
      <c r="G67" s="92">
        <f>PCE_Data!L65</f>
        <v>102.538</v>
      </c>
      <c r="H67" s="92">
        <f>PCE_Data!M65</f>
        <v>31.259</v>
      </c>
      <c r="I67" s="92">
        <f>PCE_Data!N65</f>
        <v>50.643999999999998</v>
      </c>
      <c r="J67" s="92">
        <f>PCE_Data!Q65</f>
        <v>45.08</v>
      </c>
      <c r="K67" s="92">
        <f>PCE_Data!R65</f>
        <v>33.970999999999997</v>
      </c>
      <c r="L67" s="92">
        <f>PCE_Data!S65</f>
        <v>50.634999999999998</v>
      </c>
      <c r="M67" s="92">
        <f>PCE_Data!T65</f>
        <v>43.731999999999999</v>
      </c>
      <c r="N67" s="92">
        <f>PCE_Data!U65</f>
        <v>45.07</v>
      </c>
      <c r="O67" s="92">
        <f>PCE_Data!V65</f>
        <v>55.627000000000002</v>
      </c>
      <c r="P67" s="92">
        <f>PCE_Data!W65</f>
        <v>41.703000000000003</v>
      </c>
      <c r="Q67" s="92">
        <f>PCE_Data!X65</f>
        <v>123.06100000000001</v>
      </c>
      <c r="R67" s="48">
        <f>HAVER_US!B66</f>
        <v>4386.8</v>
      </c>
      <c r="S67" s="48">
        <f>HAVER_US!C66</f>
        <v>822.2</v>
      </c>
      <c r="T67" s="48">
        <f>HAVER_US!D66</f>
        <v>414.2</v>
      </c>
      <c r="U67" s="48">
        <f>HAVER_US!E66</f>
        <v>297.3</v>
      </c>
      <c r="V67" s="48">
        <f>HAVER_US!F66</f>
        <v>7.0666666666666673</v>
      </c>
      <c r="W67" s="48">
        <f>HAVER_US!H66</f>
        <v>78.8</v>
      </c>
      <c r="Y67" s="48"/>
      <c r="Z67" s="48"/>
    </row>
    <row r="68" spans="1:26" x14ac:dyDescent="0.25">
      <c r="A68" s="47">
        <v>31321</v>
      </c>
      <c r="B68" s="92">
        <f>PCE_Data!F66</f>
        <v>71.233999999999995</v>
      </c>
      <c r="C68" s="92">
        <f>PCE_Data!G66</f>
        <v>110.09</v>
      </c>
      <c r="D68" s="92">
        <f>PCE_Data!H66</f>
        <v>385.64400000000001</v>
      </c>
      <c r="E68" s="92">
        <f>PCE_Data!I66</f>
        <v>74.102000000000004</v>
      </c>
      <c r="F68" s="92">
        <f>PCE_Data!K66</f>
        <v>51.154000000000003</v>
      </c>
      <c r="G68" s="92">
        <f>PCE_Data!L66</f>
        <v>103.032</v>
      </c>
      <c r="H68" s="92">
        <f>PCE_Data!M66</f>
        <v>31.393000000000001</v>
      </c>
      <c r="I68" s="92">
        <f>PCE_Data!N66</f>
        <v>51.219000000000001</v>
      </c>
      <c r="J68" s="92">
        <f>PCE_Data!Q66</f>
        <v>45.619</v>
      </c>
      <c r="K68" s="92">
        <f>PCE_Data!R66</f>
        <v>34.401000000000003</v>
      </c>
      <c r="L68" s="92">
        <f>PCE_Data!S66</f>
        <v>50.860999999999997</v>
      </c>
      <c r="M68" s="92">
        <f>PCE_Data!T66</f>
        <v>44.128</v>
      </c>
      <c r="N68" s="92">
        <f>PCE_Data!U66</f>
        <v>45.554000000000002</v>
      </c>
      <c r="O68" s="92">
        <f>PCE_Data!V66</f>
        <v>54.408000000000001</v>
      </c>
      <c r="P68" s="92">
        <f>PCE_Data!W66</f>
        <v>42.204000000000001</v>
      </c>
      <c r="Q68" s="92">
        <f>PCE_Data!X66</f>
        <v>124.94199999999999</v>
      </c>
      <c r="R68" s="48">
        <f>HAVER_US!B67</f>
        <v>4444.1000000000004</v>
      </c>
      <c r="S68" s="48">
        <f>HAVER_US!C67</f>
        <v>859.5</v>
      </c>
      <c r="T68" s="48">
        <f>HAVER_US!D67</f>
        <v>438.9</v>
      </c>
      <c r="U68" s="48">
        <f>HAVER_US!E67</f>
        <v>305.39999999999998</v>
      </c>
      <c r="V68" s="48">
        <f>HAVER_US!F67</f>
        <v>6.7333333333333334</v>
      </c>
      <c r="W68" s="48">
        <f>HAVER_US!H67</f>
        <v>78.8</v>
      </c>
      <c r="Y68" s="48"/>
      <c r="Z68" s="48"/>
    </row>
    <row r="69" spans="1:26" x14ac:dyDescent="0.25">
      <c r="A69" s="47">
        <v>31413</v>
      </c>
      <c r="B69" s="92">
        <f>PCE_Data!F67</f>
        <v>71.554000000000002</v>
      </c>
      <c r="C69" s="92">
        <f>PCE_Data!G67</f>
        <v>110.003</v>
      </c>
      <c r="D69" s="92">
        <f>PCE_Data!H67</f>
        <v>382.25799999999998</v>
      </c>
      <c r="E69" s="92">
        <f>PCE_Data!I67</f>
        <v>74.272999999999996</v>
      </c>
      <c r="F69" s="92">
        <f>PCE_Data!K67</f>
        <v>51.463999999999999</v>
      </c>
      <c r="G69" s="92">
        <f>PCE_Data!L67</f>
        <v>102.288</v>
      </c>
      <c r="H69" s="92">
        <f>PCE_Data!M67</f>
        <v>29.388999999999999</v>
      </c>
      <c r="I69" s="92">
        <f>PCE_Data!N67</f>
        <v>51.851999999999997</v>
      </c>
      <c r="J69" s="92">
        <f>PCE_Data!Q67</f>
        <v>46.228999999999999</v>
      </c>
      <c r="K69" s="92">
        <f>PCE_Data!R67</f>
        <v>34.945</v>
      </c>
      <c r="L69" s="92">
        <f>PCE_Data!S67</f>
        <v>50.686999999999998</v>
      </c>
      <c r="M69" s="92">
        <f>PCE_Data!T67</f>
        <v>44.762999999999998</v>
      </c>
      <c r="N69" s="92">
        <f>PCE_Data!U67</f>
        <v>45.91</v>
      </c>
      <c r="O69" s="92">
        <f>PCE_Data!V67</f>
        <v>56.691000000000003</v>
      </c>
      <c r="P69" s="92">
        <f>PCE_Data!W67</f>
        <v>42.792999999999999</v>
      </c>
      <c r="Q69" s="92">
        <f>PCE_Data!X67</f>
        <v>122.57599999999999</v>
      </c>
      <c r="R69" s="48">
        <f>HAVER_US!B68</f>
        <v>4507.8999999999996</v>
      </c>
      <c r="S69" s="48">
        <f>HAVER_US!C68</f>
        <v>863.5</v>
      </c>
      <c r="T69" s="48">
        <f>HAVER_US!D68</f>
        <v>439.4</v>
      </c>
      <c r="U69" s="48">
        <f>HAVER_US!E68</f>
        <v>313.39999999999998</v>
      </c>
      <c r="V69" s="48">
        <f>HAVER_US!F68</f>
        <v>7.5333333333333341</v>
      </c>
      <c r="W69" s="48">
        <f>HAVER_US!H68</f>
        <v>78.866666666666674</v>
      </c>
      <c r="Y69" s="48"/>
      <c r="Z69" s="48"/>
    </row>
    <row r="70" spans="1:26" x14ac:dyDescent="0.25">
      <c r="A70" s="47">
        <v>31503</v>
      </c>
      <c r="B70" s="92">
        <f>PCE_Data!F68</f>
        <v>72.209000000000003</v>
      </c>
      <c r="C70" s="92">
        <f>PCE_Data!G68</f>
        <v>110.523</v>
      </c>
      <c r="D70" s="92">
        <f>PCE_Data!H68</f>
        <v>379.06099999999998</v>
      </c>
      <c r="E70" s="92">
        <f>PCE_Data!I68</f>
        <v>74.995999999999995</v>
      </c>
      <c r="F70" s="92">
        <f>PCE_Data!K68</f>
        <v>51.613</v>
      </c>
      <c r="G70" s="92">
        <f>PCE_Data!L68</f>
        <v>101.318</v>
      </c>
      <c r="H70" s="92">
        <f>PCE_Data!M68</f>
        <v>24.131</v>
      </c>
      <c r="I70" s="92">
        <f>PCE_Data!N68</f>
        <v>52.158000000000001</v>
      </c>
      <c r="J70" s="92">
        <f>PCE_Data!Q68</f>
        <v>46.786000000000001</v>
      </c>
      <c r="K70" s="92">
        <f>PCE_Data!R68</f>
        <v>35.479999999999997</v>
      </c>
      <c r="L70" s="92">
        <f>PCE_Data!S68</f>
        <v>50.948</v>
      </c>
      <c r="M70" s="92">
        <f>PCE_Data!T68</f>
        <v>45.05</v>
      </c>
      <c r="N70" s="92">
        <f>PCE_Data!U68</f>
        <v>46.430999999999997</v>
      </c>
      <c r="O70" s="92">
        <f>PCE_Data!V68</f>
        <v>56.072000000000003</v>
      </c>
      <c r="P70" s="92">
        <f>PCE_Data!W68</f>
        <v>43.389000000000003</v>
      </c>
      <c r="Q70" s="92">
        <f>PCE_Data!X68</f>
        <v>119.441</v>
      </c>
      <c r="R70" s="48">
        <f>HAVER_US!B69</f>
        <v>4545.3</v>
      </c>
      <c r="S70" s="48">
        <f>HAVER_US!C69</f>
        <v>855.2</v>
      </c>
      <c r="T70" s="48">
        <f>HAVER_US!D69</f>
        <v>444</v>
      </c>
      <c r="U70" s="48">
        <f>HAVER_US!E69</f>
        <v>315.10000000000002</v>
      </c>
      <c r="V70" s="48">
        <f>HAVER_US!F69</f>
        <v>7.1000000000000005</v>
      </c>
      <c r="W70" s="48">
        <f>HAVER_US!H69</f>
        <v>78.13333333333334</v>
      </c>
      <c r="Y70" s="48"/>
      <c r="Z70" s="48"/>
    </row>
    <row r="71" spans="1:26" x14ac:dyDescent="0.25">
      <c r="A71" s="47">
        <v>31594</v>
      </c>
      <c r="B71" s="92">
        <f>PCE_Data!F69</f>
        <v>73.245000000000005</v>
      </c>
      <c r="C71" s="92">
        <f>PCE_Data!G69</f>
        <v>111.08</v>
      </c>
      <c r="D71" s="92">
        <f>PCE_Data!H69</f>
        <v>376.62799999999999</v>
      </c>
      <c r="E71" s="92">
        <f>PCE_Data!I69</f>
        <v>76.296000000000006</v>
      </c>
      <c r="F71" s="92">
        <f>PCE_Data!K69</f>
        <v>52.402999999999999</v>
      </c>
      <c r="G71" s="92">
        <f>PCE_Data!L69</f>
        <v>102.027</v>
      </c>
      <c r="H71" s="92">
        <f>PCE_Data!M69</f>
        <v>22.516999999999999</v>
      </c>
      <c r="I71" s="92">
        <f>PCE_Data!N69</f>
        <v>52.701000000000001</v>
      </c>
      <c r="J71" s="92">
        <f>PCE_Data!Q69</f>
        <v>47.173999999999999</v>
      </c>
      <c r="K71" s="92">
        <f>PCE_Data!R69</f>
        <v>35.970999999999997</v>
      </c>
      <c r="L71" s="92">
        <f>PCE_Data!S69</f>
        <v>50.945</v>
      </c>
      <c r="M71" s="92">
        <f>PCE_Data!T69</f>
        <v>45.38</v>
      </c>
      <c r="N71" s="92">
        <f>PCE_Data!U69</f>
        <v>46.892000000000003</v>
      </c>
      <c r="O71" s="92">
        <f>PCE_Data!V69</f>
        <v>55.054000000000002</v>
      </c>
      <c r="P71" s="92">
        <f>PCE_Data!W69</f>
        <v>43.817999999999998</v>
      </c>
      <c r="Q71" s="92">
        <f>PCE_Data!X69</f>
        <v>118.30800000000001</v>
      </c>
      <c r="R71" s="48">
        <f>HAVER_US!B70</f>
        <v>4607.7</v>
      </c>
      <c r="S71" s="48">
        <f>HAVER_US!C70</f>
        <v>835.8</v>
      </c>
      <c r="T71" s="48">
        <f>HAVER_US!D70</f>
        <v>459.4</v>
      </c>
      <c r="U71" s="48">
        <f>HAVER_US!E70</f>
        <v>320.5</v>
      </c>
      <c r="V71" s="48">
        <f>HAVER_US!F70</f>
        <v>6.833333333333333</v>
      </c>
      <c r="W71" s="48">
        <f>HAVER_US!H70</f>
        <v>78.233333333333334</v>
      </c>
      <c r="Y71" s="48"/>
      <c r="Z71" s="48"/>
    </row>
    <row r="72" spans="1:26" x14ac:dyDescent="0.25">
      <c r="A72" s="47">
        <v>31686</v>
      </c>
      <c r="B72" s="92">
        <f>PCE_Data!F70</f>
        <v>73.983000000000004</v>
      </c>
      <c r="C72" s="92">
        <f>PCE_Data!G70</f>
        <v>111.45699999999999</v>
      </c>
      <c r="D72" s="92">
        <f>PCE_Data!H70</f>
        <v>375.05399999999997</v>
      </c>
      <c r="E72" s="92">
        <f>PCE_Data!I70</f>
        <v>77.081000000000003</v>
      </c>
      <c r="F72" s="92">
        <f>PCE_Data!K70</f>
        <v>52.744</v>
      </c>
      <c r="G72" s="92">
        <f>PCE_Data!L70</f>
        <v>102.336</v>
      </c>
      <c r="H72" s="92">
        <f>PCE_Data!M70</f>
        <v>21.991</v>
      </c>
      <c r="I72" s="92">
        <f>PCE_Data!N70</f>
        <v>52.991999999999997</v>
      </c>
      <c r="J72" s="92">
        <f>PCE_Data!Q70</f>
        <v>47.459000000000003</v>
      </c>
      <c r="K72" s="92">
        <f>PCE_Data!R70</f>
        <v>36.572000000000003</v>
      </c>
      <c r="L72" s="92">
        <f>PCE_Data!S70</f>
        <v>51.716000000000001</v>
      </c>
      <c r="M72" s="92">
        <f>PCE_Data!T70</f>
        <v>45.753999999999998</v>
      </c>
      <c r="N72" s="92">
        <f>PCE_Data!U70</f>
        <v>47.374000000000002</v>
      </c>
      <c r="O72" s="92">
        <f>PCE_Data!V70</f>
        <v>54.779000000000003</v>
      </c>
      <c r="P72" s="92">
        <f>PCE_Data!W70</f>
        <v>44.162999999999997</v>
      </c>
      <c r="Q72" s="92">
        <f>PCE_Data!X70</f>
        <v>117.625</v>
      </c>
      <c r="R72" s="48">
        <f>HAVER_US!B71</f>
        <v>4657.6000000000004</v>
      </c>
      <c r="S72" s="48">
        <f>HAVER_US!C71</f>
        <v>842.1</v>
      </c>
      <c r="T72" s="48">
        <f>HAVER_US!D71</f>
        <v>468.6</v>
      </c>
      <c r="U72" s="48">
        <f>HAVER_US!E71</f>
        <v>335</v>
      </c>
      <c r="V72" s="48">
        <f>HAVER_US!F71</f>
        <v>6.5</v>
      </c>
      <c r="W72" s="48">
        <f>HAVER_US!H71</f>
        <v>78.833333333333329</v>
      </c>
      <c r="Y72" s="48"/>
      <c r="Z72" s="48"/>
    </row>
    <row r="73" spans="1:26" x14ac:dyDescent="0.25">
      <c r="A73" s="47">
        <v>31778</v>
      </c>
      <c r="B73" s="92">
        <f>PCE_Data!F71</f>
        <v>74.474000000000004</v>
      </c>
      <c r="C73" s="92">
        <f>PCE_Data!G71</f>
        <v>112.05</v>
      </c>
      <c r="D73" s="92">
        <f>PCE_Data!H71</f>
        <v>377.45299999999997</v>
      </c>
      <c r="E73" s="92">
        <f>PCE_Data!I71</f>
        <v>79</v>
      </c>
      <c r="F73" s="92">
        <f>PCE_Data!K71</f>
        <v>53.249000000000002</v>
      </c>
      <c r="G73" s="92">
        <f>PCE_Data!L71</f>
        <v>103.625</v>
      </c>
      <c r="H73" s="92">
        <f>PCE_Data!M71</f>
        <v>24.425999999999998</v>
      </c>
      <c r="I73" s="92">
        <f>PCE_Data!N71</f>
        <v>53.756999999999998</v>
      </c>
      <c r="J73" s="92">
        <f>PCE_Data!Q71</f>
        <v>47.881</v>
      </c>
      <c r="K73" s="92">
        <f>PCE_Data!R71</f>
        <v>37.103000000000002</v>
      </c>
      <c r="L73" s="92">
        <f>PCE_Data!S71</f>
        <v>52.371000000000002</v>
      </c>
      <c r="M73" s="92">
        <f>PCE_Data!T71</f>
        <v>46.253</v>
      </c>
      <c r="N73" s="92">
        <f>PCE_Data!U71</f>
        <v>47.887999999999998</v>
      </c>
      <c r="O73" s="92">
        <f>PCE_Data!V71</f>
        <v>52.762999999999998</v>
      </c>
      <c r="P73" s="92">
        <f>PCE_Data!W71</f>
        <v>44.125</v>
      </c>
      <c r="Q73" s="92">
        <f>PCE_Data!X71</f>
        <v>117.452</v>
      </c>
      <c r="R73" s="48">
        <f>HAVER_US!B72</f>
        <v>4722.2</v>
      </c>
      <c r="S73" s="48">
        <f>HAVER_US!C72</f>
        <v>871.2</v>
      </c>
      <c r="T73" s="48">
        <f>HAVER_US!D72</f>
        <v>477.7</v>
      </c>
      <c r="U73" s="48">
        <f>HAVER_US!E72</f>
        <v>336.5</v>
      </c>
      <c r="V73" s="48">
        <f>HAVER_US!F72</f>
        <v>7.1333333333333329</v>
      </c>
      <c r="W73" s="48">
        <f>HAVER_US!H72</f>
        <v>79.5</v>
      </c>
      <c r="Y73" s="48"/>
      <c r="Z73" s="48"/>
    </row>
    <row r="74" spans="1:26" x14ac:dyDescent="0.25">
      <c r="A74" s="47">
        <v>31868</v>
      </c>
      <c r="B74" s="92">
        <f>PCE_Data!F72</f>
        <v>75.766999999999996</v>
      </c>
      <c r="C74" s="92">
        <f>PCE_Data!G72</f>
        <v>112.44</v>
      </c>
      <c r="D74" s="92">
        <f>PCE_Data!H72</f>
        <v>374.35</v>
      </c>
      <c r="E74" s="92">
        <f>PCE_Data!I72</f>
        <v>80.013999999999996</v>
      </c>
      <c r="F74" s="92">
        <f>PCE_Data!K72</f>
        <v>53.671999999999997</v>
      </c>
      <c r="G74" s="92">
        <f>PCE_Data!L72</f>
        <v>104.765</v>
      </c>
      <c r="H74" s="92">
        <f>PCE_Data!M72</f>
        <v>24.989000000000001</v>
      </c>
      <c r="I74" s="92">
        <f>PCE_Data!N72</f>
        <v>54.32</v>
      </c>
      <c r="J74" s="92">
        <f>PCE_Data!Q72</f>
        <v>48.390999999999998</v>
      </c>
      <c r="K74" s="92">
        <f>PCE_Data!R72</f>
        <v>37.747</v>
      </c>
      <c r="L74" s="92">
        <f>PCE_Data!S72</f>
        <v>52.713999999999999</v>
      </c>
      <c r="M74" s="92">
        <f>PCE_Data!T72</f>
        <v>46.773000000000003</v>
      </c>
      <c r="N74" s="92">
        <f>PCE_Data!U72</f>
        <v>48.289000000000001</v>
      </c>
      <c r="O74" s="92">
        <f>PCE_Data!V72</f>
        <v>52.816000000000003</v>
      </c>
      <c r="P74" s="92">
        <f>PCE_Data!W72</f>
        <v>44.415999999999997</v>
      </c>
      <c r="Q74" s="92">
        <f>PCE_Data!X72</f>
        <v>116.723</v>
      </c>
      <c r="R74" s="48">
        <f>HAVER_US!B73</f>
        <v>4806.2</v>
      </c>
      <c r="S74" s="48">
        <f>HAVER_US!C73</f>
        <v>874.6</v>
      </c>
      <c r="T74" s="48">
        <f>HAVER_US!D73</f>
        <v>502.3</v>
      </c>
      <c r="U74" s="48">
        <f>HAVER_US!E73</f>
        <v>355.4</v>
      </c>
      <c r="V74" s="48">
        <f>HAVER_US!F73</f>
        <v>6.2</v>
      </c>
      <c r="W74" s="48">
        <f>HAVER_US!H73</f>
        <v>80.5</v>
      </c>
      <c r="Y74" s="48"/>
      <c r="Z74" s="48"/>
    </row>
    <row r="75" spans="1:26" x14ac:dyDescent="0.25">
      <c r="A75" s="47">
        <v>31959</v>
      </c>
      <c r="B75" s="92">
        <f>PCE_Data!F73</f>
        <v>76.822000000000003</v>
      </c>
      <c r="C75" s="92">
        <f>PCE_Data!G73</f>
        <v>112.88500000000001</v>
      </c>
      <c r="D75" s="92">
        <f>PCE_Data!H73</f>
        <v>370.44799999999998</v>
      </c>
      <c r="E75" s="92">
        <f>PCE_Data!I73</f>
        <v>81.61</v>
      </c>
      <c r="F75" s="92">
        <f>PCE_Data!K73</f>
        <v>53.862000000000002</v>
      </c>
      <c r="G75" s="92">
        <f>PCE_Data!L73</f>
        <v>104.90300000000001</v>
      </c>
      <c r="H75" s="92">
        <f>PCE_Data!M73</f>
        <v>26.074999999999999</v>
      </c>
      <c r="I75" s="92">
        <f>PCE_Data!N73</f>
        <v>54.860999999999997</v>
      </c>
      <c r="J75" s="92">
        <f>PCE_Data!Q73</f>
        <v>48.808</v>
      </c>
      <c r="K75" s="92">
        <f>PCE_Data!R73</f>
        <v>38.365000000000002</v>
      </c>
      <c r="L75" s="92">
        <f>PCE_Data!S73</f>
        <v>53.529000000000003</v>
      </c>
      <c r="M75" s="92">
        <f>PCE_Data!T73</f>
        <v>47.244</v>
      </c>
      <c r="N75" s="92">
        <f>PCE_Data!U73</f>
        <v>48.789000000000001</v>
      </c>
      <c r="O75" s="92">
        <f>PCE_Data!V73</f>
        <v>53.021999999999998</v>
      </c>
      <c r="P75" s="92">
        <f>PCE_Data!W73</f>
        <v>44.716999999999999</v>
      </c>
      <c r="Q75" s="92">
        <f>PCE_Data!X73</f>
        <v>117.346</v>
      </c>
      <c r="R75" s="48">
        <f>HAVER_US!B74</f>
        <v>4884.6000000000004</v>
      </c>
      <c r="S75" s="48">
        <f>HAVER_US!C74</f>
        <v>876.5</v>
      </c>
      <c r="T75" s="48">
        <f>HAVER_US!D74</f>
        <v>517.29999999999995</v>
      </c>
      <c r="U75" s="48">
        <f>HAVER_US!E74</f>
        <v>371.9</v>
      </c>
      <c r="V75" s="48">
        <f>HAVER_US!F74</f>
        <v>5.8666666666666663</v>
      </c>
      <c r="W75" s="48">
        <f>HAVER_US!H74</f>
        <v>81.533333333333346</v>
      </c>
      <c r="Y75" s="48"/>
      <c r="Z75" s="48"/>
    </row>
    <row r="76" spans="1:26" x14ac:dyDescent="0.25">
      <c r="A76" s="47">
        <v>32051</v>
      </c>
      <c r="B76" s="92">
        <f>PCE_Data!F74</f>
        <v>77.241</v>
      </c>
      <c r="C76" s="92">
        <f>PCE_Data!G74</f>
        <v>112.687</v>
      </c>
      <c r="D76" s="92">
        <f>PCE_Data!H74</f>
        <v>371.62900000000002</v>
      </c>
      <c r="E76" s="92">
        <f>PCE_Data!I74</f>
        <v>82.626000000000005</v>
      </c>
      <c r="F76" s="92">
        <f>PCE_Data!K74</f>
        <v>54.011000000000003</v>
      </c>
      <c r="G76" s="92">
        <f>PCE_Data!L74</f>
        <v>106.43300000000001</v>
      </c>
      <c r="H76" s="92">
        <f>PCE_Data!M74</f>
        <v>26.16</v>
      </c>
      <c r="I76" s="92">
        <f>PCE_Data!N74</f>
        <v>55.212000000000003</v>
      </c>
      <c r="J76" s="92">
        <f>PCE_Data!Q74</f>
        <v>49.314999999999998</v>
      </c>
      <c r="K76" s="92">
        <f>PCE_Data!R74</f>
        <v>38.951000000000001</v>
      </c>
      <c r="L76" s="92">
        <f>PCE_Data!S74</f>
        <v>54.34</v>
      </c>
      <c r="M76" s="92">
        <f>PCE_Data!T74</f>
        <v>47.692</v>
      </c>
      <c r="N76" s="92">
        <f>PCE_Data!U74</f>
        <v>49.179000000000002</v>
      </c>
      <c r="O76" s="92">
        <f>PCE_Data!V74</f>
        <v>53.552</v>
      </c>
      <c r="P76" s="92">
        <f>PCE_Data!W74</f>
        <v>45.136000000000003</v>
      </c>
      <c r="Q76" s="92">
        <f>PCE_Data!X74</f>
        <v>117.23</v>
      </c>
      <c r="R76" s="48">
        <f>HAVER_US!B75</f>
        <v>5008</v>
      </c>
      <c r="S76" s="48">
        <f>HAVER_US!C75</f>
        <v>946.5</v>
      </c>
      <c r="T76" s="48">
        <f>HAVER_US!D75</f>
        <v>537.5</v>
      </c>
      <c r="U76" s="48">
        <f>HAVER_US!E75</f>
        <v>392.1</v>
      </c>
      <c r="V76" s="48">
        <f>HAVER_US!F75</f>
        <v>5.5666666666666673</v>
      </c>
      <c r="W76" s="48">
        <f>HAVER_US!H75</f>
        <v>83.1</v>
      </c>
      <c r="Y76" s="48"/>
      <c r="Z76" s="48"/>
    </row>
    <row r="77" spans="1:26" x14ac:dyDescent="0.25">
      <c r="A77" s="47">
        <v>32143</v>
      </c>
      <c r="B77" s="92">
        <f>PCE_Data!F75</f>
        <v>76.402000000000001</v>
      </c>
      <c r="C77" s="92">
        <f>PCE_Data!G75</f>
        <v>113.131</v>
      </c>
      <c r="D77" s="92">
        <f>PCE_Data!H75</f>
        <v>371.43599999999998</v>
      </c>
      <c r="E77" s="92">
        <f>PCE_Data!I75</f>
        <v>84.093999999999994</v>
      </c>
      <c r="F77" s="92">
        <f>PCE_Data!K75</f>
        <v>54.326000000000001</v>
      </c>
      <c r="G77" s="92">
        <f>PCE_Data!L75</f>
        <v>106.331</v>
      </c>
      <c r="H77" s="92">
        <f>PCE_Data!M75</f>
        <v>25.577999999999999</v>
      </c>
      <c r="I77" s="92">
        <f>PCE_Data!N75</f>
        <v>55.969000000000001</v>
      </c>
      <c r="J77" s="92">
        <f>PCE_Data!Q75</f>
        <v>49.82</v>
      </c>
      <c r="K77" s="92">
        <f>PCE_Data!R75</f>
        <v>39.726999999999997</v>
      </c>
      <c r="L77" s="92">
        <f>PCE_Data!S75</f>
        <v>54.762999999999998</v>
      </c>
      <c r="M77" s="92">
        <f>PCE_Data!T75</f>
        <v>48.058</v>
      </c>
      <c r="N77" s="92">
        <f>PCE_Data!U75</f>
        <v>49.790999999999997</v>
      </c>
      <c r="O77" s="92">
        <f>PCE_Data!V75</f>
        <v>54.313000000000002</v>
      </c>
      <c r="P77" s="92">
        <f>PCE_Data!W75</f>
        <v>45.625999999999998</v>
      </c>
      <c r="Q77" s="92">
        <f>PCE_Data!X75</f>
        <v>117.048</v>
      </c>
      <c r="R77" s="48">
        <f>HAVER_US!B76</f>
        <v>5073.3999999999996</v>
      </c>
      <c r="S77" s="48">
        <f>HAVER_US!C76</f>
        <v>908.6</v>
      </c>
      <c r="T77" s="48">
        <f>HAVER_US!D76</f>
        <v>542.70000000000005</v>
      </c>
      <c r="U77" s="48">
        <f>HAVER_US!E76</f>
        <v>418.7</v>
      </c>
      <c r="V77" s="48">
        <f>HAVER_US!F76</f>
        <v>6.1333333333333329</v>
      </c>
      <c r="W77" s="48">
        <f>HAVER_US!H76</f>
        <v>83.600000000000009</v>
      </c>
      <c r="Y77" s="48"/>
      <c r="Z77" s="48"/>
    </row>
    <row r="78" spans="1:26" x14ac:dyDescent="0.25">
      <c r="A78" s="47">
        <v>32234</v>
      </c>
      <c r="B78" s="92">
        <f>PCE_Data!F76</f>
        <v>76.718999999999994</v>
      </c>
      <c r="C78" s="92">
        <f>PCE_Data!G76</f>
        <v>114.125</v>
      </c>
      <c r="D78" s="92">
        <f>PCE_Data!H76</f>
        <v>371.42700000000002</v>
      </c>
      <c r="E78" s="92">
        <f>PCE_Data!I76</f>
        <v>85.230999999999995</v>
      </c>
      <c r="F78" s="92">
        <f>PCE_Data!K76</f>
        <v>54.774000000000001</v>
      </c>
      <c r="G78" s="92">
        <f>PCE_Data!L76</f>
        <v>108.375</v>
      </c>
      <c r="H78" s="92">
        <f>PCE_Data!M76</f>
        <v>25.52</v>
      </c>
      <c r="I78" s="92">
        <f>PCE_Data!N76</f>
        <v>56.591000000000001</v>
      </c>
      <c r="J78" s="92">
        <f>PCE_Data!Q76</f>
        <v>50.216999999999999</v>
      </c>
      <c r="K78" s="92">
        <f>PCE_Data!R76</f>
        <v>40.600999999999999</v>
      </c>
      <c r="L78" s="92">
        <f>PCE_Data!S76</f>
        <v>55.44</v>
      </c>
      <c r="M78" s="92">
        <f>PCE_Data!T76</f>
        <v>48.506</v>
      </c>
      <c r="N78" s="92">
        <f>PCE_Data!U76</f>
        <v>50.39</v>
      </c>
      <c r="O78" s="92">
        <f>PCE_Data!V76</f>
        <v>55.134999999999998</v>
      </c>
      <c r="P78" s="92">
        <f>PCE_Data!W76</f>
        <v>46.304000000000002</v>
      </c>
      <c r="Q78" s="92">
        <f>PCE_Data!X76</f>
        <v>116.398</v>
      </c>
      <c r="R78" s="48">
        <f>HAVER_US!B77</f>
        <v>5190</v>
      </c>
      <c r="S78" s="48">
        <f>HAVER_US!C77</f>
        <v>934.5</v>
      </c>
      <c r="T78" s="48">
        <f>HAVER_US!D77</f>
        <v>546.1</v>
      </c>
      <c r="U78" s="48">
        <f>HAVER_US!E77</f>
        <v>439.5</v>
      </c>
      <c r="V78" s="48">
        <f>HAVER_US!F77</f>
        <v>5.3999999999999995</v>
      </c>
      <c r="W78" s="48">
        <f>HAVER_US!H77</f>
        <v>84.233333333333334</v>
      </c>
      <c r="Y78" s="48"/>
      <c r="Z78" s="48"/>
    </row>
    <row r="79" spans="1:26" x14ac:dyDescent="0.25">
      <c r="A79" s="47">
        <v>32325</v>
      </c>
      <c r="B79" s="92">
        <f>PCE_Data!F77</f>
        <v>77.697000000000003</v>
      </c>
      <c r="C79" s="92">
        <f>PCE_Data!G77</f>
        <v>114.35</v>
      </c>
      <c r="D79" s="92">
        <f>PCE_Data!H77</f>
        <v>369.96300000000002</v>
      </c>
      <c r="E79" s="92">
        <f>PCE_Data!I77</f>
        <v>86.685000000000002</v>
      </c>
      <c r="F79" s="92">
        <f>PCE_Data!K77</f>
        <v>55.831000000000003</v>
      </c>
      <c r="G79" s="92">
        <f>PCE_Data!L77</f>
        <v>108.54600000000001</v>
      </c>
      <c r="H79" s="92">
        <f>PCE_Data!M77</f>
        <v>25.850999999999999</v>
      </c>
      <c r="I79" s="92">
        <f>PCE_Data!N77</f>
        <v>57.341999999999999</v>
      </c>
      <c r="J79" s="92">
        <f>PCE_Data!Q77</f>
        <v>50.76</v>
      </c>
      <c r="K79" s="92">
        <f>PCE_Data!R77</f>
        <v>41.435000000000002</v>
      </c>
      <c r="L79" s="92">
        <f>PCE_Data!S77</f>
        <v>56.122</v>
      </c>
      <c r="M79" s="92">
        <f>PCE_Data!T77</f>
        <v>48.889000000000003</v>
      </c>
      <c r="N79" s="92">
        <f>PCE_Data!U77</f>
        <v>50.911999999999999</v>
      </c>
      <c r="O79" s="92">
        <f>PCE_Data!V77</f>
        <v>56.488</v>
      </c>
      <c r="P79" s="92">
        <f>PCE_Data!W77</f>
        <v>46.689</v>
      </c>
      <c r="Q79" s="92">
        <f>PCE_Data!X77</f>
        <v>115.471</v>
      </c>
      <c r="R79" s="48">
        <f>HAVER_US!B78</f>
        <v>5282.8</v>
      </c>
      <c r="S79" s="48">
        <f>HAVER_US!C78</f>
        <v>942</v>
      </c>
      <c r="T79" s="48">
        <f>HAVER_US!D78</f>
        <v>552.79999999999995</v>
      </c>
      <c r="U79" s="48">
        <f>HAVER_US!E78</f>
        <v>453.6</v>
      </c>
      <c r="V79" s="48">
        <f>HAVER_US!F78</f>
        <v>5.3666666666666671</v>
      </c>
      <c r="W79" s="48">
        <f>HAVER_US!H78</f>
        <v>84.399999999999991</v>
      </c>
      <c r="Y79" s="48"/>
      <c r="Z79" s="48"/>
    </row>
    <row r="80" spans="1:26" x14ac:dyDescent="0.25">
      <c r="A80" s="47">
        <v>32417</v>
      </c>
      <c r="B80" s="92">
        <f>PCE_Data!F78</f>
        <v>78.266000000000005</v>
      </c>
      <c r="C80" s="92">
        <f>PCE_Data!G78</f>
        <v>114.873</v>
      </c>
      <c r="D80" s="92">
        <f>PCE_Data!H78</f>
        <v>371.47899999999998</v>
      </c>
      <c r="E80" s="92">
        <f>PCE_Data!I78</f>
        <v>88.349000000000004</v>
      </c>
      <c r="F80" s="92">
        <f>PCE_Data!K78</f>
        <v>56.268000000000001</v>
      </c>
      <c r="G80" s="92">
        <f>PCE_Data!L78</f>
        <v>109.976</v>
      </c>
      <c r="H80" s="92">
        <f>PCE_Data!M78</f>
        <v>25.46</v>
      </c>
      <c r="I80" s="92">
        <f>PCE_Data!N78</f>
        <v>58.011000000000003</v>
      </c>
      <c r="J80" s="92">
        <f>PCE_Data!Q78</f>
        <v>51.295999999999999</v>
      </c>
      <c r="K80" s="92">
        <f>PCE_Data!R78</f>
        <v>42.265999999999998</v>
      </c>
      <c r="L80" s="92">
        <f>PCE_Data!S78</f>
        <v>56.584000000000003</v>
      </c>
      <c r="M80" s="92">
        <f>PCE_Data!T78</f>
        <v>49.719000000000001</v>
      </c>
      <c r="N80" s="92">
        <f>PCE_Data!U78</f>
        <v>51.4</v>
      </c>
      <c r="O80" s="92">
        <f>PCE_Data!V78</f>
        <v>56.953000000000003</v>
      </c>
      <c r="P80" s="92">
        <f>PCE_Data!W78</f>
        <v>47.255000000000003</v>
      </c>
      <c r="Q80" s="92">
        <f>PCE_Data!X78</f>
        <v>114.417</v>
      </c>
      <c r="R80" s="48">
        <f>HAVER_US!B79</f>
        <v>5399.5</v>
      </c>
      <c r="S80" s="48">
        <f>HAVER_US!C79</f>
        <v>962.7</v>
      </c>
      <c r="T80" s="48">
        <f>HAVER_US!D79</f>
        <v>574.29999999999995</v>
      </c>
      <c r="U80" s="48">
        <f>HAVER_US!E79</f>
        <v>466.6</v>
      </c>
      <c r="V80" s="48">
        <f>HAVER_US!F79</f>
        <v>5.0666666666666664</v>
      </c>
      <c r="W80" s="48">
        <f>HAVER_US!H79</f>
        <v>84.833333333333329</v>
      </c>
      <c r="Y80" s="48"/>
      <c r="Z80" s="48"/>
    </row>
    <row r="81" spans="1:26" x14ac:dyDescent="0.25">
      <c r="A81" s="47">
        <v>32509</v>
      </c>
      <c r="B81" s="92">
        <f>PCE_Data!F79</f>
        <v>79.215000000000003</v>
      </c>
      <c r="C81" s="92">
        <f>PCE_Data!G79</f>
        <v>114.36499999999999</v>
      </c>
      <c r="D81" s="92">
        <f>PCE_Data!H79</f>
        <v>372.03100000000001</v>
      </c>
      <c r="E81" s="92">
        <f>PCE_Data!I79</f>
        <v>88.88</v>
      </c>
      <c r="F81" s="92">
        <f>PCE_Data!K79</f>
        <v>57.078000000000003</v>
      </c>
      <c r="G81" s="92">
        <f>PCE_Data!L79</f>
        <v>109.864</v>
      </c>
      <c r="H81" s="92">
        <f>PCE_Data!M79</f>
        <v>26.184999999999999</v>
      </c>
      <c r="I81" s="92">
        <f>PCE_Data!N79</f>
        <v>59.042999999999999</v>
      </c>
      <c r="J81" s="92">
        <f>PCE_Data!Q79</f>
        <v>51.737000000000002</v>
      </c>
      <c r="K81" s="92">
        <f>PCE_Data!R79</f>
        <v>43.222000000000001</v>
      </c>
      <c r="L81" s="92">
        <f>PCE_Data!S79</f>
        <v>57.871000000000002</v>
      </c>
      <c r="M81" s="92">
        <f>PCE_Data!T79</f>
        <v>50.453000000000003</v>
      </c>
      <c r="N81" s="92">
        <f>PCE_Data!U79</f>
        <v>51.997999999999998</v>
      </c>
      <c r="O81" s="92">
        <f>PCE_Data!V79</f>
        <v>57.390999999999998</v>
      </c>
      <c r="P81" s="92">
        <f>PCE_Data!W79</f>
        <v>47.634999999999998</v>
      </c>
      <c r="Q81" s="92">
        <f>PCE_Data!X79</f>
        <v>112.679</v>
      </c>
      <c r="R81" s="48">
        <f>HAVER_US!B80</f>
        <v>5511.3</v>
      </c>
      <c r="S81" s="48">
        <f>HAVER_US!C80</f>
        <v>1005.5</v>
      </c>
      <c r="T81" s="48">
        <f>HAVER_US!D80</f>
        <v>586.20000000000005</v>
      </c>
      <c r="U81" s="48">
        <f>HAVER_US!E80</f>
        <v>485.2</v>
      </c>
      <c r="V81" s="48">
        <f>HAVER_US!F80</f>
        <v>5.6000000000000005</v>
      </c>
      <c r="W81" s="48">
        <f>HAVER_US!H80</f>
        <v>84.899999999999991</v>
      </c>
      <c r="Y81" s="48"/>
      <c r="Z81" s="48"/>
    </row>
    <row r="82" spans="1:26" x14ac:dyDescent="0.25">
      <c r="A82" s="47">
        <v>32599</v>
      </c>
      <c r="B82" s="92">
        <f>PCE_Data!F80</f>
        <v>79.611000000000004</v>
      </c>
      <c r="C82" s="92">
        <f>PCE_Data!G80</f>
        <v>113.76300000000001</v>
      </c>
      <c r="D82" s="92">
        <f>PCE_Data!H80</f>
        <v>369.791</v>
      </c>
      <c r="E82" s="92">
        <f>PCE_Data!I80</f>
        <v>89.796999999999997</v>
      </c>
      <c r="F82" s="92">
        <f>PCE_Data!K80</f>
        <v>58.100999999999999</v>
      </c>
      <c r="G82" s="92">
        <f>PCE_Data!L80</f>
        <v>110.393</v>
      </c>
      <c r="H82" s="92">
        <f>PCE_Data!M80</f>
        <v>29.562999999999999</v>
      </c>
      <c r="I82" s="92">
        <f>PCE_Data!N80</f>
        <v>59.781999999999996</v>
      </c>
      <c r="J82" s="92">
        <f>PCE_Data!Q80</f>
        <v>52.244999999999997</v>
      </c>
      <c r="K82" s="92">
        <f>PCE_Data!R80</f>
        <v>44.128999999999998</v>
      </c>
      <c r="L82" s="92">
        <f>PCE_Data!S80</f>
        <v>58.177</v>
      </c>
      <c r="M82" s="92">
        <f>PCE_Data!T80</f>
        <v>50.899000000000001</v>
      </c>
      <c r="N82" s="92">
        <f>PCE_Data!U80</f>
        <v>52.619</v>
      </c>
      <c r="O82" s="92">
        <f>PCE_Data!V80</f>
        <v>57.936999999999998</v>
      </c>
      <c r="P82" s="92">
        <f>PCE_Data!W80</f>
        <v>48.072000000000003</v>
      </c>
      <c r="Q82" s="92">
        <f>PCE_Data!X80</f>
        <v>109.974</v>
      </c>
      <c r="R82" s="48">
        <f>HAVER_US!B81</f>
        <v>5612.5</v>
      </c>
      <c r="S82" s="48">
        <f>HAVER_US!C81</f>
        <v>1001</v>
      </c>
      <c r="T82" s="48">
        <f>HAVER_US!D81</f>
        <v>595.4</v>
      </c>
      <c r="U82" s="48">
        <f>HAVER_US!E81</f>
        <v>507.2</v>
      </c>
      <c r="V82" s="48">
        <f>HAVER_US!F81</f>
        <v>5.2</v>
      </c>
      <c r="W82" s="48">
        <f>HAVER_US!H81</f>
        <v>84.133333333333326</v>
      </c>
      <c r="Y82" s="48"/>
      <c r="Z82" s="48"/>
    </row>
    <row r="83" spans="1:26" x14ac:dyDescent="0.25">
      <c r="A83" s="47">
        <v>32690</v>
      </c>
      <c r="B83" s="92">
        <f>PCE_Data!F81</f>
        <v>79.506</v>
      </c>
      <c r="C83" s="92">
        <f>PCE_Data!G81</f>
        <v>114.741</v>
      </c>
      <c r="D83" s="92">
        <f>PCE_Data!H81</f>
        <v>368.51100000000002</v>
      </c>
      <c r="E83" s="92">
        <f>PCE_Data!I81</f>
        <v>90.867999999999995</v>
      </c>
      <c r="F83" s="92">
        <f>PCE_Data!K81</f>
        <v>58.622999999999998</v>
      </c>
      <c r="G83" s="92">
        <f>PCE_Data!L81</f>
        <v>109.06399999999999</v>
      </c>
      <c r="H83" s="92">
        <f>PCE_Data!M81</f>
        <v>28.201000000000001</v>
      </c>
      <c r="I83" s="92">
        <f>PCE_Data!N81</f>
        <v>60.6</v>
      </c>
      <c r="J83" s="92">
        <f>PCE_Data!Q81</f>
        <v>52.816000000000003</v>
      </c>
      <c r="K83" s="92">
        <f>PCE_Data!R81</f>
        <v>45.079000000000001</v>
      </c>
      <c r="L83" s="92">
        <f>PCE_Data!S81</f>
        <v>58.146000000000001</v>
      </c>
      <c r="M83" s="92">
        <f>PCE_Data!T81</f>
        <v>51.548999999999999</v>
      </c>
      <c r="N83" s="92">
        <f>PCE_Data!U81</f>
        <v>53.238</v>
      </c>
      <c r="O83" s="92">
        <f>PCE_Data!V81</f>
        <v>57.878</v>
      </c>
      <c r="P83" s="92">
        <f>PCE_Data!W81</f>
        <v>48.414000000000001</v>
      </c>
      <c r="Q83" s="92">
        <f>PCE_Data!X81</f>
        <v>106.895</v>
      </c>
      <c r="R83" s="48">
        <f>HAVER_US!B82</f>
        <v>5695.4</v>
      </c>
      <c r="S83" s="48">
        <f>HAVER_US!C82</f>
        <v>996.5</v>
      </c>
      <c r="T83" s="48">
        <f>HAVER_US!D82</f>
        <v>584.4</v>
      </c>
      <c r="U83" s="48">
        <f>HAVER_US!E82</f>
        <v>509.4</v>
      </c>
      <c r="V83" s="48">
        <f>HAVER_US!F82</f>
        <v>5.1666666666666661</v>
      </c>
      <c r="W83" s="48">
        <f>HAVER_US!H82</f>
        <v>83.100000000000009</v>
      </c>
      <c r="Y83" s="48"/>
      <c r="Z83" s="48"/>
    </row>
    <row r="84" spans="1:26" x14ac:dyDescent="0.25">
      <c r="A84" s="47">
        <v>32782</v>
      </c>
      <c r="B84" s="92">
        <f>PCE_Data!F82</f>
        <v>79.884</v>
      </c>
      <c r="C84" s="92">
        <f>PCE_Data!G82</f>
        <v>114.97</v>
      </c>
      <c r="D84" s="92">
        <f>PCE_Data!H82</f>
        <v>370.02300000000002</v>
      </c>
      <c r="E84" s="92">
        <f>PCE_Data!I82</f>
        <v>90.823999999999998</v>
      </c>
      <c r="F84" s="92">
        <f>PCE_Data!K82</f>
        <v>59.063000000000002</v>
      </c>
      <c r="G84" s="92">
        <f>PCE_Data!L82</f>
        <v>110.247</v>
      </c>
      <c r="H84" s="92">
        <f>PCE_Data!M82</f>
        <v>27.536999999999999</v>
      </c>
      <c r="I84" s="92">
        <f>PCE_Data!N82</f>
        <v>61.079000000000001</v>
      </c>
      <c r="J84" s="92">
        <f>PCE_Data!Q82</f>
        <v>53.436</v>
      </c>
      <c r="K84" s="92">
        <f>PCE_Data!R82</f>
        <v>46.02</v>
      </c>
      <c r="L84" s="92">
        <f>PCE_Data!S82</f>
        <v>58.514000000000003</v>
      </c>
      <c r="M84" s="92">
        <f>PCE_Data!T82</f>
        <v>51.973999999999997</v>
      </c>
      <c r="N84" s="92">
        <f>PCE_Data!U82</f>
        <v>53.808</v>
      </c>
      <c r="O84" s="92">
        <f>PCE_Data!V82</f>
        <v>58.145000000000003</v>
      </c>
      <c r="P84" s="92">
        <f>PCE_Data!W82</f>
        <v>48.75</v>
      </c>
      <c r="Q84" s="92">
        <f>PCE_Data!X82</f>
        <v>103.508</v>
      </c>
      <c r="R84" s="48">
        <f>HAVER_US!B83</f>
        <v>5747.2</v>
      </c>
      <c r="S84" s="48">
        <f>HAVER_US!C83</f>
        <v>995.8</v>
      </c>
      <c r="T84" s="48">
        <f>HAVER_US!D83</f>
        <v>598.20000000000005</v>
      </c>
      <c r="U84" s="48">
        <f>HAVER_US!E83</f>
        <v>515.4</v>
      </c>
      <c r="V84" s="48">
        <f>HAVER_US!F83</f>
        <v>5.0999999999999996</v>
      </c>
      <c r="W84" s="48">
        <f>HAVER_US!H83</f>
        <v>82.833333333333329</v>
      </c>
      <c r="Y84" s="48"/>
      <c r="Z84" s="48"/>
    </row>
    <row r="85" spans="1:26" x14ac:dyDescent="0.25">
      <c r="A85" s="47">
        <v>32874</v>
      </c>
      <c r="B85" s="92">
        <f>PCE_Data!F83</f>
        <v>79.983999999999995</v>
      </c>
      <c r="C85" s="92">
        <f>PCE_Data!G83</f>
        <v>115.46299999999999</v>
      </c>
      <c r="D85" s="92">
        <f>PCE_Data!H83</f>
        <v>368.91899999999998</v>
      </c>
      <c r="E85" s="92">
        <f>PCE_Data!I83</f>
        <v>93.986999999999995</v>
      </c>
      <c r="F85" s="92">
        <f>PCE_Data!K83</f>
        <v>60.412999999999997</v>
      </c>
      <c r="G85" s="92">
        <f>PCE_Data!L83</f>
        <v>111.94199999999999</v>
      </c>
      <c r="H85" s="92">
        <f>PCE_Data!M83</f>
        <v>29.646000000000001</v>
      </c>
      <c r="I85" s="92">
        <f>PCE_Data!N83</f>
        <v>61.981999999999999</v>
      </c>
      <c r="J85" s="92">
        <f>PCE_Data!Q83</f>
        <v>53.939</v>
      </c>
      <c r="K85" s="92">
        <f>PCE_Data!R83</f>
        <v>46.878</v>
      </c>
      <c r="L85" s="92">
        <f>PCE_Data!S83</f>
        <v>59.418999999999997</v>
      </c>
      <c r="M85" s="92">
        <f>PCE_Data!T83</f>
        <v>52.843000000000004</v>
      </c>
      <c r="N85" s="92">
        <f>PCE_Data!U83</f>
        <v>54.465000000000003</v>
      </c>
      <c r="O85" s="92">
        <f>PCE_Data!V83</f>
        <v>58.57</v>
      </c>
      <c r="P85" s="92">
        <f>PCE_Data!W83</f>
        <v>49.292999999999999</v>
      </c>
      <c r="Q85" s="92">
        <f>PCE_Data!X83</f>
        <v>102.904</v>
      </c>
      <c r="R85" s="48">
        <f>HAVER_US!B84</f>
        <v>5872.7</v>
      </c>
      <c r="S85" s="48">
        <f>HAVER_US!C84</f>
        <v>1010.8</v>
      </c>
      <c r="T85" s="48">
        <f>HAVER_US!D84</f>
        <v>626.79999999999995</v>
      </c>
      <c r="U85" s="48">
        <f>HAVER_US!E84</f>
        <v>538.20000000000005</v>
      </c>
      <c r="V85" s="48">
        <f>HAVER_US!F84</f>
        <v>5.8</v>
      </c>
      <c r="W85" s="48">
        <f>HAVER_US!H84</f>
        <v>82.866666666666674</v>
      </c>
      <c r="Y85" s="48"/>
      <c r="Z85" s="48"/>
    </row>
    <row r="86" spans="1:26" x14ac:dyDescent="0.25">
      <c r="A86" s="47">
        <v>32964</v>
      </c>
      <c r="B86" s="92">
        <f>PCE_Data!F84</f>
        <v>79.557000000000002</v>
      </c>
      <c r="C86" s="92">
        <f>PCE_Data!G84</f>
        <v>115.58199999999999</v>
      </c>
      <c r="D86" s="92">
        <f>PCE_Data!H84</f>
        <v>367.66</v>
      </c>
      <c r="E86" s="92">
        <f>PCE_Data!I84</f>
        <v>96.05</v>
      </c>
      <c r="F86" s="92">
        <f>PCE_Data!K84</f>
        <v>60.576000000000001</v>
      </c>
      <c r="G86" s="92">
        <f>PCE_Data!L84</f>
        <v>113.685</v>
      </c>
      <c r="H86" s="92">
        <f>PCE_Data!M84</f>
        <v>29.116</v>
      </c>
      <c r="I86" s="92">
        <f>PCE_Data!N84</f>
        <v>62.777000000000001</v>
      </c>
      <c r="J86" s="92">
        <f>PCE_Data!Q84</f>
        <v>54.551000000000002</v>
      </c>
      <c r="K86" s="92">
        <f>PCE_Data!R84</f>
        <v>47.881999999999998</v>
      </c>
      <c r="L86" s="92">
        <f>PCE_Data!S84</f>
        <v>60.253999999999998</v>
      </c>
      <c r="M86" s="92">
        <f>PCE_Data!T84</f>
        <v>53.576000000000001</v>
      </c>
      <c r="N86" s="92">
        <f>PCE_Data!U84</f>
        <v>55.085000000000001</v>
      </c>
      <c r="O86" s="92">
        <f>PCE_Data!V84</f>
        <v>58.981999999999999</v>
      </c>
      <c r="P86" s="92">
        <f>PCE_Data!W84</f>
        <v>49.996000000000002</v>
      </c>
      <c r="Q86" s="92">
        <f>PCE_Data!X84</f>
        <v>100.20099999999999</v>
      </c>
      <c r="R86" s="48">
        <f>HAVER_US!B85</f>
        <v>5960</v>
      </c>
      <c r="S86" s="48">
        <f>HAVER_US!C85</f>
        <v>1014.7</v>
      </c>
      <c r="T86" s="48">
        <f>HAVER_US!D85</f>
        <v>614.79999999999995</v>
      </c>
      <c r="U86" s="48">
        <f>HAVER_US!E85</f>
        <v>545.9</v>
      </c>
      <c r="V86" s="48">
        <f>HAVER_US!F85</f>
        <v>5.3</v>
      </c>
      <c r="W86" s="48">
        <f>HAVER_US!H85</f>
        <v>82.899999999999991</v>
      </c>
      <c r="Y86" s="48"/>
      <c r="Z86" s="48"/>
    </row>
    <row r="87" spans="1:26" x14ac:dyDescent="0.25">
      <c r="A87" s="47">
        <v>33055</v>
      </c>
      <c r="B87" s="92">
        <f>PCE_Data!F85</f>
        <v>79.573999999999998</v>
      </c>
      <c r="C87" s="92">
        <f>PCE_Data!G85</f>
        <v>115.842</v>
      </c>
      <c r="D87" s="92">
        <f>PCE_Data!H85</f>
        <v>366.62299999999999</v>
      </c>
      <c r="E87" s="92">
        <f>PCE_Data!I85</f>
        <v>96.323999999999998</v>
      </c>
      <c r="F87" s="92">
        <f>PCE_Data!K85</f>
        <v>61.430999999999997</v>
      </c>
      <c r="G87" s="92">
        <f>PCE_Data!L85</f>
        <v>114.083</v>
      </c>
      <c r="H87" s="92">
        <f>PCE_Data!M85</f>
        <v>31.809000000000001</v>
      </c>
      <c r="I87" s="92">
        <f>PCE_Data!N85</f>
        <v>63.646000000000001</v>
      </c>
      <c r="J87" s="92">
        <f>PCE_Data!Q85</f>
        <v>55.259</v>
      </c>
      <c r="K87" s="92">
        <f>PCE_Data!R85</f>
        <v>48.954000000000001</v>
      </c>
      <c r="L87" s="92">
        <f>PCE_Data!S85</f>
        <v>60.558</v>
      </c>
      <c r="M87" s="92">
        <f>PCE_Data!T85</f>
        <v>54.521000000000001</v>
      </c>
      <c r="N87" s="92">
        <f>PCE_Data!U85</f>
        <v>55.665999999999997</v>
      </c>
      <c r="O87" s="92">
        <f>PCE_Data!V85</f>
        <v>59.287999999999997</v>
      </c>
      <c r="P87" s="92">
        <f>PCE_Data!W85</f>
        <v>50.390999999999998</v>
      </c>
      <c r="Q87" s="92">
        <f>PCE_Data!X85</f>
        <v>97.513999999999996</v>
      </c>
      <c r="R87" s="48">
        <f>HAVER_US!B86</f>
        <v>6015.1</v>
      </c>
      <c r="S87" s="48">
        <f>HAVER_US!C86</f>
        <v>1000.8</v>
      </c>
      <c r="T87" s="48">
        <f>HAVER_US!D86</f>
        <v>630.1</v>
      </c>
      <c r="U87" s="48">
        <f>HAVER_US!E86</f>
        <v>555.1</v>
      </c>
      <c r="V87" s="48">
        <f>HAVER_US!F86</f>
        <v>5.5666666666666664</v>
      </c>
      <c r="W87" s="48">
        <f>HAVER_US!H86</f>
        <v>82.800000000000011</v>
      </c>
      <c r="Y87" s="48"/>
      <c r="Z87" s="48"/>
    </row>
    <row r="88" spans="1:26" x14ac:dyDescent="0.25">
      <c r="A88" s="47">
        <v>33147</v>
      </c>
      <c r="B88" s="92">
        <f>PCE_Data!F86</f>
        <v>80.128</v>
      </c>
      <c r="C88" s="92">
        <f>PCE_Data!G86</f>
        <v>115.587</v>
      </c>
      <c r="D88" s="92">
        <f>PCE_Data!H86</f>
        <v>365.14400000000001</v>
      </c>
      <c r="E88" s="92">
        <f>PCE_Data!I86</f>
        <v>96.722999999999999</v>
      </c>
      <c r="F88" s="92">
        <f>PCE_Data!K86</f>
        <v>61.82</v>
      </c>
      <c r="G88" s="92">
        <f>PCE_Data!L86</f>
        <v>114.187</v>
      </c>
      <c r="H88" s="92">
        <f>PCE_Data!M86</f>
        <v>37.095999999999997</v>
      </c>
      <c r="I88" s="92">
        <f>PCE_Data!N86</f>
        <v>64.269000000000005</v>
      </c>
      <c r="J88" s="92">
        <f>PCE_Data!Q86</f>
        <v>55.62</v>
      </c>
      <c r="K88" s="92">
        <f>PCE_Data!R86</f>
        <v>49.966000000000001</v>
      </c>
      <c r="L88" s="92">
        <f>PCE_Data!S86</f>
        <v>61.372</v>
      </c>
      <c r="M88" s="92">
        <f>PCE_Data!T86</f>
        <v>55.121000000000002</v>
      </c>
      <c r="N88" s="92">
        <f>PCE_Data!U86</f>
        <v>56.137</v>
      </c>
      <c r="O88" s="92">
        <f>PCE_Data!V86</f>
        <v>59.518999999999998</v>
      </c>
      <c r="P88" s="92">
        <f>PCE_Data!W86</f>
        <v>50.982999999999997</v>
      </c>
      <c r="Q88" s="92">
        <f>PCE_Data!X86</f>
        <v>96.067999999999998</v>
      </c>
      <c r="R88" s="48">
        <f>HAVER_US!B87</f>
        <v>6004.7</v>
      </c>
      <c r="S88" s="48">
        <f>HAVER_US!C87</f>
        <v>947.5</v>
      </c>
      <c r="T88" s="48">
        <f>HAVER_US!D87</f>
        <v>647.29999999999995</v>
      </c>
      <c r="U88" s="48">
        <f>HAVER_US!E87</f>
        <v>568.20000000000005</v>
      </c>
      <c r="V88" s="48">
        <f>HAVER_US!F87</f>
        <v>5.8</v>
      </c>
      <c r="W88" s="48">
        <f>HAVER_US!H87</f>
        <v>81.2</v>
      </c>
      <c r="Y88" s="48"/>
      <c r="Z88" s="48"/>
    </row>
    <row r="89" spans="1:26" x14ac:dyDescent="0.25">
      <c r="A89" s="47">
        <v>33239</v>
      </c>
      <c r="B89" s="92">
        <f>PCE_Data!F87</f>
        <v>81.340999999999994</v>
      </c>
      <c r="C89" s="92">
        <f>PCE_Data!G87</f>
        <v>115.818</v>
      </c>
      <c r="D89" s="92">
        <f>PCE_Data!H87</f>
        <v>365.995</v>
      </c>
      <c r="E89" s="92">
        <f>PCE_Data!I87</f>
        <v>97.802000000000007</v>
      </c>
      <c r="F89" s="92">
        <f>PCE_Data!K87</f>
        <v>62.685000000000002</v>
      </c>
      <c r="G89" s="92">
        <f>PCE_Data!L87</f>
        <v>114.429</v>
      </c>
      <c r="H89" s="92">
        <f>PCE_Data!M87</f>
        <v>32.843000000000004</v>
      </c>
      <c r="I89" s="92">
        <f>PCE_Data!N87</f>
        <v>65.462000000000003</v>
      </c>
      <c r="J89" s="92">
        <f>PCE_Data!Q87</f>
        <v>56.173000000000002</v>
      </c>
      <c r="K89" s="92">
        <f>PCE_Data!R87</f>
        <v>50.88</v>
      </c>
      <c r="L89" s="92">
        <f>PCE_Data!S87</f>
        <v>61.286999999999999</v>
      </c>
      <c r="M89" s="92">
        <f>PCE_Data!T87</f>
        <v>55.85</v>
      </c>
      <c r="N89" s="92">
        <f>PCE_Data!U87</f>
        <v>56.857999999999997</v>
      </c>
      <c r="O89" s="92">
        <f>PCE_Data!V87</f>
        <v>58.863</v>
      </c>
      <c r="P89" s="92">
        <f>PCE_Data!W87</f>
        <v>51.747</v>
      </c>
      <c r="Q89" s="92">
        <f>PCE_Data!X87</f>
        <v>93.531000000000006</v>
      </c>
      <c r="R89" s="48">
        <f>HAVER_US!B88</f>
        <v>6035.2</v>
      </c>
      <c r="S89" s="48">
        <f>HAVER_US!C88</f>
        <v>924.6</v>
      </c>
      <c r="T89" s="48">
        <f>HAVER_US!D88</f>
        <v>620.29999999999995</v>
      </c>
      <c r="U89" s="48">
        <f>HAVER_US!E88</f>
        <v>573.20000000000005</v>
      </c>
      <c r="V89" s="48">
        <f>HAVER_US!F88</f>
        <v>7.1999999999999993</v>
      </c>
      <c r="W89" s="48">
        <f>HAVER_US!H88</f>
        <v>79.366666666666674</v>
      </c>
      <c r="Y89" s="48"/>
      <c r="Z89" s="48"/>
    </row>
    <row r="90" spans="1:26" x14ac:dyDescent="0.25">
      <c r="A90" s="47">
        <v>33329</v>
      </c>
      <c r="B90" s="92">
        <f>PCE_Data!F88</f>
        <v>81.748999999999995</v>
      </c>
      <c r="C90" s="92">
        <f>PCE_Data!G88</f>
        <v>116.114</v>
      </c>
      <c r="D90" s="92">
        <f>PCE_Data!H88</f>
        <v>364.61700000000002</v>
      </c>
      <c r="E90" s="92">
        <f>PCE_Data!I88</f>
        <v>98.335999999999999</v>
      </c>
      <c r="F90" s="92">
        <f>PCE_Data!K88</f>
        <v>63.31</v>
      </c>
      <c r="G90" s="92">
        <f>PCE_Data!L88</f>
        <v>115.133</v>
      </c>
      <c r="H90" s="92">
        <f>PCE_Data!M88</f>
        <v>30.952999999999999</v>
      </c>
      <c r="I90" s="92">
        <f>PCE_Data!N88</f>
        <v>66.316000000000003</v>
      </c>
      <c r="J90" s="92">
        <f>PCE_Data!Q88</f>
        <v>56.451000000000001</v>
      </c>
      <c r="K90" s="92">
        <f>PCE_Data!R88</f>
        <v>51.692</v>
      </c>
      <c r="L90" s="92">
        <f>PCE_Data!S88</f>
        <v>61.576000000000001</v>
      </c>
      <c r="M90" s="92">
        <f>PCE_Data!T88</f>
        <v>56.634999999999998</v>
      </c>
      <c r="N90" s="92">
        <f>PCE_Data!U88</f>
        <v>57.381</v>
      </c>
      <c r="O90" s="92">
        <f>PCE_Data!V88</f>
        <v>58.567999999999998</v>
      </c>
      <c r="P90" s="92">
        <f>PCE_Data!W88</f>
        <v>52.262</v>
      </c>
      <c r="Q90" s="92">
        <f>PCE_Data!X88</f>
        <v>93.126000000000005</v>
      </c>
      <c r="R90" s="48">
        <f>HAVER_US!B89</f>
        <v>6126.9</v>
      </c>
      <c r="S90" s="48">
        <f>HAVER_US!C89</f>
        <v>926.5</v>
      </c>
      <c r="T90" s="48">
        <f>HAVER_US!D89</f>
        <v>613.9</v>
      </c>
      <c r="U90" s="48">
        <f>HAVER_US!E89</f>
        <v>590.70000000000005</v>
      </c>
      <c r="V90" s="48">
        <f>HAVER_US!F89</f>
        <v>6.7333333333333334</v>
      </c>
      <c r="W90" s="48">
        <f>HAVER_US!H89</f>
        <v>79.633333333333326</v>
      </c>
      <c r="Y90" s="48"/>
      <c r="Z90" s="48"/>
    </row>
    <row r="91" spans="1:26" x14ac:dyDescent="0.25">
      <c r="A91" s="47">
        <v>33420</v>
      </c>
      <c r="B91" s="92">
        <f>PCE_Data!F89</f>
        <v>82.381</v>
      </c>
      <c r="C91" s="92">
        <f>PCE_Data!G89</f>
        <v>116.801</v>
      </c>
      <c r="D91" s="92">
        <f>PCE_Data!H89</f>
        <v>359.86799999999999</v>
      </c>
      <c r="E91" s="92">
        <f>PCE_Data!I89</f>
        <v>99.932000000000002</v>
      </c>
      <c r="F91" s="92">
        <f>PCE_Data!K89</f>
        <v>62.984999999999999</v>
      </c>
      <c r="G91" s="92">
        <f>PCE_Data!L89</f>
        <v>116.077</v>
      </c>
      <c r="H91" s="92">
        <f>PCE_Data!M89</f>
        <v>30.641999999999999</v>
      </c>
      <c r="I91" s="92">
        <f>PCE_Data!N89</f>
        <v>66.912999999999997</v>
      </c>
      <c r="J91" s="92">
        <f>PCE_Data!Q89</f>
        <v>56.744999999999997</v>
      </c>
      <c r="K91" s="92">
        <f>PCE_Data!R89</f>
        <v>52.569000000000003</v>
      </c>
      <c r="L91" s="92">
        <f>PCE_Data!S89</f>
        <v>62.531999999999996</v>
      </c>
      <c r="M91" s="92">
        <f>PCE_Data!T89</f>
        <v>57.215000000000003</v>
      </c>
      <c r="N91" s="92">
        <f>PCE_Data!U89</f>
        <v>57.838999999999999</v>
      </c>
      <c r="O91" s="92">
        <f>PCE_Data!V89</f>
        <v>59.515999999999998</v>
      </c>
      <c r="P91" s="92">
        <f>PCE_Data!W89</f>
        <v>52.834000000000003</v>
      </c>
      <c r="Q91" s="92">
        <f>PCE_Data!X89</f>
        <v>91.052000000000007</v>
      </c>
      <c r="R91" s="48">
        <f>HAVER_US!B90</f>
        <v>6205.9</v>
      </c>
      <c r="S91" s="48">
        <f>HAVER_US!C90</f>
        <v>947.5</v>
      </c>
      <c r="T91" s="48">
        <f>HAVER_US!D90</f>
        <v>621.70000000000005</v>
      </c>
      <c r="U91" s="48">
        <f>HAVER_US!E90</f>
        <v>600.6</v>
      </c>
      <c r="V91" s="48">
        <f>HAVER_US!F90</f>
        <v>6.6333333333333329</v>
      </c>
      <c r="W91" s="48">
        <f>HAVER_US!H90</f>
        <v>80.533333333333331</v>
      </c>
      <c r="Y91" s="48"/>
      <c r="Z91" s="48"/>
    </row>
    <row r="92" spans="1:26" x14ac:dyDescent="0.25">
      <c r="A92" s="47">
        <v>33512</v>
      </c>
      <c r="B92" s="92">
        <f>PCE_Data!F90</f>
        <v>82.751999999999995</v>
      </c>
      <c r="C92" s="92">
        <f>PCE_Data!G90</f>
        <v>116.376</v>
      </c>
      <c r="D92" s="92">
        <f>PCE_Data!H90</f>
        <v>359.22800000000001</v>
      </c>
      <c r="E92" s="92">
        <f>PCE_Data!I90</f>
        <v>101.193</v>
      </c>
      <c r="F92" s="92">
        <f>PCE_Data!K90</f>
        <v>62.93</v>
      </c>
      <c r="G92" s="92">
        <f>PCE_Data!L90</f>
        <v>116.89400000000001</v>
      </c>
      <c r="H92" s="92">
        <f>PCE_Data!M90</f>
        <v>31.091000000000001</v>
      </c>
      <c r="I92" s="92">
        <f>PCE_Data!N90</f>
        <v>67.444000000000003</v>
      </c>
      <c r="J92" s="92">
        <f>PCE_Data!Q90</f>
        <v>57.277000000000001</v>
      </c>
      <c r="K92" s="92">
        <f>PCE_Data!R90</f>
        <v>53.503</v>
      </c>
      <c r="L92" s="92">
        <f>PCE_Data!S90</f>
        <v>62.84</v>
      </c>
      <c r="M92" s="92">
        <f>PCE_Data!T90</f>
        <v>57.594999999999999</v>
      </c>
      <c r="N92" s="92">
        <f>PCE_Data!U90</f>
        <v>58.110999999999997</v>
      </c>
      <c r="O92" s="92">
        <f>PCE_Data!V90</f>
        <v>59.753</v>
      </c>
      <c r="P92" s="92">
        <f>PCE_Data!W90</f>
        <v>53.469000000000001</v>
      </c>
      <c r="Q92" s="92">
        <f>PCE_Data!X90</f>
        <v>89.117999999999995</v>
      </c>
      <c r="R92" s="48">
        <f>HAVER_US!B91</f>
        <v>6264.5</v>
      </c>
      <c r="S92" s="48">
        <f>HAVER_US!C91</f>
        <v>978.8</v>
      </c>
      <c r="T92" s="48">
        <f>HAVER_US!D91</f>
        <v>638.29999999999995</v>
      </c>
      <c r="U92" s="48">
        <f>HAVER_US!E91</f>
        <v>615.20000000000005</v>
      </c>
      <c r="V92" s="48">
        <f>HAVER_US!F91</f>
        <v>6.7</v>
      </c>
      <c r="W92" s="48">
        <f>HAVER_US!H91</f>
        <v>80.399999999999991</v>
      </c>
      <c r="Y92" s="48"/>
      <c r="Z92" s="48"/>
    </row>
    <row r="93" spans="1:26" x14ac:dyDescent="0.25">
      <c r="A93" s="47">
        <v>33604</v>
      </c>
      <c r="B93" s="92">
        <f>PCE_Data!F91</f>
        <v>82.686000000000007</v>
      </c>
      <c r="C93" s="92">
        <f>PCE_Data!G91</f>
        <v>117.517</v>
      </c>
      <c r="D93" s="92">
        <f>PCE_Data!H91</f>
        <v>355.80900000000003</v>
      </c>
      <c r="E93" s="92">
        <f>PCE_Data!I91</f>
        <v>101.221</v>
      </c>
      <c r="F93" s="92">
        <f>PCE_Data!K91</f>
        <v>63.152999999999999</v>
      </c>
      <c r="G93" s="92">
        <f>PCE_Data!L91</f>
        <v>116.372</v>
      </c>
      <c r="H93" s="92">
        <f>PCE_Data!M91</f>
        <v>30.518000000000001</v>
      </c>
      <c r="I93" s="92">
        <f>PCE_Data!N91</f>
        <v>68.216999999999999</v>
      </c>
      <c r="J93" s="92">
        <f>PCE_Data!Q91</f>
        <v>57.698999999999998</v>
      </c>
      <c r="K93" s="92">
        <f>PCE_Data!R91</f>
        <v>54.508000000000003</v>
      </c>
      <c r="L93" s="92">
        <f>PCE_Data!S91</f>
        <v>63.731999999999999</v>
      </c>
      <c r="M93" s="92">
        <f>PCE_Data!T91</f>
        <v>57.737000000000002</v>
      </c>
      <c r="N93" s="92">
        <f>PCE_Data!U91</f>
        <v>58.276000000000003</v>
      </c>
      <c r="O93" s="92">
        <f>PCE_Data!V91</f>
        <v>60.497</v>
      </c>
      <c r="P93" s="92">
        <f>PCE_Data!W91</f>
        <v>54.125</v>
      </c>
      <c r="Q93" s="92">
        <f>PCE_Data!X91</f>
        <v>86.132000000000005</v>
      </c>
      <c r="R93" s="48">
        <f>HAVER_US!B92</f>
        <v>6363.1</v>
      </c>
      <c r="S93" s="48">
        <f>HAVER_US!C92</f>
        <v>956.8</v>
      </c>
      <c r="T93" s="48">
        <f>HAVER_US!D92</f>
        <v>645.79999999999995</v>
      </c>
      <c r="U93" s="48">
        <f>HAVER_US!E92</f>
        <v>625.29999999999995</v>
      </c>
      <c r="V93" s="48">
        <f>HAVER_US!F92</f>
        <v>8.0333333333333332</v>
      </c>
      <c r="W93" s="48">
        <f>HAVER_US!H92</f>
        <v>79.833333333333329</v>
      </c>
      <c r="Y93" s="48"/>
      <c r="Z93" s="48"/>
    </row>
    <row r="94" spans="1:26" x14ac:dyDescent="0.25">
      <c r="A94" s="47">
        <v>33695</v>
      </c>
      <c r="B94" s="92">
        <f>PCE_Data!F92</f>
        <v>83.33</v>
      </c>
      <c r="C94" s="92">
        <f>PCE_Data!G92</f>
        <v>117.758</v>
      </c>
      <c r="D94" s="92">
        <f>PCE_Data!H92</f>
        <v>353.89400000000001</v>
      </c>
      <c r="E94" s="92">
        <f>PCE_Data!I92</f>
        <v>101.452</v>
      </c>
      <c r="F94" s="92">
        <f>PCE_Data!K92</f>
        <v>63.28</v>
      </c>
      <c r="G94" s="92">
        <f>PCE_Data!L92</f>
        <v>116.28</v>
      </c>
      <c r="H94" s="92">
        <f>PCE_Data!M92</f>
        <v>30.841000000000001</v>
      </c>
      <c r="I94" s="92">
        <f>PCE_Data!N92</f>
        <v>68.930999999999997</v>
      </c>
      <c r="J94" s="92">
        <f>PCE_Data!Q92</f>
        <v>58.067</v>
      </c>
      <c r="K94" s="92">
        <f>PCE_Data!R92</f>
        <v>55.405999999999999</v>
      </c>
      <c r="L94" s="92">
        <f>PCE_Data!S92</f>
        <v>63.436</v>
      </c>
      <c r="M94" s="92">
        <f>PCE_Data!T92</f>
        <v>58.488999999999997</v>
      </c>
      <c r="N94" s="92">
        <f>PCE_Data!U92</f>
        <v>58.612000000000002</v>
      </c>
      <c r="O94" s="92">
        <f>PCE_Data!V92</f>
        <v>61.13</v>
      </c>
      <c r="P94" s="92">
        <f>PCE_Data!W92</f>
        <v>54.594000000000001</v>
      </c>
      <c r="Q94" s="92">
        <f>PCE_Data!X92</f>
        <v>83.984999999999999</v>
      </c>
      <c r="R94" s="48">
        <f>HAVER_US!B93</f>
        <v>6470.8</v>
      </c>
      <c r="S94" s="48">
        <f>HAVER_US!C93</f>
        <v>1013.1</v>
      </c>
      <c r="T94" s="48">
        <f>HAVER_US!D93</f>
        <v>659</v>
      </c>
      <c r="U94" s="48">
        <f>HAVER_US!E93</f>
        <v>626.20000000000005</v>
      </c>
      <c r="V94" s="48">
        <f>HAVER_US!F93</f>
        <v>7.5</v>
      </c>
      <c r="W94" s="48">
        <f>HAVER_US!H93</f>
        <v>80.8</v>
      </c>
      <c r="Y94" s="48"/>
      <c r="Z94" s="48"/>
    </row>
    <row r="95" spans="1:26" x14ac:dyDescent="0.25">
      <c r="A95" s="47">
        <v>33786</v>
      </c>
      <c r="B95" s="92">
        <f>PCE_Data!F93</f>
        <v>83.936999999999998</v>
      </c>
      <c r="C95" s="92">
        <f>PCE_Data!G93</f>
        <v>117.545</v>
      </c>
      <c r="D95" s="92">
        <f>PCE_Data!H93</f>
        <v>348.96499999999997</v>
      </c>
      <c r="E95" s="92">
        <f>PCE_Data!I93</f>
        <v>102.518</v>
      </c>
      <c r="F95" s="92">
        <f>PCE_Data!K93</f>
        <v>63.674999999999997</v>
      </c>
      <c r="G95" s="92">
        <f>PCE_Data!L93</f>
        <v>116.462</v>
      </c>
      <c r="H95" s="92">
        <f>PCE_Data!M93</f>
        <v>31.437999999999999</v>
      </c>
      <c r="I95" s="92">
        <f>PCE_Data!N93</f>
        <v>69.438999999999993</v>
      </c>
      <c r="J95" s="92">
        <f>PCE_Data!Q93</f>
        <v>58.366</v>
      </c>
      <c r="K95" s="92">
        <f>PCE_Data!R93</f>
        <v>56.249000000000002</v>
      </c>
      <c r="L95" s="92">
        <f>PCE_Data!S93</f>
        <v>63.228999999999999</v>
      </c>
      <c r="M95" s="92">
        <f>PCE_Data!T93</f>
        <v>58.915999999999997</v>
      </c>
      <c r="N95" s="92">
        <f>PCE_Data!U93</f>
        <v>58.981999999999999</v>
      </c>
      <c r="O95" s="92">
        <f>PCE_Data!V93</f>
        <v>61.402000000000001</v>
      </c>
      <c r="P95" s="92">
        <f>PCE_Data!W93</f>
        <v>55.136000000000003</v>
      </c>
      <c r="Q95" s="92">
        <f>PCE_Data!X93</f>
        <v>82.695999999999998</v>
      </c>
      <c r="R95" s="48">
        <f>HAVER_US!B94</f>
        <v>6566.6</v>
      </c>
      <c r="S95" s="48">
        <f>HAVER_US!C94</f>
        <v>1024.2</v>
      </c>
      <c r="T95" s="48">
        <f>HAVER_US!D94</f>
        <v>677.9</v>
      </c>
      <c r="U95" s="48">
        <f>HAVER_US!E94</f>
        <v>639.4</v>
      </c>
      <c r="V95" s="48">
        <f>HAVER_US!F94</f>
        <v>7.4666666666666677</v>
      </c>
      <c r="W95" s="48">
        <f>HAVER_US!H94</f>
        <v>80.899999999999991</v>
      </c>
      <c r="Y95" s="48"/>
      <c r="Z95" s="48"/>
    </row>
    <row r="96" spans="1:26" x14ac:dyDescent="0.25">
      <c r="A96" s="47">
        <v>33878</v>
      </c>
      <c r="B96" s="92">
        <f>PCE_Data!F94</f>
        <v>84.462000000000003</v>
      </c>
      <c r="C96" s="92">
        <f>PCE_Data!G94</f>
        <v>117.801</v>
      </c>
      <c r="D96" s="92">
        <f>PCE_Data!H94</f>
        <v>346.50200000000001</v>
      </c>
      <c r="E96" s="92">
        <f>PCE_Data!I94</f>
        <v>102.562</v>
      </c>
      <c r="F96" s="92">
        <f>PCE_Data!K94</f>
        <v>63.734999999999999</v>
      </c>
      <c r="G96" s="92">
        <f>PCE_Data!L94</f>
        <v>116.863</v>
      </c>
      <c r="H96" s="92">
        <f>PCE_Data!M94</f>
        <v>31.777999999999999</v>
      </c>
      <c r="I96" s="92">
        <f>PCE_Data!N94</f>
        <v>69.567999999999998</v>
      </c>
      <c r="J96" s="92">
        <f>PCE_Data!Q94</f>
        <v>58.84</v>
      </c>
      <c r="K96" s="92">
        <f>PCE_Data!R94</f>
        <v>57.149000000000001</v>
      </c>
      <c r="L96" s="92">
        <f>PCE_Data!S94</f>
        <v>64.888000000000005</v>
      </c>
      <c r="M96" s="92">
        <f>PCE_Data!T94</f>
        <v>59.207000000000001</v>
      </c>
      <c r="N96" s="92">
        <f>PCE_Data!U94</f>
        <v>59.207000000000001</v>
      </c>
      <c r="O96" s="92">
        <f>PCE_Data!V94</f>
        <v>62.497</v>
      </c>
      <c r="P96" s="92">
        <f>PCE_Data!W94</f>
        <v>55.402999999999999</v>
      </c>
      <c r="Q96" s="92">
        <f>PCE_Data!X94</f>
        <v>80.525999999999996</v>
      </c>
      <c r="R96" s="48">
        <f>HAVER_US!B95</f>
        <v>6680.8</v>
      </c>
      <c r="S96" s="48">
        <f>HAVER_US!C95</f>
        <v>1058</v>
      </c>
      <c r="T96" s="48">
        <f>HAVER_US!D95</f>
        <v>688.5</v>
      </c>
      <c r="U96" s="48">
        <f>HAVER_US!E95</f>
        <v>641.4</v>
      </c>
      <c r="V96" s="48">
        <f>HAVER_US!F95</f>
        <v>7.0333333333333341</v>
      </c>
      <c r="W96" s="48">
        <f>HAVER_US!H95</f>
        <v>81.233333333333334</v>
      </c>
      <c r="Y96" s="48"/>
      <c r="Z96" s="48"/>
    </row>
    <row r="97" spans="1:26" x14ac:dyDescent="0.25">
      <c r="A97" s="47">
        <v>33970</v>
      </c>
      <c r="B97" s="92">
        <f>PCE_Data!F95</f>
        <v>85.149000000000001</v>
      </c>
      <c r="C97" s="92">
        <f>PCE_Data!G95</f>
        <v>117.327</v>
      </c>
      <c r="D97" s="92">
        <f>PCE_Data!H95</f>
        <v>342.59500000000003</v>
      </c>
      <c r="E97" s="92">
        <f>PCE_Data!I95</f>
        <v>102.34399999999999</v>
      </c>
      <c r="F97" s="92">
        <f>PCE_Data!K95</f>
        <v>63.847999999999999</v>
      </c>
      <c r="G97" s="92">
        <f>PCE_Data!L95</f>
        <v>116.51600000000001</v>
      </c>
      <c r="H97" s="92">
        <f>PCE_Data!M95</f>
        <v>31.759</v>
      </c>
      <c r="I97" s="92">
        <f>PCE_Data!N95</f>
        <v>70.259</v>
      </c>
      <c r="J97" s="92">
        <f>PCE_Data!Q95</f>
        <v>59.264000000000003</v>
      </c>
      <c r="K97" s="92">
        <f>PCE_Data!R95</f>
        <v>57.874000000000002</v>
      </c>
      <c r="L97" s="92">
        <f>PCE_Data!S95</f>
        <v>65.84</v>
      </c>
      <c r="M97" s="92">
        <f>PCE_Data!T95</f>
        <v>59.652999999999999</v>
      </c>
      <c r="N97" s="92">
        <f>PCE_Data!U95</f>
        <v>59.381</v>
      </c>
      <c r="O97" s="92">
        <f>PCE_Data!V95</f>
        <v>63.256</v>
      </c>
      <c r="P97" s="92">
        <f>PCE_Data!W95</f>
        <v>55.902000000000001</v>
      </c>
      <c r="Q97" s="92">
        <f>PCE_Data!X95</f>
        <v>79.289000000000001</v>
      </c>
      <c r="R97" s="48">
        <f>HAVER_US!B96</f>
        <v>6729.5</v>
      </c>
      <c r="S97" s="48">
        <f>HAVER_US!C96</f>
        <v>1083.8</v>
      </c>
      <c r="T97" s="48">
        <f>HAVER_US!D96</f>
        <v>699.3</v>
      </c>
      <c r="U97" s="48">
        <f>HAVER_US!E96</f>
        <v>643.6</v>
      </c>
      <c r="V97" s="48">
        <f>HAVER_US!F96</f>
        <v>7.7333333333333343</v>
      </c>
      <c r="W97" s="48">
        <f>HAVER_US!H96</f>
        <v>81.566666666666663</v>
      </c>
      <c r="Y97" s="48"/>
      <c r="Z97" s="48"/>
    </row>
    <row r="98" spans="1:26" x14ac:dyDescent="0.25">
      <c r="A98" s="47">
        <v>34060</v>
      </c>
      <c r="B98" s="92">
        <f>PCE_Data!F96</f>
        <v>86.305000000000007</v>
      </c>
      <c r="C98" s="92">
        <f>PCE_Data!G96</f>
        <v>118.179</v>
      </c>
      <c r="D98" s="92">
        <f>PCE_Data!H96</f>
        <v>339.33100000000002</v>
      </c>
      <c r="E98" s="92">
        <f>PCE_Data!I96</f>
        <v>102.515</v>
      </c>
      <c r="F98" s="92">
        <f>PCE_Data!K96</f>
        <v>64.272999999999996</v>
      </c>
      <c r="G98" s="92">
        <f>PCE_Data!L96</f>
        <v>115.66800000000001</v>
      </c>
      <c r="H98" s="92">
        <f>PCE_Data!M96</f>
        <v>30.876000000000001</v>
      </c>
      <c r="I98" s="92">
        <f>PCE_Data!N96</f>
        <v>70.486000000000004</v>
      </c>
      <c r="J98" s="92">
        <f>PCE_Data!Q96</f>
        <v>59.802999999999997</v>
      </c>
      <c r="K98" s="92">
        <f>PCE_Data!R96</f>
        <v>58.526000000000003</v>
      </c>
      <c r="L98" s="92">
        <f>PCE_Data!S96</f>
        <v>65.855999999999995</v>
      </c>
      <c r="M98" s="92">
        <f>PCE_Data!T96</f>
        <v>60.238</v>
      </c>
      <c r="N98" s="92">
        <f>PCE_Data!U96</f>
        <v>59.856999999999999</v>
      </c>
      <c r="O98" s="92">
        <f>PCE_Data!V96</f>
        <v>64.513999999999996</v>
      </c>
      <c r="P98" s="92">
        <f>PCE_Data!W96</f>
        <v>56.491</v>
      </c>
      <c r="Q98" s="92">
        <f>PCE_Data!X96</f>
        <v>79.369</v>
      </c>
      <c r="R98" s="48">
        <f>HAVER_US!B97</f>
        <v>6808.9</v>
      </c>
      <c r="S98" s="48">
        <f>HAVER_US!C97</f>
        <v>1094.5</v>
      </c>
      <c r="T98" s="48">
        <f>HAVER_US!D97</f>
        <v>716.3</v>
      </c>
      <c r="U98" s="48">
        <f>HAVER_US!E97</f>
        <v>653.1</v>
      </c>
      <c r="V98" s="48">
        <f>HAVER_US!F97</f>
        <v>6.9666666666666659</v>
      </c>
      <c r="W98" s="48">
        <f>HAVER_US!H97</f>
        <v>81.366666666666674</v>
      </c>
      <c r="Y98" s="48"/>
      <c r="Z98" s="48"/>
    </row>
    <row r="99" spans="1:26" x14ac:dyDescent="0.25">
      <c r="A99" s="47">
        <v>34151</v>
      </c>
      <c r="B99" s="92">
        <f>PCE_Data!F97</f>
        <v>87.498000000000005</v>
      </c>
      <c r="C99" s="92">
        <f>PCE_Data!G97</f>
        <v>118.348</v>
      </c>
      <c r="D99" s="92">
        <f>PCE_Data!H97</f>
        <v>337.30700000000002</v>
      </c>
      <c r="E99" s="92">
        <f>PCE_Data!I97</f>
        <v>102.74</v>
      </c>
      <c r="F99" s="92">
        <f>PCE_Data!K97</f>
        <v>64.387</v>
      </c>
      <c r="G99" s="92">
        <f>PCE_Data!L97</f>
        <v>115.697</v>
      </c>
      <c r="H99" s="92">
        <f>PCE_Data!M97</f>
        <v>30.010999999999999</v>
      </c>
      <c r="I99" s="92">
        <f>PCE_Data!N97</f>
        <v>70.114999999999995</v>
      </c>
      <c r="J99" s="92">
        <f>PCE_Data!Q97</f>
        <v>60.148000000000003</v>
      </c>
      <c r="K99" s="92">
        <f>PCE_Data!R97</f>
        <v>59.173000000000002</v>
      </c>
      <c r="L99" s="92">
        <f>PCE_Data!S97</f>
        <v>66.146000000000001</v>
      </c>
      <c r="M99" s="92">
        <f>PCE_Data!T97</f>
        <v>60.707000000000001</v>
      </c>
      <c r="N99" s="92">
        <f>PCE_Data!U97</f>
        <v>60.104999999999997</v>
      </c>
      <c r="O99" s="92">
        <f>PCE_Data!V97</f>
        <v>65.427000000000007</v>
      </c>
      <c r="P99" s="92">
        <f>PCE_Data!W97</f>
        <v>56.98</v>
      </c>
      <c r="Q99" s="92">
        <f>PCE_Data!X97</f>
        <v>78.397000000000006</v>
      </c>
      <c r="R99" s="48">
        <f>HAVER_US!B98</f>
        <v>6882.1</v>
      </c>
      <c r="S99" s="48">
        <f>HAVER_US!C98</f>
        <v>1095.9000000000001</v>
      </c>
      <c r="T99" s="48">
        <f>HAVER_US!D98</f>
        <v>719.3</v>
      </c>
      <c r="U99" s="48">
        <f>HAVER_US!E98</f>
        <v>650.9</v>
      </c>
      <c r="V99" s="48">
        <f>HAVER_US!F98</f>
        <v>6.666666666666667</v>
      </c>
      <c r="W99" s="48">
        <f>HAVER_US!H98</f>
        <v>81.266666666666666</v>
      </c>
      <c r="Y99" s="48"/>
      <c r="Z99" s="48"/>
    </row>
    <row r="100" spans="1:26" x14ac:dyDescent="0.25">
      <c r="A100" s="47">
        <v>34243</v>
      </c>
      <c r="B100" s="92">
        <f>PCE_Data!F98</f>
        <v>88.634</v>
      </c>
      <c r="C100" s="92">
        <f>PCE_Data!G98</f>
        <v>119.261</v>
      </c>
      <c r="D100" s="92">
        <f>PCE_Data!H98</f>
        <v>335.524</v>
      </c>
      <c r="E100" s="92">
        <f>PCE_Data!I98</f>
        <v>103.292</v>
      </c>
      <c r="F100" s="92">
        <f>PCE_Data!K98</f>
        <v>64.885000000000005</v>
      </c>
      <c r="G100" s="92">
        <f>PCE_Data!L98</f>
        <v>115.60599999999999</v>
      </c>
      <c r="H100" s="92">
        <f>PCE_Data!M98</f>
        <v>30.704000000000001</v>
      </c>
      <c r="I100" s="92">
        <f>PCE_Data!N98</f>
        <v>69.95</v>
      </c>
      <c r="J100" s="92">
        <f>PCE_Data!Q98</f>
        <v>60.488999999999997</v>
      </c>
      <c r="K100" s="92">
        <f>PCE_Data!R98</f>
        <v>59.673999999999999</v>
      </c>
      <c r="L100" s="92">
        <f>PCE_Data!S98</f>
        <v>66.358999999999995</v>
      </c>
      <c r="M100" s="92">
        <f>PCE_Data!T98</f>
        <v>61.256999999999998</v>
      </c>
      <c r="N100" s="92">
        <f>PCE_Data!U98</f>
        <v>60.344999999999999</v>
      </c>
      <c r="O100" s="92">
        <f>PCE_Data!V98</f>
        <v>65.534999999999997</v>
      </c>
      <c r="P100" s="92">
        <f>PCE_Data!W98</f>
        <v>57.494999999999997</v>
      </c>
      <c r="Q100" s="92">
        <f>PCE_Data!X98</f>
        <v>78.481999999999999</v>
      </c>
      <c r="R100" s="48">
        <f>HAVER_US!B99</f>
        <v>7013.7</v>
      </c>
      <c r="S100" s="48">
        <f>HAVER_US!C99</f>
        <v>1153.0999999999999</v>
      </c>
      <c r="T100" s="48">
        <f>HAVER_US!D99</f>
        <v>745</v>
      </c>
      <c r="U100" s="48">
        <f>HAVER_US!E99</f>
        <v>671.6</v>
      </c>
      <c r="V100" s="48">
        <f>HAVER_US!F99</f>
        <v>6.2333333333333343</v>
      </c>
      <c r="W100" s="48">
        <f>HAVER_US!H99</f>
        <v>82.13333333333334</v>
      </c>
      <c r="Y100" s="48"/>
      <c r="Z100" s="48"/>
    </row>
    <row r="101" spans="1:26" x14ac:dyDescent="0.25">
      <c r="A101" s="47">
        <v>34335</v>
      </c>
      <c r="B101" s="92">
        <f>PCE_Data!F99</f>
        <v>89.153999999999996</v>
      </c>
      <c r="C101" s="92">
        <f>PCE_Data!G99</f>
        <v>119.566</v>
      </c>
      <c r="D101" s="92">
        <f>PCE_Data!H99</f>
        <v>333.67099999999999</v>
      </c>
      <c r="E101" s="92">
        <f>PCE_Data!I99</f>
        <v>103.751</v>
      </c>
      <c r="F101" s="92">
        <f>PCE_Data!K99</f>
        <v>64.930000000000007</v>
      </c>
      <c r="G101" s="92">
        <f>PCE_Data!L99</f>
        <v>114.07</v>
      </c>
      <c r="H101" s="92">
        <f>PCE_Data!M99</f>
        <v>30.311</v>
      </c>
      <c r="I101" s="92">
        <f>PCE_Data!N99</f>
        <v>70.19</v>
      </c>
      <c r="J101" s="92">
        <f>PCE_Data!Q99</f>
        <v>60.948999999999998</v>
      </c>
      <c r="K101" s="92">
        <f>PCE_Data!R99</f>
        <v>60.332000000000001</v>
      </c>
      <c r="L101" s="92">
        <f>PCE_Data!S99</f>
        <v>66.531000000000006</v>
      </c>
      <c r="M101" s="92">
        <f>PCE_Data!T99</f>
        <v>61.652999999999999</v>
      </c>
      <c r="N101" s="92">
        <f>PCE_Data!U99</f>
        <v>60.503999999999998</v>
      </c>
      <c r="O101" s="92">
        <f>PCE_Data!V99</f>
        <v>65.337000000000003</v>
      </c>
      <c r="P101" s="92">
        <f>PCE_Data!W99</f>
        <v>58.085000000000001</v>
      </c>
      <c r="Q101" s="92">
        <f>PCE_Data!X99</f>
        <v>78.227999999999994</v>
      </c>
      <c r="R101" s="48">
        <f>HAVER_US!B100</f>
        <v>7115.7</v>
      </c>
      <c r="S101" s="48">
        <f>HAVER_US!C100</f>
        <v>1201.7</v>
      </c>
      <c r="T101" s="48">
        <f>HAVER_US!D100</f>
        <v>761.8</v>
      </c>
      <c r="U101" s="48">
        <f>HAVER_US!E100</f>
        <v>681.2</v>
      </c>
      <c r="V101" s="48">
        <f>HAVER_US!F100</f>
        <v>7.0666666666666664</v>
      </c>
      <c r="W101" s="48">
        <f>HAVER_US!H100</f>
        <v>82.566666666666677</v>
      </c>
      <c r="Y101" s="48"/>
      <c r="Z101" s="48"/>
    </row>
    <row r="102" spans="1:26" x14ac:dyDescent="0.25">
      <c r="A102" s="47">
        <v>34425</v>
      </c>
      <c r="B102" s="92">
        <f>PCE_Data!F100</f>
        <v>90.143000000000001</v>
      </c>
      <c r="C102" s="92">
        <f>PCE_Data!G100</f>
        <v>120.355</v>
      </c>
      <c r="D102" s="92">
        <f>PCE_Data!H100</f>
        <v>333.08300000000003</v>
      </c>
      <c r="E102" s="92">
        <f>PCE_Data!I100</f>
        <v>103.982</v>
      </c>
      <c r="F102" s="92">
        <f>PCE_Data!K100</f>
        <v>65.126999999999995</v>
      </c>
      <c r="G102" s="92">
        <f>PCE_Data!L100</f>
        <v>114.59</v>
      </c>
      <c r="H102" s="92">
        <f>PCE_Data!M100</f>
        <v>29.882999999999999</v>
      </c>
      <c r="I102" s="92">
        <f>PCE_Data!N100</f>
        <v>70.575000000000003</v>
      </c>
      <c r="J102" s="92">
        <f>PCE_Data!Q100</f>
        <v>61.326000000000001</v>
      </c>
      <c r="K102" s="92">
        <f>PCE_Data!R100</f>
        <v>60.89</v>
      </c>
      <c r="L102" s="92">
        <f>PCE_Data!S100</f>
        <v>66.856999999999999</v>
      </c>
      <c r="M102" s="92">
        <f>PCE_Data!T100</f>
        <v>61.603000000000002</v>
      </c>
      <c r="N102" s="92">
        <f>PCE_Data!U100</f>
        <v>60.892000000000003</v>
      </c>
      <c r="O102" s="92">
        <f>PCE_Data!V100</f>
        <v>65.971999999999994</v>
      </c>
      <c r="P102" s="92">
        <f>PCE_Data!W100</f>
        <v>58.497</v>
      </c>
      <c r="Q102" s="92">
        <f>PCE_Data!X100</f>
        <v>78.331000000000003</v>
      </c>
      <c r="R102" s="48">
        <f>HAVER_US!B101</f>
        <v>7246.9</v>
      </c>
      <c r="S102" s="48">
        <f>HAVER_US!C101</f>
        <v>1264.9000000000001</v>
      </c>
      <c r="T102" s="48">
        <f>HAVER_US!D101</f>
        <v>797.6</v>
      </c>
      <c r="U102" s="48">
        <f>HAVER_US!E101</f>
        <v>707</v>
      </c>
      <c r="V102" s="48">
        <f>HAVER_US!F101</f>
        <v>6.1000000000000005</v>
      </c>
      <c r="W102" s="48">
        <f>HAVER_US!H101</f>
        <v>83.433333333333337</v>
      </c>
      <c r="Y102" s="48"/>
      <c r="Z102" s="48"/>
    </row>
    <row r="103" spans="1:26" x14ac:dyDescent="0.25">
      <c r="A103" s="47">
        <v>34516</v>
      </c>
      <c r="B103" s="92">
        <f>PCE_Data!F101</f>
        <v>91.513000000000005</v>
      </c>
      <c r="C103" s="92">
        <f>PCE_Data!G101</f>
        <v>120.75700000000001</v>
      </c>
      <c r="D103" s="92">
        <f>PCE_Data!H101</f>
        <v>331.55599999999998</v>
      </c>
      <c r="E103" s="92">
        <f>PCE_Data!I101</f>
        <v>104.94</v>
      </c>
      <c r="F103" s="92">
        <f>PCE_Data!K101</f>
        <v>65.789000000000001</v>
      </c>
      <c r="G103" s="92">
        <f>PCE_Data!L101</f>
        <v>114.005</v>
      </c>
      <c r="H103" s="92">
        <f>PCE_Data!M101</f>
        <v>31.548999999999999</v>
      </c>
      <c r="I103" s="92">
        <f>PCE_Data!N101</f>
        <v>70.882999999999996</v>
      </c>
      <c r="J103" s="92">
        <f>PCE_Data!Q101</f>
        <v>61.633000000000003</v>
      </c>
      <c r="K103" s="92">
        <f>PCE_Data!R101</f>
        <v>61.512999999999998</v>
      </c>
      <c r="L103" s="92">
        <f>PCE_Data!S101</f>
        <v>66.944999999999993</v>
      </c>
      <c r="M103" s="92">
        <f>PCE_Data!T101</f>
        <v>61.710999999999999</v>
      </c>
      <c r="N103" s="92">
        <f>PCE_Data!U101</f>
        <v>61.076000000000001</v>
      </c>
      <c r="O103" s="92">
        <f>PCE_Data!V101</f>
        <v>66.075000000000003</v>
      </c>
      <c r="P103" s="92">
        <f>PCE_Data!W101</f>
        <v>59.134999999999998</v>
      </c>
      <c r="Q103" s="92">
        <f>PCE_Data!X101</f>
        <v>78.796999999999997</v>
      </c>
      <c r="R103" s="48">
        <f>HAVER_US!B102</f>
        <v>7331.1</v>
      </c>
      <c r="S103" s="48">
        <f>HAVER_US!C102</f>
        <v>1251.7</v>
      </c>
      <c r="T103" s="48">
        <f>HAVER_US!D102</f>
        <v>833.8</v>
      </c>
      <c r="U103" s="48">
        <f>HAVER_US!E102</f>
        <v>736.9</v>
      </c>
      <c r="V103" s="48">
        <f>HAVER_US!F102</f>
        <v>5.9000000000000012</v>
      </c>
      <c r="W103" s="48">
        <f>HAVER_US!H102</f>
        <v>83.7</v>
      </c>
      <c r="Y103" s="48"/>
      <c r="Z103" s="48"/>
    </row>
    <row r="104" spans="1:26" x14ac:dyDescent="0.25">
      <c r="A104" s="47">
        <v>34608</v>
      </c>
      <c r="B104" s="92">
        <f>PCE_Data!F102</f>
        <v>92.912999999999997</v>
      </c>
      <c r="C104" s="92">
        <f>PCE_Data!G102</f>
        <v>119.74299999999999</v>
      </c>
      <c r="D104" s="92">
        <f>PCE_Data!H102</f>
        <v>328.22399999999999</v>
      </c>
      <c r="E104" s="92">
        <f>PCE_Data!I102</f>
        <v>104.78100000000001</v>
      </c>
      <c r="F104" s="92">
        <f>PCE_Data!K102</f>
        <v>65.855999999999995</v>
      </c>
      <c r="G104" s="92">
        <f>PCE_Data!L102</f>
        <v>113.02500000000001</v>
      </c>
      <c r="H104" s="92">
        <f>PCE_Data!M102</f>
        <v>31.911999999999999</v>
      </c>
      <c r="I104" s="92">
        <f>PCE_Data!N102</f>
        <v>71.129000000000005</v>
      </c>
      <c r="J104" s="92">
        <f>PCE_Data!Q102</f>
        <v>61.984999999999999</v>
      </c>
      <c r="K104" s="92">
        <f>PCE_Data!R102</f>
        <v>62.073</v>
      </c>
      <c r="L104" s="92">
        <f>PCE_Data!S102</f>
        <v>66.753</v>
      </c>
      <c r="M104" s="92">
        <f>PCE_Data!T102</f>
        <v>62.052</v>
      </c>
      <c r="N104" s="92">
        <f>PCE_Data!U102</f>
        <v>61.423999999999999</v>
      </c>
      <c r="O104" s="92">
        <f>PCE_Data!V102</f>
        <v>66.578999999999994</v>
      </c>
      <c r="P104" s="92">
        <f>PCE_Data!W102</f>
        <v>59.649000000000001</v>
      </c>
      <c r="Q104" s="92">
        <f>PCE_Data!X102</f>
        <v>79.555999999999997</v>
      </c>
      <c r="R104" s="48">
        <f>HAVER_US!B103</f>
        <v>7455.3</v>
      </c>
      <c r="S104" s="48">
        <f>HAVER_US!C103</f>
        <v>1307.5999999999999</v>
      </c>
      <c r="T104" s="48">
        <f>HAVER_US!D103</f>
        <v>860.6</v>
      </c>
      <c r="U104" s="48">
        <f>HAVER_US!E103</f>
        <v>758.6</v>
      </c>
      <c r="V104" s="48">
        <f>HAVER_US!F103</f>
        <v>5.2666666666666666</v>
      </c>
      <c r="W104" s="48">
        <f>HAVER_US!H103</f>
        <v>84.566666666666663</v>
      </c>
      <c r="Y104" s="48"/>
      <c r="Z104" s="48"/>
    </row>
    <row r="105" spans="1:26" x14ac:dyDescent="0.25">
      <c r="A105" s="47">
        <v>34700</v>
      </c>
      <c r="B105" s="92">
        <f>PCE_Data!F103</f>
        <v>93.953000000000003</v>
      </c>
      <c r="C105" s="92">
        <f>PCE_Data!G103</f>
        <v>119.83799999999999</v>
      </c>
      <c r="D105" s="92">
        <f>PCE_Data!H103</f>
        <v>326.137</v>
      </c>
      <c r="E105" s="92">
        <f>PCE_Data!I103</f>
        <v>105.422</v>
      </c>
      <c r="F105" s="92">
        <f>PCE_Data!K103</f>
        <v>66.234999999999999</v>
      </c>
      <c r="G105" s="92">
        <f>PCE_Data!L103</f>
        <v>111.833</v>
      </c>
      <c r="H105" s="92">
        <f>PCE_Data!M103</f>
        <v>31.623000000000001</v>
      </c>
      <c r="I105" s="92">
        <f>PCE_Data!N103</f>
        <v>71.286000000000001</v>
      </c>
      <c r="J105" s="92">
        <f>PCE_Data!Q103</f>
        <v>62.475999999999999</v>
      </c>
      <c r="K105" s="92">
        <f>PCE_Data!R103</f>
        <v>62.850999999999999</v>
      </c>
      <c r="L105" s="92">
        <f>PCE_Data!S103</f>
        <v>66.968999999999994</v>
      </c>
      <c r="M105" s="92">
        <f>PCE_Data!T103</f>
        <v>62.447000000000003</v>
      </c>
      <c r="N105" s="92">
        <f>PCE_Data!U103</f>
        <v>61.707999999999998</v>
      </c>
      <c r="O105" s="92">
        <f>PCE_Data!V103</f>
        <v>66.855999999999995</v>
      </c>
      <c r="P105" s="92">
        <f>PCE_Data!W103</f>
        <v>60.104999999999997</v>
      </c>
      <c r="Q105" s="92">
        <f>PCE_Data!X103</f>
        <v>78.332999999999998</v>
      </c>
      <c r="R105" s="48">
        <f>HAVER_US!B104</f>
        <v>7522.3</v>
      </c>
      <c r="S105" s="48">
        <f>HAVER_US!C104</f>
        <v>1327.6</v>
      </c>
      <c r="T105" s="48">
        <f>HAVER_US!D104</f>
        <v>886.9</v>
      </c>
      <c r="U105" s="48">
        <f>HAVER_US!E104</f>
        <v>781.6</v>
      </c>
      <c r="V105" s="48">
        <f>HAVER_US!F104</f>
        <v>5.9333333333333336</v>
      </c>
      <c r="W105" s="48">
        <f>HAVER_US!H104</f>
        <v>84.566666666666663</v>
      </c>
      <c r="Y105" s="48"/>
      <c r="Z105" s="48"/>
    </row>
    <row r="106" spans="1:26" x14ac:dyDescent="0.25">
      <c r="A106" s="47">
        <v>34790</v>
      </c>
      <c r="B106" s="92">
        <f>PCE_Data!F104</f>
        <v>94.605999999999995</v>
      </c>
      <c r="C106" s="92">
        <f>PCE_Data!G104</f>
        <v>119.459</v>
      </c>
      <c r="D106" s="92">
        <f>PCE_Data!H104</f>
        <v>321.56</v>
      </c>
      <c r="E106" s="92">
        <f>PCE_Data!I104</f>
        <v>105.628</v>
      </c>
      <c r="F106" s="92">
        <f>PCE_Data!K104</f>
        <v>66.808000000000007</v>
      </c>
      <c r="G106" s="92">
        <f>PCE_Data!L104</f>
        <v>111.23399999999999</v>
      </c>
      <c r="H106" s="92">
        <f>PCE_Data!M104</f>
        <v>31.655000000000001</v>
      </c>
      <c r="I106" s="92">
        <f>PCE_Data!N104</f>
        <v>71.61</v>
      </c>
      <c r="J106" s="92">
        <f>PCE_Data!Q104</f>
        <v>62.896000000000001</v>
      </c>
      <c r="K106" s="92">
        <f>PCE_Data!R104</f>
        <v>63.249000000000002</v>
      </c>
      <c r="L106" s="92">
        <f>PCE_Data!S104</f>
        <v>68.236000000000004</v>
      </c>
      <c r="M106" s="92">
        <f>PCE_Data!T104</f>
        <v>62.932000000000002</v>
      </c>
      <c r="N106" s="92">
        <f>PCE_Data!U104</f>
        <v>62.292999999999999</v>
      </c>
      <c r="O106" s="92">
        <f>PCE_Data!V104</f>
        <v>67.344999999999999</v>
      </c>
      <c r="P106" s="92">
        <f>PCE_Data!W104</f>
        <v>60.713000000000001</v>
      </c>
      <c r="Q106" s="92">
        <f>PCE_Data!X104</f>
        <v>78.569999999999993</v>
      </c>
      <c r="R106" s="48">
        <f>HAVER_US!B105</f>
        <v>7581</v>
      </c>
      <c r="S106" s="48">
        <f>HAVER_US!C105</f>
        <v>1304</v>
      </c>
      <c r="T106" s="48">
        <f>HAVER_US!D105</f>
        <v>908.3</v>
      </c>
      <c r="U106" s="48">
        <f>HAVER_US!E105</f>
        <v>798.9</v>
      </c>
      <c r="V106" s="48">
        <f>HAVER_US!F105</f>
        <v>5.6333333333333329</v>
      </c>
      <c r="W106" s="48">
        <f>HAVER_US!H105</f>
        <v>83.933333333333337</v>
      </c>
      <c r="Y106" s="48"/>
      <c r="Z106" s="48"/>
    </row>
    <row r="107" spans="1:26" x14ac:dyDescent="0.25">
      <c r="A107" s="47">
        <v>34881</v>
      </c>
      <c r="B107" s="92">
        <f>PCE_Data!F105</f>
        <v>94.506</v>
      </c>
      <c r="C107" s="92">
        <f>PCE_Data!G105</f>
        <v>120.253</v>
      </c>
      <c r="D107" s="92">
        <f>PCE_Data!H105</f>
        <v>314.46100000000001</v>
      </c>
      <c r="E107" s="92">
        <f>PCE_Data!I105</f>
        <v>106.568</v>
      </c>
      <c r="F107" s="92">
        <f>PCE_Data!K105</f>
        <v>67.004999999999995</v>
      </c>
      <c r="G107" s="92">
        <f>PCE_Data!L105</f>
        <v>111.057</v>
      </c>
      <c r="H107" s="92">
        <f>PCE_Data!M105</f>
        <v>31.273</v>
      </c>
      <c r="I107" s="92">
        <f>PCE_Data!N105</f>
        <v>72.233999999999995</v>
      </c>
      <c r="J107" s="92">
        <f>PCE_Data!Q105</f>
        <v>63.332000000000001</v>
      </c>
      <c r="K107" s="92">
        <f>PCE_Data!R105</f>
        <v>63.572000000000003</v>
      </c>
      <c r="L107" s="92">
        <f>PCE_Data!S105</f>
        <v>68.861999999999995</v>
      </c>
      <c r="M107" s="92">
        <f>PCE_Data!T105</f>
        <v>63.268000000000001</v>
      </c>
      <c r="N107" s="92">
        <f>PCE_Data!U105</f>
        <v>62.664999999999999</v>
      </c>
      <c r="O107" s="92">
        <f>PCE_Data!V105</f>
        <v>67.900999999999996</v>
      </c>
      <c r="P107" s="92">
        <f>PCE_Data!W105</f>
        <v>61.015000000000001</v>
      </c>
      <c r="Q107" s="92">
        <f>PCE_Data!X105</f>
        <v>78.968999999999994</v>
      </c>
      <c r="R107" s="48">
        <f>HAVER_US!B106</f>
        <v>7683.1</v>
      </c>
      <c r="S107" s="48">
        <f>HAVER_US!C106</f>
        <v>1303.2</v>
      </c>
      <c r="T107" s="48">
        <f>HAVER_US!D106</f>
        <v>905.8</v>
      </c>
      <c r="U107" s="48">
        <f>HAVER_US!E106</f>
        <v>831.4</v>
      </c>
      <c r="V107" s="48">
        <f>HAVER_US!F106</f>
        <v>5.6333333333333329</v>
      </c>
      <c r="W107" s="48">
        <f>HAVER_US!H106</f>
        <v>83.766666666666666</v>
      </c>
      <c r="Y107" s="48"/>
      <c r="Z107" s="48"/>
    </row>
    <row r="108" spans="1:26" x14ac:dyDescent="0.25">
      <c r="A108" s="47">
        <v>34973</v>
      </c>
      <c r="B108" s="92">
        <f>PCE_Data!F106</f>
        <v>95.067999999999998</v>
      </c>
      <c r="C108" s="92">
        <f>PCE_Data!G106</f>
        <v>120.119</v>
      </c>
      <c r="D108" s="92">
        <f>PCE_Data!H106</f>
        <v>308.62299999999999</v>
      </c>
      <c r="E108" s="92">
        <f>PCE_Data!I106</f>
        <v>106.782</v>
      </c>
      <c r="F108" s="92">
        <f>PCE_Data!K106</f>
        <v>67.326999999999998</v>
      </c>
      <c r="G108" s="92">
        <f>PCE_Data!L106</f>
        <v>110.92100000000001</v>
      </c>
      <c r="H108" s="92">
        <f>PCE_Data!M106</f>
        <v>30.76</v>
      </c>
      <c r="I108" s="92">
        <f>PCE_Data!N106</f>
        <v>72.653999999999996</v>
      </c>
      <c r="J108" s="92">
        <f>PCE_Data!Q106</f>
        <v>63.84</v>
      </c>
      <c r="K108" s="92">
        <f>PCE_Data!R106</f>
        <v>64.063000000000002</v>
      </c>
      <c r="L108" s="92">
        <f>PCE_Data!S106</f>
        <v>68.900000000000006</v>
      </c>
      <c r="M108" s="92">
        <f>PCE_Data!T106</f>
        <v>63.817999999999998</v>
      </c>
      <c r="N108" s="92">
        <f>PCE_Data!U106</f>
        <v>62.981999999999999</v>
      </c>
      <c r="O108" s="92">
        <f>PCE_Data!V106</f>
        <v>68.673000000000002</v>
      </c>
      <c r="P108" s="92">
        <f>PCE_Data!W106</f>
        <v>61.271000000000001</v>
      </c>
      <c r="Q108" s="92">
        <f>PCE_Data!X106</f>
        <v>78.730999999999995</v>
      </c>
      <c r="R108" s="48">
        <f>HAVER_US!B107</f>
        <v>7772.6</v>
      </c>
      <c r="S108" s="48">
        <f>HAVER_US!C107</f>
        <v>1335.1</v>
      </c>
      <c r="T108" s="48">
        <f>HAVER_US!D107</f>
        <v>909.2</v>
      </c>
      <c r="U108" s="48">
        <f>HAVER_US!E107</f>
        <v>839.4</v>
      </c>
      <c r="V108" s="48">
        <f>HAVER_US!F107</f>
        <v>5.2333333333333334</v>
      </c>
      <c r="W108" s="48">
        <f>HAVER_US!H107</f>
        <v>83.433333333333337</v>
      </c>
      <c r="Y108" s="48"/>
      <c r="Z108" s="48"/>
    </row>
    <row r="109" spans="1:26" x14ac:dyDescent="0.25">
      <c r="A109" s="47">
        <v>35065</v>
      </c>
      <c r="B109" s="92">
        <f>PCE_Data!F107</f>
        <v>96.09</v>
      </c>
      <c r="C109" s="92">
        <f>PCE_Data!G107</f>
        <v>120.36799999999999</v>
      </c>
      <c r="D109" s="92">
        <f>PCE_Data!H107</f>
        <v>304.43200000000002</v>
      </c>
      <c r="E109" s="92">
        <f>PCE_Data!I107</f>
        <v>106.22</v>
      </c>
      <c r="F109" s="92">
        <f>PCE_Data!K107</f>
        <v>67.843999999999994</v>
      </c>
      <c r="G109" s="92">
        <f>PCE_Data!L107</f>
        <v>110.92400000000001</v>
      </c>
      <c r="H109" s="92">
        <f>PCE_Data!M107</f>
        <v>32.295000000000002</v>
      </c>
      <c r="I109" s="92">
        <f>PCE_Data!N107</f>
        <v>72.991</v>
      </c>
      <c r="J109" s="92">
        <f>PCE_Data!Q107</f>
        <v>64.334999999999994</v>
      </c>
      <c r="K109" s="92">
        <f>PCE_Data!R107</f>
        <v>64.363</v>
      </c>
      <c r="L109" s="92">
        <f>PCE_Data!S107</f>
        <v>67.936000000000007</v>
      </c>
      <c r="M109" s="92">
        <f>PCE_Data!T107</f>
        <v>64.328999999999994</v>
      </c>
      <c r="N109" s="92">
        <f>PCE_Data!U107</f>
        <v>63.276000000000003</v>
      </c>
      <c r="O109" s="92">
        <f>PCE_Data!V107</f>
        <v>69.006</v>
      </c>
      <c r="P109" s="92">
        <f>PCE_Data!W107</f>
        <v>61.712000000000003</v>
      </c>
      <c r="Q109" s="92">
        <f>PCE_Data!X107</f>
        <v>78.900999999999996</v>
      </c>
      <c r="R109" s="48">
        <f>HAVER_US!B108</f>
        <v>7868.5</v>
      </c>
      <c r="S109" s="48">
        <f>HAVER_US!C108</f>
        <v>1355.4</v>
      </c>
      <c r="T109" s="48">
        <f>HAVER_US!D108</f>
        <v>936.7</v>
      </c>
      <c r="U109" s="48">
        <f>HAVER_US!E108</f>
        <v>847.9</v>
      </c>
      <c r="V109" s="48">
        <f>HAVER_US!F108</f>
        <v>6.0333333333333341</v>
      </c>
      <c r="W109" s="48">
        <f>HAVER_US!H108</f>
        <v>82.866666666666674</v>
      </c>
      <c r="Y109" s="48"/>
      <c r="Z109" s="48"/>
    </row>
    <row r="110" spans="1:26" x14ac:dyDescent="0.25">
      <c r="A110" s="47">
        <v>35156</v>
      </c>
      <c r="B110" s="92">
        <f>PCE_Data!F108</f>
        <v>96.134</v>
      </c>
      <c r="C110" s="92">
        <f>PCE_Data!G108</f>
        <v>120.155</v>
      </c>
      <c r="D110" s="92">
        <f>PCE_Data!H108</f>
        <v>297.57</v>
      </c>
      <c r="E110" s="92">
        <f>PCE_Data!I108</f>
        <v>105.547</v>
      </c>
      <c r="F110" s="92">
        <f>PCE_Data!K108</f>
        <v>68.53</v>
      </c>
      <c r="G110" s="92">
        <f>PCE_Data!L108</f>
        <v>110.453</v>
      </c>
      <c r="H110" s="92">
        <f>PCE_Data!M108</f>
        <v>34.104999999999997</v>
      </c>
      <c r="I110" s="92">
        <f>PCE_Data!N108</f>
        <v>73.239999999999995</v>
      </c>
      <c r="J110" s="92">
        <f>PCE_Data!Q108</f>
        <v>64.807000000000002</v>
      </c>
      <c r="K110" s="92">
        <f>PCE_Data!R108</f>
        <v>64.747</v>
      </c>
      <c r="L110" s="92">
        <f>PCE_Data!S108</f>
        <v>68.602999999999994</v>
      </c>
      <c r="M110" s="92">
        <f>PCE_Data!T108</f>
        <v>64.933000000000007</v>
      </c>
      <c r="N110" s="92">
        <f>PCE_Data!U108</f>
        <v>63.856000000000002</v>
      </c>
      <c r="O110" s="92">
        <f>PCE_Data!V108</f>
        <v>69.745000000000005</v>
      </c>
      <c r="P110" s="92">
        <f>PCE_Data!W108</f>
        <v>62.170999999999999</v>
      </c>
      <c r="Q110" s="92">
        <f>PCE_Data!X108</f>
        <v>79.869</v>
      </c>
      <c r="R110" s="48">
        <f>HAVER_US!B109</f>
        <v>8032.8</v>
      </c>
      <c r="S110" s="48">
        <f>HAVER_US!C109</f>
        <v>1418.4</v>
      </c>
      <c r="T110" s="48">
        <f>HAVER_US!D109</f>
        <v>952.8</v>
      </c>
      <c r="U110" s="48">
        <f>HAVER_US!E109</f>
        <v>859</v>
      </c>
      <c r="V110" s="48">
        <f>HAVER_US!F109</f>
        <v>5.4333333333333336</v>
      </c>
      <c r="W110" s="48">
        <f>HAVER_US!H109</f>
        <v>83.5</v>
      </c>
      <c r="Y110" s="48"/>
      <c r="Z110" s="48"/>
    </row>
    <row r="111" spans="1:26" x14ac:dyDescent="0.25">
      <c r="A111" s="47">
        <v>35247</v>
      </c>
      <c r="B111" s="92">
        <f>PCE_Data!F109</f>
        <v>96.465000000000003</v>
      </c>
      <c r="C111" s="92">
        <f>PCE_Data!G109</f>
        <v>120.501</v>
      </c>
      <c r="D111" s="92">
        <f>PCE_Data!H109</f>
        <v>292.07</v>
      </c>
      <c r="E111" s="92">
        <f>PCE_Data!I109</f>
        <v>105.515</v>
      </c>
      <c r="F111" s="92">
        <f>PCE_Data!K109</f>
        <v>69.283000000000001</v>
      </c>
      <c r="G111" s="92">
        <f>PCE_Data!L109</f>
        <v>108.92100000000001</v>
      </c>
      <c r="H111" s="92">
        <f>PCE_Data!M109</f>
        <v>33.085000000000001</v>
      </c>
      <c r="I111" s="92">
        <f>PCE_Data!N109</f>
        <v>73.402000000000001</v>
      </c>
      <c r="J111" s="92">
        <f>PCE_Data!Q109</f>
        <v>65.233999999999995</v>
      </c>
      <c r="K111" s="92">
        <f>PCE_Data!R109</f>
        <v>65.090999999999994</v>
      </c>
      <c r="L111" s="92">
        <f>PCE_Data!S109</f>
        <v>69.147999999999996</v>
      </c>
      <c r="M111" s="92">
        <f>PCE_Data!T109</f>
        <v>65.512</v>
      </c>
      <c r="N111" s="92">
        <f>PCE_Data!U109</f>
        <v>64.337999999999994</v>
      </c>
      <c r="O111" s="92">
        <f>PCE_Data!V109</f>
        <v>70.710999999999999</v>
      </c>
      <c r="P111" s="92">
        <f>PCE_Data!W109</f>
        <v>62.81</v>
      </c>
      <c r="Q111" s="92">
        <f>PCE_Data!X109</f>
        <v>80.286000000000001</v>
      </c>
      <c r="R111" s="48">
        <f>HAVER_US!B110</f>
        <v>8131.4</v>
      </c>
      <c r="S111" s="48">
        <f>HAVER_US!C110</f>
        <v>1474.4</v>
      </c>
      <c r="T111" s="48">
        <f>HAVER_US!D110</f>
        <v>973.8</v>
      </c>
      <c r="U111" s="48">
        <f>HAVER_US!E110</f>
        <v>859.6</v>
      </c>
      <c r="V111" s="48">
        <f>HAVER_US!F110</f>
        <v>5.2333333333333334</v>
      </c>
      <c r="W111" s="48">
        <f>HAVER_US!H110</f>
        <v>83.399999999999991</v>
      </c>
      <c r="Y111" s="48"/>
      <c r="Z111" s="48"/>
    </row>
    <row r="112" spans="1:26" x14ac:dyDescent="0.25">
      <c r="A112" s="47">
        <v>35339</v>
      </c>
      <c r="B112" s="92">
        <f>PCE_Data!F110</f>
        <v>97.028999999999996</v>
      </c>
      <c r="C112" s="92">
        <f>PCE_Data!G110</f>
        <v>120.008</v>
      </c>
      <c r="D112" s="92">
        <f>PCE_Data!H110</f>
        <v>286.63600000000002</v>
      </c>
      <c r="E112" s="92">
        <f>PCE_Data!I110</f>
        <v>104.58799999999999</v>
      </c>
      <c r="F112" s="92">
        <f>PCE_Data!K110</f>
        <v>69.875</v>
      </c>
      <c r="G112" s="92">
        <f>PCE_Data!L110</f>
        <v>109.38800000000001</v>
      </c>
      <c r="H112" s="92">
        <f>PCE_Data!M110</f>
        <v>34.362000000000002</v>
      </c>
      <c r="I112" s="92">
        <f>PCE_Data!N110</f>
        <v>73.597999999999999</v>
      </c>
      <c r="J112" s="92">
        <f>PCE_Data!Q110</f>
        <v>65.635999999999996</v>
      </c>
      <c r="K112" s="92">
        <f>PCE_Data!R110</f>
        <v>65.507000000000005</v>
      </c>
      <c r="L112" s="92">
        <f>PCE_Data!S110</f>
        <v>70.02</v>
      </c>
      <c r="M112" s="92">
        <f>PCE_Data!T110</f>
        <v>66.099999999999994</v>
      </c>
      <c r="N112" s="92">
        <f>PCE_Data!U110</f>
        <v>64.91</v>
      </c>
      <c r="O112" s="92">
        <f>PCE_Data!V110</f>
        <v>71.472999999999999</v>
      </c>
      <c r="P112" s="92">
        <f>PCE_Data!W110</f>
        <v>63.466000000000001</v>
      </c>
      <c r="Q112" s="92">
        <f>PCE_Data!X110</f>
        <v>81.001999999999995</v>
      </c>
      <c r="R112" s="48">
        <f>HAVER_US!B111</f>
        <v>8259.7999999999993</v>
      </c>
      <c r="S112" s="48">
        <f>HAVER_US!C111</f>
        <v>1480.1</v>
      </c>
      <c r="T112" s="48">
        <f>HAVER_US!D111</f>
        <v>992.6</v>
      </c>
      <c r="U112" s="48">
        <f>HAVER_US!E111</f>
        <v>903.8</v>
      </c>
      <c r="V112" s="48">
        <f>HAVER_US!F111</f>
        <v>4.9666666666666668</v>
      </c>
      <c r="W112" s="48">
        <f>HAVER_US!H111</f>
        <v>83.36666666666666</v>
      </c>
      <c r="Y112" s="48"/>
      <c r="Z112" s="48"/>
    </row>
    <row r="113" spans="1:42" x14ac:dyDescent="0.25">
      <c r="A113" s="47">
        <v>35431</v>
      </c>
      <c r="B113" s="92">
        <f>PCE_Data!F111</f>
        <v>97.353999999999999</v>
      </c>
      <c r="C113" s="92">
        <f>PCE_Data!G111</f>
        <v>120.169</v>
      </c>
      <c r="D113" s="92">
        <f>PCE_Data!H111</f>
        <v>280.358</v>
      </c>
      <c r="E113" s="92">
        <f>PCE_Data!I111</f>
        <v>104.509</v>
      </c>
      <c r="F113" s="92">
        <f>PCE_Data!K111</f>
        <v>69.94</v>
      </c>
      <c r="G113" s="92">
        <f>PCE_Data!L111</f>
        <v>109.66200000000001</v>
      </c>
      <c r="H113" s="92">
        <f>PCE_Data!M111</f>
        <v>34.956000000000003</v>
      </c>
      <c r="I113" s="92">
        <f>PCE_Data!N111</f>
        <v>73.856999999999999</v>
      </c>
      <c r="J113" s="92">
        <f>PCE_Data!Q111</f>
        <v>66.183000000000007</v>
      </c>
      <c r="K113" s="92">
        <f>PCE_Data!R111</f>
        <v>65.766999999999996</v>
      </c>
      <c r="L113" s="92">
        <f>PCE_Data!S111</f>
        <v>69.787999999999997</v>
      </c>
      <c r="M113" s="92">
        <f>PCE_Data!T111</f>
        <v>66.628</v>
      </c>
      <c r="N113" s="92">
        <f>PCE_Data!U111</f>
        <v>65.343999999999994</v>
      </c>
      <c r="O113" s="92">
        <f>PCE_Data!V111</f>
        <v>72.165000000000006</v>
      </c>
      <c r="P113" s="92">
        <f>PCE_Data!W111</f>
        <v>63.74</v>
      </c>
      <c r="Q113" s="92">
        <f>PCE_Data!X111</f>
        <v>82.087999999999994</v>
      </c>
      <c r="R113" s="48">
        <f>HAVER_US!B112</f>
        <v>8362.7000000000007</v>
      </c>
      <c r="S113" s="48">
        <f>HAVER_US!C112</f>
        <v>1522.4</v>
      </c>
      <c r="T113" s="48">
        <f>HAVER_US!D112</f>
        <v>1027.2</v>
      </c>
      <c r="U113" s="48">
        <f>HAVER_US!E112</f>
        <v>918.4</v>
      </c>
      <c r="V113" s="48">
        <f>HAVER_US!F112</f>
        <v>5.7</v>
      </c>
      <c r="W113" s="48">
        <f>HAVER_US!H112</f>
        <v>83.733333333333334</v>
      </c>
      <c r="Y113" s="48"/>
      <c r="Z113" s="48"/>
    </row>
    <row r="114" spans="1:42" x14ac:dyDescent="0.25">
      <c r="A114" s="47">
        <v>35521</v>
      </c>
      <c r="B114" s="92">
        <f>PCE_Data!F112</f>
        <v>96.786000000000001</v>
      </c>
      <c r="C114" s="92">
        <f>PCE_Data!G112</f>
        <v>120.49299999999999</v>
      </c>
      <c r="D114" s="92">
        <f>PCE_Data!H112</f>
        <v>272.00900000000001</v>
      </c>
      <c r="E114" s="92">
        <f>PCE_Data!I112</f>
        <v>104.102</v>
      </c>
      <c r="F114" s="92">
        <f>PCE_Data!K112</f>
        <v>70.052000000000007</v>
      </c>
      <c r="G114" s="92">
        <f>PCE_Data!L112</f>
        <v>110.976</v>
      </c>
      <c r="H114" s="92">
        <f>PCE_Data!M112</f>
        <v>32.698</v>
      </c>
      <c r="I114" s="92">
        <f>PCE_Data!N112</f>
        <v>74.275999999999996</v>
      </c>
      <c r="J114" s="92">
        <f>PCE_Data!Q112</f>
        <v>66.495000000000005</v>
      </c>
      <c r="K114" s="92">
        <f>PCE_Data!R112</f>
        <v>66.174999999999997</v>
      </c>
      <c r="L114" s="92">
        <f>PCE_Data!S112</f>
        <v>70.400999999999996</v>
      </c>
      <c r="M114" s="92">
        <f>PCE_Data!T112</f>
        <v>67.188000000000002</v>
      </c>
      <c r="N114" s="92">
        <f>PCE_Data!U112</f>
        <v>65.760000000000005</v>
      </c>
      <c r="O114" s="92">
        <f>PCE_Data!V112</f>
        <v>73.122</v>
      </c>
      <c r="P114" s="92">
        <f>PCE_Data!W112</f>
        <v>64.293000000000006</v>
      </c>
      <c r="Q114" s="92">
        <f>PCE_Data!X112</f>
        <v>82.147999999999996</v>
      </c>
      <c r="R114" s="48">
        <f>HAVER_US!B113</f>
        <v>8518.7999999999993</v>
      </c>
      <c r="S114" s="48">
        <f>HAVER_US!C113</f>
        <v>1590.2</v>
      </c>
      <c r="T114" s="48">
        <f>HAVER_US!D113</f>
        <v>1039.7</v>
      </c>
      <c r="U114" s="48">
        <f>HAVER_US!E113</f>
        <v>954.5</v>
      </c>
      <c r="V114" s="48">
        <f>HAVER_US!F113</f>
        <v>4.8999999999999995</v>
      </c>
      <c r="W114" s="48">
        <f>HAVER_US!H113</f>
        <v>83.63333333333334</v>
      </c>
      <c r="Y114" s="48"/>
      <c r="Z114" s="48"/>
    </row>
    <row r="115" spans="1:42" x14ac:dyDescent="0.25">
      <c r="A115" s="47">
        <v>35612</v>
      </c>
      <c r="B115" s="92">
        <f>PCE_Data!F113</f>
        <v>96.504999999999995</v>
      </c>
      <c r="C115" s="92">
        <f>PCE_Data!G113</f>
        <v>119.96</v>
      </c>
      <c r="D115" s="92">
        <f>PCE_Data!H113</f>
        <v>267.05500000000001</v>
      </c>
      <c r="E115" s="92">
        <f>PCE_Data!I113</f>
        <v>104.099</v>
      </c>
      <c r="F115" s="92">
        <f>PCE_Data!K113</f>
        <v>70.317999999999998</v>
      </c>
      <c r="G115" s="92">
        <f>PCE_Data!L113</f>
        <v>109.816</v>
      </c>
      <c r="H115" s="92">
        <f>PCE_Data!M113</f>
        <v>33.039000000000001</v>
      </c>
      <c r="I115" s="92">
        <f>PCE_Data!N113</f>
        <v>74.009</v>
      </c>
      <c r="J115" s="92">
        <f>PCE_Data!Q113</f>
        <v>66.971999999999994</v>
      </c>
      <c r="K115" s="92">
        <f>PCE_Data!R113</f>
        <v>66.421000000000006</v>
      </c>
      <c r="L115" s="92">
        <f>PCE_Data!S113</f>
        <v>70.631</v>
      </c>
      <c r="M115" s="92">
        <f>PCE_Data!T113</f>
        <v>67.635000000000005</v>
      </c>
      <c r="N115" s="92">
        <f>PCE_Data!U113</f>
        <v>66.147000000000006</v>
      </c>
      <c r="O115" s="92">
        <f>PCE_Data!V113</f>
        <v>73.578000000000003</v>
      </c>
      <c r="P115" s="92">
        <f>PCE_Data!W113</f>
        <v>64.495999999999995</v>
      </c>
      <c r="Q115" s="92">
        <f>PCE_Data!X113</f>
        <v>83.694000000000003</v>
      </c>
      <c r="R115" s="48">
        <f>HAVER_US!B114</f>
        <v>8662.7999999999993</v>
      </c>
      <c r="S115" s="48">
        <f>HAVER_US!C114</f>
        <v>1625.3</v>
      </c>
      <c r="T115" s="48">
        <f>HAVER_US!D114</f>
        <v>1070.9000000000001</v>
      </c>
      <c r="U115" s="48">
        <f>HAVER_US!E114</f>
        <v>974.1</v>
      </c>
      <c r="V115" s="48">
        <f>HAVER_US!F114</f>
        <v>4.833333333333333</v>
      </c>
      <c r="W115" s="48">
        <f>HAVER_US!H114</f>
        <v>84.13333333333334</v>
      </c>
      <c r="Y115" s="48"/>
      <c r="Z115" s="48"/>
    </row>
    <row r="116" spans="1:42" x14ac:dyDescent="0.25">
      <c r="A116" s="47">
        <v>35704</v>
      </c>
      <c r="B116" s="92">
        <f>PCE_Data!F114</f>
        <v>96.539000000000001</v>
      </c>
      <c r="C116" s="92">
        <f>PCE_Data!G114</f>
        <v>119.699</v>
      </c>
      <c r="D116" s="92">
        <f>PCE_Data!H114</f>
        <v>262.46199999999999</v>
      </c>
      <c r="E116" s="92">
        <f>PCE_Data!I114</f>
        <v>103.24</v>
      </c>
      <c r="F116" s="92">
        <f>PCE_Data!K114</f>
        <v>70.47</v>
      </c>
      <c r="G116" s="92">
        <f>PCE_Data!L114</f>
        <v>109.367</v>
      </c>
      <c r="H116" s="92">
        <f>PCE_Data!M114</f>
        <v>33.15</v>
      </c>
      <c r="I116" s="92">
        <f>PCE_Data!N114</f>
        <v>74.165000000000006</v>
      </c>
      <c r="J116" s="92">
        <f>PCE_Data!Q114</f>
        <v>67.445999999999998</v>
      </c>
      <c r="K116" s="92">
        <f>PCE_Data!R114</f>
        <v>66.546999999999997</v>
      </c>
      <c r="L116" s="92">
        <f>PCE_Data!S114</f>
        <v>71.369</v>
      </c>
      <c r="M116" s="92">
        <f>PCE_Data!T114</f>
        <v>67.858000000000004</v>
      </c>
      <c r="N116" s="92">
        <f>PCE_Data!U114</f>
        <v>66.730999999999995</v>
      </c>
      <c r="O116" s="92">
        <f>PCE_Data!V114</f>
        <v>74.010999999999996</v>
      </c>
      <c r="P116" s="92">
        <f>PCE_Data!W114</f>
        <v>64.581999999999994</v>
      </c>
      <c r="Q116" s="92">
        <f>PCE_Data!X114</f>
        <v>85.697999999999993</v>
      </c>
      <c r="R116" s="48">
        <f>HAVER_US!B115</f>
        <v>8765.9</v>
      </c>
      <c r="S116" s="48">
        <f>HAVER_US!C115</f>
        <v>1644.5</v>
      </c>
      <c r="T116" s="48">
        <f>HAVER_US!D115</f>
        <v>1085.3</v>
      </c>
      <c r="U116" s="48">
        <f>HAVER_US!E115</f>
        <v>968.3</v>
      </c>
      <c r="V116" s="48">
        <f>HAVER_US!F115</f>
        <v>4.3666666666666663</v>
      </c>
      <c r="W116" s="48">
        <f>HAVER_US!H115</f>
        <v>84.666666666666657</v>
      </c>
      <c r="Y116" s="48"/>
      <c r="Z116" s="48"/>
    </row>
    <row r="117" spans="1:42" x14ac:dyDescent="0.25">
      <c r="A117" s="47">
        <v>35796</v>
      </c>
      <c r="B117" s="92">
        <f>PCE_Data!F115</f>
        <v>95.936999999999998</v>
      </c>
      <c r="C117" s="92">
        <f>PCE_Data!G115</f>
        <v>119.925</v>
      </c>
      <c r="D117" s="92">
        <f>PCE_Data!H115</f>
        <v>256.87799999999999</v>
      </c>
      <c r="E117" s="92">
        <f>PCE_Data!I115</f>
        <v>103.285</v>
      </c>
      <c r="F117" s="92">
        <f>PCE_Data!K115</f>
        <v>70.706999999999994</v>
      </c>
      <c r="G117" s="92">
        <f>PCE_Data!L115</f>
        <v>108.19</v>
      </c>
      <c r="H117" s="92">
        <f>PCE_Data!M115</f>
        <v>30.396999999999998</v>
      </c>
      <c r="I117" s="92">
        <f>PCE_Data!N115</f>
        <v>74.673000000000002</v>
      </c>
      <c r="J117" s="92">
        <f>PCE_Data!Q115</f>
        <v>67.680999999999997</v>
      </c>
      <c r="K117" s="92">
        <f>PCE_Data!R115</f>
        <v>66.915999999999997</v>
      </c>
      <c r="L117" s="92">
        <f>PCE_Data!S115</f>
        <v>71.587000000000003</v>
      </c>
      <c r="M117" s="92">
        <f>PCE_Data!T115</f>
        <v>68.352999999999994</v>
      </c>
      <c r="N117" s="92">
        <f>PCE_Data!U115</f>
        <v>67.093999999999994</v>
      </c>
      <c r="O117" s="92">
        <f>PCE_Data!V115</f>
        <v>74.010000000000005</v>
      </c>
      <c r="P117" s="92">
        <f>PCE_Data!W115</f>
        <v>64.861999999999995</v>
      </c>
      <c r="Q117" s="92">
        <f>PCE_Data!X115</f>
        <v>87.311000000000007</v>
      </c>
      <c r="R117" s="48">
        <f>HAVER_US!B116</f>
        <v>8866.5</v>
      </c>
      <c r="S117" s="48">
        <f>HAVER_US!C116</f>
        <v>1712.3</v>
      </c>
      <c r="T117" s="48">
        <f>HAVER_US!D116</f>
        <v>1098.2</v>
      </c>
      <c r="U117" s="48">
        <f>HAVER_US!E116</f>
        <v>963</v>
      </c>
      <c r="V117" s="48">
        <f>HAVER_US!F116</f>
        <v>5.0666666666666664</v>
      </c>
      <c r="W117" s="48">
        <f>HAVER_US!H116</f>
        <v>83.966666666666669</v>
      </c>
      <c r="Y117" s="48"/>
      <c r="Z117" s="48"/>
    </row>
    <row r="118" spans="1:42" x14ac:dyDescent="0.25">
      <c r="A118" s="47">
        <v>35886</v>
      </c>
      <c r="B118" s="92">
        <f>PCE_Data!F116</f>
        <v>95.37</v>
      </c>
      <c r="C118" s="92">
        <f>PCE_Data!G116</f>
        <v>120.508</v>
      </c>
      <c r="D118" s="92">
        <f>PCE_Data!H116</f>
        <v>251.50200000000001</v>
      </c>
      <c r="E118" s="92">
        <f>PCE_Data!I116</f>
        <v>102.51300000000001</v>
      </c>
      <c r="F118" s="92">
        <f>PCE_Data!K116</f>
        <v>70.882999999999996</v>
      </c>
      <c r="G118" s="92">
        <f>PCE_Data!L116</f>
        <v>107.67700000000001</v>
      </c>
      <c r="H118" s="92">
        <f>PCE_Data!M116</f>
        <v>29.059000000000001</v>
      </c>
      <c r="I118" s="92">
        <f>PCE_Data!N116</f>
        <v>75.254999999999995</v>
      </c>
      <c r="J118" s="92">
        <f>PCE_Data!Q116</f>
        <v>68.153999999999996</v>
      </c>
      <c r="K118" s="92">
        <f>PCE_Data!R116</f>
        <v>67.341999999999999</v>
      </c>
      <c r="L118" s="92">
        <f>PCE_Data!S116</f>
        <v>71.474000000000004</v>
      </c>
      <c r="M118" s="92">
        <f>PCE_Data!T116</f>
        <v>68.763000000000005</v>
      </c>
      <c r="N118" s="92">
        <f>PCE_Data!U116</f>
        <v>67.522000000000006</v>
      </c>
      <c r="O118" s="92">
        <f>PCE_Data!V116</f>
        <v>73.328000000000003</v>
      </c>
      <c r="P118" s="92">
        <f>PCE_Data!W116</f>
        <v>65.488</v>
      </c>
      <c r="Q118" s="92">
        <f>PCE_Data!X116</f>
        <v>89.061000000000007</v>
      </c>
      <c r="R118" s="48">
        <f>HAVER_US!B117</f>
        <v>8969.7000000000007</v>
      </c>
      <c r="S118" s="48">
        <f>HAVER_US!C117</f>
        <v>1695.8</v>
      </c>
      <c r="T118" s="48">
        <f>HAVER_US!D117</f>
        <v>1109.5999999999999</v>
      </c>
      <c r="U118" s="48">
        <f>HAVER_US!E117</f>
        <v>947.3</v>
      </c>
      <c r="V118" s="48">
        <f>HAVER_US!F117</f>
        <v>4.333333333333333</v>
      </c>
      <c r="W118" s="48">
        <f>HAVER_US!H117</f>
        <v>82.966666666666654</v>
      </c>
      <c r="Y118" s="48"/>
      <c r="Z118" s="48"/>
    </row>
    <row r="119" spans="1:42" x14ac:dyDescent="0.25">
      <c r="A119" s="47">
        <v>35977</v>
      </c>
      <c r="B119" s="92">
        <f>PCE_Data!F117</f>
        <v>95.775000000000006</v>
      </c>
      <c r="C119" s="92">
        <f>PCE_Data!G117</f>
        <v>120.066</v>
      </c>
      <c r="D119" s="92">
        <f>PCE_Data!H117</f>
        <v>244.17400000000001</v>
      </c>
      <c r="E119" s="92">
        <f>PCE_Data!I117</f>
        <v>101.48099999999999</v>
      </c>
      <c r="F119" s="92">
        <f>PCE_Data!K117</f>
        <v>71.153999999999996</v>
      </c>
      <c r="G119" s="92">
        <f>PCE_Data!L117</f>
        <v>108.374</v>
      </c>
      <c r="H119" s="92">
        <f>PCE_Data!M117</f>
        <v>28.937000000000001</v>
      </c>
      <c r="I119" s="92">
        <f>PCE_Data!N117</f>
        <v>75.649000000000001</v>
      </c>
      <c r="J119" s="92">
        <f>PCE_Data!Q117</f>
        <v>68.569000000000003</v>
      </c>
      <c r="K119" s="92">
        <f>PCE_Data!R117</f>
        <v>67.635999999999996</v>
      </c>
      <c r="L119" s="92">
        <f>PCE_Data!S117</f>
        <v>71.975999999999999</v>
      </c>
      <c r="M119" s="92">
        <f>PCE_Data!T117</f>
        <v>69.161000000000001</v>
      </c>
      <c r="N119" s="92">
        <f>PCE_Data!U117</f>
        <v>67.912999999999997</v>
      </c>
      <c r="O119" s="92">
        <f>PCE_Data!V117</f>
        <v>73.335999999999999</v>
      </c>
      <c r="P119" s="92">
        <f>PCE_Data!W117</f>
        <v>65.828000000000003</v>
      </c>
      <c r="Q119" s="92">
        <f>PCE_Data!X117</f>
        <v>89.918000000000006</v>
      </c>
      <c r="R119" s="48">
        <f>HAVER_US!B118</f>
        <v>9121.1</v>
      </c>
      <c r="S119" s="48">
        <f>HAVER_US!C118</f>
        <v>1741.6</v>
      </c>
      <c r="T119" s="48">
        <f>HAVER_US!D118</f>
        <v>1109.9000000000001</v>
      </c>
      <c r="U119" s="48">
        <f>HAVER_US!E118</f>
        <v>935.3</v>
      </c>
      <c r="V119" s="48">
        <f>HAVER_US!F118</f>
        <v>4.5333333333333332</v>
      </c>
      <c r="W119" s="48">
        <f>HAVER_US!H118</f>
        <v>82.133333333333326</v>
      </c>
      <c r="Y119" s="48"/>
      <c r="Z119" s="48"/>
    </row>
    <row r="120" spans="1:42" x14ac:dyDescent="0.25">
      <c r="A120" s="47">
        <v>36069</v>
      </c>
      <c r="B120" s="92">
        <f>PCE_Data!F118</f>
        <v>95.894000000000005</v>
      </c>
      <c r="C120" s="92">
        <f>PCE_Data!G118</f>
        <v>119.42</v>
      </c>
      <c r="D120" s="92">
        <f>PCE_Data!H118</f>
        <v>238.00899999999999</v>
      </c>
      <c r="E120" s="92">
        <f>PCE_Data!I118</f>
        <v>101.066</v>
      </c>
      <c r="F120" s="92">
        <f>PCE_Data!K118</f>
        <v>71.563999999999993</v>
      </c>
      <c r="G120" s="92">
        <f>PCE_Data!L118</f>
        <v>107.57599999999999</v>
      </c>
      <c r="H120" s="92">
        <f>PCE_Data!M118</f>
        <v>28.306000000000001</v>
      </c>
      <c r="I120" s="92">
        <f>PCE_Data!N118</f>
        <v>76.314999999999998</v>
      </c>
      <c r="J120" s="92">
        <f>PCE_Data!Q118</f>
        <v>68.988</v>
      </c>
      <c r="K120" s="92">
        <f>PCE_Data!R118</f>
        <v>68.013000000000005</v>
      </c>
      <c r="L120" s="92">
        <f>PCE_Data!S118</f>
        <v>71.968999999999994</v>
      </c>
      <c r="M120" s="92">
        <f>PCE_Data!T118</f>
        <v>69.697000000000003</v>
      </c>
      <c r="N120" s="92">
        <f>PCE_Data!U118</f>
        <v>68.531999999999996</v>
      </c>
      <c r="O120" s="92">
        <f>PCE_Data!V118</f>
        <v>73.197999999999993</v>
      </c>
      <c r="P120" s="92">
        <f>PCE_Data!W118</f>
        <v>66.378</v>
      </c>
      <c r="Q120" s="92">
        <f>PCE_Data!X118</f>
        <v>89.974999999999994</v>
      </c>
      <c r="R120" s="48">
        <f>HAVER_US!B119</f>
        <v>9294</v>
      </c>
      <c r="S120" s="48">
        <f>HAVER_US!C119</f>
        <v>1797</v>
      </c>
      <c r="T120" s="48">
        <f>HAVER_US!D119</f>
        <v>1145</v>
      </c>
      <c r="U120" s="48">
        <f>HAVER_US!E119</f>
        <v>966.3</v>
      </c>
      <c r="V120" s="48">
        <f>HAVER_US!F119</f>
        <v>4.1000000000000005</v>
      </c>
      <c r="W120" s="48">
        <f>HAVER_US!H119</f>
        <v>82.066666666666677</v>
      </c>
      <c r="Y120" s="48"/>
      <c r="Z120" s="48"/>
      <c r="AA120" s="48"/>
      <c r="AB120" s="48"/>
      <c r="AC120" s="48"/>
      <c r="AD120" s="48"/>
      <c r="AE120" s="48"/>
      <c r="AF120" s="48"/>
      <c r="AG120" s="48"/>
      <c r="AH120" s="48"/>
      <c r="AI120" s="48"/>
      <c r="AJ120" s="48"/>
      <c r="AK120" s="48"/>
      <c r="AL120" s="48"/>
      <c r="AM120" s="48"/>
      <c r="AN120" s="48"/>
      <c r="AO120" s="48"/>
      <c r="AP120" s="48"/>
    </row>
    <row r="121" spans="1:42" x14ac:dyDescent="0.25">
      <c r="A121" s="47">
        <v>36161</v>
      </c>
      <c r="B121" s="92">
        <f>PCE_Data!F119</f>
        <v>95.656000000000006</v>
      </c>
      <c r="C121" s="92">
        <f>PCE_Data!G119</f>
        <v>119.227</v>
      </c>
      <c r="D121" s="92">
        <f>PCE_Data!H119</f>
        <v>232.928</v>
      </c>
      <c r="E121" s="92">
        <f>PCE_Data!I119</f>
        <v>99.635999999999996</v>
      </c>
      <c r="F121" s="92">
        <f>PCE_Data!K119</f>
        <v>71.86</v>
      </c>
      <c r="G121" s="92">
        <f>PCE_Data!L119</f>
        <v>106.21599999999999</v>
      </c>
      <c r="H121" s="92">
        <f>PCE_Data!M119</f>
        <v>27.478000000000002</v>
      </c>
      <c r="I121" s="92">
        <f>PCE_Data!N119</f>
        <v>77.879000000000005</v>
      </c>
      <c r="J121" s="92">
        <f>PCE_Data!Q119</f>
        <v>69.361000000000004</v>
      </c>
      <c r="K121" s="92">
        <f>PCE_Data!R119</f>
        <v>68.424999999999997</v>
      </c>
      <c r="L121" s="92">
        <f>PCE_Data!S119</f>
        <v>72.090999999999994</v>
      </c>
      <c r="M121" s="92">
        <f>PCE_Data!T119</f>
        <v>70.272999999999996</v>
      </c>
      <c r="N121" s="92">
        <f>PCE_Data!U119</f>
        <v>68.832999999999998</v>
      </c>
      <c r="O121" s="92">
        <f>PCE_Data!V119</f>
        <v>72.588999999999999</v>
      </c>
      <c r="P121" s="92">
        <f>PCE_Data!W119</f>
        <v>66.778000000000006</v>
      </c>
      <c r="Q121" s="92">
        <f>PCE_Data!X119</f>
        <v>90.164000000000001</v>
      </c>
      <c r="R121" s="48">
        <f>HAVER_US!B120</f>
        <v>9411.7000000000007</v>
      </c>
      <c r="S121" s="48">
        <f>HAVER_US!C120</f>
        <v>1853.1</v>
      </c>
      <c r="T121" s="48">
        <f>HAVER_US!D120</f>
        <v>1173.3</v>
      </c>
      <c r="U121" s="48">
        <f>HAVER_US!E120</f>
        <v>960.8</v>
      </c>
      <c r="V121" s="48">
        <f>HAVER_US!F120</f>
        <v>4.6333333333333337</v>
      </c>
      <c r="W121" s="48">
        <f>HAVER_US!H120</f>
        <v>81.899999999999991</v>
      </c>
      <c r="Y121" s="48"/>
      <c r="Z121" s="48"/>
      <c r="AA121" s="48"/>
      <c r="AB121" s="48"/>
      <c r="AC121" s="48"/>
      <c r="AD121" s="48"/>
      <c r="AE121" s="48"/>
      <c r="AF121" s="48"/>
      <c r="AG121" s="48"/>
      <c r="AH121" s="48"/>
      <c r="AI121" s="48"/>
      <c r="AJ121" s="48"/>
      <c r="AK121" s="48"/>
      <c r="AL121" s="48"/>
      <c r="AM121" s="48"/>
      <c r="AN121" s="48"/>
      <c r="AO121" s="48"/>
      <c r="AP121" s="48"/>
    </row>
    <row r="122" spans="1:42" x14ac:dyDescent="0.25">
      <c r="A122" s="47">
        <v>36251</v>
      </c>
      <c r="B122" s="92">
        <f>PCE_Data!F120</f>
        <v>95.646000000000001</v>
      </c>
      <c r="C122" s="92">
        <f>PCE_Data!G120</f>
        <v>118.702</v>
      </c>
      <c r="D122" s="92">
        <f>PCE_Data!H120</f>
        <v>228.815</v>
      </c>
      <c r="E122" s="92">
        <f>PCE_Data!I120</f>
        <v>100.048</v>
      </c>
      <c r="F122" s="92">
        <f>PCE_Data!K120</f>
        <v>72.054000000000002</v>
      </c>
      <c r="G122" s="92">
        <f>PCE_Data!L120</f>
        <v>106.863</v>
      </c>
      <c r="H122" s="92">
        <f>PCE_Data!M120</f>
        <v>30.719000000000001</v>
      </c>
      <c r="I122" s="92">
        <f>PCE_Data!N120</f>
        <v>78.207999999999998</v>
      </c>
      <c r="J122" s="92">
        <f>PCE_Data!Q120</f>
        <v>69.721000000000004</v>
      </c>
      <c r="K122" s="92">
        <f>PCE_Data!R120</f>
        <v>68.738</v>
      </c>
      <c r="L122" s="92">
        <f>PCE_Data!S120</f>
        <v>72.646000000000001</v>
      </c>
      <c r="M122" s="92">
        <f>PCE_Data!T120</f>
        <v>70.924000000000007</v>
      </c>
      <c r="N122" s="92">
        <f>PCE_Data!U120</f>
        <v>69.287000000000006</v>
      </c>
      <c r="O122" s="92">
        <f>PCE_Data!V120</f>
        <v>72.504000000000005</v>
      </c>
      <c r="P122" s="92">
        <f>PCE_Data!W120</f>
        <v>67.001999999999995</v>
      </c>
      <c r="Q122" s="92">
        <f>PCE_Data!X120</f>
        <v>91.388000000000005</v>
      </c>
      <c r="R122" s="48">
        <f>HAVER_US!B121</f>
        <v>9526.2000000000007</v>
      </c>
      <c r="S122" s="48">
        <f>HAVER_US!C121</f>
        <v>1848.3</v>
      </c>
      <c r="T122" s="48">
        <f>HAVER_US!D121</f>
        <v>1222.0999999999999</v>
      </c>
      <c r="U122" s="48">
        <f>HAVER_US!E121</f>
        <v>974.6</v>
      </c>
      <c r="V122" s="48">
        <f>HAVER_US!F121</f>
        <v>4.2</v>
      </c>
      <c r="W122" s="48">
        <f>HAVER_US!H121</f>
        <v>81.7</v>
      </c>
      <c r="Y122" s="48"/>
      <c r="Z122" s="48"/>
      <c r="AA122" s="48"/>
      <c r="AB122" s="48"/>
      <c r="AC122" s="48"/>
      <c r="AD122" s="48"/>
      <c r="AE122" s="48"/>
      <c r="AF122" s="48"/>
      <c r="AG122" s="48"/>
      <c r="AH122" s="48"/>
      <c r="AI122" s="48"/>
      <c r="AJ122" s="48"/>
      <c r="AK122" s="48"/>
      <c r="AL122" s="48"/>
      <c r="AM122" s="48"/>
      <c r="AN122" s="48"/>
      <c r="AO122" s="48"/>
      <c r="AP122" s="48"/>
    </row>
    <row r="123" spans="1:42" x14ac:dyDescent="0.25">
      <c r="A123" s="47">
        <v>36342</v>
      </c>
      <c r="B123" s="92">
        <f>PCE_Data!F121</f>
        <v>96.343000000000004</v>
      </c>
      <c r="C123" s="92">
        <f>PCE_Data!G121</f>
        <v>118.235</v>
      </c>
      <c r="D123" s="92">
        <f>PCE_Data!H121</f>
        <v>223.43100000000001</v>
      </c>
      <c r="E123" s="92">
        <f>PCE_Data!I121</f>
        <v>99.313999999999993</v>
      </c>
      <c r="F123" s="92">
        <f>PCE_Data!K121</f>
        <v>72.322999999999993</v>
      </c>
      <c r="G123" s="92">
        <f>PCE_Data!L121</f>
        <v>106.435</v>
      </c>
      <c r="H123" s="92">
        <f>PCE_Data!M121</f>
        <v>33.146000000000001</v>
      </c>
      <c r="I123" s="92">
        <f>PCE_Data!N121</f>
        <v>78.701999999999998</v>
      </c>
      <c r="J123" s="92">
        <f>PCE_Data!Q121</f>
        <v>70.173000000000002</v>
      </c>
      <c r="K123" s="92">
        <f>PCE_Data!R121</f>
        <v>69.114999999999995</v>
      </c>
      <c r="L123" s="92">
        <f>PCE_Data!S121</f>
        <v>72.846000000000004</v>
      </c>
      <c r="M123" s="92">
        <f>PCE_Data!T121</f>
        <v>71.474999999999994</v>
      </c>
      <c r="N123" s="92">
        <f>PCE_Data!U121</f>
        <v>69.763999999999996</v>
      </c>
      <c r="O123" s="92">
        <f>PCE_Data!V121</f>
        <v>72.701999999999998</v>
      </c>
      <c r="P123" s="92">
        <f>PCE_Data!W121</f>
        <v>67.313999999999993</v>
      </c>
      <c r="Q123" s="92">
        <f>PCE_Data!X121</f>
        <v>92.917000000000002</v>
      </c>
      <c r="R123" s="48">
        <f>HAVER_US!B122</f>
        <v>9686.6</v>
      </c>
      <c r="S123" s="48">
        <f>HAVER_US!C122</f>
        <v>1893.7</v>
      </c>
      <c r="T123" s="48">
        <f>HAVER_US!D122</f>
        <v>1281.7</v>
      </c>
      <c r="U123" s="48">
        <f>HAVER_US!E122</f>
        <v>1005.3</v>
      </c>
      <c r="V123" s="48">
        <f>HAVER_US!F122</f>
        <v>4.2666666666666666</v>
      </c>
      <c r="W123" s="48">
        <f>HAVER_US!H122</f>
        <v>81.533333333333331</v>
      </c>
      <c r="Y123" s="48"/>
      <c r="Z123" s="48"/>
      <c r="AA123" s="48"/>
      <c r="AB123" s="48"/>
      <c r="AC123" s="48"/>
      <c r="AD123" s="48"/>
      <c r="AE123" s="48"/>
      <c r="AF123" s="48"/>
      <c r="AG123" s="48"/>
      <c r="AH123" s="48"/>
      <c r="AI123" s="48"/>
      <c r="AJ123" s="48"/>
      <c r="AK123" s="48"/>
      <c r="AL123" s="48"/>
      <c r="AM123" s="48"/>
      <c r="AN123" s="48"/>
      <c r="AO123" s="48"/>
      <c r="AP123" s="48"/>
    </row>
    <row r="124" spans="1:42" x14ac:dyDescent="0.25">
      <c r="A124" s="47">
        <v>36434</v>
      </c>
      <c r="B124" s="92">
        <f>PCE_Data!F122</f>
        <v>96.492999999999995</v>
      </c>
      <c r="C124" s="92">
        <f>PCE_Data!G122</f>
        <v>117.514</v>
      </c>
      <c r="D124" s="92">
        <f>PCE_Data!H122</f>
        <v>219.09700000000001</v>
      </c>
      <c r="E124" s="92">
        <f>PCE_Data!I122</f>
        <v>99.066000000000003</v>
      </c>
      <c r="F124" s="92">
        <f>PCE_Data!K122</f>
        <v>72.727000000000004</v>
      </c>
      <c r="G124" s="92">
        <f>PCE_Data!L122</f>
        <v>106.587</v>
      </c>
      <c r="H124" s="92">
        <f>PCE_Data!M122</f>
        <v>34.965000000000003</v>
      </c>
      <c r="I124" s="92">
        <f>PCE_Data!N122</f>
        <v>78.924999999999997</v>
      </c>
      <c r="J124" s="92">
        <f>PCE_Data!Q122</f>
        <v>70.673000000000002</v>
      </c>
      <c r="K124" s="92">
        <f>PCE_Data!R122</f>
        <v>69.552000000000007</v>
      </c>
      <c r="L124" s="92">
        <f>PCE_Data!S122</f>
        <v>73.302000000000007</v>
      </c>
      <c r="M124" s="92">
        <f>PCE_Data!T122</f>
        <v>72.168000000000006</v>
      </c>
      <c r="N124" s="92">
        <f>PCE_Data!U122</f>
        <v>70.183000000000007</v>
      </c>
      <c r="O124" s="92">
        <f>PCE_Data!V122</f>
        <v>73.358999999999995</v>
      </c>
      <c r="P124" s="92">
        <f>PCE_Data!W122</f>
        <v>67.802999999999997</v>
      </c>
      <c r="Q124" s="92">
        <f>PCE_Data!X122</f>
        <v>94.593000000000004</v>
      </c>
      <c r="R124" s="48">
        <f>HAVER_US!B123</f>
        <v>9900.2000000000007</v>
      </c>
      <c r="S124" s="48">
        <f>HAVER_US!C123</f>
        <v>1953.1</v>
      </c>
      <c r="T124" s="48">
        <f>HAVER_US!D123</f>
        <v>1332.7</v>
      </c>
      <c r="U124" s="48">
        <f>HAVER_US!E123</f>
        <v>1031</v>
      </c>
      <c r="V124" s="48">
        <f>HAVER_US!F123</f>
        <v>3.7666666666666671</v>
      </c>
      <c r="W124" s="48">
        <f>HAVER_US!H123</f>
        <v>82.100000000000009</v>
      </c>
      <c r="Y124" s="48"/>
      <c r="Z124" s="48"/>
      <c r="AA124" s="48"/>
      <c r="AB124" s="48"/>
      <c r="AC124" s="48"/>
      <c r="AD124" s="48"/>
      <c r="AE124" s="48"/>
      <c r="AF124" s="48"/>
      <c r="AG124" s="48"/>
      <c r="AH124" s="48"/>
      <c r="AI124" s="48"/>
      <c r="AJ124" s="48"/>
      <c r="AK124" s="48"/>
      <c r="AL124" s="48"/>
      <c r="AM124" s="48"/>
      <c r="AN124" s="48"/>
      <c r="AO124" s="48"/>
      <c r="AP124" s="48"/>
    </row>
    <row r="125" spans="1:42" x14ac:dyDescent="0.25">
      <c r="A125" s="47">
        <v>36526</v>
      </c>
      <c r="B125" s="92">
        <f>PCE_Data!F123</f>
        <v>96.117999999999995</v>
      </c>
      <c r="C125" s="92">
        <f>PCE_Data!G123</f>
        <v>117.95</v>
      </c>
      <c r="D125" s="92">
        <f>PCE_Data!H123</f>
        <v>215.65</v>
      </c>
      <c r="E125" s="92">
        <f>PCE_Data!I123</f>
        <v>99.152000000000001</v>
      </c>
      <c r="F125" s="92">
        <f>PCE_Data!K123</f>
        <v>73.135999999999996</v>
      </c>
      <c r="G125" s="92">
        <f>PCE_Data!L123</f>
        <v>105.90300000000001</v>
      </c>
      <c r="H125" s="92">
        <f>PCE_Data!M123</f>
        <v>39.164000000000001</v>
      </c>
      <c r="I125" s="92">
        <f>PCE_Data!N123</f>
        <v>79.284999999999997</v>
      </c>
      <c r="J125" s="92">
        <f>PCE_Data!Q123</f>
        <v>71.361999999999995</v>
      </c>
      <c r="K125" s="92">
        <f>PCE_Data!R123</f>
        <v>70.114000000000004</v>
      </c>
      <c r="L125" s="92">
        <f>PCE_Data!S123</f>
        <v>73.867000000000004</v>
      </c>
      <c r="M125" s="92">
        <f>PCE_Data!T123</f>
        <v>72.950999999999993</v>
      </c>
      <c r="N125" s="92">
        <f>PCE_Data!U123</f>
        <v>70.739000000000004</v>
      </c>
      <c r="O125" s="92">
        <f>PCE_Data!V123</f>
        <v>74.064999999999998</v>
      </c>
      <c r="P125" s="92">
        <f>PCE_Data!W123</f>
        <v>68.131</v>
      </c>
      <c r="Q125" s="92">
        <f>PCE_Data!X123</f>
        <v>94.94</v>
      </c>
      <c r="R125" s="48">
        <f>HAVER_US!B124</f>
        <v>10002.200000000001</v>
      </c>
      <c r="S125" s="48">
        <f>HAVER_US!C124</f>
        <v>1950.7</v>
      </c>
      <c r="T125" s="48">
        <f>HAVER_US!D124</f>
        <v>1409.5</v>
      </c>
      <c r="U125" s="48">
        <f>HAVER_US!E124</f>
        <v>1052.9000000000001</v>
      </c>
      <c r="V125" s="48">
        <f>HAVER_US!F124</f>
        <v>4.3999999999999995</v>
      </c>
      <c r="W125" s="48">
        <f>HAVER_US!H124</f>
        <v>82.1</v>
      </c>
      <c r="Y125" s="48"/>
      <c r="Z125" s="48"/>
      <c r="AA125" s="48"/>
      <c r="AB125" s="48"/>
      <c r="AC125" s="48"/>
      <c r="AD125" s="48"/>
      <c r="AE125" s="48"/>
      <c r="AF125" s="48"/>
      <c r="AG125" s="48"/>
      <c r="AH125" s="48"/>
      <c r="AI125" s="48"/>
      <c r="AJ125" s="48"/>
      <c r="AK125" s="48"/>
      <c r="AL125" s="48"/>
      <c r="AM125" s="48"/>
      <c r="AN125" s="48"/>
      <c r="AO125" s="48"/>
      <c r="AP125" s="48"/>
    </row>
    <row r="126" spans="1:42" x14ac:dyDescent="0.25">
      <c r="A126" s="47">
        <v>36617</v>
      </c>
      <c r="B126" s="92">
        <f>PCE_Data!F124</f>
        <v>96.540999999999997</v>
      </c>
      <c r="C126" s="92">
        <f>PCE_Data!G124</f>
        <v>117.735</v>
      </c>
      <c r="D126" s="92">
        <f>PCE_Data!H124</f>
        <v>213.87700000000001</v>
      </c>
      <c r="E126" s="92">
        <f>PCE_Data!I124</f>
        <v>98.046000000000006</v>
      </c>
      <c r="F126" s="92">
        <f>PCE_Data!K124</f>
        <v>73.638000000000005</v>
      </c>
      <c r="G126" s="92">
        <f>PCE_Data!L124</f>
        <v>105.21299999999999</v>
      </c>
      <c r="H126" s="92">
        <f>PCE_Data!M124</f>
        <v>40.418999999999997</v>
      </c>
      <c r="I126" s="92">
        <f>PCE_Data!N124</f>
        <v>80.159000000000006</v>
      </c>
      <c r="J126" s="92">
        <f>PCE_Data!Q124</f>
        <v>71.977000000000004</v>
      </c>
      <c r="K126" s="92">
        <f>PCE_Data!R124</f>
        <v>70.453999999999994</v>
      </c>
      <c r="L126" s="92">
        <f>PCE_Data!S124</f>
        <v>74.626999999999995</v>
      </c>
      <c r="M126" s="92">
        <f>PCE_Data!T124</f>
        <v>73.463999999999999</v>
      </c>
      <c r="N126" s="92">
        <f>PCE_Data!U124</f>
        <v>71.177999999999997</v>
      </c>
      <c r="O126" s="92">
        <f>PCE_Data!V124</f>
        <v>73.254999999999995</v>
      </c>
      <c r="P126" s="92">
        <f>PCE_Data!W124</f>
        <v>68.238</v>
      </c>
      <c r="Q126" s="92">
        <f>PCE_Data!X124</f>
        <v>97.534999999999997</v>
      </c>
      <c r="R126" s="48">
        <f>HAVER_US!B125</f>
        <v>10247.700000000001</v>
      </c>
      <c r="S126" s="48">
        <f>HAVER_US!C125</f>
        <v>2075.8000000000002</v>
      </c>
      <c r="T126" s="48">
        <f>HAVER_US!D125</f>
        <v>1455.9</v>
      </c>
      <c r="U126" s="48">
        <f>HAVER_US!E125</f>
        <v>1093.4000000000001</v>
      </c>
      <c r="V126" s="48">
        <f>HAVER_US!F125</f>
        <v>3.8666666666666667</v>
      </c>
      <c r="W126" s="48">
        <f>HAVER_US!H125</f>
        <v>82.233333333333334</v>
      </c>
      <c r="Y126" s="48"/>
      <c r="Z126" s="48"/>
      <c r="AA126" s="48"/>
      <c r="AB126" s="48"/>
      <c r="AC126" s="48"/>
      <c r="AD126" s="48"/>
      <c r="AE126" s="48"/>
      <c r="AF126" s="48"/>
      <c r="AG126" s="48"/>
      <c r="AH126" s="48"/>
      <c r="AI126" s="48"/>
      <c r="AJ126" s="48"/>
      <c r="AK126" s="48"/>
      <c r="AL126" s="48"/>
      <c r="AM126" s="48"/>
      <c r="AN126" s="48"/>
      <c r="AO126" s="48"/>
      <c r="AP126" s="48"/>
    </row>
    <row r="127" spans="1:42" x14ac:dyDescent="0.25">
      <c r="A127" s="47">
        <v>36708</v>
      </c>
      <c r="B127" s="92">
        <f>PCE_Data!F125</f>
        <v>96.251999999999995</v>
      </c>
      <c r="C127" s="92">
        <f>PCE_Data!G125</f>
        <v>117.545</v>
      </c>
      <c r="D127" s="92">
        <f>PCE_Data!H125</f>
        <v>210.74199999999999</v>
      </c>
      <c r="E127" s="92">
        <f>PCE_Data!I125</f>
        <v>97.388999999999996</v>
      </c>
      <c r="F127" s="92">
        <f>PCE_Data!K125</f>
        <v>74.332999999999998</v>
      </c>
      <c r="G127" s="92">
        <f>PCE_Data!L125</f>
        <v>104.98099999999999</v>
      </c>
      <c r="H127" s="92">
        <f>PCE_Data!M125</f>
        <v>41.594000000000001</v>
      </c>
      <c r="I127" s="92">
        <f>PCE_Data!N125</f>
        <v>80.516000000000005</v>
      </c>
      <c r="J127" s="92">
        <f>PCE_Data!Q125</f>
        <v>72.793000000000006</v>
      </c>
      <c r="K127" s="92">
        <f>PCE_Data!R125</f>
        <v>71.260000000000005</v>
      </c>
      <c r="L127" s="92">
        <f>PCE_Data!S125</f>
        <v>75.275000000000006</v>
      </c>
      <c r="M127" s="92">
        <f>PCE_Data!T125</f>
        <v>74.472999999999999</v>
      </c>
      <c r="N127" s="92">
        <f>PCE_Data!U125</f>
        <v>71.751999999999995</v>
      </c>
      <c r="O127" s="92">
        <f>PCE_Data!V125</f>
        <v>73.525000000000006</v>
      </c>
      <c r="P127" s="92">
        <f>PCE_Data!W125</f>
        <v>68.444000000000003</v>
      </c>
      <c r="Q127" s="92">
        <f>PCE_Data!X125</f>
        <v>97.69</v>
      </c>
      <c r="R127" s="48">
        <f>HAVER_US!B126</f>
        <v>10318.200000000001</v>
      </c>
      <c r="S127" s="48">
        <f>HAVER_US!C126</f>
        <v>2060</v>
      </c>
      <c r="T127" s="48">
        <f>HAVER_US!D126</f>
        <v>1518.9</v>
      </c>
      <c r="U127" s="48">
        <f>HAVER_US!E126</f>
        <v>1125</v>
      </c>
      <c r="V127" s="48">
        <f>HAVER_US!F126</f>
        <v>4.0333333333333341</v>
      </c>
      <c r="W127" s="48">
        <f>HAVER_US!H126</f>
        <v>81.366666666666674</v>
      </c>
      <c r="Y127" s="48"/>
      <c r="Z127" s="48"/>
      <c r="AA127" s="48"/>
      <c r="AB127" s="48"/>
      <c r="AC127" s="48"/>
      <c r="AD127" s="48"/>
      <c r="AE127" s="48"/>
      <c r="AF127" s="48"/>
      <c r="AG127" s="48"/>
      <c r="AH127" s="48"/>
      <c r="AI127" s="48"/>
      <c r="AJ127" s="48"/>
      <c r="AK127" s="48"/>
      <c r="AL127" s="48"/>
      <c r="AM127" s="48"/>
      <c r="AN127" s="48"/>
      <c r="AO127" s="48"/>
      <c r="AP127" s="48"/>
    </row>
    <row r="128" spans="1:42" x14ac:dyDescent="0.25">
      <c r="A128" s="47">
        <v>36800</v>
      </c>
      <c r="B128" s="92">
        <f>PCE_Data!F126</f>
        <v>96.643000000000001</v>
      </c>
      <c r="C128" s="92">
        <f>PCE_Data!G126</f>
        <v>117.02200000000001</v>
      </c>
      <c r="D128" s="92">
        <f>PCE_Data!H126</f>
        <v>207.43799999999999</v>
      </c>
      <c r="E128" s="92">
        <f>PCE_Data!I126</f>
        <v>98.210999999999999</v>
      </c>
      <c r="F128" s="92">
        <f>PCE_Data!K126</f>
        <v>74.626999999999995</v>
      </c>
      <c r="G128" s="92">
        <f>PCE_Data!L126</f>
        <v>104.931</v>
      </c>
      <c r="H128" s="92">
        <f>PCE_Data!M126</f>
        <v>42.116999999999997</v>
      </c>
      <c r="I128" s="92">
        <f>PCE_Data!N126</f>
        <v>80.62</v>
      </c>
      <c r="J128" s="92">
        <f>PCE_Data!Q126</f>
        <v>73.643000000000001</v>
      </c>
      <c r="K128" s="92">
        <f>PCE_Data!R126</f>
        <v>71.77</v>
      </c>
      <c r="L128" s="92">
        <f>PCE_Data!S126</f>
        <v>76.052999999999997</v>
      </c>
      <c r="M128" s="92">
        <f>PCE_Data!T126</f>
        <v>74.972999999999999</v>
      </c>
      <c r="N128" s="92">
        <f>PCE_Data!U126</f>
        <v>72.180000000000007</v>
      </c>
      <c r="O128" s="92">
        <f>PCE_Data!V126</f>
        <v>73.793999999999997</v>
      </c>
      <c r="P128" s="92">
        <f>PCE_Data!W126</f>
        <v>68.885000000000005</v>
      </c>
      <c r="Q128" s="92">
        <f>PCE_Data!X126</f>
        <v>99.245000000000005</v>
      </c>
      <c r="R128" s="48">
        <f>HAVER_US!B127</f>
        <v>10435.700000000001</v>
      </c>
      <c r="S128" s="48">
        <f>HAVER_US!C127</f>
        <v>2067.1999999999998</v>
      </c>
      <c r="T128" s="48">
        <f>HAVER_US!D127</f>
        <v>1524.5</v>
      </c>
      <c r="U128" s="48">
        <f>HAVER_US!E127</f>
        <v>1113.2</v>
      </c>
      <c r="V128" s="48">
        <f>HAVER_US!F127</f>
        <v>3.6666666666666665</v>
      </c>
      <c r="W128" s="48">
        <f>HAVER_US!H127</f>
        <v>80.333333333333343</v>
      </c>
      <c r="Y128" s="48"/>
      <c r="Z128" s="48"/>
      <c r="AA128" s="48"/>
      <c r="AB128" s="48"/>
      <c r="AC128" s="48"/>
      <c r="AD128" s="48"/>
      <c r="AE128" s="48"/>
      <c r="AF128" s="48"/>
      <c r="AG128" s="48"/>
      <c r="AH128" s="48"/>
      <c r="AI128" s="48"/>
      <c r="AJ128" s="48"/>
      <c r="AK128" s="48"/>
      <c r="AL128" s="48"/>
      <c r="AM128" s="48"/>
      <c r="AN128" s="48"/>
      <c r="AO128" s="48"/>
      <c r="AP128" s="48"/>
    </row>
    <row r="129" spans="1:42" x14ac:dyDescent="0.25">
      <c r="A129" s="47">
        <v>36892</v>
      </c>
      <c r="B129" s="92">
        <f>PCE_Data!F127</f>
        <v>96.941999999999993</v>
      </c>
      <c r="C129" s="92">
        <f>PCE_Data!G127</f>
        <v>116.51600000000001</v>
      </c>
      <c r="D129" s="92">
        <f>PCE_Data!H127</f>
        <v>202.92</v>
      </c>
      <c r="E129" s="92">
        <f>PCE_Data!I127</f>
        <v>98.849000000000004</v>
      </c>
      <c r="F129" s="92">
        <f>PCE_Data!K127</f>
        <v>75.325999999999993</v>
      </c>
      <c r="G129" s="92">
        <f>PCE_Data!L127</f>
        <v>105.09099999999999</v>
      </c>
      <c r="H129" s="92">
        <f>PCE_Data!M127</f>
        <v>41.033000000000001</v>
      </c>
      <c r="I129" s="92">
        <f>PCE_Data!N127</f>
        <v>81.14</v>
      </c>
      <c r="J129" s="92">
        <f>PCE_Data!Q127</f>
        <v>74.941999999999993</v>
      </c>
      <c r="K129" s="92">
        <f>PCE_Data!R127</f>
        <v>72.478999999999999</v>
      </c>
      <c r="L129" s="92">
        <f>PCE_Data!S127</f>
        <v>75.873000000000005</v>
      </c>
      <c r="M129" s="92">
        <f>PCE_Data!T127</f>
        <v>75.548000000000002</v>
      </c>
      <c r="N129" s="92">
        <f>PCE_Data!U127</f>
        <v>72.73</v>
      </c>
      <c r="O129" s="92">
        <f>PCE_Data!V127</f>
        <v>74.611000000000004</v>
      </c>
      <c r="P129" s="92">
        <f>PCE_Data!W127</f>
        <v>69.635000000000005</v>
      </c>
      <c r="Q129" s="92">
        <f>PCE_Data!X127</f>
        <v>101.265</v>
      </c>
      <c r="R129" s="48">
        <f>HAVER_US!B128</f>
        <v>10470.200000000001</v>
      </c>
      <c r="S129" s="48">
        <f>HAVER_US!C128</f>
        <v>1971.3</v>
      </c>
      <c r="T129" s="48">
        <f>HAVER_US!D128</f>
        <v>1499.5</v>
      </c>
      <c r="U129" s="48">
        <f>HAVER_US!E128</f>
        <v>1096.8</v>
      </c>
      <c r="V129" s="48">
        <f>HAVER_US!F128</f>
        <v>4.6000000000000005</v>
      </c>
      <c r="W129" s="48">
        <f>HAVER_US!H128</f>
        <v>78.533333333333346</v>
      </c>
      <c r="Y129" s="48"/>
      <c r="Z129" s="48"/>
      <c r="AA129" s="48"/>
      <c r="AB129" s="48"/>
      <c r="AC129" s="48"/>
      <c r="AD129" s="48"/>
      <c r="AE129" s="48"/>
      <c r="AF129" s="48"/>
      <c r="AG129" s="48"/>
      <c r="AH129" s="48"/>
      <c r="AI129" s="48"/>
      <c r="AJ129" s="48"/>
      <c r="AK129" s="48"/>
      <c r="AL129" s="48"/>
      <c r="AM129" s="48"/>
      <c r="AN129" s="48"/>
      <c r="AO129" s="48"/>
      <c r="AP129" s="48"/>
    </row>
    <row r="130" spans="1:42" x14ac:dyDescent="0.25">
      <c r="A130" s="47">
        <v>36982</v>
      </c>
      <c r="B130" s="92">
        <f>PCE_Data!F128</f>
        <v>96.796000000000006</v>
      </c>
      <c r="C130" s="92">
        <f>PCE_Data!G128</f>
        <v>115.77200000000001</v>
      </c>
      <c r="D130" s="92">
        <f>PCE_Data!H128</f>
        <v>199.07900000000001</v>
      </c>
      <c r="E130" s="92">
        <f>PCE_Data!I128</f>
        <v>98.632999999999996</v>
      </c>
      <c r="F130" s="92">
        <f>PCE_Data!K128</f>
        <v>75.813000000000002</v>
      </c>
      <c r="G130" s="92">
        <f>PCE_Data!L128</f>
        <v>103.574</v>
      </c>
      <c r="H130" s="92">
        <f>PCE_Data!M128</f>
        <v>42.643000000000001</v>
      </c>
      <c r="I130" s="92">
        <f>PCE_Data!N128</f>
        <v>81.724999999999994</v>
      </c>
      <c r="J130" s="92">
        <f>PCE_Data!Q128</f>
        <v>75.584000000000003</v>
      </c>
      <c r="K130" s="92">
        <f>PCE_Data!R128</f>
        <v>73.063999999999993</v>
      </c>
      <c r="L130" s="92">
        <f>PCE_Data!S128</f>
        <v>75.594999999999999</v>
      </c>
      <c r="M130" s="92">
        <f>PCE_Data!T128</f>
        <v>76.259</v>
      </c>
      <c r="N130" s="92">
        <f>PCE_Data!U128</f>
        <v>73.290000000000006</v>
      </c>
      <c r="O130" s="92">
        <f>PCE_Data!V128</f>
        <v>74.552000000000007</v>
      </c>
      <c r="P130" s="92">
        <f>PCE_Data!W128</f>
        <v>70.150000000000006</v>
      </c>
      <c r="Q130" s="92">
        <f>PCE_Data!X128</f>
        <v>102.066</v>
      </c>
      <c r="R130" s="48">
        <f>HAVER_US!B129</f>
        <v>10599</v>
      </c>
      <c r="S130" s="48">
        <f>HAVER_US!C129</f>
        <v>1973</v>
      </c>
      <c r="T130" s="48">
        <f>HAVER_US!D129</f>
        <v>1422</v>
      </c>
      <c r="U130" s="48">
        <f>HAVER_US!E129</f>
        <v>1058</v>
      </c>
      <c r="V130" s="48">
        <f>HAVER_US!F129</f>
        <v>4.333333333333333</v>
      </c>
      <c r="W130" s="48">
        <f>HAVER_US!H129</f>
        <v>76.866666666666674</v>
      </c>
      <c r="Y130" s="48"/>
      <c r="Z130" s="48"/>
      <c r="AA130" s="48"/>
      <c r="AB130" s="48"/>
      <c r="AC130" s="48"/>
      <c r="AD130" s="48"/>
      <c r="AE130" s="48"/>
      <c r="AF130" s="48"/>
      <c r="AG130" s="48"/>
      <c r="AH130" s="48"/>
      <c r="AI130" s="48"/>
      <c r="AJ130" s="48"/>
      <c r="AK130" s="48"/>
      <c r="AL130" s="48"/>
      <c r="AM130" s="48"/>
      <c r="AN130" s="48"/>
      <c r="AO130" s="48"/>
      <c r="AP130" s="48"/>
    </row>
    <row r="131" spans="1:42" x14ac:dyDescent="0.25">
      <c r="A131" s="47">
        <v>37073</v>
      </c>
      <c r="B131" s="92">
        <f>PCE_Data!F129</f>
        <v>96.513999999999996</v>
      </c>
      <c r="C131" s="92">
        <f>PCE_Data!G129</f>
        <v>115.331</v>
      </c>
      <c r="D131" s="92">
        <f>PCE_Data!H129</f>
        <v>195.613</v>
      </c>
      <c r="E131" s="92">
        <f>PCE_Data!I129</f>
        <v>98.519000000000005</v>
      </c>
      <c r="F131" s="92">
        <f>PCE_Data!K129</f>
        <v>76.444000000000003</v>
      </c>
      <c r="G131" s="92">
        <f>PCE_Data!L129</f>
        <v>102.539</v>
      </c>
      <c r="H131" s="92">
        <f>PCE_Data!M129</f>
        <v>39.637999999999998</v>
      </c>
      <c r="I131" s="92">
        <f>PCE_Data!N129</f>
        <v>82.457999999999998</v>
      </c>
      <c r="J131" s="92">
        <f>PCE_Data!Q129</f>
        <v>76.093000000000004</v>
      </c>
      <c r="K131" s="92">
        <f>PCE_Data!R129</f>
        <v>73.543000000000006</v>
      </c>
      <c r="L131" s="92">
        <f>PCE_Data!S129</f>
        <v>75.128</v>
      </c>
      <c r="M131" s="92">
        <f>PCE_Data!T129</f>
        <v>76.611999999999995</v>
      </c>
      <c r="N131" s="92">
        <f>PCE_Data!U129</f>
        <v>73.828000000000003</v>
      </c>
      <c r="O131" s="92">
        <f>PCE_Data!V129</f>
        <v>73.045000000000002</v>
      </c>
      <c r="P131" s="92">
        <f>PCE_Data!W129</f>
        <v>71.100999999999999</v>
      </c>
      <c r="Q131" s="92">
        <f>PCE_Data!X129</f>
        <v>102.569</v>
      </c>
      <c r="R131" s="48">
        <f>HAVER_US!B130</f>
        <v>10598</v>
      </c>
      <c r="S131" s="48">
        <f>HAVER_US!C130</f>
        <v>1944.9</v>
      </c>
      <c r="T131" s="48">
        <f>HAVER_US!D130</f>
        <v>1369.5</v>
      </c>
      <c r="U131" s="48">
        <f>HAVER_US!E130</f>
        <v>998.9</v>
      </c>
      <c r="V131" s="48">
        <f>HAVER_US!F130</f>
        <v>4.7666666666666666</v>
      </c>
      <c r="W131" s="48">
        <f>HAVER_US!H130</f>
        <v>75.199999999999989</v>
      </c>
      <c r="Y131" s="48"/>
      <c r="Z131" s="48"/>
      <c r="AA131" s="48"/>
      <c r="AB131" s="48"/>
      <c r="AC131" s="48"/>
      <c r="AD131" s="48"/>
      <c r="AE131" s="48"/>
      <c r="AF131" s="48"/>
      <c r="AG131" s="48"/>
      <c r="AH131" s="48"/>
      <c r="AI131" s="48"/>
      <c r="AJ131" s="48"/>
      <c r="AK131" s="48"/>
      <c r="AL131" s="48"/>
      <c r="AM131" s="48"/>
      <c r="AN131" s="48"/>
      <c r="AO131" s="48"/>
      <c r="AP131" s="48"/>
    </row>
    <row r="132" spans="1:42" x14ac:dyDescent="0.25">
      <c r="A132" s="47">
        <v>37165</v>
      </c>
      <c r="B132" s="92">
        <f>PCE_Data!F130</f>
        <v>96.814999999999998</v>
      </c>
      <c r="C132" s="92">
        <f>PCE_Data!G130</f>
        <v>114.574</v>
      </c>
      <c r="D132" s="92">
        <f>PCE_Data!H130</f>
        <v>192.33199999999999</v>
      </c>
      <c r="E132" s="92">
        <f>PCE_Data!I130</f>
        <v>98.046000000000006</v>
      </c>
      <c r="F132" s="92">
        <f>PCE_Data!K130</f>
        <v>76.775000000000006</v>
      </c>
      <c r="G132" s="92">
        <f>PCE_Data!L130</f>
        <v>101.48</v>
      </c>
      <c r="H132" s="92">
        <f>PCE_Data!M130</f>
        <v>34.353999999999999</v>
      </c>
      <c r="I132" s="92">
        <f>PCE_Data!N130</f>
        <v>82.683000000000007</v>
      </c>
      <c r="J132" s="92">
        <f>PCE_Data!Q130</f>
        <v>76.540999999999997</v>
      </c>
      <c r="K132" s="92">
        <f>PCE_Data!R130</f>
        <v>74.025999999999996</v>
      </c>
      <c r="L132" s="92">
        <f>PCE_Data!S130</f>
        <v>74.92</v>
      </c>
      <c r="M132" s="92">
        <f>PCE_Data!T130</f>
        <v>77.129000000000005</v>
      </c>
      <c r="N132" s="92">
        <f>PCE_Data!U130</f>
        <v>74.16</v>
      </c>
      <c r="O132" s="92">
        <f>PCE_Data!V130</f>
        <v>74.247</v>
      </c>
      <c r="P132" s="92">
        <f>PCE_Data!W130</f>
        <v>71.796999999999997</v>
      </c>
      <c r="Q132" s="92">
        <f>PCE_Data!X130</f>
        <v>101.70699999999999</v>
      </c>
      <c r="R132" s="48">
        <f>HAVER_US!B131</f>
        <v>10660.5</v>
      </c>
      <c r="S132" s="48">
        <f>HAVER_US!C131</f>
        <v>1850.1</v>
      </c>
      <c r="T132" s="48">
        <f>HAVER_US!D131</f>
        <v>1323.2</v>
      </c>
      <c r="U132" s="48">
        <f>HAVER_US!E131</f>
        <v>953.5</v>
      </c>
      <c r="V132" s="48">
        <f>HAVER_US!F131</f>
        <v>5.2333333333333334</v>
      </c>
      <c r="W132" s="48">
        <f>HAVER_US!H131</f>
        <v>73.899999999999991</v>
      </c>
      <c r="Y132" s="48"/>
      <c r="Z132" s="48"/>
      <c r="AA132" s="48"/>
      <c r="AB132" s="48"/>
      <c r="AC132" s="48"/>
      <c r="AD132" s="48"/>
      <c r="AE132" s="48"/>
      <c r="AF132" s="48"/>
      <c r="AG132" s="48"/>
      <c r="AH132" s="48"/>
      <c r="AI132" s="48"/>
      <c r="AJ132" s="48"/>
      <c r="AK132" s="48"/>
      <c r="AL132" s="48"/>
      <c r="AM132" s="48"/>
      <c r="AN132" s="48"/>
      <c r="AO132" s="48"/>
      <c r="AP132" s="48"/>
    </row>
    <row r="133" spans="1:42" x14ac:dyDescent="0.25">
      <c r="A133" s="47">
        <v>37257</v>
      </c>
      <c r="B133" s="92">
        <f>PCE_Data!F131</f>
        <v>96.334999999999994</v>
      </c>
      <c r="C133" s="92">
        <f>PCE_Data!G131</f>
        <v>113.746</v>
      </c>
      <c r="D133" s="92">
        <f>PCE_Data!H131</f>
        <v>188.72200000000001</v>
      </c>
      <c r="E133" s="92">
        <f>PCE_Data!I131</f>
        <v>97.698999999999998</v>
      </c>
      <c r="F133" s="92">
        <f>PCE_Data!K131</f>
        <v>77.188999999999993</v>
      </c>
      <c r="G133" s="92">
        <f>PCE_Data!L131</f>
        <v>101.087</v>
      </c>
      <c r="H133" s="92">
        <f>PCE_Data!M131</f>
        <v>32.915999999999997</v>
      </c>
      <c r="I133" s="92">
        <f>PCE_Data!N131</f>
        <v>82.912000000000006</v>
      </c>
      <c r="J133" s="92">
        <f>PCE_Data!Q131</f>
        <v>77.13</v>
      </c>
      <c r="K133" s="92">
        <f>PCE_Data!R131</f>
        <v>74.242999999999995</v>
      </c>
      <c r="L133" s="92">
        <f>PCE_Data!S131</f>
        <v>74.754000000000005</v>
      </c>
      <c r="M133" s="92">
        <f>PCE_Data!T131</f>
        <v>77.584999999999994</v>
      </c>
      <c r="N133" s="92">
        <f>PCE_Data!U131</f>
        <v>74.694999999999993</v>
      </c>
      <c r="O133" s="92">
        <f>PCE_Data!V131</f>
        <v>74.471999999999994</v>
      </c>
      <c r="P133" s="92">
        <f>PCE_Data!W131</f>
        <v>72.406000000000006</v>
      </c>
      <c r="Q133" s="92">
        <f>PCE_Data!X131</f>
        <v>102.613</v>
      </c>
      <c r="R133" s="48">
        <f>HAVER_US!B132</f>
        <v>10783.5</v>
      </c>
      <c r="S133" s="48">
        <f>HAVER_US!C132</f>
        <v>1912.7</v>
      </c>
      <c r="T133" s="48">
        <f>HAVER_US!D132</f>
        <v>1356</v>
      </c>
      <c r="U133" s="48">
        <f>HAVER_US!E132</f>
        <v>969.2</v>
      </c>
      <c r="V133" s="48">
        <f>HAVER_US!F132</f>
        <v>6.166666666666667</v>
      </c>
      <c r="W133" s="48">
        <f>HAVER_US!H132</f>
        <v>74.066666666666663</v>
      </c>
      <c r="Y133" s="48"/>
      <c r="Z133" s="48"/>
      <c r="AA133" s="48"/>
      <c r="AB133" s="48"/>
      <c r="AC133" s="48"/>
      <c r="AD133" s="48"/>
      <c r="AE133" s="48"/>
      <c r="AF133" s="48"/>
      <c r="AG133" s="48"/>
      <c r="AH133" s="48"/>
      <c r="AI133" s="48"/>
      <c r="AJ133" s="48"/>
      <c r="AK133" s="48"/>
      <c r="AL133" s="48"/>
      <c r="AM133" s="48"/>
      <c r="AN133" s="48"/>
      <c r="AO133" s="48"/>
      <c r="AP133" s="48"/>
    </row>
    <row r="134" spans="1:42" x14ac:dyDescent="0.25">
      <c r="A134" s="47">
        <v>37347</v>
      </c>
      <c r="B134" s="92">
        <f>PCE_Data!F132</f>
        <v>96.165999999999997</v>
      </c>
      <c r="C134" s="92">
        <f>PCE_Data!G132</f>
        <v>113.64700000000001</v>
      </c>
      <c r="D134" s="92">
        <f>PCE_Data!H132</f>
        <v>186.029</v>
      </c>
      <c r="E134" s="92">
        <f>PCE_Data!I132</f>
        <v>97.284000000000006</v>
      </c>
      <c r="F134" s="92">
        <f>PCE_Data!K132</f>
        <v>77.238</v>
      </c>
      <c r="G134" s="92">
        <f>PCE_Data!L132</f>
        <v>100.873</v>
      </c>
      <c r="H134" s="92">
        <f>PCE_Data!M132</f>
        <v>36.951999999999998</v>
      </c>
      <c r="I134" s="92">
        <f>PCE_Data!N132</f>
        <v>83.578999999999994</v>
      </c>
      <c r="J134" s="92">
        <f>PCE_Data!Q132</f>
        <v>77.695999999999998</v>
      </c>
      <c r="K134" s="92">
        <f>PCE_Data!R132</f>
        <v>74.742000000000004</v>
      </c>
      <c r="L134" s="92">
        <f>PCE_Data!S132</f>
        <v>75.474000000000004</v>
      </c>
      <c r="M134" s="92">
        <f>PCE_Data!T132</f>
        <v>78.369</v>
      </c>
      <c r="N134" s="92">
        <f>PCE_Data!U132</f>
        <v>75.034000000000006</v>
      </c>
      <c r="O134" s="92">
        <f>PCE_Data!V132</f>
        <v>75.305999999999997</v>
      </c>
      <c r="P134" s="92">
        <f>PCE_Data!W132</f>
        <v>72.956999999999994</v>
      </c>
      <c r="Q134" s="92">
        <f>PCE_Data!X132</f>
        <v>103.178</v>
      </c>
      <c r="R134" s="48">
        <f>HAVER_US!B133</f>
        <v>10887.5</v>
      </c>
      <c r="S134" s="48">
        <f>HAVER_US!C133</f>
        <v>1933.3</v>
      </c>
      <c r="T134" s="48">
        <f>HAVER_US!D133</f>
        <v>1432.4</v>
      </c>
      <c r="U134" s="48">
        <f>HAVER_US!E133</f>
        <v>1004.2</v>
      </c>
      <c r="V134" s="48">
        <f>HAVER_US!F133</f>
        <v>5.7333333333333334</v>
      </c>
      <c r="W134" s="48">
        <f>HAVER_US!H133</f>
        <v>75</v>
      </c>
      <c r="Y134" s="48"/>
      <c r="Z134" s="48"/>
      <c r="AA134" s="48"/>
      <c r="AB134" s="48"/>
      <c r="AC134" s="48"/>
      <c r="AD134" s="48"/>
      <c r="AE134" s="48"/>
      <c r="AF134" s="48"/>
      <c r="AG134" s="48"/>
      <c r="AH134" s="48"/>
      <c r="AI134" s="48"/>
      <c r="AJ134" s="48"/>
      <c r="AK134" s="48"/>
      <c r="AL134" s="48"/>
      <c r="AM134" s="48"/>
      <c r="AN134" s="48"/>
      <c r="AO134" s="48"/>
      <c r="AP134" s="48"/>
    </row>
    <row r="135" spans="1:42" x14ac:dyDescent="0.25">
      <c r="A135" s="47">
        <v>37438</v>
      </c>
      <c r="B135" s="92">
        <f>PCE_Data!F133</f>
        <v>96.444999999999993</v>
      </c>
      <c r="C135" s="92">
        <f>PCE_Data!G133</f>
        <v>112.96299999999999</v>
      </c>
      <c r="D135" s="92">
        <f>PCE_Data!H133</f>
        <v>183.227</v>
      </c>
      <c r="E135" s="92">
        <f>PCE_Data!I133</f>
        <v>96.424000000000007</v>
      </c>
      <c r="F135" s="92">
        <f>PCE_Data!K133</f>
        <v>77.173000000000002</v>
      </c>
      <c r="G135" s="92">
        <f>PCE_Data!L133</f>
        <v>100.32</v>
      </c>
      <c r="H135" s="92">
        <f>PCE_Data!M133</f>
        <v>37.959000000000003</v>
      </c>
      <c r="I135" s="92">
        <f>PCE_Data!N133</f>
        <v>83.855000000000004</v>
      </c>
      <c r="J135" s="92">
        <f>PCE_Data!Q133</f>
        <v>78.179000000000002</v>
      </c>
      <c r="K135" s="92">
        <f>PCE_Data!R133</f>
        <v>75.492000000000004</v>
      </c>
      <c r="L135" s="92">
        <f>PCE_Data!S133</f>
        <v>75.248000000000005</v>
      </c>
      <c r="M135" s="92">
        <f>PCE_Data!T133</f>
        <v>78.882999999999996</v>
      </c>
      <c r="N135" s="92">
        <f>PCE_Data!U133</f>
        <v>75.474999999999994</v>
      </c>
      <c r="O135" s="92">
        <f>PCE_Data!V133</f>
        <v>76.376000000000005</v>
      </c>
      <c r="P135" s="92">
        <f>PCE_Data!W133</f>
        <v>74.11</v>
      </c>
      <c r="Q135" s="92">
        <f>PCE_Data!X133</f>
        <v>102.202</v>
      </c>
      <c r="R135" s="48">
        <f>HAVER_US!B134</f>
        <v>10984</v>
      </c>
      <c r="S135" s="48">
        <f>HAVER_US!C134</f>
        <v>1933.2</v>
      </c>
      <c r="T135" s="48">
        <f>HAVER_US!D134</f>
        <v>1463.1</v>
      </c>
      <c r="U135" s="48">
        <f>HAVER_US!E134</f>
        <v>1015.6</v>
      </c>
      <c r="V135" s="48">
        <f>HAVER_US!F134</f>
        <v>5.666666666666667</v>
      </c>
      <c r="W135" s="48">
        <f>HAVER_US!H134</f>
        <v>75.36666666666666</v>
      </c>
      <c r="Y135" s="48"/>
      <c r="Z135" s="48"/>
      <c r="AA135" s="48"/>
      <c r="AB135" s="48"/>
      <c r="AC135" s="48"/>
      <c r="AD135" s="48"/>
      <c r="AE135" s="48"/>
      <c r="AF135" s="48"/>
      <c r="AG135" s="48"/>
      <c r="AH135" s="48"/>
      <c r="AI135" s="48"/>
      <c r="AJ135" s="48"/>
      <c r="AK135" s="48"/>
      <c r="AL135" s="48"/>
      <c r="AM135" s="48"/>
      <c r="AN135" s="48"/>
      <c r="AO135" s="48"/>
      <c r="AP135" s="48"/>
    </row>
    <row r="136" spans="1:42" x14ac:dyDescent="0.25">
      <c r="A136" s="47">
        <v>37530</v>
      </c>
      <c r="B136" s="92">
        <f>PCE_Data!F134</f>
        <v>96.094999999999999</v>
      </c>
      <c r="C136" s="92">
        <f>PCE_Data!G134</f>
        <v>112.288</v>
      </c>
      <c r="D136" s="92">
        <f>PCE_Data!H134</f>
        <v>180.78299999999999</v>
      </c>
      <c r="E136" s="92">
        <f>PCE_Data!I134</f>
        <v>96.061000000000007</v>
      </c>
      <c r="F136" s="92">
        <f>PCE_Data!K134</f>
        <v>77.355000000000004</v>
      </c>
      <c r="G136" s="92">
        <f>PCE_Data!L134</f>
        <v>99.566999999999993</v>
      </c>
      <c r="H136" s="92">
        <f>PCE_Data!M134</f>
        <v>39.726999999999997</v>
      </c>
      <c r="I136" s="92">
        <f>PCE_Data!N134</f>
        <v>83.644000000000005</v>
      </c>
      <c r="J136" s="92">
        <f>PCE_Data!Q134</f>
        <v>78.807000000000002</v>
      </c>
      <c r="K136" s="92">
        <f>PCE_Data!R134</f>
        <v>76.164000000000001</v>
      </c>
      <c r="L136" s="92">
        <f>PCE_Data!S134</f>
        <v>75.564999999999998</v>
      </c>
      <c r="M136" s="92">
        <f>PCE_Data!T134</f>
        <v>79.513000000000005</v>
      </c>
      <c r="N136" s="92">
        <f>PCE_Data!U134</f>
        <v>75.914000000000001</v>
      </c>
      <c r="O136" s="92">
        <f>PCE_Data!V134</f>
        <v>77.393000000000001</v>
      </c>
      <c r="P136" s="92">
        <f>PCE_Data!W134</f>
        <v>74.534000000000006</v>
      </c>
      <c r="Q136" s="92">
        <f>PCE_Data!X134</f>
        <v>101.381</v>
      </c>
      <c r="R136" s="48">
        <f>HAVER_US!B135</f>
        <v>11061.4</v>
      </c>
      <c r="S136" s="48">
        <f>HAVER_US!C135</f>
        <v>1942.5</v>
      </c>
      <c r="T136" s="48">
        <f>HAVER_US!D135</f>
        <v>1499.3</v>
      </c>
      <c r="U136" s="48">
        <f>HAVER_US!E135</f>
        <v>1003</v>
      </c>
      <c r="V136" s="48">
        <f>HAVER_US!F135</f>
        <v>5.5333333333333323</v>
      </c>
      <c r="W136" s="48">
        <f>HAVER_US!H135</f>
        <v>75.366666666666674</v>
      </c>
      <c r="Y136" s="48"/>
      <c r="Z136" s="48"/>
      <c r="AA136" s="48"/>
      <c r="AB136" s="48"/>
      <c r="AC136" s="48"/>
      <c r="AD136" s="48"/>
      <c r="AE136" s="48"/>
      <c r="AF136" s="48"/>
      <c r="AG136" s="48"/>
      <c r="AH136" s="48"/>
      <c r="AI136" s="48"/>
      <c r="AJ136" s="48"/>
      <c r="AK136" s="48"/>
      <c r="AL136" s="48"/>
      <c r="AM136" s="48"/>
      <c r="AN136" s="48"/>
      <c r="AO136" s="48"/>
      <c r="AP136" s="48"/>
    </row>
    <row r="137" spans="1:42" x14ac:dyDescent="0.25">
      <c r="A137" s="47">
        <v>37622</v>
      </c>
      <c r="B137" s="92">
        <f>PCE_Data!F135</f>
        <v>94.616</v>
      </c>
      <c r="C137" s="92">
        <f>PCE_Data!G135</f>
        <v>111.57</v>
      </c>
      <c r="D137" s="92">
        <f>PCE_Data!H135</f>
        <v>177.79400000000001</v>
      </c>
      <c r="E137" s="92">
        <f>PCE_Data!I135</f>
        <v>95.263000000000005</v>
      </c>
      <c r="F137" s="92">
        <f>PCE_Data!K135</f>
        <v>77.775000000000006</v>
      </c>
      <c r="G137" s="92">
        <f>PCE_Data!L135</f>
        <v>98.504999999999995</v>
      </c>
      <c r="H137" s="92">
        <f>PCE_Data!M135</f>
        <v>45.933999999999997</v>
      </c>
      <c r="I137" s="92">
        <f>PCE_Data!N135</f>
        <v>83.567999999999998</v>
      </c>
      <c r="J137" s="92">
        <f>PCE_Data!Q135</f>
        <v>79.620999999999995</v>
      </c>
      <c r="K137" s="92">
        <f>PCE_Data!R135</f>
        <v>76.817999999999998</v>
      </c>
      <c r="L137" s="92">
        <f>PCE_Data!S135</f>
        <v>75.980999999999995</v>
      </c>
      <c r="M137" s="92">
        <f>PCE_Data!T135</f>
        <v>80.293999999999997</v>
      </c>
      <c r="N137" s="92">
        <f>PCE_Data!U135</f>
        <v>76.180000000000007</v>
      </c>
      <c r="O137" s="92">
        <f>PCE_Data!V135</f>
        <v>78.429000000000002</v>
      </c>
      <c r="P137" s="92">
        <f>PCE_Data!W135</f>
        <v>75.432000000000002</v>
      </c>
      <c r="Q137" s="92">
        <f>PCE_Data!X135</f>
        <v>100.45699999999999</v>
      </c>
      <c r="R137" s="48">
        <f>HAVER_US!B136</f>
        <v>11174.1</v>
      </c>
      <c r="S137" s="48">
        <f>HAVER_US!C136</f>
        <v>1960.2</v>
      </c>
      <c r="T137" s="48">
        <f>HAVER_US!D136</f>
        <v>1529.5</v>
      </c>
      <c r="U137" s="48">
        <f>HAVER_US!E136</f>
        <v>1004.2</v>
      </c>
      <c r="V137" s="48">
        <f>HAVER_US!F136</f>
        <v>6.3666666666666671</v>
      </c>
      <c r="W137" s="48">
        <f>HAVER_US!H136</f>
        <v>75.899999999999991</v>
      </c>
      <c r="Y137" s="48"/>
      <c r="Z137" s="48"/>
      <c r="AA137" s="48"/>
      <c r="AB137" s="48"/>
      <c r="AC137" s="48"/>
      <c r="AD137" s="48"/>
      <c r="AE137" s="48"/>
      <c r="AF137" s="48"/>
      <c r="AG137" s="48"/>
      <c r="AH137" s="48"/>
      <c r="AI137" s="48"/>
      <c r="AJ137" s="48"/>
      <c r="AK137" s="48"/>
      <c r="AL137" s="48"/>
      <c r="AM137" s="48"/>
      <c r="AN137" s="48"/>
      <c r="AO137" s="48"/>
      <c r="AP137" s="48"/>
    </row>
    <row r="138" spans="1:42" x14ac:dyDescent="0.25">
      <c r="A138" s="47">
        <v>37712</v>
      </c>
      <c r="B138" s="92">
        <f>PCE_Data!F136</f>
        <v>94.001999999999995</v>
      </c>
      <c r="C138" s="92">
        <f>PCE_Data!G136</f>
        <v>110.367</v>
      </c>
      <c r="D138" s="92">
        <f>PCE_Data!H136</f>
        <v>174.126</v>
      </c>
      <c r="E138" s="92">
        <f>PCE_Data!I136</f>
        <v>94.822000000000003</v>
      </c>
      <c r="F138" s="92">
        <f>PCE_Data!K136</f>
        <v>78.28</v>
      </c>
      <c r="G138" s="92">
        <f>PCE_Data!L136</f>
        <v>97.481999999999999</v>
      </c>
      <c r="H138" s="92">
        <f>PCE_Data!M136</f>
        <v>39.887999999999998</v>
      </c>
      <c r="I138" s="92">
        <f>PCE_Data!N136</f>
        <v>83.614999999999995</v>
      </c>
      <c r="J138" s="92">
        <f>PCE_Data!Q136</f>
        <v>80.242000000000004</v>
      </c>
      <c r="K138" s="92">
        <f>PCE_Data!R136</f>
        <v>77.706000000000003</v>
      </c>
      <c r="L138" s="92">
        <f>PCE_Data!S136</f>
        <v>76.552000000000007</v>
      </c>
      <c r="M138" s="92">
        <f>PCE_Data!T136</f>
        <v>80.715999999999994</v>
      </c>
      <c r="N138" s="92">
        <f>PCE_Data!U136</f>
        <v>76.543999999999997</v>
      </c>
      <c r="O138" s="92">
        <f>PCE_Data!V136</f>
        <v>80.325999999999993</v>
      </c>
      <c r="P138" s="92">
        <f>PCE_Data!W136</f>
        <v>76.162000000000006</v>
      </c>
      <c r="Q138" s="92">
        <f>PCE_Data!X136</f>
        <v>98.248000000000005</v>
      </c>
      <c r="R138" s="48">
        <f>HAVER_US!B137</f>
        <v>11312.8</v>
      </c>
      <c r="S138" s="48">
        <f>HAVER_US!C137</f>
        <v>1972.4</v>
      </c>
      <c r="T138" s="48">
        <f>HAVER_US!D137</f>
        <v>1527.3</v>
      </c>
      <c r="U138" s="48">
        <f>HAVER_US!E137</f>
        <v>1007.5</v>
      </c>
      <c r="V138" s="48">
        <f>HAVER_US!F137</f>
        <v>6.0333333333333341</v>
      </c>
      <c r="W138" s="48">
        <f>HAVER_US!H137</f>
        <v>75.433333333333337</v>
      </c>
      <c r="Y138" s="48"/>
      <c r="Z138" s="48"/>
      <c r="AA138" s="48"/>
      <c r="AB138" s="48"/>
      <c r="AC138" s="48"/>
      <c r="AD138" s="48"/>
      <c r="AE138" s="48"/>
      <c r="AF138" s="48"/>
      <c r="AG138" s="48"/>
      <c r="AH138" s="48"/>
      <c r="AI138" s="48"/>
      <c r="AJ138" s="48"/>
      <c r="AK138" s="48"/>
      <c r="AL138" s="48"/>
      <c r="AM138" s="48"/>
      <c r="AN138" s="48"/>
      <c r="AO138" s="48"/>
      <c r="AP138" s="48"/>
    </row>
    <row r="139" spans="1:42" x14ac:dyDescent="0.25">
      <c r="A139" s="47">
        <v>37803</v>
      </c>
      <c r="B139" s="92">
        <f>PCE_Data!F137</f>
        <v>93.316999999999993</v>
      </c>
      <c r="C139" s="92">
        <f>PCE_Data!G137</f>
        <v>109.19499999999999</v>
      </c>
      <c r="D139" s="92">
        <f>PCE_Data!H137</f>
        <v>170.91800000000001</v>
      </c>
      <c r="E139" s="92">
        <f>PCE_Data!I137</f>
        <v>94.75</v>
      </c>
      <c r="F139" s="92">
        <f>PCE_Data!K137</f>
        <v>78.915000000000006</v>
      </c>
      <c r="G139" s="92">
        <f>PCE_Data!L137</f>
        <v>97.983999999999995</v>
      </c>
      <c r="H139" s="92">
        <f>PCE_Data!M137</f>
        <v>43.115000000000002</v>
      </c>
      <c r="I139" s="92">
        <f>PCE_Data!N137</f>
        <v>83.938999999999993</v>
      </c>
      <c r="J139" s="92">
        <f>PCE_Data!Q137</f>
        <v>80.658000000000001</v>
      </c>
      <c r="K139" s="92">
        <f>PCE_Data!R137</f>
        <v>78.414000000000001</v>
      </c>
      <c r="L139" s="92">
        <f>PCE_Data!S137</f>
        <v>77.254000000000005</v>
      </c>
      <c r="M139" s="92">
        <f>PCE_Data!T137</f>
        <v>81.293000000000006</v>
      </c>
      <c r="N139" s="92">
        <f>PCE_Data!U137</f>
        <v>77.084999999999994</v>
      </c>
      <c r="O139" s="92">
        <f>PCE_Data!V137</f>
        <v>81.495000000000005</v>
      </c>
      <c r="P139" s="92">
        <f>PCE_Data!W137</f>
        <v>76.724999999999994</v>
      </c>
      <c r="Q139" s="92">
        <f>PCE_Data!X137</f>
        <v>97.911000000000001</v>
      </c>
      <c r="R139" s="48">
        <f>HAVER_US!B138</f>
        <v>11566.7</v>
      </c>
      <c r="S139" s="48">
        <f>HAVER_US!C138</f>
        <v>2044.3</v>
      </c>
      <c r="T139" s="48">
        <f>HAVER_US!D138</f>
        <v>1556.3</v>
      </c>
      <c r="U139" s="48">
        <f>HAVER_US!E138</f>
        <v>1037.3</v>
      </c>
      <c r="V139" s="48">
        <f>HAVER_US!F138</f>
        <v>6.0333333333333341</v>
      </c>
      <c r="W139" s="48">
        <f>HAVER_US!H138</f>
        <v>76</v>
      </c>
      <c r="Y139" s="48"/>
      <c r="Z139" s="48"/>
      <c r="AA139" s="48"/>
      <c r="AB139" s="48"/>
      <c r="AC139" s="48"/>
      <c r="AD139" s="48"/>
      <c r="AE139" s="48"/>
      <c r="AF139" s="48"/>
      <c r="AG139" s="48"/>
      <c r="AH139" s="48"/>
      <c r="AI139" s="48"/>
      <c r="AJ139" s="48"/>
      <c r="AK139" s="48"/>
      <c r="AL139" s="48"/>
      <c r="AM139" s="48"/>
      <c r="AN139" s="48"/>
      <c r="AO139" s="48"/>
      <c r="AP139" s="48"/>
    </row>
    <row r="140" spans="1:42" x14ac:dyDescent="0.25">
      <c r="A140" s="47">
        <v>37895</v>
      </c>
      <c r="B140" s="92">
        <f>PCE_Data!F138</f>
        <v>92.236999999999995</v>
      </c>
      <c r="C140" s="92">
        <f>PCE_Data!G138</f>
        <v>108.76900000000001</v>
      </c>
      <c r="D140" s="92">
        <f>PCE_Data!H138</f>
        <v>169.24299999999999</v>
      </c>
      <c r="E140" s="92">
        <f>PCE_Data!I138</f>
        <v>93.789000000000001</v>
      </c>
      <c r="F140" s="92">
        <f>PCE_Data!K138</f>
        <v>79.834000000000003</v>
      </c>
      <c r="G140" s="92">
        <f>PCE_Data!L138</f>
        <v>97.921999999999997</v>
      </c>
      <c r="H140" s="92">
        <f>PCE_Data!M138</f>
        <v>43.51</v>
      </c>
      <c r="I140" s="92">
        <f>PCE_Data!N138</f>
        <v>83.778999999999996</v>
      </c>
      <c r="J140" s="92">
        <f>PCE_Data!Q138</f>
        <v>81.108000000000004</v>
      </c>
      <c r="K140" s="92">
        <f>PCE_Data!R138</f>
        <v>79.123000000000005</v>
      </c>
      <c r="L140" s="92">
        <f>PCE_Data!S138</f>
        <v>77.641999999999996</v>
      </c>
      <c r="M140" s="92">
        <f>PCE_Data!T138</f>
        <v>81.694999999999993</v>
      </c>
      <c r="N140" s="92">
        <f>PCE_Data!U138</f>
        <v>77.697000000000003</v>
      </c>
      <c r="O140" s="92">
        <f>PCE_Data!V138</f>
        <v>82.631</v>
      </c>
      <c r="P140" s="92">
        <f>PCE_Data!W138</f>
        <v>77.492999999999995</v>
      </c>
      <c r="Q140" s="92">
        <f>PCE_Data!X138</f>
        <v>98.326999999999998</v>
      </c>
      <c r="R140" s="48">
        <f>HAVER_US!B139</f>
        <v>11772.2</v>
      </c>
      <c r="S140" s="48">
        <f>HAVER_US!C139</f>
        <v>2131.3000000000002</v>
      </c>
      <c r="T140" s="48">
        <f>HAVER_US!D139</f>
        <v>1615.4</v>
      </c>
      <c r="U140" s="48">
        <f>HAVER_US!E139</f>
        <v>1091.7</v>
      </c>
      <c r="V140" s="48">
        <f>HAVER_US!F139</f>
        <v>5.5333333333333341</v>
      </c>
      <c r="W140" s="48">
        <f>HAVER_US!H139</f>
        <v>76.766666666666666</v>
      </c>
      <c r="Y140" s="48"/>
      <c r="Z140" s="48"/>
      <c r="AA140" s="48"/>
      <c r="AB140" s="48"/>
      <c r="AC140" s="48"/>
      <c r="AD140" s="48"/>
      <c r="AE140" s="48"/>
      <c r="AF140" s="48"/>
      <c r="AG140" s="48"/>
      <c r="AH140" s="48"/>
      <c r="AI140" s="48"/>
      <c r="AJ140" s="48"/>
      <c r="AK140" s="48"/>
      <c r="AL140" s="48"/>
      <c r="AM140" s="48"/>
      <c r="AN140" s="48"/>
      <c r="AO140" s="48"/>
      <c r="AP140" s="48"/>
    </row>
    <row r="141" spans="1:42" x14ac:dyDescent="0.25">
      <c r="A141" s="47">
        <v>37987</v>
      </c>
      <c r="B141" s="92">
        <f>PCE_Data!F139</f>
        <v>92.375</v>
      </c>
      <c r="C141" s="92">
        <f>PCE_Data!G139</f>
        <v>108.991</v>
      </c>
      <c r="D141" s="92">
        <f>PCE_Data!H139</f>
        <v>167.63200000000001</v>
      </c>
      <c r="E141" s="92">
        <f>PCE_Data!I139</f>
        <v>94.182000000000002</v>
      </c>
      <c r="F141" s="92">
        <f>PCE_Data!K139</f>
        <v>80.183000000000007</v>
      </c>
      <c r="G141" s="92">
        <f>PCE_Data!L139</f>
        <v>97.484999999999999</v>
      </c>
      <c r="H141" s="92">
        <f>PCE_Data!M139</f>
        <v>47.509</v>
      </c>
      <c r="I141" s="92">
        <f>PCE_Data!N139</f>
        <v>84.286000000000001</v>
      </c>
      <c r="J141" s="92">
        <f>PCE_Data!Q139</f>
        <v>81.665000000000006</v>
      </c>
      <c r="K141" s="92">
        <f>PCE_Data!R139</f>
        <v>80.055999999999997</v>
      </c>
      <c r="L141" s="92">
        <f>PCE_Data!S139</f>
        <v>77.667000000000002</v>
      </c>
      <c r="M141" s="92">
        <f>PCE_Data!T139</f>
        <v>82.340999999999994</v>
      </c>
      <c r="N141" s="92">
        <f>PCE_Data!U139</f>
        <v>78.292000000000002</v>
      </c>
      <c r="O141" s="92">
        <f>PCE_Data!V139</f>
        <v>83.055999999999997</v>
      </c>
      <c r="P141" s="92">
        <f>PCE_Data!W139</f>
        <v>78.307000000000002</v>
      </c>
      <c r="Q141" s="92">
        <f>PCE_Data!X139</f>
        <v>97.481999999999999</v>
      </c>
      <c r="R141" s="48">
        <f>HAVER_US!B140</f>
        <v>11923.4</v>
      </c>
      <c r="S141" s="48">
        <f>HAVER_US!C140</f>
        <v>2154.1</v>
      </c>
      <c r="T141" s="48">
        <f>HAVER_US!D140</f>
        <v>1699.6</v>
      </c>
      <c r="U141" s="48">
        <f>HAVER_US!E140</f>
        <v>1133.7</v>
      </c>
      <c r="V141" s="48">
        <f>HAVER_US!F140</f>
        <v>6.1000000000000005</v>
      </c>
      <c r="W141" s="48">
        <f>HAVER_US!H140</f>
        <v>77.333333333333329</v>
      </c>
      <c r="Y141" s="48"/>
      <c r="Z141" s="48"/>
      <c r="AA141" s="48"/>
      <c r="AB141" s="48"/>
      <c r="AC141" s="48"/>
      <c r="AD141" s="48"/>
      <c r="AE141" s="48"/>
      <c r="AF141" s="48"/>
      <c r="AG141" s="48"/>
      <c r="AH141" s="48"/>
      <c r="AI141" s="48"/>
      <c r="AJ141" s="48"/>
      <c r="AK141" s="48"/>
      <c r="AL141" s="48"/>
      <c r="AM141" s="48"/>
      <c r="AN141" s="48"/>
      <c r="AO141" s="48"/>
      <c r="AP141" s="48"/>
    </row>
    <row r="142" spans="1:42" x14ac:dyDescent="0.25">
      <c r="A142" s="47">
        <v>38078</v>
      </c>
      <c r="B142" s="92">
        <f>PCE_Data!F140</f>
        <v>92.730999999999995</v>
      </c>
      <c r="C142" s="92">
        <f>PCE_Data!G140</f>
        <v>108.745</v>
      </c>
      <c r="D142" s="92">
        <f>PCE_Data!H140</f>
        <v>166.12700000000001</v>
      </c>
      <c r="E142" s="92">
        <f>PCE_Data!I140</f>
        <v>94.628</v>
      </c>
      <c r="F142" s="92">
        <f>PCE_Data!K140</f>
        <v>81.057000000000002</v>
      </c>
      <c r="G142" s="92">
        <f>PCE_Data!L140</f>
        <v>97.965000000000003</v>
      </c>
      <c r="H142" s="92">
        <f>PCE_Data!M140</f>
        <v>48.725999999999999</v>
      </c>
      <c r="I142" s="92">
        <f>PCE_Data!N140</f>
        <v>84.671000000000006</v>
      </c>
      <c r="J142" s="92">
        <f>PCE_Data!Q140</f>
        <v>82.344999999999999</v>
      </c>
      <c r="K142" s="92">
        <f>PCE_Data!R140</f>
        <v>80.692999999999998</v>
      </c>
      <c r="L142" s="92">
        <f>PCE_Data!S140</f>
        <v>77.323999999999998</v>
      </c>
      <c r="M142" s="92">
        <f>PCE_Data!T140</f>
        <v>82.867000000000004</v>
      </c>
      <c r="N142" s="92">
        <f>PCE_Data!U140</f>
        <v>79.114000000000004</v>
      </c>
      <c r="O142" s="92">
        <f>PCE_Data!V140</f>
        <v>83.873000000000005</v>
      </c>
      <c r="P142" s="92">
        <f>PCE_Data!W140</f>
        <v>78.671999999999997</v>
      </c>
      <c r="Q142" s="92">
        <f>PCE_Data!X140</f>
        <v>98.228999999999999</v>
      </c>
      <c r="R142" s="48">
        <f>HAVER_US!B141</f>
        <v>12112.8</v>
      </c>
      <c r="S142" s="48">
        <f>HAVER_US!C141</f>
        <v>2262.6</v>
      </c>
      <c r="T142" s="48">
        <f>HAVER_US!D141</f>
        <v>1787.7</v>
      </c>
      <c r="U142" s="48">
        <f>HAVER_US!E141</f>
        <v>1170.2</v>
      </c>
      <c r="V142" s="48">
        <f>HAVER_US!F141</f>
        <v>5.5</v>
      </c>
      <c r="W142" s="48">
        <f>HAVER_US!H141</f>
        <v>77.833333333333329</v>
      </c>
      <c r="Y142" s="48"/>
      <c r="Z142" s="48"/>
      <c r="AA142" s="48"/>
      <c r="AB142" s="48"/>
      <c r="AC142" s="48"/>
      <c r="AD142" s="48"/>
      <c r="AE142" s="48"/>
      <c r="AF142" s="48"/>
      <c r="AG142" s="48"/>
      <c r="AH142" s="48"/>
      <c r="AI142" s="48"/>
      <c r="AJ142" s="48"/>
      <c r="AK142" s="48"/>
      <c r="AL142" s="48"/>
      <c r="AM142" s="48"/>
      <c r="AN142" s="48"/>
      <c r="AO142" s="48"/>
      <c r="AP142" s="48"/>
    </row>
    <row r="143" spans="1:42" x14ac:dyDescent="0.25">
      <c r="A143" s="47">
        <v>38169</v>
      </c>
      <c r="B143" s="92">
        <f>PCE_Data!F141</f>
        <v>92.457999999999998</v>
      </c>
      <c r="C143" s="92">
        <f>PCE_Data!G141</f>
        <v>108.123</v>
      </c>
      <c r="D143" s="92">
        <f>PCE_Data!H141</f>
        <v>163.4</v>
      </c>
      <c r="E143" s="92">
        <f>PCE_Data!I141</f>
        <v>94.016999999999996</v>
      </c>
      <c r="F143" s="92">
        <f>PCE_Data!K141</f>
        <v>81.42</v>
      </c>
      <c r="G143" s="92">
        <f>PCE_Data!L141</f>
        <v>97.625</v>
      </c>
      <c r="H143" s="92">
        <f>PCE_Data!M141</f>
        <v>50.463000000000001</v>
      </c>
      <c r="I143" s="92">
        <f>PCE_Data!N141</f>
        <v>84.74</v>
      </c>
      <c r="J143" s="92">
        <f>PCE_Data!Q141</f>
        <v>83.075000000000003</v>
      </c>
      <c r="K143" s="92">
        <f>PCE_Data!R141</f>
        <v>81.198999999999998</v>
      </c>
      <c r="L143" s="92">
        <f>PCE_Data!S141</f>
        <v>77.903000000000006</v>
      </c>
      <c r="M143" s="92">
        <f>PCE_Data!T141</f>
        <v>83.38</v>
      </c>
      <c r="N143" s="92">
        <f>PCE_Data!U141</f>
        <v>79.87</v>
      </c>
      <c r="O143" s="92">
        <f>PCE_Data!V141</f>
        <v>84.563999999999993</v>
      </c>
      <c r="P143" s="92">
        <f>PCE_Data!W141</f>
        <v>79.346999999999994</v>
      </c>
      <c r="Q143" s="92">
        <f>PCE_Data!X141</f>
        <v>97.087000000000003</v>
      </c>
      <c r="R143" s="48">
        <f>HAVER_US!B142</f>
        <v>12305.3</v>
      </c>
      <c r="S143" s="48">
        <f>HAVER_US!C142</f>
        <v>2318.3000000000002</v>
      </c>
      <c r="T143" s="48">
        <f>HAVER_US!D142</f>
        <v>1832.9</v>
      </c>
      <c r="U143" s="48">
        <f>HAVER_US!E142</f>
        <v>1180.2</v>
      </c>
      <c r="V143" s="48">
        <f>HAVER_US!F142</f>
        <v>5.4000000000000012</v>
      </c>
      <c r="W143" s="48">
        <f>HAVER_US!H142</f>
        <v>78.3</v>
      </c>
      <c r="Y143" s="48"/>
      <c r="Z143" s="48"/>
      <c r="AA143" s="48"/>
      <c r="AB143" s="48"/>
      <c r="AC143" s="48"/>
      <c r="AD143" s="48"/>
      <c r="AE143" s="48"/>
      <c r="AF143" s="48"/>
      <c r="AG143" s="48"/>
      <c r="AH143" s="48"/>
      <c r="AI143" s="48"/>
      <c r="AJ143" s="48"/>
      <c r="AK143" s="48"/>
      <c r="AL143" s="48"/>
      <c r="AM143" s="48"/>
      <c r="AN143" s="48"/>
      <c r="AO143" s="48"/>
      <c r="AP143" s="48"/>
    </row>
    <row r="144" spans="1:42" x14ac:dyDescent="0.25">
      <c r="A144" s="47">
        <v>38261</v>
      </c>
      <c r="B144" s="92">
        <f>PCE_Data!F142</f>
        <v>93.613</v>
      </c>
      <c r="C144" s="92">
        <f>PCE_Data!G142</f>
        <v>108.611</v>
      </c>
      <c r="D144" s="92">
        <f>PCE_Data!H142</f>
        <v>160.851</v>
      </c>
      <c r="E144" s="92">
        <f>PCE_Data!I142</f>
        <v>93.852999999999994</v>
      </c>
      <c r="F144" s="92">
        <f>PCE_Data!K142</f>
        <v>81.968000000000004</v>
      </c>
      <c r="G144" s="92">
        <f>PCE_Data!L142</f>
        <v>97.462000000000003</v>
      </c>
      <c r="H144" s="92">
        <f>PCE_Data!M142</f>
        <v>55.920999999999999</v>
      </c>
      <c r="I144" s="92">
        <f>PCE_Data!N142</f>
        <v>85.191000000000003</v>
      </c>
      <c r="J144" s="92">
        <f>PCE_Data!Q142</f>
        <v>83.588999999999999</v>
      </c>
      <c r="K144" s="92">
        <f>PCE_Data!R142</f>
        <v>81.677999999999997</v>
      </c>
      <c r="L144" s="92">
        <f>PCE_Data!S142</f>
        <v>78.450999999999993</v>
      </c>
      <c r="M144" s="92">
        <f>PCE_Data!T142</f>
        <v>83.942999999999998</v>
      </c>
      <c r="N144" s="92">
        <f>PCE_Data!U142</f>
        <v>80.453999999999994</v>
      </c>
      <c r="O144" s="92">
        <f>PCE_Data!V142</f>
        <v>85.075999999999993</v>
      </c>
      <c r="P144" s="92">
        <f>PCE_Data!W142</f>
        <v>80.188999999999993</v>
      </c>
      <c r="Q144" s="92">
        <f>PCE_Data!X142</f>
        <v>97.709000000000003</v>
      </c>
      <c r="R144" s="48">
        <f>HAVER_US!B143</f>
        <v>12527.2</v>
      </c>
      <c r="S144" s="48">
        <f>HAVER_US!C143</f>
        <v>2390.1</v>
      </c>
      <c r="T144" s="48">
        <f>HAVER_US!D143</f>
        <v>1921.8</v>
      </c>
      <c r="U144" s="48">
        <f>HAVER_US!E143</f>
        <v>1221.4000000000001</v>
      </c>
      <c r="V144" s="48">
        <f>HAVER_US!F143</f>
        <v>5.1333333333333337</v>
      </c>
      <c r="W144" s="48">
        <f>HAVER_US!H143</f>
        <v>79.333333333333329</v>
      </c>
      <c r="Y144" s="48"/>
      <c r="Z144" s="48"/>
      <c r="AA144" s="48"/>
      <c r="AB144" s="48"/>
      <c r="AC144" s="48"/>
      <c r="AD144" s="48"/>
      <c r="AE144" s="48"/>
      <c r="AF144" s="48"/>
      <c r="AG144" s="48"/>
      <c r="AH144" s="48"/>
      <c r="AI144" s="48"/>
      <c r="AJ144" s="48"/>
      <c r="AK144" s="48"/>
      <c r="AL144" s="48"/>
      <c r="AM144" s="48"/>
      <c r="AN144" s="48"/>
      <c r="AO144" s="48"/>
      <c r="AP144" s="48"/>
    </row>
    <row r="145" spans="1:42" x14ac:dyDescent="0.25">
      <c r="A145" s="47">
        <v>38353</v>
      </c>
      <c r="B145" s="92">
        <f>PCE_Data!F143</f>
        <v>94.144999999999996</v>
      </c>
      <c r="C145" s="92">
        <f>PCE_Data!G143</f>
        <v>108.825</v>
      </c>
      <c r="D145" s="92">
        <f>PCE_Data!H143</f>
        <v>158.37799999999999</v>
      </c>
      <c r="E145" s="92">
        <f>PCE_Data!I143</f>
        <v>93.438000000000002</v>
      </c>
      <c r="F145" s="92">
        <f>PCE_Data!K143</f>
        <v>81.790999999999997</v>
      </c>
      <c r="G145" s="92">
        <f>PCE_Data!L143</f>
        <v>97.466999999999999</v>
      </c>
      <c r="H145" s="92">
        <f>PCE_Data!M143</f>
        <v>55.085999999999999</v>
      </c>
      <c r="I145" s="92">
        <f>PCE_Data!N143</f>
        <v>85.445999999999998</v>
      </c>
      <c r="J145" s="92">
        <f>PCE_Data!Q143</f>
        <v>84.236000000000004</v>
      </c>
      <c r="K145" s="92">
        <f>PCE_Data!R143</f>
        <v>82.575999999999993</v>
      </c>
      <c r="L145" s="92">
        <f>PCE_Data!S143</f>
        <v>79.272000000000006</v>
      </c>
      <c r="M145" s="92">
        <f>PCE_Data!T143</f>
        <v>84.47</v>
      </c>
      <c r="N145" s="92">
        <f>PCE_Data!U143</f>
        <v>81.218000000000004</v>
      </c>
      <c r="O145" s="92">
        <f>PCE_Data!V143</f>
        <v>86.084000000000003</v>
      </c>
      <c r="P145" s="92">
        <f>PCE_Data!W143</f>
        <v>81.033000000000001</v>
      </c>
      <c r="Q145" s="92">
        <f>PCE_Data!X143</f>
        <v>99.561000000000007</v>
      </c>
      <c r="R145" s="48">
        <f>HAVER_US!B144</f>
        <v>12767.3</v>
      </c>
      <c r="S145" s="48">
        <f>HAVER_US!C144</f>
        <v>2486.1</v>
      </c>
      <c r="T145" s="48">
        <f>HAVER_US!D144</f>
        <v>1955.1</v>
      </c>
      <c r="U145" s="48">
        <f>HAVER_US!E144</f>
        <v>1258.4000000000001</v>
      </c>
      <c r="V145" s="48">
        <f>HAVER_US!F144</f>
        <v>5.6333333333333329</v>
      </c>
      <c r="W145" s="48">
        <f>HAVER_US!H144</f>
        <v>80.266666666666666</v>
      </c>
      <c r="Y145" s="48"/>
      <c r="Z145" s="48"/>
      <c r="AA145" s="48"/>
      <c r="AB145" s="48"/>
      <c r="AC145" s="48"/>
      <c r="AD145" s="48"/>
      <c r="AE145" s="48"/>
      <c r="AF145" s="48"/>
      <c r="AG145" s="48"/>
      <c r="AH145" s="48"/>
      <c r="AI145" s="48"/>
      <c r="AJ145" s="48"/>
      <c r="AK145" s="48"/>
      <c r="AL145" s="48"/>
      <c r="AM145" s="48"/>
      <c r="AN145" s="48"/>
      <c r="AO145" s="48"/>
      <c r="AP145" s="48"/>
    </row>
    <row r="146" spans="1:42" x14ac:dyDescent="0.25">
      <c r="A146" s="47">
        <v>38443</v>
      </c>
      <c r="B146" s="92">
        <f>PCE_Data!F144</f>
        <v>94.513999999999996</v>
      </c>
      <c r="C146" s="92">
        <f>PCE_Data!G144</f>
        <v>109.212</v>
      </c>
      <c r="D146" s="92">
        <f>PCE_Data!H144</f>
        <v>156.68299999999999</v>
      </c>
      <c r="E146" s="92">
        <f>PCE_Data!I144</f>
        <v>92.876000000000005</v>
      </c>
      <c r="F146" s="92">
        <f>PCE_Data!K144</f>
        <v>82.614999999999995</v>
      </c>
      <c r="G146" s="92">
        <f>PCE_Data!L144</f>
        <v>97.03</v>
      </c>
      <c r="H146" s="92">
        <f>PCE_Data!M144</f>
        <v>56.238</v>
      </c>
      <c r="I146" s="92">
        <f>PCE_Data!N144</f>
        <v>85.688999999999993</v>
      </c>
      <c r="J146" s="92">
        <f>PCE_Data!Q144</f>
        <v>84.974999999999994</v>
      </c>
      <c r="K146" s="92">
        <f>PCE_Data!R144</f>
        <v>83.174000000000007</v>
      </c>
      <c r="L146" s="92">
        <f>PCE_Data!S144</f>
        <v>80.085999999999999</v>
      </c>
      <c r="M146" s="92">
        <f>PCE_Data!T144</f>
        <v>84.926000000000002</v>
      </c>
      <c r="N146" s="92">
        <f>PCE_Data!U144</f>
        <v>81.75</v>
      </c>
      <c r="O146" s="92">
        <f>PCE_Data!V144</f>
        <v>86.825999999999993</v>
      </c>
      <c r="P146" s="92">
        <f>PCE_Data!W144</f>
        <v>81.745000000000005</v>
      </c>
      <c r="Q146" s="92">
        <f>PCE_Data!X144</f>
        <v>99.628</v>
      </c>
      <c r="R146" s="48">
        <f>HAVER_US!B145</f>
        <v>12922.7</v>
      </c>
      <c r="S146" s="48">
        <f>HAVER_US!C145</f>
        <v>2476.5</v>
      </c>
      <c r="T146" s="48">
        <f>HAVER_US!D145</f>
        <v>2002.1</v>
      </c>
      <c r="U146" s="48">
        <f>HAVER_US!E145</f>
        <v>1294.9000000000001</v>
      </c>
      <c r="V146" s="48">
        <f>HAVER_US!F145</f>
        <v>5</v>
      </c>
      <c r="W146" s="48">
        <f>HAVER_US!H145</f>
        <v>80.466666666666669</v>
      </c>
      <c r="Y146" s="48"/>
      <c r="Z146" s="48"/>
      <c r="AA146" s="48"/>
      <c r="AB146" s="48"/>
      <c r="AC146" s="48"/>
      <c r="AD146" s="48"/>
      <c r="AE146" s="48"/>
      <c r="AF146" s="48"/>
      <c r="AG146" s="48"/>
      <c r="AH146" s="48"/>
      <c r="AI146" s="48"/>
      <c r="AJ146" s="48"/>
      <c r="AK146" s="48"/>
      <c r="AL146" s="48"/>
      <c r="AM146" s="48"/>
      <c r="AN146" s="48"/>
      <c r="AO146" s="48"/>
      <c r="AP146" s="48"/>
    </row>
    <row r="147" spans="1:42" x14ac:dyDescent="0.25">
      <c r="A147" s="47">
        <v>38534</v>
      </c>
      <c r="B147" s="92">
        <f>PCE_Data!F145</f>
        <v>93.808999999999997</v>
      </c>
      <c r="C147" s="92">
        <f>PCE_Data!G145</f>
        <v>108.35299999999999</v>
      </c>
      <c r="D147" s="92">
        <f>PCE_Data!H145</f>
        <v>154.92599999999999</v>
      </c>
      <c r="E147" s="92">
        <f>PCE_Data!I145</f>
        <v>93.238</v>
      </c>
      <c r="F147" s="92">
        <f>PCE_Data!K145</f>
        <v>82.715999999999994</v>
      </c>
      <c r="G147" s="92">
        <f>PCE_Data!L145</f>
        <v>96.400999999999996</v>
      </c>
      <c r="H147" s="92">
        <f>PCE_Data!M145</f>
        <v>68.626999999999995</v>
      </c>
      <c r="I147" s="92">
        <f>PCE_Data!N145</f>
        <v>86.168999999999997</v>
      </c>
      <c r="J147" s="92">
        <f>PCE_Data!Q145</f>
        <v>85.84</v>
      </c>
      <c r="K147" s="92">
        <f>PCE_Data!R145</f>
        <v>83.688999999999993</v>
      </c>
      <c r="L147" s="92">
        <f>PCE_Data!S145</f>
        <v>80.97</v>
      </c>
      <c r="M147" s="92">
        <f>PCE_Data!T145</f>
        <v>85.769000000000005</v>
      </c>
      <c r="N147" s="92">
        <f>PCE_Data!U145</f>
        <v>82.087999999999994</v>
      </c>
      <c r="O147" s="92">
        <f>PCE_Data!V145</f>
        <v>87.683000000000007</v>
      </c>
      <c r="P147" s="92">
        <f>PCE_Data!W145</f>
        <v>82.159000000000006</v>
      </c>
      <c r="Q147" s="92">
        <f>PCE_Data!X145</f>
        <v>99.688999999999993</v>
      </c>
      <c r="R147" s="48">
        <f>HAVER_US!B146</f>
        <v>13142.6</v>
      </c>
      <c r="S147" s="48">
        <f>HAVER_US!C146</f>
        <v>2531.1</v>
      </c>
      <c r="T147" s="48">
        <f>HAVER_US!D146</f>
        <v>2053.3000000000002</v>
      </c>
      <c r="U147" s="48">
        <f>HAVER_US!E146</f>
        <v>1302.3</v>
      </c>
      <c r="V147" s="48">
        <f>HAVER_US!F146</f>
        <v>4.9666666666666677</v>
      </c>
      <c r="W147" s="48">
        <f>HAVER_US!H146</f>
        <v>79.833333333333329</v>
      </c>
      <c r="Y147" s="48"/>
      <c r="Z147" s="48"/>
      <c r="AA147" s="48"/>
      <c r="AB147" s="48"/>
      <c r="AC147" s="48"/>
      <c r="AD147" s="48"/>
      <c r="AE147" s="48"/>
      <c r="AF147" s="48"/>
      <c r="AG147" s="48"/>
      <c r="AH147" s="48"/>
      <c r="AI147" s="48"/>
      <c r="AJ147" s="48"/>
      <c r="AK147" s="48"/>
      <c r="AL147" s="48"/>
      <c r="AM147" s="48"/>
      <c r="AN147" s="48"/>
      <c r="AO147" s="48"/>
      <c r="AP147" s="48"/>
    </row>
    <row r="148" spans="1:42" x14ac:dyDescent="0.25">
      <c r="A148" s="47">
        <v>38626</v>
      </c>
      <c r="B148" s="92">
        <f>PCE_Data!F146</f>
        <v>94.408000000000001</v>
      </c>
      <c r="C148" s="92">
        <f>PCE_Data!G146</f>
        <v>108.16800000000001</v>
      </c>
      <c r="D148" s="92">
        <f>PCE_Data!H146</f>
        <v>152.34200000000001</v>
      </c>
      <c r="E148" s="92">
        <f>PCE_Data!I146</f>
        <v>93.555000000000007</v>
      </c>
      <c r="F148" s="92">
        <f>PCE_Data!K146</f>
        <v>83.177000000000007</v>
      </c>
      <c r="G148" s="92">
        <f>PCE_Data!L146</f>
        <v>96.186000000000007</v>
      </c>
      <c r="H148" s="92">
        <f>PCE_Data!M146</f>
        <v>68.212000000000003</v>
      </c>
      <c r="I148" s="92">
        <f>PCE_Data!N146</f>
        <v>86.751000000000005</v>
      </c>
      <c r="J148" s="92">
        <f>PCE_Data!Q146</f>
        <v>87.295000000000002</v>
      </c>
      <c r="K148" s="92">
        <f>PCE_Data!R146</f>
        <v>84.474000000000004</v>
      </c>
      <c r="L148" s="92">
        <f>PCE_Data!S146</f>
        <v>82.557000000000002</v>
      </c>
      <c r="M148" s="92">
        <f>PCE_Data!T146</f>
        <v>86.727000000000004</v>
      </c>
      <c r="N148" s="92">
        <f>PCE_Data!U146</f>
        <v>82.885000000000005</v>
      </c>
      <c r="O148" s="92">
        <f>PCE_Data!V146</f>
        <v>88.643000000000001</v>
      </c>
      <c r="P148" s="92">
        <f>PCE_Data!W146</f>
        <v>82.71</v>
      </c>
      <c r="Q148" s="92">
        <f>PCE_Data!X146</f>
        <v>100.11199999999999</v>
      </c>
      <c r="R148" s="48">
        <f>HAVER_US!B147</f>
        <v>13324.2</v>
      </c>
      <c r="S148" s="48">
        <f>HAVER_US!C147</f>
        <v>2645.3</v>
      </c>
      <c r="T148" s="48">
        <f>HAVER_US!D147</f>
        <v>2155.5</v>
      </c>
      <c r="U148" s="48">
        <f>HAVER_US!E147</f>
        <v>1350.7</v>
      </c>
      <c r="V148" s="48">
        <f>HAVER_US!F147</f>
        <v>4.6666666666666661</v>
      </c>
      <c r="W148" s="48">
        <f>HAVER_US!H147</f>
        <v>80.2</v>
      </c>
      <c r="Y148" s="48"/>
      <c r="Z148" s="48"/>
      <c r="AA148" s="48"/>
      <c r="AB148" s="48"/>
      <c r="AC148" s="48"/>
      <c r="AD148" s="48"/>
      <c r="AE148" s="48"/>
      <c r="AF148" s="48"/>
      <c r="AG148" s="48"/>
      <c r="AH148" s="48"/>
      <c r="AI148" s="48"/>
      <c r="AJ148" s="48"/>
      <c r="AK148" s="48"/>
      <c r="AL148" s="48"/>
      <c r="AM148" s="48"/>
      <c r="AN148" s="48"/>
      <c r="AO148" s="48"/>
      <c r="AP148" s="48"/>
    </row>
    <row r="149" spans="1:42" x14ac:dyDescent="0.25">
      <c r="A149" s="47">
        <v>38718</v>
      </c>
      <c r="B149" s="92">
        <f>PCE_Data!F147</f>
        <v>94.63</v>
      </c>
      <c r="C149" s="92">
        <f>PCE_Data!G147</f>
        <v>108.16200000000001</v>
      </c>
      <c r="D149" s="92">
        <f>PCE_Data!H147</f>
        <v>149.83699999999999</v>
      </c>
      <c r="E149" s="92">
        <f>PCE_Data!I147</f>
        <v>93.283000000000001</v>
      </c>
      <c r="F149" s="92">
        <f>PCE_Data!K147</f>
        <v>83.58</v>
      </c>
      <c r="G149" s="92">
        <f>PCE_Data!L147</f>
        <v>95.846000000000004</v>
      </c>
      <c r="H149" s="92">
        <f>PCE_Data!M147</f>
        <v>67.248999999999995</v>
      </c>
      <c r="I149" s="92">
        <f>PCE_Data!N147</f>
        <v>87.3</v>
      </c>
      <c r="J149" s="92">
        <f>PCE_Data!Q147</f>
        <v>88.1</v>
      </c>
      <c r="K149" s="92">
        <f>PCE_Data!R147</f>
        <v>84.991</v>
      </c>
      <c r="L149" s="92">
        <f>PCE_Data!S147</f>
        <v>83.382999999999996</v>
      </c>
      <c r="M149" s="92">
        <f>PCE_Data!T147</f>
        <v>87.311999999999998</v>
      </c>
      <c r="N149" s="92">
        <f>PCE_Data!U147</f>
        <v>83.701999999999998</v>
      </c>
      <c r="O149" s="92">
        <f>PCE_Data!V147</f>
        <v>89.320999999999998</v>
      </c>
      <c r="P149" s="92">
        <f>PCE_Data!W147</f>
        <v>83.635999999999996</v>
      </c>
      <c r="Q149" s="92">
        <f>PCE_Data!X147</f>
        <v>100.91800000000001</v>
      </c>
      <c r="R149" s="48">
        <f>HAVER_US!B148</f>
        <v>13599.2</v>
      </c>
      <c r="S149" s="48">
        <f>HAVER_US!C148</f>
        <v>2709.7</v>
      </c>
      <c r="T149" s="48">
        <f>HAVER_US!D148</f>
        <v>2204.8000000000002</v>
      </c>
      <c r="U149" s="48">
        <f>HAVER_US!E148</f>
        <v>1414</v>
      </c>
      <c r="V149" s="48">
        <f>HAVER_US!F148</f>
        <v>5</v>
      </c>
      <c r="W149" s="48">
        <f>HAVER_US!H148</f>
        <v>80.666666666666671</v>
      </c>
      <c r="Y149" s="48"/>
      <c r="Z149" s="48"/>
      <c r="AA149" s="48"/>
      <c r="AB149" s="48"/>
      <c r="AC149" s="48"/>
      <c r="AD149" s="48"/>
      <c r="AE149" s="48"/>
      <c r="AF149" s="48"/>
      <c r="AG149" s="48"/>
      <c r="AH149" s="48"/>
      <c r="AI149" s="48"/>
      <c r="AJ149" s="48"/>
      <c r="AK149" s="48"/>
      <c r="AL149" s="48"/>
      <c r="AM149" s="48"/>
      <c r="AN149" s="48"/>
      <c r="AO149" s="48"/>
      <c r="AP149" s="48"/>
    </row>
    <row r="150" spans="1:42" x14ac:dyDescent="0.25">
      <c r="A150" s="47">
        <v>38808</v>
      </c>
      <c r="B150" s="92">
        <f>PCE_Data!F148</f>
        <v>94.39</v>
      </c>
      <c r="C150" s="92">
        <f>PCE_Data!G148</f>
        <v>108.057</v>
      </c>
      <c r="D150" s="92">
        <f>PCE_Data!H148</f>
        <v>147.458</v>
      </c>
      <c r="E150" s="92">
        <f>PCE_Data!I148</f>
        <v>93.941999999999993</v>
      </c>
      <c r="F150" s="92">
        <f>PCE_Data!K148</f>
        <v>83.591999999999999</v>
      </c>
      <c r="G150" s="92">
        <f>PCE_Data!L148</f>
        <v>96.813999999999993</v>
      </c>
      <c r="H150" s="92">
        <f>PCE_Data!M148</f>
        <v>72.192999999999998</v>
      </c>
      <c r="I150" s="92">
        <f>PCE_Data!N148</f>
        <v>87.81</v>
      </c>
      <c r="J150" s="92">
        <f>PCE_Data!Q148</f>
        <v>88.686000000000007</v>
      </c>
      <c r="K150" s="92">
        <f>PCE_Data!R148</f>
        <v>85.691999999999993</v>
      </c>
      <c r="L150" s="92">
        <f>PCE_Data!S148</f>
        <v>84.146000000000001</v>
      </c>
      <c r="M150" s="92">
        <f>PCE_Data!T148</f>
        <v>88.087000000000003</v>
      </c>
      <c r="N150" s="92">
        <f>PCE_Data!U148</f>
        <v>84.489000000000004</v>
      </c>
      <c r="O150" s="92">
        <f>PCE_Data!V148</f>
        <v>91.126000000000005</v>
      </c>
      <c r="P150" s="92">
        <f>PCE_Data!W148</f>
        <v>84.457999999999998</v>
      </c>
      <c r="Q150" s="92">
        <f>PCE_Data!X148</f>
        <v>101.105</v>
      </c>
      <c r="R150" s="48">
        <f>HAVER_US!B149</f>
        <v>13753.4</v>
      </c>
      <c r="S150" s="48">
        <f>HAVER_US!C149</f>
        <v>2709.3</v>
      </c>
      <c r="T150" s="48">
        <f>HAVER_US!D149</f>
        <v>2253.8000000000002</v>
      </c>
      <c r="U150" s="48">
        <f>HAVER_US!E149</f>
        <v>1459.8</v>
      </c>
      <c r="V150" s="48">
        <f>HAVER_US!F149</f>
        <v>4.5666666666666664</v>
      </c>
      <c r="W150" s="48">
        <f>HAVER_US!H149</f>
        <v>80.766666666666666</v>
      </c>
      <c r="Y150" s="48"/>
      <c r="Z150" s="48"/>
    </row>
    <row r="151" spans="1:42" x14ac:dyDescent="0.25">
      <c r="A151" s="47">
        <v>38899</v>
      </c>
      <c r="B151" s="92">
        <f>PCE_Data!F149</f>
        <v>94.244</v>
      </c>
      <c r="C151" s="92">
        <f>PCE_Data!G149</f>
        <v>108.03700000000001</v>
      </c>
      <c r="D151" s="92">
        <f>PCE_Data!H149</f>
        <v>145.078</v>
      </c>
      <c r="E151" s="92">
        <f>PCE_Data!I149</f>
        <v>94.415000000000006</v>
      </c>
      <c r="F151" s="92">
        <f>PCE_Data!K149</f>
        <v>84.144999999999996</v>
      </c>
      <c r="G151" s="92">
        <f>PCE_Data!L149</f>
        <v>96.498000000000005</v>
      </c>
      <c r="H151" s="92">
        <f>PCE_Data!M149</f>
        <v>76.122</v>
      </c>
      <c r="I151" s="92">
        <f>PCE_Data!N149</f>
        <v>88.114999999999995</v>
      </c>
      <c r="J151" s="92">
        <f>PCE_Data!Q149</f>
        <v>89.635999999999996</v>
      </c>
      <c r="K151" s="92">
        <f>PCE_Data!R149</f>
        <v>86.430999999999997</v>
      </c>
      <c r="L151" s="92">
        <f>PCE_Data!S149</f>
        <v>84.543000000000006</v>
      </c>
      <c r="M151" s="92">
        <f>PCE_Data!T149</f>
        <v>88.831000000000003</v>
      </c>
      <c r="N151" s="92">
        <f>PCE_Data!U149</f>
        <v>85.099000000000004</v>
      </c>
      <c r="O151" s="92">
        <f>PCE_Data!V149</f>
        <v>91.311999999999998</v>
      </c>
      <c r="P151" s="92">
        <f>PCE_Data!W149</f>
        <v>85.284000000000006</v>
      </c>
      <c r="Q151" s="92">
        <f>PCE_Data!X149</f>
        <v>101.232</v>
      </c>
      <c r="R151" s="48">
        <f>HAVER_US!B150</f>
        <v>13870.2</v>
      </c>
      <c r="S151" s="48">
        <f>HAVER_US!C150</f>
        <v>2709.4</v>
      </c>
      <c r="T151" s="48">
        <f>HAVER_US!D150</f>
        <v>2298.6999999999998</v>
      </c>
      <c r="U151" s="48">
        <f>HAVER_US!E150</f>
        <v>1475.4</v>
      </c>
      <c r="V151" s="48">
        <f>HAVER_US!F150</f>
        <v>4.666666666666667</v>
      </c>
      <c r="W151" s="48">
        <f>HAVER_US!H150</f>
        <v>80.599999999999994</v>
      </c>
      <c r="Y151" s="48"/>
      <c r="Z151" s="48"/>
      <c r="AA151" s="48"/>
      <c r="AB151" s="48"/>
      <c r="AC151" s="48"/>
      <c r="AD151" s="48"/>
      <c r="AE151" s="48"/>
      <c r="AF151" s="48"/>
      <c r="AG151" s="48"/>
      <c r="AH151" s="48"/>
      <c r="AI151" s="48"/>
      <c r="AJ151" s="48"/>
      <c r="AK151" s="48"/>
      <c r="AL151" s="48"/>
      <c r="AM151" s="48"/>
      <c r="AN151" s="48"/>
      <c r="AO151" s="48"/>
      <c r="AP151" s="48"/>
    </row>
    <row r="152" spans="1:42" x14ac:dyDescent="0.25">
      <c r="A152" s="47">
        <v>38991</v>
      </c>
      <c r="B152" s="92">
        <f>PCE_Data!F150</f>
        <v>93.813000000000002</v>
      </c>
      <c r="C152" s="92">
        <f>PCE_Data!G150</f>
        <v>108.07</v>
      </c>
      <c r="D152" s="92">
        <f>PCE_Data!H150</f>
        <v>142.24299999999999</v>
      </c>
      <c r="E152" s="92">
        <f>PCE_Data!I150</f>
        <v>94.882000000000005</v>
      </c>
      <c r="F152" s="92">
        <f>PCE_Data!K150</f>
        <v>84.534000000000006</v>
      </c>
      <c r="G152" s="92">
        <f>PCE_Data!L150</f>
        <v>96.414000000000001</v>
      </c>
      <c r="H152" s="92">
        <f>PCE_Data!M150</f>
        <v>64.676000000000002</v>
      </c>
      <c r="I152" s="92">
        <f>PCE_Data!N150</f>
        <v>88.156000000000006</v>
      </c>
      <c r="J152" s="92">
        <f>PCE_Data!Q150</f>
        <v>90.355000000000004</v>
      </c>
      <c r="K152" s="92">
        <f>PCE_Data!R150</f>
        <v>86.942999999999998</v>
      </c>
      <c r="L152" s="92">
        <f>PCE_Data!S150</f>
        <v>84.465000000000003</v>
      </c>
      <c r="M152" s="92">
        <f>PCE_Data!T150</f>
        <v>89.203999999999994</v>
      </c>
      <c r="N152" s="92">
        <f>PCE_Data!U150</f>
        <v>85.739000000000004</v>
      </c>
      <c r="O152" s="92">
        <f>PCE_Data!V150</f>
        <v>92.337000000000003</v>
      </c>
      <c r="P152" s="92">
        <f>PCE_Data!W150</f>
        <v>85.94</v>
      </c>
      <c r="Q152" s="92">
        <f>PCE_Data!X150</f>
        <v>100.94</v>
      </c>
      <c r="R152" s="48">
        <f>HAVER_US!B151</f>
        <v>14039.6</v>
      </c>
      <c r="S152" s="48">
        <f>HAVER_US!C151</f>
        <v>2675.4</v>
      </c>
      <c r="T152" s="48">
        <f>HAVER_US!D151</f>
        <v>2269.1999999999998</v>
      </c>
      <c r="U152" s="48">
        <f>HAVER_US!E151</f>
        <v>1531.5</v>
      </c>
      <c r="V152" s="48">
        <f>HAVER_US!F151</f>
        <v>4.2333333333333334</v>
      </c>
      <c r="W152" s="48">
        <f>HAVER_US!H151</f>
        <v>80.166666666666671</v>
      </c>
      <c r="Y152" s="48"/>
      <c r="Z152" s="48"/>
      <c r="AA152" s="48"/>
      <c r="AB152" s="48"/>
      <c r="AC152" s="48"/>
      <c r="AD152" s="48"/>
      <c r="AE152" s="48"/>
      <c r="AF152" s="48"/>
      <c r="AG152" s="48"/>
      <c r="AH152" s="48"/>
      <c r="AI152" s="48"/>
      <c r="AJ152" s="48"/>
      <c r="AK152" s="48"/>
      <c r="AL152" s="48"/>
      <c r="AM152" s="48"/>
      <c r="AN152" s="48"/>
      <c r="AO152" s="48"/>
      <c r="AP152" s="48"/>
    </row>
    <row r="153" spans="1:42" x14ac:dyDescent="0.25">
      <c r="A153" s="47">
        <v>39083</v>
      </c>
      <c r="B153" s="92">
        <f>PCE_Data!F151</f>
        <v>93.628</v>
      </c>
      <c r="C153" s="92">
        <f>PCE_Data!G151</f>
        <v>107.78700000000001</v>
      </c>
      <c r="D153" s="92">
        <f>PCE_Data!H151</f>
        <v>139.63300000000001</v>
      </c>
      <c r="E153" s="92">
        <f>PCE_Data!I151</f>
        <v>95.83</v>
      </c>
      <c r="F153" s="92">
        <f>PCE_Data!K151</f>
        <v>85.647000000000006</v>
      </c>
      <c r="G153" s="92">
        <f>PCE_Data!L151</f>
        <v>96.450999999999993</v>
      </c>
      <c r="H153" s="92">
        <f>PCE_Data!M151</f>
        <v>67.924999999999997</v>
      </c>
      <c r="I153" s="92">
        <f>PCE_Data!N151</f>
        <v>88.67</v>
      </c>
      <c r="J153" s="92">
        <f>PCE_Data!Q151</f>
        <v>91.34</v>
      </c>
      <c r="K153" s="92">
        <f>PCE_Data!R151</f>
        <v>88.328999999999994</v>
      </c>
      <c r="L153" s="92">
        <f>PCE_Data!S151</f>
        <v>84.918000000000006</v>
      </c>
      <c r="M153" s="92">
        <f>PCE_Data!T151</f>
        <v>89.879000000000005</v>
      </c>
      <c r="N153" s="92">
        <f>PCE_Data!U151</f>
        <v>86.664000000000001</v>
      </c>
      <c r="O153" s="92">
        <f>PCE_Data!V151</f>
        <v>92.847999999999999</v>
      </c>
      <c r="P153" s="92">
        <f>PCE_Data!W151</f>
        <v>86.447000000000003</v>
      </c>
      <c r="Q153" s="92">
        <f>PCE_Data!X151</f>
        <v>102</v>
      </c>
      <c r="R153" s="48">
        <f>HAVER_US!B152</f>
        <v>14215.7</v>
      </c>
      <c r="S153" s="48">
        <f>HAVER_US!C152</f>
        <v>2664.3</v>
      </c>
      <c r="T153" s="48">
        <f>HAVER_US!D152</f>
        <v>2317.3000000000002</v>
      </c>
      <c r="U153" s="48">
        <f>HAVER_US!E152</f>
        <v>1578</v>
      </c>
      <c r="V153" s="48">
        <f>HAVER_US!F152</f>
        <v>4.8</v>
      </c>
      <c r="W153" s="48">
        <f>HAVER_US!H152</f>
        <v>80.399999999999991</v>
      </c>
      <c r="Y153" s="48"/>
      <c r="Z153" s="48"/>
      <c r="AA153" s="48"/>
      <c r="AB153" s="48"/>
      <c r="AC153" s="48"/>
      <c r="AD153" s="48"/>
      <c r="AE153" s="48"/>
      <c r="AF153" s="48"/>
      <c r="AG153" s="48"/>
      <c r="AH153" s="48"/>
      <c r="AI153" s="48"/>
      <c r="AJ153" s="48"/>
      <c r="AK153" s="48"/>
      <c r="AL153" s="48"/>
      <c r="AM153" s="48"/>
      <c r="AN153" s="48"/>
      <c r="AO153" s="48"/>
      <c r="AP153" s="48"/>
    </row>
    <row r="154" spans="1:42" x14ac:dyDescent="0.25">
      <c r="A154" s="47">
        <v>39173</v>
      </c>
      <c r="B154" s="92">
        <f>PCE_Data!F152</f>
        <v>93.677000000000007</v>
      </c>
      <c r="C154" s="92">
        <f>PCE_Data!G152</f>
        <v>107.708</v>
      </c>
      <c r="D154" s="92">
        <f>PCE_Data!H152</f>
        <v>137.489</v>
      </c>
      <c r="E154" s="92">
        <f>PCE_Data!I152</f>
        <v>95.567999999999998</v>
      </c>
      <c r="F154" s="92">
        <f>PCE_Data!K152</f>
        <v>86.822000000000003</v>
      </c>
      <c r="G154" s="92">
        <f>PCE_Data!L152</f>
        <v>95.625</v>
      </c>
      <c r="H154" s="92">
        <f>PCE_Data!M152</f>
        <v>75.302000000000007</v>
      </c>
      <c r="I154" s="92">
        <f>PCE_Data!N152</f>
        <v>88.741</v>
      </c>
      <c r="J154" s="92">
        <f>PCE_Data!Q152</f>
        <v>92.016000000000005</v>
      </c>
      <c r="K154" s="92">
        <f>PCE_Data!R152</f>
        <v>88.786000000000001</v>
      </c>
      <c r="L154" s="92">
        <f>PCE_Data!S152</f>
        <v>85.272999999999996</v>
      </c>
      <c r="M154" s="92">
        <f>PCE_Data!T152</f>
        <v>90.698999999999998</v>
      </c>
      <c r="N154" s="92">
        <f>PCE_Data!U152</f>
        <v>87.572000000000003</v>
      </c>
      <c r="O154" s="92">
        <f>PCE_Data!V152</f>
        <v>93.617000000000004</v>
      </c>
      <c r="P154" s="92">
        <f>PCE_Data!W152</f>
        <v>87.278000000000006</v>
      </c>
      <c r="Q154" s="92">
        <f>PCE_Data!X152</f>
        <v>102.01900000000001</v>
      </c>
      <c r="R154" s="48">
        <f>HAVER_US!B153</f>
        <v>14402.1</v>
      </c>
      <c r="S154" s="48">
        <f>HAVER_US!C153</f>
        <v>2699.2</v>
      </c>
      <c r="T154" s="48">
        <f>HAVER_US!D153</f>
        <v>2368.6</v>
      </c>
      <c r="U154" s="48">
        <f>HAVER_US!E153</f>
        <v>1622.8</v>
      </c>
      <c r="V154" s="48">
        <f>HAVER_US!F153</f>
        <v>4.4333333333333336</v>
      </c>
      <c r="W154" s="48">
        <f>HAVER_US!H153</f>
        <v>80.899999999999991</v>
      </c>
      <c r="Y154" s="48"/>
      <c r="Z154" s="48"/>
      <c r="AA154" s="48"/>
      <c r="AB154" s="48"/>
      <c r="AC154" s="48"/>
      <c r="AD154" s="48"/>
      <c r="AE154" s="48"/>
      <c r="AF154" s="48"/>
      <c r="AG154" s="48"/>
      <c r="AH154" s="48"/>
      <c r="AI154" s="48"/>
      <c r="AJ154" s="48"/>
      <c r="AK154" s="48"/>
      <c r="AL154" s="48"/>
      <c r="AM154" s="48"/>
      <c r="AN154" s="48"/>
      <c r="AO154" s="48"/>
      <c r="AP154" s="48"/>
    </row>
    <row r="155" spans="1:42" x14ac:dyDescent="0.25">
      <c r="A155" s="47">
        <v>39264</v>
      </c>
      <c r="B155" s="92">
        <f>PCE_Data!F153</f>
        <v>93.784999999999997</v>
      </c>
      <c r="C155" s="92">
        <f>PCE_Data!G153</f>
        <v>107.003</v>
      </c>
      <c r="D155" s="92">
        <f>PCE_Data!H153</f>
        <v>134.61500000000001</v>
      </c>
      <c r="E155" s="92">
        <f>PCE_Data!I153</f>
        <v>95.811999999999998</v>
      </c>
      <c r="F155" s="92">
        <f>PCE_Data!K153</f>
        <v>87.783000000000001</v>
      </c>
      <c r="G155" s="92">
        <f>PCE_Data!L153</f>
        <v>94.724999999999994</v>
      </c>
      <c r="H155" s="92">
        <f>PCE_Data!M153</f>
        <v>76.703000000000003</v>
      </c>
      <c r="I155" s="92">
        <f>PCE_Data!N153</f>
        <v>89.173000000000002</v>
      </c>
      <c r="J155" s="92">
        <f>PCE_Data!Q153</f>
        <v>92.521000000000001</v>
      </c>
      <c r="K155" s="92">
        <f>PCE_Data!R153</f>
        <v>89.355000000000004</v>
      </c>
      <c r="L155" s="92">
        <f>PCE_Data!S153</f>
        <v>86.265000000000001</v>
      </c>
      <c r="M155" s="92">
        <f>PCE_Data!T153</f>
        <v>90.863</v>
      </c>
      <c r="N155" s="92">
        <f>PCE_Data!U153</f>
        <v>88.638999999999996</v>
      </c>
      <c r="O155" s="92">
        <f>PCE_Data!V153</f>
        <v>94.593999999999994</v>
      </c>
      <c r="P155" s="92">
        <f>PCE_Data!W153</f>
        <v>87.975999999999999</v>
      </c>
      <c r="Q155" s="92">
        <f>PCE_Data!X153</f>
        <v>103.081</v>
      </c>
      <c r="R155" s="48">
        <f>HAVER_US!B154</f>
        <v>14564.1</v>
      </c>
      <c r="S155" s="48">
        <f>HAVER_US!C154</f>
        <v>2686</v>
      </c>
      <c r="T155" s="48">
        <f>HAVER_US!D154</f>
        <v>2414.6999999999998</v>
      </c>
      <c r="U155" s="48">
        <f>HAVER_US!E154</f>
        <v>1685.7</v>
      </c>
      <c r="V155" s="48">
        <f>HAVER_US!F154</f>
        <v>4.666666666666667</v>
      </c>
      <c r="W155" s="48">
        <f>HAVER_US!H154</f>
        <v>80.7</v>
      </c>
      <c r="AA155" s="48"/>
      <c r="AB155" s="48"/>
      <c r="AC155" s="48"/>
      <c r="AD155" s="48"/>
      <c r="AE155" s="48"/>
      <c r="AF155" s="48"/>
      <c r="AG155" s="48"/>
      <c r="AH155" s="48"/>
      <c r="AI155" s="48"/>
      <c r="AJ155" s="48"/>
      <c r="AK155" s="48"/>
      <c r="AL155" s="48"/>
      <c r="AM155" s="48"/>
      <c r="AN155" s="48"/>
      <c r="AO155" s="48"/>
      <c r="AP155" s="48"/>
    </row>
    <row r="156" spans="1:42" x14ac:dyDescent="0.25">
      <c r="A156" s="47">
        <v>39356</v>
      </c>
      <c r="B156" s="92">
        <f>PCE_Data!F154</f>
        <v>93.915999999999997</v>
      </c>
      <c r="C156" s="92">
        <f>PCE_Data!G154</f>
        <v>106.30800000000001</v>
      </c>
      <c r="D156" s="92">
        <f>PCE_Data!H154</f>
        <v>132.88499999999999</v>
      </c>
      <c r="E156" s="92">
        <f>PCE_Data!I154</f>
        <v>96.265000000000001</v>
      </c>
      <c r="F156" s="92">
        <f>PCE_Data!K154</f>
        <v>88.703999999999994</v>
      </c>
      <c r="G156" s="92">
        <f>PCE_Data!L154</f>
        <v>95.198999999999998</v>
      </c>
      <c r="H156" s="92">
        <f>PCE_Data!M154</f>
        <v>83.563000000000002</v>
      </c>
      <c r="I156" s="92">
        <f>PCE_Data!N154</f>
        <v>89.831999999999994</v>
      </c>
      <c r="J156" s="92">
        <f>PCE_Data!Q154</f>
        <v>93.34</v>
      </c>
      <c r="K156" s="92">
        <f>PCE_Data!R154</f>
        <v>90.319000000000003</v>
      </c>
      <c r="L156" s="92">
        <f>PCE_Data!S154</f>
        <v>87.424000000000007</v>
      </c>
      <c r="M156" s="92">
        <f>PCE_Data!T154</f>
        <v>91.852000000000004</v>
      </c>
      <c r="N156" s="92">
        <f>PCE_Data!U154</f>
        <v>89.316999999999993</v>
      </c>
      <c r="O156" s="92">
        <f>PCE_Data!V154</f>
        <v>95.736000000000004</v>
      </c>
      <c r="P156" s="92">
        <f>PCE_Data!W154</f>
        <v>88.793000000000006</v>
      </c>
      <c r="Q156" s="92">
        <f>PCE_Data!X154</f>
        <v>101.669</v>
      </c>
      <c r="R156" s="48">
        <f>HAVER_US!B155</f>
        <v>14715.1</v>
      </c>
      <c r="S156" s="48">
        <f>HAVER_US!C155</f>
        <v>2642.6</v>
      </c>
      <c r="T156" s="48">
        <f>HAVER_US!D155</f>
        <v>2480.4</v>
      </c>
      <c r="U156" s="48">
        <f>HAVER_US!E155</f>
        <v>1750.7</v>
      </c>
      <c r="V156" s="48">
        <f>HAVER_US!F155</f>
        <v>4.5666666666666664</v>
      </c>
      <c r="W156" s="48">
        <f>HAVER_US!H155</f>
        <v>80.833333333333329</v>
      </c>
      <c r="AA156" s="48"/>
      <c r="AB156" s="48"/>
      <c r="AC156" s="48"/>
      <c r="AD156" s="48"/>
      <c r="AE156" s="48"/>
      <c r="AF156" s="48"/>
      <c r="AG156" s="48"/>
      <c r="AH156" s="48"/>
      <c r="AI156" s="48"/>
      <c r="AJ156" s="48"/>
      <c r="AK156" s="48"/>
      <c r="AL156" s="48"/>
      <c r="AM156" s="48"/>
      <c r="AN156" s="48"/>
      <c r="AO156" s="48"/>
      <c r="AP156" s="48"/>
    </row>
    <row r="157" spans="1:42" x14ac:dyDescent="0.25">
      <c r="A157" s="47">
        <v>39448</v>
      </c>
      <c r="B157" s="92">
        <f>PCE_Data!F155</f>
        <v>93.293000000000006</v>
      </c>
      <c r="C157" s="92">
        <f>PCE_Data!G155</f>
        <v>106.636</v>
      </c>
      <c r="D157" s="92">
        <f>PCE_Data!H155</f>
        <v>131.62200000000001</v>
      </c>
      <c r="E157" s="92">
        <f>PCE_Data!I155</f>
        <v>97.302000000000007</v>
      </c>
      <c r="F157" s="92">
        <f>PCE_Data!K155</f>
        <v>89.876000000000005</v>
      </c>
      <c r="G157" s="92">
        <f>PCE_Data!L155</f>
        <v>94.998999999999995</v>
      </c>
      <c r="H157" s="92">
        <f>PCE_Data!M155</f>
        <v>88.671999999999997</v>
      </c>
      <c r="I157" s="92">
        <f>PCE_Data!N155</f>
        <v>90.486999999999995</v>
      </c>
      <c r="J157" s="92">
        <f>PCE_Data!Q155</f>
        <v>94.076999999999998</v>
      </c>
      <c r="K157" s="92">
        <f>PCE_Data!R155</f>
        <v>90.834999999999994</v>
      </c>
      <c r="L157" s="92">
        <f>PCE_Data!S155</f>
        <v>88.498000000000005</v>
      </c>
      <c r="M157" s="92">
        <f>PCE_Data!T155</f>
        <v>92.668000000000006</v>
      </c>
      <c r="N157" s="92">
        <f>PCE_Data!U155</f>
        <v>90.242000000000004</v>
      </c>
      <c r="O157" s="92">
        <f>PCE_Data!V155</f>
        <v>95.515000000000001</v>
      </c>
      <c r="P157" s="92">
        <f>PCE_Data!W155</f>
        <v>89.78</v>
      </c>
      <c r="Q157" s="92">
        <f>PCE_Data!X155</f>
        <v>102.432</v>
      </c>
      <c r="R157" s="48">
        <f>HAVER_US!B156</f>
        <v>14706.5</v>
      </c>
      <c r="S157" s="48">
        <f>HAVER_US!C156</f>
        <v>2563.6999999999998</v>
      </c>
      <c r="T157" s="48">
        <f>HAVER_US!D156</f>
        <v>2584.6</v>
      </c>
      <c r="U157" s="48">
        <f>HAVER_US!E156</f>
        <v>1813.3</v>
      </c>
      <c r="V157" s="48">
        <f>HAVER_US!F156</f>
        <v>5.2666666666666666</v>
      </c>
      <c r="W157" s="48">
        <f>HAVER_US!H156</f>
        <v>80.733333333333334</v>
      </c>
      <c r="AA157" s="48"/>
      <c r="AB157" s="48"/>
      <c r="AC157" s="48"/>
      <c r="AD157" s="48"/>
      <c r="AE157" s="48"/>
      <c r="AF157" s="48"/>
      <c r="AG157" s="48"/>
      <c r="AH157" s="48"/>
      <c r="AI157" s="48"/>
      <c r="AJ157" s="48"/>
      <c r="AK157" s="48"/>
      <c r="AL157" s="48"/>
      <c r="AM157" s="48"/>
      <c r="AN157" s="48"/>
      <c r="AO157" s="48"/>
      <c r="AP157" s="48"/>
    </row>
    <row r="158" spans="1:42" x14ac:dyDescent="0.25">
      <c r="A158" s="47">
        <v>39539</v>
      </c>
      <c r="B158" s="92">
        <f>PCE_Data!F156</f>
        <v>92.466999999999999</v>
      </c>
      <c r="C158" s="92">
        <f>PCE_Data!G156</f>
        <v>106.01</v>
      </c>
      <c r="D158" s="92">
        <f>PCE_Data!H156</f>
        <v>129.86000000000001</v>
      </c>
      <c r="E158" s="92">
        <f>PCE_Data!I156</f>
        <v>98.494</v>
      </c>
      <c r="F158" s="92">
        <f>PCE_Data!K156</f>
        <v>91.691999999999993</v>
      </c>
      <c r="G158" s="92">
        <f>PCE_Data!L156</f>
        <v>94.495999999999995</v>
      </c>
      <c r="H158" s="92">
        <f>PCE_Data!M156</f>
        <v>95.858000000000004</v>
      </c>
      <c r="I158" s="92">
        <f>PCE_Data!N156</f>
        <v>90.974999999999994</v>
      </c>
      <c r="J158" s="92">
        <f>PCE_Data!Q156</f>
        <v>95.320999999999998</v>
      </c>
      <c r="K158" s="92">
        <f>PCE_Data!R156</f>
        <v>91.331999999999994</v>
      </c>
      <c r="L158" s="92">
        <f>PCE_Data!S156</f>
        <v>90.376999999999995</v>
      </c>
      <c r="M158" s="92">
        <f>PCE_Data!T156</f>
        <v>93.424999999999997</v>
      </c>
      <c r="N158" s="92">
        <f>PCE_Data!U156</f>
        <v>90.89</v>
      </c>
      <c r="O158" s="92">
        <f>PCE_Data!V156</f>
        <v>94.686000000000007</v>
      </c>
      <c r="P158" s="92">
        <f>PCE_Data!W156</f>
        <v>91.203999999999994</v>
      </c>
      <c r="Q158" s="92">
        <f>PCE_Data!X156</f>
        <v>103.078</v>
      </c>
      <c r="R158" s="48">
        <f>HAVER_US!B157</f>
        <v>14865.7</v>
      </c>
      <c r="S158" s="48">
        <f>HAVER_US!C157</f>
        <v>2540.6</v>
      </c>
      <c r="T158" s="48">
        <f>HAVER_US!D157</f>
        <v>2681.7</v>
      </c>
      <c r="U158" s="48">
        <f>HAVER_US!E157</f>
        <v>1905.3</v>
      </c>
      <c r="V158" s="48">
        <f>HAVER_US!F157</f>
        <v>5.2333333333333334</v>
      </c>
      <c r="W158" s="48">
        <f>HAVER_US!H157</f>
        <v>79.63333333333334</v>
      </c>
      <c r="AA158" s="48"/>
      <c r="AB158" s="48"/>
      <c r="AC158" s="48"/>
      <c r="AD158" s="48"/>
      <c r="AE158" s="48"/>
      <c r="AF158" s="48"/>
      <c r="AG158" s="48"/>
      <c r="AH158" s="48"/>
      <c r="AI158" s="48"/>
      <c r="AJ158" s="48"/>
      <c r="AK158" s="48"/>
      <c r="AL158" s="48"/>
      <c r="AM158" s="48"/>
      <c r="AN158" s="48"/>
      <c r="AO158" s="48"/>
      <c r="AP158" s="48"/>
    </row>
    <row r="159" spans="1:42" x14ac:dyDescent="0.25">
      <c r="A159" s="47">
        <v>39630</v>
      </c>
      <c r="B159" s="92">
        <f>PCE_Data!F157</f>
        <v>91.756</v>
      </c>
      <c r="C159" s="92">
        <f>PCE_Data!G157</f>
        <v>106.636</v>
      </c>
      <c r="D159" s="92">
        <f>PCE_Data!H157</f>
        <v>128.745</v>
      </c>
      <c r="E159" s="92">
        <f>PCE_Data!I157</f>
        <v>98.772999999999996</v>
      </c>
      <c r="F159" s="92">
        <f>PCE_Data!K157</f>
        <v>93.778999999999996</v>
      </c>
      <c r="G159" s="92">
        <f>PCE_Data!L157</f>
        <v>95.096000000000004</v>
      </c>
      <c r="H159" s="92">
        <f>PCE_Data!M157</f>
        <v>104.345</v>
      </c>
      <c r="I159" s="92">
        <f>PCE_Data!N157</f>
        <v>91.477999999999994</v>
      </c>
      <c r="J159" s="92">
        <f>PCE_Data!Q157</f>
        <v>96.350999999999999</v>
      </c>
      <c r="K159" s="92">
        <f>PCE_Data!R157</f>
        <v>91.853999999999999</v>
      </c>
      <c r="L159" s="92">
        <f>PCE_Data!S157</f>
        <v>91.742999999999995</v>
      </c>
      <c r="M159" s="92">
        <f>PCE_Data!T157</f>
        <v>94.37</v>
      </c>
      <c r="N159" s="92">
        <f>PCE_Data!U157</f>
        <v>91.991</v>
      </c>
      <c r="O159" s="92">
        <f>PCE_Data!V157</f>
        <v>94.191999999999993</v>
      </c>
      <c r="P159" s="92">
        <f>PCE_Data!W157</f>
        <v>92.022000000000006</v>
      </c>
      <c r="Q159" s="92">
        <f>PCE_Data!X157</f>
        <v>103.738</v>
      </c>
      <c r="R159" s="48">
        <f>HAVER_US!B158</f>
        <v>14899</v>
      </c>
      <c r="S159" s="48">
        <f>HAVER_US!C158</f>
        <v>2498.1999999999998</v>
      </c>
      <c r="T159" s="48">
        <f>HAVER_US!D158</f>
        <v>2709.6</v>
      </c>
      <c r="U159" s="48">
        <f>HAVER_US!E158</f>
        <v>1922.2</v>
      </c>
      <c r="V159" s="48">
        <f>HAVER_US!F158</f>
        <v>6.0333333333333341</v>
      </c>
      <c r="W159" s="48">
        <f>HAVER_US!H158</f>
        <v>77</v>
      </c>
      <c r="AA159" s="48"/>
      <c r="AB159" s="48"/>
      <c r="AC159" s="48"/>
      <c r="AD159" s="48"/>
      <c r="AE159" s="48"/>
      <c r="AF159" s="48"/>
      <c r="AG159" s="48"/>
      <c r="AH159" s="48"/>
      <c r="AI159" s="48"/>
      <c r="AJ159" s="48"/>
      <c r="AK159" s="48"/>
      <c r="AL159" s="48"/>
      <c r="AM159" s="48"/>
      <c r="AN159" s="48"/>
      <c r="AO159" s="48"/>
      <c r="AP159" s="48"/>
    </row>
    <row r="160" spans="1:42" x14ac:dyDescent="0.25">
      <c r="A160" s="47">
        <v>39722</v>
      </c>
      <c r="B160" s="92">
        <f>PCE_Data!F158</f>
        <v>90.625</v>
      </c>
      <c r="C160" s="92">
        <f>PCE_Data!G158</f>
        <v>106.63500000000001</v>
      </c>
      <c r="D160" s="92">
        <f>PCE_Data!H158</f>
        <v>127.443</v>
      </c>
      <c r="E160" s="92">
        <f>PCE_Data!I158</f>
        <v>98.566000000000003</v>
      </c>
      <c r="F160" s="92">
        <f>PCE_Data!K158</f>
        <v>94.86</v>
      </c>
      <c r="G160" s="92">
        <f>PCE_Data!L158</f>
        <v>94.337999999999994</v>
      </c>
      <c r="H160" s="92">
        <f>PCE_Data!M158</f>
        <v>68.72</v>
      </c>
      <c r="I160" s="92">
        <f>PCE_Data!N158</f>
        <v>92.022000000000006</v>
      </c>
      <c r="J160" s="92">
        <f>PCE_Data!Q158</f>
        <v>96.45</v>
      </c>
      <c r="K160" s="92">
        <f>PCE_Data!R158</f>
        <v>92.402000000000001</v>
      </c>
      <c r="L160" s="92">
        <f>PCE_Data!S158</f>
        <v>92.611999999999995</v>
      </c>
      <c r="M160" s="92">
        <f>PCE_Data!T158</f>
        <v>94.07</v>
      </c>
      <c r="N160" s="92">
        <f>PCE_Data!U158</f>
        <v>92.784999999999997</v>
      </c>
      <c r="O160" s="92">
        <f>PCE_Data!V158</f>
        <v>90.566999999999993</v>
      </c>
      <c r="P160" s="92">
        <f>PCE_Data!W158</f>
        <v>92.596000000000004</v>
      </c>
      <c r="Q160" s="92">
        <f>PCE_Data!X158</f>
        <v>102.357</v>
      </c>
      <c r="R160" s="48">
        <f>HAVER_US!B159</f>
        <v>14608.2</v>
      </c>
      <c r="S160" s="48">
        <f>HAVER_US!C159</f>
        <v>2307.9</v>
      </c>
      <c r="T160" s="48">
        <f>HAVER_US!D159</f>
        <v>2328.8000000000002</v>
      </c>
      <c r="U160" s="48">
        <f>HAVER_US!E159</f>
        <v>1700.3</v>
      </c>
      <c r="V160" s="48">
        <f>HAVER_US!F159</f>
        <v>6.5666666666666664</v>
      </c>
      <c r="W160" s="48">
        <f>HAVER_US!H159</f>
        <v>73.5</v>
      </c>
      <c r="AA160" s="48"/>
      <c r="AB160" s="48"/>
      <c r="AC160" s="48"/>
      <c r="AD160" s="48"/>
      <c r="AE160" s="48"/>
      <c r="AF160" s="48"/>
      <c r="AG160" s="48"/>
      <c r="AH160" s="48"/>
      <c r="AI160" s="48"/>
      <c r="AJ160" s="48"/>
      <c r="AK160" s="48"/>
      <c r="AL160" s="48"/>
      <c r="AM160" s="48"/>
      <c r="AN160" s="48"/>
      <c r="AO160" s="48"/>
      <c r="AP160" s="48"/>
    </row>
    <row r="161" spans="1:42" x14ac:dyDescent="0.25">
      <c r="A161" s="47">
        <v>39814</v>
      </c>
      <c r="B161" s="92">
        <f>PCE_Data!F159</f>
        <v>90.361999999999995</v>
      </c>
      <c r="C161" s="92">
        <f>PCE_Data!G159</f>
        <v>107.02500000000001</v>
      </c>
      <c r="D161" s="92">
        <f>PCE_Data!H159</f>
        <v>125.256</v>
      </c>
      <c r="E161" s="92">
        <f>PCE_Data!I159</f>
        <v>98.477000000000004</v>
      </c>
      <c r="F161" s="92">
        <f>PCE_Data!K159</f>
        <v>94.555999999999997</v>
      </c>
      <c r="G161" s="92">
        <f>PCE_Data!L159</f>
        <v>94.998999999999995</v>
      </c>
      <c r="H161" s="92">
        <f>PCE_Data!M159</f>
        <v>55.231000000000002</v>
      </c>
      <c r="I161" s="92">
        <f>PCE_Data!N159</f>
        <v>93.108000000000004</v>
      </c>
      <c r="J161" s="92">
        <f>PCE_Data!Q159</f>
        <v>96.671999999999997</v>
      </c>
      <c r="K161" s="92">
        <f>PCE_Data!R159</f>
        <v>93.158000000000001</v>
      </c>
      <c r="L161" s="92">
        <f>PCE_Data!S159</f>
        <v>92.67</v>
      </c>
      <c r="M161" s="92">
        <f>PCE_Data!T159</f>
        <v>94.25</v>
      </c>
      <c r="N161" s="92">
        <f>PCE_Data!U159</f>
        <v>93.271000000000001</v>
      </c>
      <c r="O161" s="92">
        <f>PCE_Data!V159</f>
        <v>86.936000000000007</v>
      </c>
      <c r="P161" s="92">
        <f>PCE_Data!W159</f>
        <v>92.91</v>
      </c>
      <c r="Q161" s="92">
        <f>PCE_Data!X159</f>
        <v>100.72199999999999</v>
      </c>
      <c r="R161" s="48">
        <f>HAVER_US!B160</f>
        <v>14430.9</v>
      </c>
      <c r="S161" s="48">
        <f>HAVER_US!C160</f>
        <v>2014.9</v>
      </c>
      <c r="T161" s="48">
        <f>HAVER_US!D160</f>
        <v>1932.8</v>
      </c>
      <c r="U161" s="48">
        <f>HAVER_US!E160</f>
        <v>1511.8</v>
      </c>
      <c r="V161" s="48">
        <f>HAVER_US!F160</f>
        <v>8.7999999999999989</v>
      </c>
      <c r="W161" s="48">
        <f>HAVER_US!H160</f>
        <v>69.066666666666663</v>
      </c>
      <c r="AA161" s="48"/>
      <c r="AB161" s="48"/>
      <c r="AC161" s="48"/>
      <c r="AD161" s="48"/>
      <c r="AE161" s="48"/>
      <c r="AF161" s="48"/>
      <c r="AG161" s="48"/>
      <c r="AH161" s="48"/>
      <c r="AI161" s="48"/>
      <c r="AJ161" s="48"/>
      <c r="AK161" s="48"/>
      <c r="AL161" s="48"/>
      <c r="AM161" s="48"/>
      <c r="AN161" s="48"/>
      <c r="AO161" s="48"/>
      <c r="AP161" s="48"/>
    </row>
    <row r="162" spans="1:42" x14ac:dyDescent="0.25">
      <c r="A162" s="47">
        <v>39904</v>
      </c>
      <c r="B162" s="92">
        <f>PCE_Data!F160</f>
        <v>90.847999999999999</v>
      </c>
      <c r="C162" s="92">
        <f>PCE_Data!G160</f>
        <v>107.199</v>
      </c>
      <c r="D162" s="92">
        <f>PCE_Data!H160</f>
        <v>123.226</v>
      </c>
      <c r="E162" s="92">
        <f>PCE_Data!I160</f>
        <v>98.638999999999996</v>
      </c>
      <c r="F162" s="92">
        <f>PCE_Data!K160</f>
        <v>93.7</v>
      </c>
      <c r="G162" s="92">
        <f>PCE_Data!L160</f>
        <v>95.682000000000002</v>
      </c>
      <c r="H162" s="92">
        <f>PCE_Data!M160</f>
        <v>60.226999999999997</v>
      </c>
      <c r="I162" s="92">
        <f>PCE_Data!N160</f>
        <v>95.465999999999994</v>
      </c>
      <c r="J162" s="92">
        <f>PCE_Data!Q160</f>
        <v>96.611000000000004</v>
      </c>
      <c r="K162" s="92">
        <f>PCE_Data!R160</f>
        <v>93.72</v>
      </c>
      <c r="L162" s="92">
        <f>PCE_Data!S160</f>
        <v>92.07</v>
      </c>
      <c r="M162" s="92">
        <f>PCE_Data!T160</f>
        <v>94.197999999999993</v>
      </c>
      <c r="N162" s="92">
        <f>PCE_Data!U160</f>
        <v>93.406000000000006</v>
      </c>
      <c r="O162" s="92">
        <f>PCE_Data!V160</f>
        <v>86.468999999999994</v>
      </c>
      <c r="P162" s="92">
        <f>PCE_Data!W160</f>
        <v>93.213999999999999</v>
      </c>
      <c r="Q162" s="92">
        <f>PCE_Data!X160</f>
        <v>100.13</v>
      </c>
      <c r="R162" s="48">
        <f>HAVER_US!B161</f>
        <v>14381.2</v>
      </c>
      <c r="S162" s="48">
        <f>HAVER_US!C161</f>
        <v>1863.7</v>
      </c>
      <c r="T162" s="48">
        <f>HAVER_US!D161</f>
        <v>1879.5</v>
      </c>
      <c r="U162" s="48">
        <f>HAVER_US!E161</f>
        <v>1521.1</v>
      </c>
      <c r="V162" s="48">
        <f>HAVER_US!F161</f>
        <v>9.1333333333333329</v>
      </c>
      <c r="W162" s="48">
        <f>HAVER_US!H161</f>
        <v>66.966666666666669</v>
      </c>
      <c r="AA162" s="48"/>
      <c r="AB162" s="48"/>
      <c r="AC162" s="48"/>
      <c r="AD162" s="48"/>
      <c r="AE162" s="48"/>
      <c r="AF162" s="48"/>
      <c r="AG162" s="48"/>
      <c r="AH162" s="48"/>
      <c r="AI162" s="48"/>
      <c r="AJ162" s="48"/>
      <c r="AK162" s="48"/>
      <c r="AL162" s="48"/>
      <c r="AM162" s="48"/>
      <c r="AN162" s="48"/>
      <c r="AO162" s="48"/>
      <c r="AP162" s="48"/>
    </row>
    <row r="163" spans="1:42" x14ac:dyDescent="0.25">
      <c r="A163" s="47">
        <v>39995</v>
      </c>
      <c r="B163" s="92">
        <f>PCE_Data!F161</f>
        <v>91.804000000000002</v>
      </c>
      <c r="C163" s="92">
        <f>PCE_Data!G161</f>
        <v>105.621</v>
      </c>
      <c r="D163" s="92">
        <f>PCE_Data!H161</f>
        <v>120.325</v>
      </c>
      <c r="E163" s="92">
        <f>PCE_Data!I161</f>
        <v>98.23</v>
      </c>
      <c r="F163" s="92">
        <f>PCE_Data!K161</f>
        <v>93.168999999999997</v>
      </c>
      <c r="G163" s="92">
        <f>PCE_Data!L161</f>
        <v>95.873999999999995</v>
      </c>
      <c r="H163" s="92">
        <f>PCE_Data!M161</f>
        <v>70.424999999999997</v>
      </c>
      <c r="I163" s="92">
        <f>PCE_Data!N161</f>
        <v>96.161000000000001</v>
      </c>
      <c r="J163" s="92">
        <f>PCE_Data!Q161</f>
        <v>96.581000000000003</v>
      </c>
      <c r="K163" s="92">
        <f>PCE_Data!R161</f>
        <v>94.308000000000007</v>
      </c>
      <c r="L163" s="92">
        <f>PCE_Data!S161</f>
        <v>93.024000000000001</v>
      </c>
      <c r="M163" s="92">
        <f>PCE_Data!T161</f>
        <v>95.13</v>
      </c>
      <c r="N163" s="92">
        <f>PCE_Data!U161</f>
        <v>93.405000000000001</v>
      </c>
      <c r="O163" s="92">
        <f>PCE_Data!V161</f>
        <v>87.474999999999994</v>
      </c>
      <c r="P163" s="92">
        <f>PCE_Data!W161</f>
        <v>93.716999999999999</v>
      </c>
      <c r="Q163" s="92">
        <f>PCE_Data!X161</f>
        <v>99.927999999999997</v>
      </c>
      <c r="R163" s="48">
        <f>HAVER_US!B162</f>
        <v>14448.9</v>
      </c>
      <c r="S163" s="48">
        <f>HAVER_US!C162</f>
        <v>1841.4</v>
      </c>
      <c r="T163" s="48">
        <f>HAVER_US!D162</f>
        <v>2018.7</v>
      </c>
      <c r="U163" s="48">
        <f>HAVER_US!E162</f>
        <v>1594.7</v>
      </c>
      <c r="V163" s="48">
        <f>HAVER_US!F162</f>
        <v>9.6</v>
      </c>
      <c r="W163" s="48">
        <f>HAVER_US!H162</f>
        <v>68.033333333333317</v>
      </c>
      <c r="AA163" s="48"/>
      <c r="AB163" s="48"/>
      <c r="AC163" s="48"/>
      <c r="AD163" s="48"/>
      <c r="AE163" s="48"/>
      <c r="AF163" s="48"/>
      <c r="AG163" s="48"/>
      <c r="AH163" s="48"/>
      <c r="AI163" s="48"/>
      <c r="AJ163" s="48"/>
      <c r="AK163" s="48"/>
      <c r="AL163" s="48"/>
      <c r="AM163" s="48"/>
      <c r="AN163" s="48"/>
      <c r="AO163" s="48"/>
      <c r="AP163" s="48"/>
    </row>
    <row r="164" spans="1:42" x14ac:dyDescent="0.25">
      <c r="A164" s="47">
        <v>40087</v>
      </c>
      <c r="B164" s="92">
        <f>PCE_Data!F162</f>
        <v>94.578999999999994</v>
      </c>
      <c r="C164" s="92">
        <f>PCE_Data!G162</f>
        <v>104.413</v>
      </c>
      <c r="D164" s="92">
        <f>PCE_Data!H162</f>
        <v>118.33199999999999</v>
      </c>
      <c r="E164" s="92">
        <f>PCE_Data!I162</f>
        <v>99.007000000000005</v>
      </c>
      <c r="F164" s="92">
        <f>PCE_Data!K162</f>
        <v>93.179000000000002</v>
      </c>
      <c r="G164" s="92">
        <f>PCE_Data!L162</f>
        <v>95.697000000000003</v>
      </c>
      <c r="H164" s="92">
        <f>PCE_Data!M162</f>
        <v>75.012</v>
      </c>
      <c r="I164" s="92">
        <f>PCE_Data!N162</f>
        <v>96.516000000000005</v>
      </c>
      <c r="J164" s="92">
        <f>PCE_Data!Q162</f>
        <v>96.646000000000001</v>
      </c>
      <c r="K164" s="92">
        <f>PCE_Data!R162</f>
        <v>95.209000000000003</v>
      </c>
      <c r="L164" s="92">
        <f>PCE_Data!S162</f>
        <v>94.156999999999996</v>
      </c>
      <c r="M164" s="92">
        <f>PCE_Data!T162</f>
        <v>95.203000000000003</v>
      </c>
      <c r="N164" s="92">
        <f>PCE_Data!U162</f>
        <v>94.004000000000005</v>
      </c>
      <c r="O164" s="92">
        <f>PCE_Data!V162</f>
        <v>90.064999999999998</v>
      </c>
      <c r="P164" s="92">
        <f>PCE_Data!W162</f>
        <v>94.572000000000003</v>
      </c>
      <c r="Q164" s="92">
        <f>PCE_Data!X162</f>
        <v>98.843999999999994</v>
      </c>
      <c r="R164" s="48">
        <f>HAVER_US!B163</f>
        <v>14651.2</v>
      </c>
      <c r="S164" s="48">
        <f>HAVER_US!C163</f>
        <v>1998.7</v>
      </c>
      <c r="T164" s="48">
        <f>HAVER_US!D163</f>
        <v>2176.8000000000002</v>
      </c>
      <c r="U164" s="48">
        <f>HAVER_US!E163</f>
        <v>1703.5</v>
      </c>
      <c r="V164" s="48">
        <f>HAVER_US!F163</f>
        <v>9.5333333333333332</v>
      </c>
      <c r="W164" s="48">
        <f>HAVER_US!H163</f>
        <v>69.333333333333329</v>
      </c>
      <c r="AA164" s="48"/>
      <c r="AB164" s="48"/>
      <c r="AC164" s="48"/>
      <c r="AD164" s="48"/>
      <c r="AE164" s="48"/>
      <c r="AF164" s="48"/>
      <c r="AG164" s="48"/>
      <c r="AH164" s="48"/>
      <c r="AI164" s="48"/>
      <c r="AJ164" s="48"/>
      <c r="AK164" s="48"/>
      <c r="AL164" s="48"/>
      <c r="AM164" s="48"/>
      <c r="AN164" s="48"/>
      <c r="AO164" s="48"/>
      <c r="AP164" s="48"/>
    </row>
    <row r="165" spans="1:42" x14ac:dyDescent="0.25">
      <c r="A165" s="47">
        <v>40179</v>
      </c>
      <c r="B165" s="92">
        <f>PCE_Data!F163</f>
        <v>95.563999999999993</v>
      </c>
      <c r="C165" s="92">
        <f>PCE_Data!G163</f>
        <v>103.395</v>
      </c>
      <c r="D165" s="92">
        <f>PCE_Data!H163</f>
        <v>116.45699999999999</v>
      </c>
      <c r="E165" s="92">
        <f>PCE_Data!I163</f>
        <v>97.936000000000007</v>
      </c>
      <c r="F165" s="92">
        <f>PCE_Data!K163</f>
        <v>93.564999999999998</v>
      </c>
      <c r="G165" s="92">
        <f>PCE_Data!L163</f>
        <v>95.665999999999997</v>
      </c>
      <c r="H165" s="92">
        <f>PCE_Data!M163</f>
        <v>76.147000000000006</v>
      </c>
      <c r="I165" s="92">
        <f>PCE_Data!N163</f>
        <v>96.796999999999997</v>
      </c>
      <c r="J165" s="92">
        <f>PCE_Data!Q163</f>
        <v>96.653000000000006</v>
      </c>
      <c r="K165" s="92">
        <f>PCE_Data!R163</f>
        <v>95.777000000000001</v>
      </c>
      <c r="L165" s="92">
        <f>PCE_Data!S163</f>
        <v>94.617000000000004</v>
      </c>
      <c r="M165" s="92">
        <f>PCE_Data!T163</f>
        <v>95.049000000000007</v>
      </c>
      <c r="N165" s="92">
        <f>PCE_Data!U163</f>
        <v>94.191999999999993</v>
      </c>
      <c r="O165" s="92">
        <f>PCE_Data!V163</f>
        <v>92.16</v>
      </c>
      <c r="P165" s="92">
        <f>PCE_Data!W163</f>
        <v>95.123999999999995</v>
      </c>
      <c r="Q165" s="92">
        <f>PCE_Data!X163</f>
        <v>98.772999999999996</v>
      </c>
      <c r="R165" s="48">
        <f>HAVER_US!B164</f>
        <v>14764.6</v>
      </c>
      <c r="S165" s="48">
        <f>HAVER_US!C164</f>
        <v>2038.2</v>
      </c>
      <c r="T165" s="48">
        <f>HAVER_US!D164</f>
        <v>2269.1</v>
      </c>
      <c r="U165" s="48">
        <f>HAVER_US!E164</f>
        <v>1759.9</v>
      </c>
      <c r="V165" s="48">
        <f>HAVER_US!F164</f>
        <v>10.4</v>
      </c>
      <c r="W165" s="48">
        <f>HAVER_US!H164</f>
        <v>71.100000000000009</v>
      </c>
      <c r="AA165" s="48"/>
      <c r="AB165" s="48"/>
      <c r="AC165" s="48"/>
      <c r="AD165" s="48"/>
      <c r="AE165" s="48"/>
      <c r="AF165" s="48"/>
      <c r="AG165" s="48"/>
      <c r="AH165" s="48"/>
      <c r="AI165" s="48"/>
      <c r="AJ165" s="48"/>
      <c r="AK165" s="48"/>
      <c r="AL165" s="48"/>
      <c r="AM165" s="48"/>
      <c r="AN165" s="48"/>
      <c r="AO165" s="48"/>
      <c r="AP165" s="48"/>
    </row>
    <row r="166" spans="1:42" x14ac:dyDescent="0.25">
      <c r="A166" s="47">
        <v>40269</v>
      </c>
      <c r="B166" s="92">
        <f>PCE_Data!F164</f>
        <v>95.344999999999999</v>
      </c>
      <c r="C166" s="92">
        <f>PCE_Data!G164</f>
        <v>102.111</v>
      </c>
      <c r="D166" s="92">
        <f>PCE_Data!H164</f>
        <v>114.262</v>
      </c>
      <c r="E166" s="92">
        <f>PCE_Data!I164</f>
        <v>98.081000000000003</v>
      </c>
      <c r="F166" s="92">
        <f>PCE_Data!K164</f>
        <v>93.858000000000004</v>
      </c>
      <c r="G166" s="92">
        <f>PCE_Data!L164</f>
        <v>95.070999999999998</v>
      </c>
      <c r="H166" s="92">
        <f>PCE_Data!M164</f>
        <v>73.617999999999995</v>
      </c>
      <c r="I166" s="92">
        <f>PCE_Data!N164</f>
        <v>96.867999999999995</v>
      </c>
      <c r="J166" s="92">
        <f>PCE_Data!Q164</f>
        <v>96.757000000000005</v>
      </c>
      <c r="K166" s="92">
        <f>PCE_Data!R164</f>
        <v>96.293000000000006</v>
      </c>
      <c r="L166" s="92">
        <f>PCE_Data!S164</f>
        <v>95.134</v>
      </c>
      <c r="M166" s="92">
        <f>PCE_Data!T164</f>
        <v>95.643000000000001</v>
      </c>
      <c r="N166" s="92">
        <f>PCE_Data!U164</f>
        <v>94.622</v>
      </c>
      <c r="O166" s="92">
        <f>PCE_Data!V164</f>
        <v>93.712000000000003</v>
      </c>
      <c r="P166" s="92">
        <f>PCE_Data!W164</f>
        <v>95.784999999999997</v>
      </c>
      <c r="Q166" s="92">
        <f>PCE_Data!X164</f>
        <v>98.13</v>
      </c>
      <c r="R166" s="48">
        <f>HAVER_US!B165</f>
        <v>14980.2</v>
      </c>
      <c r="S166" s="48">
        <f>HAVER_US!C165</f>
        <v>2148.8000000000002</v>
      </c>
      <c r="T166" s="48">
        <f>HAVER_US!D165</f>
        <v>2362.3000000000002</v>
      </c>
      <c r="U166" s="48">
        <f>HAVER_US!E165</f>
        <v>1819.7</v>
      </c>
      <c r="V166" s="48">
        <f>HAVER_US!F165</f>
        <v>9.4666666666666668</v>
      </c>
      <c r="W166" s="48">
        <f>HAVER_US!H165</f>
        <v>72.933333333333337</v>
      </c>
      <c r="AA166" s="48"/>
      <c r="AB166" s="48"/>
      <c r="AC166" s="48"/>
      <c r="AD166" s="48"/>
      <c r="AE166" s="48"/>
      <c r="AF166" s="48"/>
      <c r="AG166" s="48"/>
      <c r="AH166" s="48"/>
      <c r="AI166" s="48"/>
      <c r="AJ166" s="48"/>
      <c r="AK166" s="48"/>
      <c r="AL166" s="48"/>
      <c r="AM166" s="48"/>
      <c r="AN166" s="48"/>
      <c r="AO166" s="48"/>
      <c r="AP166" s="48"/>
    </row>
    <row r="167" spans="1:42" x14ac:dyDescent="0.25">
      <c r="A167" s="47">
        <v>40360</v>
      </c>
      <c r="B167" s="92">
        <f>PCE_Data!F165</f>
        <v>95.619</v>
      </c>
      <c r="C167" s="92">
        <f>PCE_Data!G165</f>
        <v>100.813</v>
      </c>
      <c r="D167" s="92">
        <f>PCE_Data!H165</f>
        <v>112.209</v>
      </c>
      <c r="E167" s="92">
        <f>PCE_Data!I165</f>
        <v>97.932000000000002</v>
      </c>
      <c r="F167" s="92">
        <f>PCE_Data!K165</f>
        <v>93.963999999999999</v>
      </c>
      <c r="G167" s="92">
        <f>PCE_Data!L165</f>
        <v>94.67</v>
      </c>
      <c r="H167" s="92">
        <f>PCE_Data!M165</f>
        <v>74.801000000000002</v>
      </c>
      <c r="I167" s="92">
        <f>PCE_Data!N165</f>
        <v>97.132999999999996</v>
      </c>
      <c r="J167" s="92">
        <f>PCE_Data!Q165</f>
        <v>96.914000000000001</v>
      </c>
      <c r="K167" s="92">
        <f>PCE_Data!R165</f>
        <v>96.71</v>
      </c>
      <c r="L167" s="92">
        <f>PCE_Data!S165</f>
        <v>95.108000000000004</v>
      </c>
      <c r="M167" s="92">
        <f>PCE_Data!T165</f>
        <v>95.998999999999995</v>
      </c>
      <c r="N167" s="92">
        <f>PCE_Data!U165</f>
        <v>94.992000000000004</v>
      </c>
      <c r="O167" s="92">
        <f>PCE_Data!V165</f>
        <v>93.828999999999994</v>
      </c>
      <c r="P167" s="92">
        <f>PCE_Data!W165</f>
        <v>96.269000000000005</v>
      </c>
      <c r="Q167" s="92">
        <f>PCE_Data!X165</f>
        <v>98.349000000000004</v>
      </c>
      <c r="R167" s="48">
        <f>HAVER_US!B166</f>
        <v>15141.6</v>
      </c>
      <c r="S167" s="48">
        <f>HAVER_US!C166</f>
        <v>2236.5</v>
      </c>
      <c r="T167" s="48">
        <f>HAVER_US!D166</f>
        <v>2431.1999999999998</v>
      </c>
      <c r="U167" s="48">
        <f>HAVER_US!E166</f>
        <v>1877.3</v>
      </c>
      <c r="V167" s="48">
        <f>HAVER_US!F166</f>
        <v>9.4666666666666668</v>
      </c>
      <c r="W167" s="48">
        <f>HAVER_US!H166</f>
        <v>74.366666666666674</v>
      </c>
      <c r="AA167" s="48"/>
      <c r="AB167" s="48"/>
      <c r="AC167" s="48"/>
      <c r="AD167" s="48"/>
      <c r="AE167" s="48"/>
      <c r="AF167" s="48"/>
      <c r="AG167" s="48"/>
      <c r="AH167" s="48"/>
      <c r="AI167" s="48"/>
      <c r="AJ167" s="48"/>
      <c r="AK167" s="48"/>
      <c r="AL167" s="48"/>
      <c r="AM167" s="48"/>
      <c r="AN167" s="48"/>
      <c r="AO167" s="48"/>
      <c r="AP167" s="48"/>
    </row>
    <row r="168" spans="1:42" x14ac:dyDescent="0.25">
      <c r="A168" s="47">
        <v>40452</v>
      </c>
      <c r="B168" s="92">
        <f>PCE_Data!F166</f>
        <v>96.207999999999998</v>
      </c>
      <c r="C168" s="92">
        <f>PCE_Data!G166</f>
        <v>99.808000000000007</v>
      </c>
      <c r="D168" s="92">
        <f>PCE_Data!H166</f>
        <v>110.53400000000001</v>
      </c>
      <c r="E168" s="92">
        <f>PCE_Data!I166</f>
        <v>98.768000000000001</v>
      </c>
      <c r="F168" s="92">
        <f>PCE_Data!K166</f>
        <v>94.337999999999994</v>
      </c>
      <c r="G168" s="92">
        <f>PCE_Data!L166</f>
        <v>94.388000000000005</v>
      </c>
      <c r="H168" s="92">
        <f>PCE_Data!M166</f>
        <v>83.037999999999997</v>
      </c>
      <c r="I168" s="92">
        <f>PCE_Data!N166</f>
        <v>97.396000000000001</v>
      </c>
      <c r="J168" s="92">
        <f>PCE_Data!Q166</f>
        <v>97.07</v>
      </c>
      <c r="K168" s="92">
        <f>PCE_Data!R166</f>
        <v>97.114000000000004</v>
      </c>
      <c r="L168" s="92">
        <f>PCE_Data!S166</f>
        <v>95.584999999999994</v>
      </c>
      <c r="M168" s="92">
        <f>PCE_Data!T166</f>
        <v>96.031000000000006</v>
      </c>
      <c r="N168" s="92">
        <f>PCE_Data!U166</f>
        <v>95.447000000000003</v>
      </c>
      <c r="O168" s="92">
        <f>PCE_Data!V166</f>
        <v>94.927000000000007</v>
      </c>
      <c r="P168" s="92">
        <f>PCE_Data!W166</f>
        <v>96.619</v>
      </c>
      <c r="Q168" s="92">
        <f>PCE_Data!X166</f>
        <v>98.858000000000004</v>
      </c>
      <c r="R168" s="48">
        <f>HAVER_US!B167</f>
        <v>15309.5</v>
      </c>
      <c r="S168" s="48">
        <f>HAVER_US!C167</f>
        <v>2238.4</v>
      </c>
      <c r="T168" s="48">
        <f>HAVER_US!D167</f>
        <v>2495.6999999999998</v>
      </c>
      <c r="U168" s="48">
        <f>HAVER_US!E167</f>
        <v>1972.1</v>
      </c>
      <c r="V168" s="48">
        <f>HAVER_US!F167</f>
        <v>9.1333333333333329</v>
      </c>
      <c r="W168" s="48">
        <f>HAVER_US!H167</f>
        <v>74.933333333333337</v>
      </c>
      <c r="AA168" s="48"/>
      <c r="AB168" s="48"/>
      <c r="AC168" s="48"/>
      <c r="AD168" s="48"/>
      <c r="AE168" s="48"/>
      <c r="AF168" s="48"/>
      <c r="AG168" s="48"/>
      <c r="AH168" s="48"/>
      <c r="AI168" s="48"/>
      <c r="AJ168" s="48"/>
      <c r="AK168" s="48"/>
      <c r="AL168" s="48"/>
      <c r="AM168" s="48"/>
      <c r="AN168" s="48"/>
      <c r="AO168" s="48"/>
      <c r="AP168" s="48"/>
    </row>
    <row r="169" spans="1:42" x14ac:dyDescent="0.25">
      <c r="A169" s="47">
        <v>40544</v>
      </c>
      <c r="B169" s="92">
        <f>PCE_Data!F167</f>
        <v>97.171999999999997</v>
      </c>
      <c r="C169" s="92">
        <f>PCE_Data!G167</f>
        <v>99.701999999999998</v>
      </c>
      <c r="D169" s="92">
        <f>PCE_Data!H167</f>
        <v>108.59399999999999</v>
      </c>
      <c r="E169" s="92">
        <f>PCE_Data!I167</f>
        <v>100.006</v>
      </c>
      <c r="F169" s="92">
        <f>PCE_Data!K167</f>
        <v>95.798000000000002</v>
      </c>
      <c r="G169" s="92">
        <f>PCE_Data!L167</f>
        <v>94.802999999999997</v>
      </c>
      <c r="H169" s="92">
        <f>PCE_Data!M167</f>
        <v>91.153000000000006</v>
      </c>
      <c r="I169" s="92">
        <f>PCE_Data!N167</f>
        <v>97.837000000000003</v>
      </c>
      <c r="J169" s="92">
        <f>PCE_Data!Q167</f>
        <v>97.471999999999994</v>
      </c>
      <c r="K169" s="92">
        <f>PCE_Data!R167</f>
        <v>97.478999999999999</v>
      </c>
      <c r="L169" s="92">
        <f>PCE_Data!S167</f>
        <v>97.159000000000006</v>
      </c>
      <c r="M169" s="92">
        <f>PCE_Data!T167</f>
        <v>96.507000000000005</v>
      </c>
      <c r="N169" s="92">
        <f>PCE_Data!U167</f>
        <v>95.953999999999994</v>
      </c>
      <c r="O169" s="92">
        <f>PCE_Data!V167</f>
        <v>95.468999999999994</v>
      </c>
      <c r="P169" s="92">
        <f>PCE_Data!W167</f>
        <v>96.917000000000002</v>
      </c>
      <c r="Q169" s="92">
        <f>PCE_Data!X167</f>
        <v>99.631</v>
      </c>
      <c r="R169" s="48">
        <f>HAVER_US!B168</f>
        <v>15351.4</v>
      </c>
      <c r="S169" s="48">
        <f>HAVER_US!C168</f>
        <v>2206</v>
      </c>
      <c r="T169" s="48">
        <f>HAVER_US!D168</f>
        <v>2608.9</v>
      </c>
      <c r="U169" s="48">
        <f>HAVER_US!E168</f>
        <v>2040.4</v>
      </c>
      <c r="V169" s="48">
        <f>HAVER_US!F168</f>
        <v>9.5</v>
      </c>
      <c r="W169" s="48">
        <f>HAVER_US!H168</f>
        <v>75.366666666666674</v>
      </c>
      <c r="AA169" s="48"/>
      <c r="AB169" s="48"/>
      <c r="AC169" s="48"/>
      <c r="AD169" s="48"/>
      <c r="AE169" s="48"/>
      <c r="AF169" s="48"/>
      <c r="AG169" s="48"/>
      <c r="AH169" s="48"/>
      <c r="AI169" s="48"/>
      <c r="AJ169" s="48"/>
      <c r="AK169" s="48"/>
      <c r="AL169" s="48"/>
      <c r="AM169" s="48"/>
      <c r="AN169" s="48"/>
      <c r="AO169" s="48"/>
      <c r="AP169" s="48"/>
    </row>
    <row r="170" spans="1:42" x14ac:dyDescent="0.25">
      <c r="A170" s="47">
        <v>40634</v>
      </c>
      <c r="B170" s="92">
        <f>PCE_Data!F168</f>
        <v>98.513000000000005</v>
      </c>
      <c r="C170" s="92">
        <f>PCE_Data!G168</f>
        <v>100.136</v>
      </c>
      <c r="D170" s="92">
        <f>PCE_Data!H168</f>
        <v>106.83199999999999</v>
      </c>
      <c r="E170" s="92">
        <f>PCE_Data!I168</f>
        <v>100.994</v>
      </c>
      <c r="F170" s="92">
        <f>PCE_Data!K168</f>
        <v>97.266999999999996</v>
      </c>
      <c r="G170" s="92">
        <f>PCE_Data!L168</f>
        <v>95.522000000000006</v>
      </c>
      <c r="H170" s="92">
        <f>PCE_Data!M168</f>
        <v>99.373999999999995</v>
      </c>
      <c r="I170" s="92">
        <f>PCE_Data!N168</f>
        <v>98.453999999999994</v>
      </c>
      <c r="J170" s="92">
        <f>PCE_Data!Q168</f>
        <v>97.95</v>
      </c>
      <c r="K170" s="92">
        <f>PCE_Data!R168</f>
        <v>98.08</v>
      </c>
      <c r="L170" s="92">
        <f>PCE_Data!S168</f>
        <v>97.882000000000005</v>
      </c>
      <c r="M170" s="92">
        <f>PCE_Data!T168</f>
        <v>97.17</v>
      </c>
      <c r="N170" s="92">
        <f>PCE_Data!U168</f>
        <v>96.775000000000006</v>
      </c>
      <c r="O170" s="92">
        <f>PCE_Data!V168</f>
        <v>96.542000000000002</v>
      </c>
      <c r="P170" s="92">
        <f>PCE_Data!W168</f>
        <v>97.486999999999995</v>
      </c>
      <c r="Q170" s="92">
        <f>PCE_Data!X168</f>
        <v>99.680999999999997</v>
      </c>
      <c r="R170" s="48">
        <f>HAVER_US!B169</f>
        <v>15557.5</v>
      </c>
      <c r="S170" s="48">
        <f>HAVER_US!C169</f>
        <v>2297.4</v>
      </c>
      <c r="T170" s="48">
        <f>HAVER_US!D169</f>
        <v>2697.2</v>
      </c>
      <c r="U170" s="48">
        <f>HAVER_US!E169</f>
        <v>2116.1</v>
      </c>
      <c r="V170" s="48">
        <f>HAVER_US!F169</f>
        <v>8.9</v>
      </c>
      <c r="W170" s="48">
        <f>HAVER_US!H169</f>
        <v>75.600000000000009</v>
      </c>
      <c r="AA170" s="48"/>
      <c r="AB170" s="48"/>
      <c r="AC170" s="48"/>
      <c r="AD170" s="48"/>
      <c r="AE170" s="48"/>
      <c r="AF170" s="48"/>
      <c r="AG170" s="48"/>
      <c r="AH170" s="48"/>
      <c r="AI170" s="48"/>
      <c r="AJ170" s="48"/>
      <c r="AK170" s="48"/>
      <c r="AL170" s="48"/>
      <c r="AM170" s="48"/>
      <c r="AN170" s="48"/>
      <c r="AO170" s="48"/>
      <c r="AP170" s="48"/>
    </row>
    <row r="171" spans="1:42" x14ac:dyDescent="0.25">
      <c r="A171" s="47">
        <v>40725</v>
      </c>
      <c r="B171" s="92">
        <f>PCE_Data!F169</f>
        <v>99.36</v>
      </c>
      <c r="C171" s="92">
        <f>PCE_Data!G169</f>
        <v>100.298</v>
      </c>
      <c r="D171" s="92">
        <f>PCE_Data!H169</f>
        <v>105.111</v>
      </c>
      <c r="E171" s="92">
        <f>PCE_Data!I169</f>
        <v>100.872</v>
      </c>
      <c r="F171" s="92">
        <f>PCE_Data!K169</f>
        <v>98.492000000000004</v>
      </c>
      <c r="G171" s="92">
        <f>PCE_Data!L169</f>
        <v>97.346000000000004</v>
      </c>
      <c r="H171" s="92">
        <f>PCE_Data!M169</f>
        <v>98.41</v>
      </c>
      <c r="I171" s="92">
        <f>PCE_Data!N169</f>
        <v>98.608000000000004</v>
      </c>
      <c r="J171" s="92">
        <f>PCE_Data!Q169</f>
        <v>98.519000000000005</v>
      </c>
      <c r="K171" s="92">
        <f>PCE_Data!R169</f>
        <v>98.513999999999996</v>
      </c>
      <c r="L171" s="92">
        <f>PCE_Data!S169</f>
        <v>98.2</v>
      </c>
      <c r="M171" s="92">
        <f>PCE_Data!T169</f>
        <v>97.492000000000004</v>
      </c>
      <c r="N171" s="92">
        <f>PCE_Data!U169</f>
        <v>97.85</v>
      </c>
      <c r="O171" s="92">
        <f>PCE_Data!V169</f>
        <v>96.852999999999994</v>
      </c>
      <c r="P171" s="92">
        <f>PCE_Data!W169</f>
        <v>98.102000000000004</v>
      </c>
      <c r="Q171" s="92">
        <f>PCE_Data!X169</f>
        <v>99.676000000000002</v>
      </c>
      <c r="R171" s="48">
        <f>HAVER_US!B170</f>
        <v>15647.7</v>
      </c>
      <c r="S171" s="48">
        <f>HAVER_US!C170</f>
        <v>2322.8000000000002</v>
      </c>
      <c r="T171" s="48">
        <f>HAVER_US!D170</f>
        <v>2723.9</v>
      </c>
      <c r="U171" s="48">
        <f>HAVER_US!E170</f>
        <v>2156.8000000000002</v>
      </c>
      <c r="V171" s="48">
        <f>HAVER_US!F170</f>
        <v>9.0666666666666664</v>
      </c>
      <c r="W171" s="48">
        <f>HAVER_US!H170</f>
        <v>76.233333333333334</v>
      </c>
      <c r="AA171" s="48"/>
      <c r="AB171" s="48"/>
      <c r="AC171" s="48"/>
      <c r="AD171" s="48"/>
      <c r="AE171" s="48"/>
      <c r="AF171" s="48"/>
      <c r="AG171" s="48"/>
      <c r="AH171" s="48"/>
      <c r="AI171" s="48"/>
      <c r="AJ171" s="48"/>
      <c r="AK171" s="48"/>
      <c r="AL171" s="48"/>
      <c r="AM171" s="48"/>
      <c r="AN171" s="48"/>
      <c r="AO171" s="48"/>
      <c r="AP171" s="48"/>
    </row>
    <row r="172" spans="1:42" x14ac:dyDescent="0.25">
      <c r="A172" s="47">
        <v>40817</v>
      </c>
      <c r="B172" s="92">
        <f>PCE_Data!F170</f>
        <v>99.593000000000004</v>
      </c>
      <c r="C172" s="92">
        <f>PCE_Data!G170</f>
        <v>99.801000000000002</v>
      </c>
      <c r="D172" s="92">
        <f>PCE_Data!H170</f>
        <v>103.514</v>
      </c>
      <c r="E172" s="92">
        <f>PCE_Data!I170</f>
        <v>101.226</v>
      </c>
      <c r="F172" s="92">
        <f>PCE_Data!K170</f>
        <v>99.171999999999997</v>
      </c>
      <c r="G172" s="92">
        <f>PCE_Data!L170</f>
        <v>98.370999999999995</v>
      </c>
      <c r="H172" s="92">
        <f>PCE_Data!M170</f>
        <v>98.007000000000005</v>
      </c>
      <c r="I172" s="92">
        <f>PCE_Data!N170</f>
        <v>99.171000000000006</v>
      </c>
      <c r="J172" s="92">
        <f>PCE_Data!Q170</f>
        <v>98.953999999999994</v>
      </c>
      <c r="K172" s="92">
        <f>PCE_Data!R170</f>
        <v>98.870999999999995</v>
      </c>
      <c r="L172" s="92">
        <f>PCE_Data!S170</f>
        <v>99.099000000000004</v>
      </c>
      <c r="M172" s="92">
        <f>PCE_Data!T170</f>
        <v>98.085999999999999</v>
      </c>
      <c r="N172" s="92">
        <f>PCE_Data!U170</f>
        <v>98.343000000000004</v>
      </c>
      <c r="O172" s="92">
        <f>PCE_Data!V170</f>
        <v>96.744</v>
      </c>
      <c r="P172" s="92">
        <f>PCE_Data!W170</f>
        <v>98.638999999999996</v>
      </c>
      <c r="Q172" s="92">
        <f>PCE_Data!X170</f>
        <v>99.510999999999996</v>
      </c>
      <c r="R172" s="48">
        <f>HAVER_US!B171</f>
        <v>15842.3</v>
      </c>
      <c r="S172" s="48">
        <f>HAVER_US!C171</f>
        <v>2504.1</v>
      </c>
      <c r="T172" s="48">
        <f>HAVER_US!D171</f>
        <v>2751.9</v>
      </c>
      <c r="U172" s="48">
        <f>HAVER_US!E171</f>
        <v>2150.1</v>
      </c>
      <c r="V172" s="48">
        <f>HAVER_US!F171</f>
        <v>8.3333333333333339</v>
      </c>
      <c r="W172" s="48">
        <f>HAVER_US!H171</f>
        <v>76.666666666666671</v>
      </c>
      <c r="AA172" s="48"/>
      <c r="AB172" s="48"/>
      <c r="AC172" s="48"/>
      <c r="AD172" s="48"/>
      <c r="AE172" s="48"/>
      <c r="AF172" s="48"/>
      <c r="AG172" s="48"/>
      <c r="AH172" s="48"/>
      <c r="AI172" s="48"/>
      <c r="AJ172" s="48"/>
      <c r="AK172" s="48"/>
      <c r="AL172" s="48"/>
      <c r="AM172" s="48"/>
      <c r="AN172" s="48"/>
      <c r="AO172" s="48"/>
      <c r="AP172" s="48"/>
    </row>
    <row r="173" spans="1:42" x14ac:dyDescent="0.25">
      <c r="A173" s="47">
        <v>40909</v>
      </c>
      <c r="B173" s="92">
        <f>PCE_Data!F171</f>
        <v>99.724999999999994</v>
      </c>
      <c r="C173" s="92">
        <f>PCE_Data!G171</f>
        <v>100.259</v>
      </c>
      <c r="D173" s="92">
        <f>PCE_Data!H171</f>
        <v>102.36499999999999</v>
      </c>
      <c r="E173" s="92">
        <f>PCE_Data!I171</f>
        <v>101.348</v>
      </c>
      <c r="F173" s="92">
        <f>PCE_Data!K171</f>
        <v>99.709000000000003</v>
      </c>
      <c r="G173" s="92">
        <f>PCE_Data!L171</f>
        <v>99.144999999999996</v>
      </c>
      <c r="H173" s="92">
        <f>PCE_Data!M171</f>
        <v>100.871</v>
      </c>
      <c r="I173" s="92">
        <f>PCE_Data!N171</f>
        <v>99.69</v>
      </c>
      <c r="J173" s="92">
        <f>PCE_Data!Q171</f>
        <v>99.272000000000006</v>
      </c>
      <c r="K173" s="92">
        <f>PCE_Data!R171</f>
        <v>99.331000000000003</v>
      </c>
      <c r="L173" s="92">
        <f>PCE_Data!S171</f>
        <v>99.762</v>
      </c>
      <c r="M173" s="92">
        <f>PCE_Data!T171</f>
        <v>99.209000000000003</v>
      </c>
      <c r="N173" s="92">
        <f>PCE_Data!U171</f>
        <v>99.004000000000005</v>
      </c>
      <c r="O173" s="92">
        <f>PCE_Data!V171</f>
        <v>98.646000000000001</v>
      </c>
      <c r="P173" s="92">
        <f>PCE_Data!W171</f>
        <v>99.266000000000005</v>
      </c>
      <c r="Q173" s="92">
        <f>PCE_Data!X171</f>
        <v>99.960999999999999</v>
      </c>
      <c r="R173" s="48">
        <f>HAVER_US!B172</f>
        <v>16068.8</v>
      </c>
      <c r="S173" s="48">
        <f>HAVER_US!C172</f>
        <v>2567.8000000000002</v>
      </c>
      <c r="T173" s="48">
        <f>HAVER_US!D172</f>
        <v>2792.3</v>
      </c>
      <c r="U173" s="48">
        <f>HAVER_US!E172</f>
        <v>2190</v>
      </c>
      <c r="V173" s="48">
        <f>HAVER_US!F172</f>
        <v>8.6333333333333329</v>
      </c>
      <c r="W173" s="48">
        <f>HAVER_US!H172</f>
        <v>76.966666666666669</v>
      </c>
      <c r="AA173" s="48"/>
      <c r="AB173" s="48"/>
      <c r="AC173" s="48"/>
      <c r="AD173" s="48"/>
      <c r="AE173" s="48"/>
      <c r="AF173" s="48"/>
      <c r="AG173" s="48"/>
      <c r="AH173" s="48"/>
      <c r="AI173" s="48"/>
      <c r="AJ173" s="48"/>
      <c r="AK173" s="48"/>
      <c r="AL173" s="48"/>
      <c r="AM173" s="48"/>
      <c r="AN173" s="48"/>
      <c r="AO173" s="48"/>
      <c r="AP173" s="48"/>
    </row>
    <row r="174" spans="1:42" x14ac:dyDescent="0.25">
      <c r="A174" s="47">
        <v>41000</v>
      </c>
      <c r="B174" s="92">
        <f>PCE_Data!F172</f>
        <v>99.927999999999997</v>
      </c>
      <c r="C174" s="92">
        <f>PCE_Data!G172</f>
        <v>100.087</v>
      </c>
      <c r="D174" s="92">
        <f>PCE_Data!H172</f>
        <v>100.682</v>
      </c>
      <c r="E174" s="92">
        <f>PCE_Data!I172</f>
        <v>100.271</v>
      </c>
      <c r="F174" s="92">
        <f>PCE_Data!K172</f>
        <v>99.881</v>
      </c>
      <c r="G174" s="92">
        <f>PCE_Data!L172</f>
        <v>100.211</v>
      </c>
      <c r="H174" s="92">
        <f>PCE_Data!M172</f>
        <v>98.061999999999998</v>
      </c>
      <c r="I174" s="92">
        <f>PCE_Data!N172</f>
        <v>99.897999999999996</v>
      </c>
      <c r="J174" s="92">
        <f>PCE_Data!Q172</f>
        <v>99.69</v>
      </c>
      <c r="K174" s="92">
        <f>PCE_Data!R172</f>
        <v>99.811999999999998</v>
      </c>
      <c r="L174" s="92">
        <f>PCE_Data!S172</f>
        <v>100.184</v>
      </c>
      <c r="M174" s="92">
        <f>PCE_Data!T172</f>
        <v>99.626000000000005</v>
      </c>
      <c r="N174" s="92">
        <f>PCE_Data!U172</f>
        <v>99.837999999999994</v>
      </c>
      <c r="O174" s="92">
        <f>PCE_Data!V172</f>
        <v>99.427999999999997</v>
      </c>
      <c r="P174" s="92">
        <f>PCE_Data!W172</f>
        <v>99.876000000000005</v>
      </c>
      <c r="Q174" s="92">
        <f>PCE_Data!X172</f>
        <v>99.873999999999995</v>
      </c>
      <c r="R174" s="48">
        <f>HAVER_US!B173</f>
        <v>16207.1</v>
      </c>
      <c r="S174" s="48">
        <f>HAVER_US!C173</f>
        <v>2636.9</v>
      </c>
      <c r="T174" s="48">
        <f>HAVER_US!D173</f>
        <v>2780.8</v>
      </c>
      <c r="U174" s="48">
        <f>HAVER_US!E173</f>
        <v>2215.6</v>
      </c>
      <c r="V174" s="48">
        <f>HAVER_US!F173</f>
        <v>8</v>
      </c>
      <c r="W174" s="48">
        <f>HAVER_US!H173</f>
        <v>77.033333333333331</v>
      </c>
      <c r="AA174" s="48"/>
      <c r="AB174" s="48"/>
      <c r="AC174" s="48"/>
      <c r="AD174" s="48"/>
      <c r="AE174" s="48"/>
      <c r="AF174" s="48"/>
      <c r="AG174" s="48"/>
      <c r="AH174" s="48"/>
      <c r="AI174" s="48"/>
      <c r="AJ174" s="48"/>
      <c r="AK174" s="48"/>
      <c r="AL174" s="48"/>
      <c r="AM174" s="48"/>
      <c r="AN174" s="48"/>
      <c r="AO174" s="48"/>
      <c r="AP174" s="48"/>
    </row>
    <row r="175" spans="1:42" x14ac:dyDescent="0.25">
      <c r="A175" s="47">
        <v>41091</v>
      </c>
      <c r="B175" s="92">
        <f>PCE_Data!F173</f>
        <v>99.989000000000004</v>
      </c>
      <c r="C175" s="92">
        <f>PCE_Data!G173</f>
        <v>100.03</v>
      </c>
      <c r="D175" s="92">
        <f>PCE_Data!H173</f>
        <v>99.117000000000004</v>
      </c>
      <c r="E175" s="92">
        <f>PCE_Data!I173</f>
        <v>99.281000000000006</v>
      </c>
      <c r="F175" s="92">
        <f>PCE_Data!K173</f>
        <v>99.994</v>
      </c>
      <c r="G175" s="92">
        <f>PCE_Data!L173</f>
        <v>99.781999999999996</v>
      </c>
      <c r="H175" s="92">
        <f>PCE_Data!M173</f>
        <v>98.941999999999993</v>
      </c>
      <c r="I175" s="92">
        <f>PCE_Data!N173</f>
        <v>100.22799999999999</v>
      </c>
      <c r="J175" s="92">
        <f>PCE_Data!Q173</f>
        <v>100.17100000000001</v>
      </c>
      <c r="K175" s="92">
        <f>PCE_Data!R173</f>
        <v>100.309</v>
      </c>
      <c r="L175" s="92">
        <f>PCE_Data!S173</f>
        <v>99.816999999999993</v>
      </c>
      <c r="M175" s="92">
        <f>PCE_Data!T173</f>
        <v>100.34</v>
      </c>
      <c r="N175" s="92">
        <f>PCE_Data!U173</f>
        <v>100.375</v>
      </c>
      <c r="O175" s="92">
        <f>PCE_Data!V173</f>
        <v>100.232</v>
      </c>
      <c r="P175" s="92">
        <f>PCE_Data!W173</f>
        <v>100.126</v>
      </c>
      <c r="Q175" s="92">
        <f>PCE_Data!X173</f>
        <v>99.616</v>
      </c>
      <c r="R175" s="48">
        <f>HAVER_US!B174</f>
        <v>16319.5</v>
      </c>
      <c r="S175" s="48">
        <f>HAVER_US!C174</f>
        <v>2644.1</v>
      </c>
      <c r="T175" s="48">
        <f>HAVER_US!D174</f>
        <v>2750.8</v>
      </c>
      <c r="U175" s="48">
        <f>HAVER_US!E174</f>
        <v>2227.6999999999998</v>
      </c>
      <c r="V175" s="48">
        <f>HAVER_US!F174</f>
        <v>8.1333333333333329</v>
      </c>
      <c r="W175" s="48">
        <f>HAVER_US!H174</f>
        <v>76.63333333333334</v>
      </c>
      <c r="AA175" s="48"/>
      <c r="AB175" s="48"/>
      <c r="AC175" s="48"/>
      <c r="AD175" s="48"/>
      <c r="AE175" s="48"/>
      <c r="AF175" s="48"/>
      <c r="AG175" s="48"/>
      <c r="AH175" s="48"/>
      <c r="AI175" s="48"/>
      <c r="AJ175" s="48"/>
      <c r="AK175" s="48"/>
      <c r="AL175" s="48"/>
      <c r="AM175" s="48"/>
      <c r="AN175" s="48"/>
      <c r="AO175" s="48"/>
      <c r="AP175" s="48"/>
    </row>
    <row r="176" spans="1:42" x14ac:dyDescent="0.25">
      <c r="A176" s="47">
        <v>41183</v>
      </c>
      <c r="B176" s="92">
        <f>PCE_Data!F174</f>
        <v>100.358</v>
      </c>
      <c r="C176" s="92">
        <f>PCE_Data!G174</f>
        <v>99.623999999999995</v>
      </c>
      <c r="D176" s="92">
        <f>PCE_Data!H174</f>
        <v>97.835999999999999</v>
      </c>
      <c r="E176" s="92">
        <f>PCE_Data!I174</f>
        <v>99.1</v>
      </c>
      <c r="F176" s="92">
        <f>PCE_Data!K174</f>
        <v>100.417</v>
      </c>
      <c r="G176" s="92">
        <f>PCE_Data!L174</f>
        <v>100.861</v>
      </c>
      <c r="H176" s="92">
        <f>PCE_Data!M174</f>
        <v>102.125</v>
      </c>
      <c r="I176" s="92">
        <f>PCE_Data!N174</f>
        <v>100.18300000000001</v>
      </c>
      <c r="J176" s="92">
        <f>PCE_Data!Q174</f>
        <v>100.867</v>
      </c>
      <c r="K176" s="92">
        <f>PCE_Data!R174</f>
        <v>100.54900000000001</v>
      </c>
      <c r="L176" s="92">
        <f>PCE_Data!S174</f>
        <v>100.236</v>
      </c>
      <c r="M176" s="92">
        <f>PCE_Data!T174</f>
        <v>100.82599999999999</v>
      </c>
      <c r="N176" s="92">
        <f>PCE_Data!U174</f>
        <v>100.782</v>
      </c>
      <c r="O176" s="92">
        <f>PCE_Data!V174</f>
        <v>101.693</v>
      </c>
      <c r="P176" s="92">
        <f>PCE_Data!W174</f>
        <v>100.732</v>
      </c>
      <c r="Q176" s="92">
        <f>PCE_Data!X174</f>
        <v>100.548</v>
      </c>
      <c r="R176" s="48">
        <f>HAVER_US!B175</f>
        <v>16420.400000000001</v>
      </c>
      <c r="S176" s="48">
        <f>HAVER_US!C175</f>
        <v>2638.3</v>
      </c>
      <c r="T176" s="48">
        <f>HAVER_US!D175</f>
        <v>2753.4</v>
      </c>
      <c r="U176" s="48">
        <f>HAVER_US!E175</f>
        <v>2237.5</v>
      </c>
      <c r="V176" s="48">
        <f>HAVER_US!F175</f>
        <v>7.5</v>
      </c>
      <c r="W176" s="48">
        <f>HAVER_US!H175</f>
        <v>76.666666666666671</v>
      </c>
      <c r="AA176" s="48"/>
      <c r="AB176" s="48"/>
      <c r="AC176" s="48"/>
      <c r="AD176" s="48"/>
      <c r="AE176" s="48"/>
      <c r="AF176" s="48"/>
      <c r="AG176" s="48"/>
      <c r="AH176" s="48"/>
      <c r="AI176" s="48"/>
      <c r="AJ176" s="48"/>
      <c r="AK176" s="48"/>
      <c r="AL176" s="48"/>
      <c r="AM176" s="48"/>
      <c r="AN176" s="48"/>
      <c r="AO176" s="48"/>
      <c r="AP176" s="48"/>
    </row>
    <row r="177" spans="1:42" x14ac:dyDescent="0.25">
      <c r="A177" s="47">
        <v>41275</v>
      </c>
      <c r="B177" s="92">
        <f>PCE_Data!F175</f>
        <v>100.393</v>
      </c>
      <c r="C177" s="92">
        <f>PCE_Data!G175</f>
        <v>99.350999999999999</v>
      </c>
      <c r="D177" s="92">
        <f>PCE_Data!H175</f>
        <v>96.784000000000006</v>
      </c>
      <c r="E177" s="92">
        <f>PCE_Data!I175</f>
        <v>98.831000000000003</v>
      </c>
      <c r="F177" s="92">
        <f>PCE_Data!K175</f>
        <v>100.82599999999999</v>
      </c>
      <c r="G177" s="92">
        <f>PCE_Data!L175</f>
        <v>101.251</v>
      </c>
      <c r="H177" s="92">
        <f>PCE_Data!M175</f>
        <v>101.261</v>
      </c>
      <c r="I177" s="92">
        <f>PCE_Data!N175</f>
        <v>99.930999999999997</v>
      </c>
      <c r="J177" s="92">
        <f>PCE_Data!Q175</f>
        <v>101.456</v>
      </c>
      <c r="K177" s="92">
        <f>PCE_Data!R175</f>
        <v>101.18</v>
      </c>
      <c r="L177" s="92">
        <f>PCE_Data!S175</f>
        <v>100.646</v>
      </c>
      <c r="M177" s="92">
        <f>PCE_Data!T175</f>
        <v>101.18899999999999</v>
      </c>
      <c r="N177" s="92">
        <f>PCE_Data!U175</f>
        <v>101.247</v>
      </c>
      <c r="O177" s="92">
        <f>PCE_Data!V175</f>
        <v>102.79</v>
      </c>
      <c r="P177" s="92">
        <f>PCE_Data!W175</f>
        <v>101.583</v>
      </c>
      <c r="Q177" s="92">
        <f>PCE_Data!X175</f>
        <v>100.318</v>
      </c>
      <c r="R177" s="48">
        <f>HAVER_US!B176</f>
        <v>16629.099999999999</v>
      </c>
      <c r="S177" s="48">
        <f>HAVER_US!C176</f>
        <v>2738.2</v>
      </c>
      <c r="T177" s="48">
        <f>HAVER_US!D176</f>
        <v>2755.3</v>
      </c>
      <c r="U177" s="48">
        <f>HAVER_US!E176</f>
        <v>2255.1</v>
      </c>
      <c r="V177" s="48">
        <f>HAVER_US!F176</f>
        <v>8.0666666666666682</v>
      </c>
      <c r="W177" s="48">
        <f>HAVER_US!H176</f>
        <v>76.933333333333337</v>
      </c>
      <c r="AA177" s="48"/>
      <c r="AB177" s="48"/>
      <c r="AC177" s="48"/>
      <c r="AD177" s="48"/>
      <c r="AE177" s="48"/>
      <c r="AF177" s="48"/>
      <c r="AG177" s="48"/>
      <c r="AH177" s="48"/>
      <c r="AI177" s="48"/>
      <c r="AJ177" s="48"/>
      <c r="AK177" s="48"/>
      <c r="AL177" s="48"/>
      <c r="AM177" s="48"/>
      <c r="AN177" s="48"/>
      <c r="AO177" s="48"/>
      <c r="AP177" s="48"/>
    </row>
    <row r="178" spans="1:42" x14ac:dyDescent="0.25">
      <c r="A178" s="47">
        <v>41365</v>
      </c>
      <c r="B178" s="92">
        <f>PCE_Data!F176</f>
        <v>100.249</v>
      </c>
      <c r="C178" s="92">
        <f>PCE_Data!G176</f>
        <v>98.632000000000005</v>
      </c>
      <c r="D178" s="92">
        <f>PCE_Data!H176</f>
        <v>95.123000000000005</v>
      </c>
      <c r="E178" s="92">
        <f>PCE_Data!I176</f>
        <v>98.524000000000001</v>
      </c>
      <c r="F178" s="92">
        <f>PCE_Data!K176</f>
        <v>100.928</v>
      </c>
      <c r="G178" s="92">
        <f>PCE_Data!L176</f>
        <v>100.521</v>
      </c>
      <c r="H178" s="92">
        <f>PCE_Data!M176</f>
        <v>95.097999999999999</v>
      </c>
      <c r="I178" s="92">
        <f>PCE_Data!N176</f>
        <v>100.126</v>
      </c>
      <c r="J178" s="92">
        <f>PCE_Data!Q176</f>
        <v>102.19799999999999</v>
      </c>
      <c r="K178" s="92">
        <f>PCE_Data!R176</f>
        <v>101.072</v>
      </c>
      <c r="L178" s="92">
        <f>PCE_Data!S176</f>
        <v>100.241</v>
      </c>
      <c r="M178" s="92">
        <f>PCE_Data!T176</f>
        <v>101.235</v>
      </c>
      <c r="N178" s="92">
        <f>PCE_Data!U176</f>
        <v>101.988</v>
      </c>
      <c r="O178" s="92">
        <f>PCE_Data!V176</f>
        <v>104.557</v>
      </c>
      <c r="P178" s="92">
        <f>PCE_Data!W176</f>
        <v>102.068</v>
      </c>
      <c r="Q178" s="92">
        <f>PCE_Data!X176</f>
        <v>102.28100000000001</v>
      </c>
      <c r="R178" s="48">
        <f>HAVER_US!B177</f>
        <v>16699.599999999999</v>
      </c>
      <c r="S178" s="48">
        <f>HAVER_US!C177</f>
        <v>2775.3</v>
      </c>
      <c r="T178" s="48">
        <f>HAVER_US!D177</f>
        <v>2759.8</v>
      </c>
      <c r="U178" s="48">
        <f>HAVER_US!E177</f>
        <v>2260.4</v>
      </c>
      <c r="V178" s="48">
        <f>HAVER_US!F177</f>
        <v>7.3999999999999995</v>
      </c>
      <c r="W178" s="48">
        <f>HAVER_US!H177</f>
        <v>77</v>
      </c>
      <c r="AA178" s="48"/>
      <c r="AB178" s="48"/>
      <c r="AC178" s="48"/>
      <c r="AD178" s="48"/>
      <c r="AE178" s="48"/>
      <c r="AF178" s="48"/>
      <c r="AG178" s="48"/>
      <c r="AH178" s="48"/>
      <c r="AI178" s="48"/>
      <c r="AJ178" s="48"/>
      <c r="AK178" s="48"/>
      <c r="AL178" s="48"/>
      <c r="AM178" s="48"/>
      <c r="AN178" s="48"/>
      <c r="AO178" s="48"/>
      <c r="AP178" s="48"/>
    </row>
    <row r="179" spans="1:42" x14ac:dyDescent="0.25">
      <c r="A179" s="47">
        <v>41456</v>
      </c>
      <c r="B179" s="92">
        <f>PCE_Data!F177</f>
        <v>100.71</v>
      </c>
      <c r="C179" s="92">
        <f>PCE_Data!G177</f>
        <v>97.561000000000007</v>
      </c>
      <c r="D179" s="92">
        <f>PCE_Data!H177</f>
        <v>93.971000000000004</v>
      </c>
      <c r="E179" s="92">
        <f>PCE_Data!I177</f>
        <v>97.647999999999996</v>
      </c>
      <c r="F179" s="92">
        <f>PCE_Data!K177</f>
        <v>101.105</v>
      </c>
      <c r="G179" s="92">
        <f>PCE_Data!L177</f>
        <v>101.005</v>
      </c>
      <c r="H179" s="92">
        <f>PCE_Data!M177</f>
        <v>96.597999999999999</v>
      </c>
      <c r="I179" s="92">
        <f>PCE_Data!N177</f>
        <v>100.28</v>
      </c>
      <c r="J179" s="92">
        <f>PCE_Data!Q177</f>
        <v>102.749</v>
      </c>
      <c r="K179" s="92">
        <f>PCE_Data!R177</f>
        <v>101.423</v>
      </c>
      <c r="L179" s="92">
        <f>PCE_Data!S177</f>
        <v>101.215</v>
      </c>
      <c r="M179" s="92">
        <f>PCE_Data!T177</f>
        <v>101.899</v>
      </c>
      <c r="N179" s="92">
        <f>PCE_Data!U177</f>
        <v>102.514</v>
      </c>
      <c r="O179" s="92">
        <f>PCE_Data!V177</f>
        <v>105.709</v>
      </c>
      <c r="P179" s="92">
        <f>PCE_Data!W177</f>
        <v>102.428</v>
      </c>
      <c r="Q179" s="92">
        <f>PCE_Data!X177</f>
        <v>102.57</v>
      </c>
      <c r="R179" s="48">
        <f>HAVER_US!B178</f>
        <v>16911.099999999999</v>
      </c>
      <c r="S179" s="48">
        <f>HAVER_US!C178</f>
        <v>2880</v>
      </c>
      <c r="T179" s="48">
        <f>HAVER_US!D178</f>
        <v>2767.2</v>
      </c>
      <c r="U179" s="48">
        <f>HAVER_US!E178</f>
        <v>2284.1999999999998</v>
      </c>
      <c r="V179" s="48">
        <f>HAVER_US!F178</f>
        <v>7.333333333333333</v>
      </c>
      <c r="W179" s="48">
        <f>HAVER_US!H178</f>
        <v>77.100000000000009</v>
      </c>
      <c r="AA179" s="48"/>
      <c r="AB179" s="48"/>
      <c r="AC179" s="48"/>
      <c r="AD179" s="48"/>
      <c r="AE179" s="48"/>
      <c r="AF179" s="48"/>
      <c r="AG179" s="48"/>
      <c r="AH179" s="48"/>
      <c r="AI179" s="48"/>
      <c r="AJ179" s="48"/>
      <c r="AK179" s="48"/>
      <c r="AL179" s="48"/>
      <c r="AM179" s="48"/>
      <c r="AN179" s="48"/>
      <c r="AO179" s="48"/>
      <c r="AP179" s="48"/>
    </row>
    <row r="180" spans="1:42" x14ac:dyDescent="0.25">
      <c r="A180" s="47">
        <v>41548</v>
      </c>
      <c r="B180" s="92">
        <f>PCE_Data!F178</f>
        <v>100.822</v>
      </c>
      <c r="C180" s="92">
        <f>PCE_Data!G178</f>
        <v>96.731999999999999</v>
      </c>
      <c r="D180" s="92">
        <f>PCE_Data!H178</f>
        <v>92.983000000000004</v>
      </c>
      <c r="E180" s="92">
        <f>PCE_Data!I178</f>
        <v>96.594999999999999</v>
      </c>
      <c r="F180" s="92">
        <f>PCE_Data!K178</f>
        <v>101.096</v>
      </c>
      <c r="G180" s="92">
        <f>PCE_Data!L178</f>
        <v>101.166</v>
      </c>
      <c r="H180" s="92">
        <f>PCE_Data!M178</f>
        <v>96.343000000000004</v>
      </c>
      <c r="I180" s="92">
        <f>PCE_Data!N178</f>
        <v>100.392</v>
      </c>
      <c r="J180" s="92">
        <f>PCE_Data!Q178</f>
        <v>103.41200000000001</v>
      </c>
      <c r="K180" s="92">
        <f>PCE_Data!R178</f>
        <v>101.919</v>
      </c>
      <c r="L180" s="92">
        <f>PCE_Data!S178</f>
        <v>101.867</v>
      </c>
      <c r="M180" s="92">
        <f>PCE_Data!T178</f>
        <v>102.501</v>
      </c>
      <c r="N180" s="92">
        <f>PCE_Data!U178</f>
        <v>102.66</v>
      </c>
      <c r="O180" s="92">
        <f>PCE_Data!V178</f>
        <v>107.92</v>
      </c>
      <c r="P180" s="92">
        <f>PCE_Data!W178</f>
        <v>103.19799999999999</v>
      </c>
      <c r="Q180" s="92">
        <f>PCE_Data!X178</f>
        <v>102.82599999999999</v>
      </c>
      <c r="R180" s="48">
        <f>HAVER_US!B179</f>
        <v>17133.099999999999</v>
      </c>
      <c r="S180" s="48">
        <f>HAVER_US!C179</f>
        <v>2910.5</v>
      </c>
      <c r="T180" s="48">
        <f>HAVER_US!D179</f>
        <v>2783.3</v>
      </c>
      <c r="U180" s="48">
        <f>HAVER_US!E179</f>
        <v>2348.1999999999998</v>
      </c>
      <c r="V180" s="48">
        <f>HAVER_US!F179</f>
        <v>6.7</v>
      </c>
      <c r="W180" s="48">
        <f>HAVER_US!H179</f>
        <v>77.466666666666669</v>
      </c>
      <c r="AA180" s="46"/>
      <c r="AB180" s="46"/>
      <c r="AC180" s="46"/>
      <c r="AD180" s="46"/>
      <c r="AE180" s="46"/>
      <c r="AF180" s="46"/>
      <c r="AG180" s="46"/>
      <c r="AH180" s="46"/>
      <c r="AI180" s="46"/>
      <c r="AJ180" s="46"/>
      <c r="AK180" s="46"/>
      <c r="AL180" s="46"/>
      <c r="AM180" s="46"/>
      <c r="AN180" s="46"/>
      <c r="AO180" s="46"/>
      <c r="AP180" s="46"/>
    </row>
    <row r="181" spans="1:42" x14ac:dyDescent="0.25">
      <c r="A181" s="47">
        <v>41640</v>
      </c>
      <c r="B181" s="92">
        <f>PCE_Data!F179</f>
        <v>100.533</v>
      </c>
      <c r="C181" s="92">
        <f>PCE_Data!G179</f>
        <v>95.906999999999996</v>
      </c>
      <c r="D181" s="92">
        <f>PCE_Data!H179</f>
        <v>91.908000000000001</v>
      </c>
      <c r="E181" s="92">
        <f>PCE_Data!I179</f>
        <v>95.210999999999999</v>
      </c>
      <c r="F181" s="92">
        <f>PCE_Data!K179</f>
        <v>101.633</v>
      </c>
      <c r="G181" s="92">
        <f>PCE_Data!L179</f>
        <v>101.25</v>
      </c>
      <c r="H181" s="92">
        <f>PCE_Data!M179</f>
        <v>98.394999999999996</v>
      </c>
      <c r="I181" s="92">
        <f>PCE_Data!N179</f>
        <v>100.626</v>
      </c>
      <c r="J181" s="92">
        <f>PCE_Data!Q179</f>
        <v>104.447</v>
      </c>
      <c r="K181" s="92">
        <f>PCE_Data!R179</f>
        <v>102.137</v>
      </c>
      <c r="L181" s="92">
        <f>PCE_Data!S179</f>
        <v>101.559</v>
      </c>
      <c r="M181" s="92">
        <f>PCE_Data!T179</f>
        <v>103.123</v>
      </c>
      <c r="N181" s="92">
        <f>PCE_Data!U179</f>
        <v>103.377</v>
      </c>
      <c r="O181" s="92">
        <f>PCE_Data!V179</f>
        <v>109.218</v>
      </c>
      <c r="P181" s="92">
        <f>PCE_Data!W179</f>
        <v>103.401</v>
      </c>
      <c r="Q181" s="92">
        <f>PCE_Data!X179</f>
        <v>104.31</v>
      </c>
      <c r="R181" s="48">
        <f>HAVER_US!B180</f>
        <v>17144.3</v>
      </c>
      <c r="S181" s="48">
        <f>HAVER_US!C180</f>
        <v>2899.2</v>
      </c>
      <c r="T181" s="48">
        <f>HAVER_US!D180</f>
        <v>2853.7</v>
      </c>
      <c r="U181" s="48">
        <f>HAVER_US!E180</f>
        <v>2342.4</v>
      </c>
      <c r="V181" s="48">
        <f>HAVER_US!F180</f>
        <v>6.9333333333333336</v>
      </c>
      <c r="W181" s="48">
        <f>HAVER_US!H180</f>
        <v>77.86666666666666</v>
      </c>
      <c r="AA181" s="48"/>
      <c r="AB181" s="48"/>
      <c r="AC181" s="48"/>
      <c r="AD181" s="48"/>
      <c r="AE181" s="48"/>
      <c r="AF181" s="48"/>
      <c r="AG181" s="48"/>
      <c r="AH181" s="48"/>
      <c r="AI181" s="48"/>
      <c r="AJ181" s="48"/>
      <c r="AK181" s="48"/>
      <c r="AL181" s="48"/>
      <c r="AM181" s="48"/>
      <c r="AN181" s="48"/>
      <c r="AO181" s="48"/>
      <c r="AP181" s="48"/>
    </row>
    <row r="182" spans="1:42" x14ac:dyDescent="0.25">
      <c r="A182" s="47">
        <v>41730</v>
      </c>
      <c r="B182" s="92">
        <f>PCE_Data!F180</f>
        <v>100.654</v>
      </c>
      <c r="C182" s="92">
        <f>PCE_Data!G180</f>
        <v>94.762</v>
      </c>
      <c r="D182" s="92">
        <f>PCE_Data!H180</f>
        <v>91.183999999999997</v>
      </c>
      <c r="E182" s="92">
        <f>PCE_Data!I180</f>
        <v>94.272000000000006</v>
      </c>
      <c r="F182" s="92">
        <f>PCE_Data!K180</f>
        <v>102.733</v>
      </c>
      <c r="G182" s="92">
        <f>PCE_Data!L180</f>
        <v>101.526</v>
      </c>
      <c r="H182" s="92">
        <f>PCE_Data!M180</f>
        <v>97.69</v>
      </c>
      <c r="I182" s="92">
        <f>PCE_Data!N180</f>
        <v>101.172</v>
      </c>
      <c r="J182" s="92">
        <f>PCE_Data!Q180</f>
        <v>105.20399999999999</v>
      </c>
      <c r="K182" s="92">
        <f>PCE_Data!R180</f>
        <v>102.437</v>
      </c>
      <c r="L182" s="92">
        <f>PCE_Data!S180</f>
        <v>102.27200000000001</v>
      </c>
      <c r="M182" s="92">
        <f>PCE_Data!T180</f>
        <v>103.563</v>
      </c>
      <c r="N182" s="92">
        <f>PCE_Data!U180</f>
        <v>104.426</v>
      </c>
      <c r="O182" s="92">
        <f>PCE_Data!V180</f>
        <v>111.001</v>
      </c>
      <c r="P182" s="92">
        <f>PCE_Data!W180</f>
        <v>103.623</v>
      </c>
      <c r="Q182" s="92">
        <f>PCE_Data!X180</f>
        <v>105.236</v>
      </c>
      <c r="R182" s="48">
        <f>HAVER_US!B181</f>
        <v>17462.7</v>
      </c>
      <c r="S182" s="48">
        <f>HAVER_US!C181</f>
        <v>3030.4</v>
      </c>
      <c r="T182" s="48">
        <f>HAVER_US!D181</f>
        <v>2900.6</v>
      </c>
      <c r="U182" s="48">
        <f>HAVER_US!E181</f>
        <v>2394.1</v>
      </c>
      <c r="V182" s="48">
        <f>HAVER_US!F181</f>
        <v>6.1000000000000005</v>
      </c>
      <c r="W182" s="48">
        <f>HAVER_US!H181</f>
        <v>78.733333333333334</v>
      </c>
    </row>
    <row r="183" spans="1:42" x14ac:dyDescent="0.25">
      <c r="A183" s="47">
        <v>41821</v>
      </c>
      <c r="B183" s="92">
        <f>PCE_Data!F181</f>
        <v>100.663</v>
      </c>
      <c r="C183" s="92">
        <f>PCE_Data!G181</f>
        <v>94.381</v>
      </c>
      <c r="D183" s="92">
        <f>PCE_Data!H181</f>
        <v>90.016000000000005</v>
      </c>
      <c r="E183" s="92">
        <f>PCE_Data!I181</f>
        <v>93.813000000000002</v>
      </c>
      <c r="F183" s="92">
        <f>PCE_Data!K181</f>
        <v>103.423</v>
      </c>
      <c r="G183" s="92">
        <f>PCE_Data!L181</f>
        <v>101.405</v>
      </c>
      <c r="H183" s="92">
        <f>PCE_Data!M181</f>
        <v>94.91</v>
      </c>
      <c r="I183" s="92">
        <f>PCE_Data!N181</f>
        <v>101.517</v>
      </c>
      <c r="J183" s="92">
        <f>PCE_Data!Q181</f>
        <v>105.86499999999999</v>
      </c>
      <c r="K183" s="92">
        <f>PCE_Data!R181</f>
        <v>102.76</v>
      </c>
      <c r="L183" s="92">
        <f>PCE_Data!S181</f>
        <v>102.504</v>
      </c>
      <c r="M183" s="92">
        <f>PCE_Data!T181</f>
        <v>103.791</v>
      </c>
      <c r="N183" s="92">
        <f>PCE_Data!U181</f>
        <v>105.256</v>
      </c>
      <c r="O183" s="92">
        <f>PCE_Data!V181</f>
        <v>112.27500000000001</v>
      </c>
      <c r="P183" s="92">
        <f>PCE_Data!W181</f>
        <v>103.88500000000001</v>
      </c>
      <c r="Q183" s="92">
        <f>PCE_Data!X181</f>
        <v>105.929</v>
      </c>
      <c r="R183" s="48">
        <f>HAVER_US!B182</f>
        <v>17743.2</v>
      </c>
      <c r="S183" s="48">
        <f>HAVER_US!C182</f>
        <v>3107.6</v>
      </c>
      <c r="T183" s="48">
        <f>HAVER_US!D182</f>
        <v>2888.5</v>
      </c>
      <c r="U183" s="48">
        <f>HAVER_US!E182</f>
        <v>2398.1</v>
      </c>
      <c r="V183" s="48">
        <f>HAVER_US!F182</f>
        <v>6.166666666666667</v>
      </c>
      <c r="W183" s="48">
        <f>HAVER_US!H182</f>
        <v>79</v>
      </c>
    </row>
    <row r="184" spans="1:42" x14ac:dyDescent="0.25">
      <c r="A184" s="47">
        <v>41913</v>
      </c>
      <c r="B184" s="92">
        <f>PCE_Data!F182</f>
        <v>100.494</v>
      </c>
      <c r="C184" s="92">
        <f>PCE_Data!G182</f>
        <v>93.807000000000002</v>
      </c>
      <c r="D184" s="92">
        <f>PCE_Data!H182</f>
        <v>88.789000000000001</v>
      </c>
      <c r="E184" s="92">
        <f>PCE_Data!I182</f>
        <v>92.644000000000005</v>
      </c>
      <c r="F184" s="92">
        <f>PCE_Data!K182</f>
        <v>103.91200000000001</v>
      </c>
      <c r="G184" s="92">
        <f>PCE_Data!L182</f>
        <v>101.032</v>
      </c>
      <c r="H184" s="92">
        <f>PCE_Data!M182</f>
        <v>84.245000000000005</v>
      </c>
      <c r="I184" s="92">
        <f>PCE_Data!N182</f>
        <v>101.97499999999999</v>
      </c>
      <c r="J184" s="92">
        <f>PCE_Data!Q182</f>
        <v>106.46899999999999</v>
      </c>
      <c r="K184" s="92">
        <f>PCE_Data!R182</f>
        <v>102.767</v>
      </c>
      <c r="L184" s="92">
        <f>PCE_Data!S182</f>
        <v>102.991</v>
      </c>
      <c r="M184" s="92">
        <f>PCE_Data!T182</f>
        <v>103.79300000000001</v>
      </c>
      <c r="N184" s="92">
        <f>PCE_Data!U182</f>
        <v>106.16200000000001</v>
      </c>
      <c r="O184" s="92">
        <f>PCE_Data!V182</f>
        <v>113.00700000000001</v>
      </c>
      <c r="P184" s="92">
        <f>PCE_Data!W182</f>
        <v>103.93</v>
      </c>
      <c r="Q184" s="92">
        <f>PCE_Data!X182</f>
        <v>107.999</v>
      </c>
      <c r="R184" s="48">
        <f>HAVER_US!B183</f>
        <v>17852.5</v>
      </c>
      <c r="S184" s="48">
        <f>HAVER_US!C183</f>
        <v>3139.5</v>
      </c>
      <c r="T184" s="48">
        <f>HAVER_US!D183</f>
        <v>2907</v>
      </c>
      <c r="U184" s="48">
        <f>HAVER_US!E183</f>
        <v>2375.1</v>
      </c>
      <c r="V184" s="48">
        <f>HAVER_US!F183</f>
        <v>5.4666666666666659</v>
      </c>
      <c r="W184" s="48">
        <f>HAVER_US!H183</f>
        <v>79.233333333333334</v>
      </c>
    </row>
    <row r="185" spans="1:42" x14ac:dyDescent="0.25">
      <c r="A185" s="47">
        <v>42005</v>
      </c>
      <c r="B185" s="92">
        <f>PCE_Data!F183</f>
        <v>100.40600000000001</v>
      </c>
      <c r="C185" s="92">
        <f>PCE_Data!G183</f>
        <v>92.977000000000004</v>
      </c>
      <c r="D185" s="92">
        <f>PCE_Data!H183</f>
        <v>87.757999999999996</v>
      </c>
      <c r="E185" s="92">
        <f>PCE_Data!I183</f>
        <v>91.823999999999998</v>
      </c>
      <c r="F185" s="92">
        <f>PCE_Data!K183</f>
        <v>104.089</v>
      </c>
      <c r="G185" s="92">
        <f>PCE_Data!L183</f>
        <v>100.256</v>
      </c>
      <c r="H185" s="92">
        <f>PCE_Data!M183</f>
        <v>67.959999999999994</v>
      </c>
      <c r="I185" s="92">
        <f>PCE_Data!N183</f>
        <v>102.22799999999999</v>
      </c>
      <c r="J185" s="92">
        <f>PCE_Data!Q183</f>
        <v>107.202</v>
      </c>
      <c r="K185" s="92">
        <f>PCE_Data!R183</f>
        <v>102.681</v>
      </c>
      <c r="L185" s="92">
        <f>PCE_Data!S183</f>
        <v>102.76600000000001</v>
      </c>
      <c r="M185" s="92">
        <f>PCE_Data!T183</f>
        <v>104.248</v>
      </c>
      <c r="N185" s="92">
        <f>PCE_Data!U183</f>
        <v>106.876</v>
      </c>
      <c r="O185" s="92">
        <f>PCE_Data!V183</f>
        <v>113.559</v>
      </c>
      <c r="P185" s="92">
        <f>PCE_Data!W183</f>
        <v>104.17400000000001</v>
      </c>
      <c r="Q185" s="92">
        <f>PCE_Data!X183</f>
        <v>108.738</v>
      </c>
      <c r="R185" s="48">
        <f>HAVER_US!B184</f>
        <v>17991.3</v>
      </c>
      <c r="S185" s="48">
        <f>HAVER_US!C184</f>
        <v>3245.1</v>
      </c>
      <c r="T185" s="48">
        <f>HAVER_US!D184</f>
        <v>2824.4</v>
      </c>
      <c r="U185" s="48">
        <f>HAVER_US!E184</f>
        <v>2297.4</v>
      </c>
      <c r="V185" s="48">
        <f>HAVER_US!F184</f>
        <v>5.833333333333333</v>
      </c>
      <c r="W185" s="48">
        <f>HAVER_US!H184</f>
        <v>78.166666666666671</v>
      </c>
    </row>
    <row r="186" spans="1:42" x14ac:dyDescent="0.25">
      <c r="A186" s="47">
        <v>42095</v>
      </c>
      <c r="B186" s="92">
        <f>PCE_Data!F184</f>
        <v>100.889</v>
      </c>
      <c r="C186" s="92">
        <f>PCE_Data!G184</f>
        <v>93.122</v>
      </c>
      <c r="D186" s="92">
        <f>PCE_Data!H184</f>
        <v>87.242000000000004</v>
      </c>
      <c r="E186" s="92">
        <f>PCE_Data!I184</f>
        <v>90.887</v>
      </c>
      <c r="F186" s="92">
        <f>PCE_Data!K184</f>
        <v>103.779</v>
      </c>
      <c r="G186" s="92">
        <f>PCE_Data!L184</f>
        <v>100.068</v>
      </c>
      <c r="H186" s="92">
        <f>PCE_Data!M184</f>
        <v>72.331999999999994</v>
      </c>
      <c r="I186" s="92">
        <f>PCE_Data!N184</f>
        <v>102.587</v>
      </c>
      <c r="J186" s="92">
        <f>PCE_Data!Q184</f>
        <v>107.807</v>
      </c>
      <c r="K186" s="92">
        <f>PCE_Data!R184</f>
        <v>103.032</v>
      </c>
      <c r="L186" s="92">
        <f>PCE_Data!S184</f>
        <v>102.79600000000001</v>
      </c>
      <c r="M186" s="92">
        <f>PCE_Data!T184</f>
        <v>105.133</v>
      </c>
      <c r="N186" s="92">
        <f>PCE_Data!U184</f>
        <v>107.265</v>
      </c>
      <c r="O186" s="92">
        <f>PCE_Data!V184</f>
        <v>114.756</v>
      </c>
      <c r="P186" s="92">
        <f>PCE_Data!W184</f>
        <v>104.267</v>
      </c>
      <c r="Q186" s="92">
        <f>PCE_Data!X184</f>
        <v>109.584</v>
      </c>
      <c r="R186" s="48">
        <f>HAVER_US!B185</f>
        <v>18193.7</v>
      </c>
      <c r="S186" s="48">
        <f>HAVER_US!C185</f>
        <v>3245.8</v>
      </c>
      <c r="T186" s="48">
        <f>HAVER_US!D185</f>
        <v>2807.5</v>
      </c>
      <c r="U186" s="48">
        <f>HAVER_US!E185</f>
        <v>2298.6999999999998</v>
      </c>
      <c r="V186" s="48">
        <f>HAVER_US!F185</f>
        <v>5.3</v>
      </c>
      <c r="W186" s="48">
        <f>HAVER_US!H185</f>
        <v>77</v>
      </c>
    </row>
    <row r="187" spans="1:42" x14ac:dyDescent="0.25">
      <c r="A187" s="47">
        <v>42186</v>
      </c>
      <c r="B187" s="92">
        <f>PCE_Data!F185</f>
        <v>100.65600000000001</v>
      </c>
      <c r="C187" s="92">
        <f>PCE_Data!G185</f>
        <v>92.061999999999998</v>
      </c>
      <c r="D187" s="92">
        <f>PCE_Data!H185</f>
        <v>86.445999999999998</v>
      </c>
      <c r="E187" s="92">
        <f>PCE_Data!I185</f>
        <v>90.316999999999993</v>
      </c>
      <c r="F187" s="92">
        <f>PCE_Data!K185</f>
        <v>104.27</v>
      </c>
      <c r="G187" s="92">
        <f>PCE_Data!L185</f>
        <v>100.059</v>
      </c>
      <c r="H187" s="92">
        <f>PCE_Data!M185</f>
        <v>71.05</v>
      </c>
      <c r="I187" s="92">
        <f>PCE_Data!N185</f>
        <v>102.51900000000001</v>
      </c>
      <c r="J187" s="92">
        <f>PCE_Data!Q185</f>
        <v>108.568</v>
      </c>
      <c r="K187" s="92">
        <f>PCE_Data!R185</f>
        <v>103.39100000000001</v>
      </c>
      <c r="L187" s="92">
        <f>PCE_Data!S185</f>
        <v>102.795</v>
      </c>
      <c r="M187" s="92">
        <f>PCE_Data!T185</f>
        <v>105.65</v>
      </c>
      <c r="N187" s="92">
        <f>PCE_Data!U185</f>
        <v>107.889</v>
      </c>
      <c r="O187" s="92">
        <f>PCE_Data!V185</f>
        <v>115.43899999999999</v>
      </c>
      <c r="P187" s="92">
        <f>PCE_Data!W185</f>
        <v>104.58199999999999</v>
      </c>
      <c r="Q187" s="92">
        <f>PCE_Data!X185</f>
        <v>110.125</v>
      </c>
      <c r="R187" s="48">
        <f>HAVER_US!B186</f>
        <v>18307</v>
      </c>
      <c r="S187" s="48">
        <f>HAVER_US!C186</f>
        <v>3251.7</v>
      </c>
      <c r="T187" s="48">
        <f>HAVER_US!D186</f>
        <v>2801.4</v>
      </c>
      <c r="U187" s="48">
        <f>HAVER_US!E186</f>
        <v>2258.4</v>
      </c>
      <c r="V187" s="48">
        <f>HAVER_US!F186</f>
        <v>5.2333333333333334</v>
      </c>
      <c r="W187" s="48">
        <f>HAVER_US!H186</f>
        <v>77.066666666666677</v>
      </c>
    </row>
    <row r="188" spans="1:42" x14ac:dyDescent="0.25">
      <c r="A188" s="47">
        <v>42278</v>
      </c>
      <c r="B188" s="92">
        <f>PCE_Data!F186</f>
        <v>100.163</v>
      </c>
      <c r="C188" s="92">
        <f>PCE_Data!G186</f>
        <v>91.474000000000004</v>
      </c>
      <c r="D188" s="92">
        <f>PCE_Data!H186</f>
        <v>86.128</v>
      </c>
      <c r="E188" s="92">
        <f>PCE_Data!I186</f>
        <v>89.45</v>
      </c>
      <c r="F188" s="92">
        <f>PCE_Data!K186</f>
        <v>104.20399999999999</v>
      </c>
      <c r="G188" s="92">
        <f>PCE_Data!L186</f>
        <v>99.858999999999995</v>
      </c>
      <c r="H188" s="92">
        <f>PCE_Data!M186</f>
        <v>63.716999999999999</v>
      </c>
      <c r="I188" s="92">
        <f>PCE_Data!N186</f>
        <v>102.741</v>
      </c>
      <c r="J188" s="92">
        <f>PCE_Data!Q186</f>
        <v>109.17700000000001</v>
      </c>
      <c r="K188" s="92">
        <f>PCE_Data!R186</f>
        <v>103.48099999999999</v>
      </c>
      <c r="L188" s="92">
        <f>PCE_Data!S186</f>
        <v>102.575</v>
      </c>
      <c r="M188" s="92">
        <f>PCE_Data!T186</f>
        <v>105.85899999999999</v>
      </c>
      <c r="N188" s="92">
        <f>PCE_Data!U186</f>
        <v>108.83</v>
      </c>
      <c r="O188" s="92">
        <f>PCE_Data!V186</f>
        <v>115.447</v>
      </c>
      <c r="P188" s="92">
        <f>PCE_Data!W186</f>
        <v>104.902</v>
      </c>
      <c r="Q188" s="92">
        <f>PCE_Data!X186</f>
        <v>110.798</v>
      </c>
      <c r="R188" s="48">
        <f>HAVER_US!B187</f>
        <v>18332.099999999999</v>
      </c>
      <c r="S188" s="48">
        <f>HAVER_US!C187</f>
        <v>3206.1</v>
      </c>
      <c r="T188" s="48">
        <f>HAVER_US!D187</f>
        <v>2746.1</v>
      </c>
      <c r="U188" s="48">
        <f>HAVER_US!E187</f>
        <v>2220.1</v>
      </c>
      <c r="V188" s="48">
        <f>HAVER_US!F187</f>
        <v>4.8</v>
      </c>
      <c r="W188" s="48">
        <f>HAVER_US!H187</f>
        <v>75.966666666666669</v>
      </c>
    </row>
    <row r="189" spans="1:42" x14ac:dyDescent="0.25">
      <c r="A189" s="47">
        <v>42370</v>
      </c>
      <c r="B189" s="92">
        <f>PCE_Data!F187</f>
        <v>99.843999999999994</v>
      </c>
      <c r="C189" s="92">
        <f>PCE_Data!G187</f>
        <v>91.227000000000004</v>
      </c>
      <c r="D189" s="92">
        <f>PCE_Data!H187</f>
        <v>84.691000000000003</v>
      </c>
      <c r="E189" s="92">
        <f>PCE_Data!I187</f>
        <v>89.966999999999999</v>
      </c>
      <c r="F189" s="92">
        <f>PCE_Data!K187</f>
        <v>103.83</v>
      </c>
      <c r="G189" s="92">
        <f>PCE_Data!L187</f>
        <v>99.441999999999993</v>
      </c>
      <c r="H189" s="92">
        <f>PCE_Data!M187</f>
        <v>56.31</v>
      </c>
      <c r="I189" s="92">
        <f>PCE_Data!N187</f>
        <v>103.158</v>
      </c>
      <c r="J189" s="92">
        <f>PCE_Data!Q187</f>
        <v>109.81</v>
      </c>
      <c r="K189" s="92">
        <f>PCE_Data!R187</f>
        <v>103.69499999999999</v>
      </c>
      <c r="L189" s="92">
        <f>PCE_Data!S187</f>
        <v>103.041</v>
      </c>
      <c r="M189" s="92">
        <f>PCE_Data!T187</f>
        <v>106.517</v>
      </c>
      <c r="N189" s="92">
        <f>PCE_Data!U187</f>
        <v>109.57299999999999</v>
      </c>
      <c r="O189" s="92">
        <f>PCE_Data!V187</f>
        <v>117.14700000000001</v>
      </c>
      <c r="P189" s="92">
        <f>PCE_Data!W187</f>
        <v>105.075</v>
      </c>
      <c r="Q189" s="92">
        <f>PCE_Data!X187</f>
        <v>111.789</v>
      </c>
      <c r="R189" s="48">
        <f>HAVER_US!B188</f>
        <v>18425.3</v>
      </c>
      <c r="S189" s="48">
        <f>HAVER_US!C188</f>
        <v>3174.4</v>
      </c>
      <c r="T189" s="48">
        <f>HAVER_US!D188</f>
        <v>2693.6</v>
      </c>
      <c r="U189" s="48">
        <f>HAVER_US!E188</f>
        <v>2179.1999999999998</v>
      </c>
      <c r="V189" s="48">
        <f>HAVER_US!F188</f>
        <v>5.2</v>
      </c>
      <c r="W189" s="48">
        <f>HAVER_US!H188</f>
        <v>75.533333333333331</v>
      </c>
    </row>
    <row r="190" spans="1:42" x14ac:dyDescent="0.25">
      <c r="A190" s="47">
        <v>42461</v>
      </c>
      <c r="B190" s="92">
        <f>PCE_Data!F188</f>
        <v>99.715999999999994</v>
      </c>
      <c r="C190" s="92">
        <f>PCE_Data!G188</f>
        <v>90.637</v>
      </c>
      <c r="D190" s="92">
        <f>PCE_Data!H188</f>
        <v>83.494</v>
      </c>
      <c r="E190" s="92">
        <f>PCE_Data!I188</f>
        <v>90.617999999999995</v>
      </c>
      <c r="F190" s="92">
        <f>PCE_Data!K188</f>
        <v>103.194</v>
      </c>
      <c r="G190" s="92">
        <f>PCE_Data!L188</f>
        <v>99.933999999999997</v>
      </c>
      <c r="H190" s="92">
        <f>PCE_Data!M188</f>
        <v>61.411000000000001</v>
      </c>
      <c r="I190" s="92">
        <f>PCE_Data!N188</f>
        <v>103.40900000000001</v>
      </c>
      <c r="J190" s="92">
        <f>PCE_Data!Q188</f>
        <v>110.71899999999999</v>
      </c>
      <c r="K190" s="92">
        <f>PCE_Data!R188</f>
        <v>104.065</v>
      </c>
      <c r="L190" s="92">
        <f>PCE_Data!S188</f>
        <v>103.39100000000001</v>
      </c>
      <c r="M190" s="92">
        <f>PCE_Data!T188</f>
        <v>107.736</v>
      </c>
      <c r="N190" s="92">
        <f>PCE_Data!U188</f>
        <v>110.11</v>
      </c>
      <c r="O190" s="92">
        <f>PCE_Data!V188</f>
        <v>119.27200000000001</v>
      </c>
      <c r="P190" s="92">
        <f>PCE_Data!W188</f>
        <v>105.44799999999999</v>
      </c>
      <c r="Q190" s="92">
        <f>PCE_Data!X188</f>
        <v>112.854</v>
      </c>
      <c r="R190" s="48">
        <f>HAVER_US!B189</f>
        <v>18611.599999999999</v>
      </c>
      <c r="S190" s="48">
        <f>HAVER_US!C189</f>
        <v>3178.5</v>
      </c>
      <c r="T190" s="48">
        <f>HAVER_US!D189</f>
        <v>2710.6</v>
      </c>
      <c r="U190" s="48">
        <f>HAVER_US!E189</f>
        <v>2218.9</v>
      </c>
      <c r="V190" s="48">
        <f>HAVER_US!F189</f>
        <v>4.7666666666666666</v>
      </c>
      <c r="W190" s="48">
        <f>HAVER_US!H189</f>
        <v>75.166666666666671</v>
      </c>
    </row>
    <row r="191" spans="1:42" x14ac:dyDescent="0.25">
      <c r="A191" s="47">
        <v>42552</v>
      </c>
      <c r="B191" s="92">
        <f>PCE_Data!F189</f>
        <v>99.3</v>
      </c>
      <c r="C191" s="92">
        <f>PCE_Data!G189</f>
        <v>89.331999999999994</v>
      </c>
      <c r="D191" s="92">
        <f>PCE_Data!H189</f>
        <v>82.159000000000006</v>
      </c>
      <c r="E191" s="92">
        <f>PCE_Data!I189</f>
        <v>89.588999999999999</v>
      </c>
      <c r="F191" s="92">
        <f>PCE_Data!K189</f>
        <v>102.649</v>
      </c>
      <c r="G191" s="92">
        <f>PCE_Data!L189</f>
        <v>99.617999999999995</v>
      </c>
      <c r="H191" s="92">
        <f>PCE_Data!M189</f>
        <v>60.552</v>
      </c>
      <c r="I191" s="92">
        <f>PCE_Data!N189</f>
        <v>104.294</v>
      </c>
      <c r="J191" s="92">
        <f>PCE_Data!Q189</f>
        <v>111.80500000000001</v>
      </c>
      <c r="K191" s="92">
        <f>PCE_Data!R189</f>
        <v>104.571</v>
      </c>
      <c r="L191" s="92">
        <f>PCE_Data!S189</f>
        <v>103.517</v>
      </c>
      <c r="M191" s="92">
        <f>PCE_Data!T189</f>
        <v>108.256</v>
      </c>
      <c r="N191" s="92">
        <f>PCE_Data!U189</f>
        <v>110.788</v>
      </c>
      <c r="O191" s="92">
        <f>PCE_Data!V189</f>
        <v>121.026</v>
      </c>
      <c r="P191" s="92">
        <f>PCE_Data!W189</f>
        <v>105.82299999999999</v>
      </c>
      <c r="Q191" s="92">
        <f>PCE_Data!X189</f>
        <v>113.89700000000001</v>
      </c>
      <c r="R191" s="48">
        <f>HAVER_US!B190</f>
        <v>18775.5</v>
      </c>
      <c r="S191" s="48">
        <f>HAVER_US!C190</f>
        <v>3185.7</v>
      </c>
      <c r="T191" s="48">
        <f>HAVER_US!D190</f>
        <v>2750.5</v>
      </c>
      <c r="U191" s="48">
        <f>HAVER_US!E190</f>
        <v>2265.4</v>
      </c>
      <c r="V191" s="48">
        <f>HAVER_US!F190</f>
        <v>4.9666666666666659</v>
      </c>
      <c r="W191" s="48">
        <f>HAVER_US!H190</f>
        <v>75.3</v>
      </c>
    </row>
    <row r="192" spans="1:42" x14ac:dyDescent="0.25">
      <c r="A192" s="47">
        <v>42644</v>
      </c>
      <c r="B192" s="92">
        <f>PCE_Data!F190</f>
        <v>98.8</v>
      </c>
      <c r="C192" s="92">
        <f>PCE_Data!G190</f>
        <v>88.813999999999993</v>
      </c>
      <c r="D192" s="92">
        <f>PCE_Data!H190</f>
        <v>80.418999999999997</v>
      </c>
      <c r="E192" s="92">
        <f>PCE_Data!I190</f>
        <v>89.459000000000003</v>
      </c>
      <c r="F192" s="92">
        <f>PCE_Data!K190</f>
        <v>102.364</v>
      </c>
      <c r="G192" s="92">
        <f>PCE_Data!L190</f>
        <v>100.062</v>
      </c>
      <c r="H192" s="92">
        <f>PCE_Data!M190</f>
        <v>65.161000000000001</v>
      </c>
      <c r="I192" s="92">
        <f>PCE_Data!N190</f>
        <v>104.518</v>
      </c>
      <c r="J192" s="92">
        <f>PCE_Data!Q190</f>
        <v>112.825</v>
      </c>
      <c r="K192" s="92">
        <f>PCE_Data!R190</f>
        <v>104.959</v>
      </c>
      <c r="L192" s="92">
        <f>PCE_Data!S190</f>
        <v>103.404</v>
      </c>
      <c r="M192" s="92">
        <f>PCE_Data!T190</f>
        <v>108.49299999999999</v>
      </c>
      <c r="N192" s="92">
        <f>PCE_Data!U190</f>
        <v>111.51300000000001</v>
      </c>
      <c r="O192" s="92">
        <f>PCE_Data!V190</f>
        <v>122.223</v>
      </c>
      <c r="P192" s="92">
        <f>PCE_Data!W190</f>
        <v>105.803</v>
      </c>
      <c r="Q192" s="92">
        <f>PCE_Data!X190</f>
        <v>115.398</v>
      </c>
      <c r="R192" s="48">
        <f>HAVER_US!B191</f>
        <v>18968</v>
      </c>
      <c r="S192" s="48">
        <f>HAVER_US!C191</f>
        <v>3281.5</v>
      </c>
      <c r="T192" s="48">
        <f>HAVER_US!D191</f>
        <v>2798.7</v>
      </c>
      <c r="U192" s="48">
        <f>HAVER_US!E191</f>
        <v>2264.9</v>
      </c>
      <c r="V192" s="48">
        <f>HAVER_US!F191</f>
        <v>4.5333333333333341</v>
      </c>
      <c r="W192" s="48">
        <f>HAVER_US!H191</f>
        <v>75.2</v>
      </c>
    </row>
    <row r="193" spans="1:23" x14ac:dyDescent="0.25">
      <c r="A193" s="47">
        <v>42736</v>
      </c>
      <c r="B193" s="92">
        <f>PCE_Data!F191</f>
        <v>98.784000000000006</v>
      </c>
      <c r="C193" s="92">
        <f>PCE_Data!G191</f>
        <v>89.061999999999998</v>
      </c>
      <c r="D193" s="92">
        <f>PCE_Data!H191</f>
        <v>80.236000000000004</v>
      </c>
      <c r="E193" s="92">
        <f>PCE_Data!I191</f>
        <v>89.400999999999996</v>
      </c>
      <c r="F193" s="92">
        <f>PCE_Data!K191</f>
        <v>102.54900000000001</v>
      </c>
      <c r="G193" s="92">
        <f>PCE_Data!L191</f>
        <v>99.772999999999996</v>
      </c>
      <c r="H193" s="92">
        <f>PCE_Data!M191</f>
        <v>69.108000000000004</v>
      </c>
      <c r="I193" s="92">
        <f>PCE_Data!N191</f>
        <v>104.774</v>
      </c>
      <c r="J193" s="92">
        <f>PCE_Data!Q191</f>
        <v>113.73099999999999</v>
      </c>
      <c r="K193" s="92">
        <f>PCE_Data!R191</f>
        <v>105.24299999999999</v>
      </c>
      <c r="L193" s="92">
        <f>PCE_Data!S191</f>
        <v>104.10299999999999</v>
      </c>
      <c r="M193" s="92">
        <f>PCE_Data!T191</f>
        <v>109.818</v>
      </c>
      <c r="N193" s="92">
        <f>PCE_Data!U191</f>
        <v>112.039</v>
      </c>
      <c r="O193" s="92">
        <f>PCE_Data!V191</f>
        <v>123.101</v>
      </c>
      <c r="P193" s="92">
        <f>PCE_Data!W191</f>
        <v>105.887</v>
      </c>
      <c r="Q193" s="92">
        <f>PCE_Data!X191</f>
        <v>116.57899999999999</v>
      </c>
      <c r="R193" s="48">
        <f>HAVER_US!B192</f>
        <v>19153.900000000001</v>
      </c>
      <c r="S193" s="48">
        <f>HAVER_US!C192</f>
        <v>3283.5</v>
      </c>
      <c r="T193" s="48">
        <f>HAVER_US!D192</f>
        <v>2867.7</v>
      </c>
      <c r="U193" s="48">
        <f>HAVER_US!E192</f>
        <v>2334.4</v>
      </c>
      <c r="V193" s="48">
        <f>HAVER_US!F192</f>
        <v>4.8666666666666663</v>
      </c>
      <c r="W193" s="48">
        <f>HAVER_US!H192</f>
        <v>75.3</v>
      </c>
    </row>
    <row r="194" spans="1:23" x14ac:dyDescent="0.25">
      <c r="A194" s="47">
        <v>42826</v>
      </c>
      <c r="B194" s="92">
        <f>PCE_Data!F192</f>
        <v>98.506</v>
      </c>
      <c r="C194" s="92">
        <f>PCE_Data!G192</f>
        <v>88.061999999999998</v>
      </c>
      <c r="D194" s="92">
        <f>PCE_Data!H192</f>
        <v>79.653999999999996</v>
      </c>
      <c r="E194" s="92">
        <f>PCE_Data!I192</f>
        <v>89.096000000000004</v>
      </c>
      <c r="F194" s="92">
        <f>PCE_Data!K192</f>
        <v>102.842</v>
      </c>
      <c r="G194" s="92">
        <f>PCE_Data!L192</f>
        <v>99.322000000000003</v>
      </c>
      <c r="H194" s="92">
        <f>PCE_Data!M192</f>
        <v>65.531000000000006</v>
      </c>
      <c r="I194" s="92">
        <f>PCE_Data!N192</f>
        <v>104.84399999999999</v>
      </c>
      <c r="J194" s="92">
        <f>PCE_Data!Q192</f>
        <v>114.65</v>
      </c>
      <c r="K194" s="92">
        <f>PCE_Data!R192</f>
        <v>105.634</v>
      </c>
      <c r="L194" s="92">
        <f>PCE_Data!S192</f>
        <v>104.62</v>
      </c>
      <c r="M194" s="92">
        <f>PCE_Data!T192</f>
        <v>110.36499999999999</v>
      </c>
      <c r="N194" s="92">
        <f>PCE_Data!U192</f>
        <v>112.547</v>
      </c>
      <c r="O194" s="92">
        <f>PCE_Data!V192</f>
        <v>125.596</v>
      </c>
      <c r="P194" s="92">
        <f>PCE_Data!W192</f>
        <v>105.753</v>
      </c>
      <c r="Q194" s="92">
        <f>PCE_Data!X192</f>
        <v>117.74299999999999</v>
      </c>
      <c r="R194" s="48">
        <f>HAVER_US!B193</f>
        <v>19322.900000000001</v>
      </c>
      <c r="S194" s="48">
        <f>HAVER_US!C193</f>
        <v>3357.4</v>
      </c>
      <c r="T194" s="48">
        <f>HAVER_US!D193</f>
        <v>2903.3</v>
      </c>
      <c r="U194" s="48">
        <f>HAVER_US!E193</f>
        <v>2346.1999999999998</v>
      </c>
      <c r="V194" s="48">
        <f>HAVER_US!F193</f>
        <v>4.2333333333333334</v>
      </c>
      <c r="W194" s="48">
        <f>HAVER_US!H193</f>
        <v>76.533333333333346</v>
      </c>
    </row>
    <row r="195" spans="1:23" x14ac:dyDescent="0.25">
      <c r="A195" s="47">
        <v>42917</v>
      </c>
      <c r="B195" s="92">
        <f>PCE_Data!F193</f>
        <v>97.844999999999999</v>
      </c>
      <c r="C195" s="92">
        <f>PCE_Data!G193</f>
        <v>86.760999999999996</v>
      </c>
      <c r="D195" s="92">
        <f>PCE_Data!H193</f>
        <v>79.45</v>
      </c>
      <c r="E195" s="92">
        <f>PCE_Data!I193</f>
        <v>88.117000000000004</v>
      </c>
      <c r="F195" s="92">
        <f>PCE_Data!K193</f>
        <v>102.992</v>
      </c>
      <c r="G195" s="92">
        <f>PCE_Data!L193</f>
        <v>99.02</v>
      </c>
      <c r="H195" s="92">
        <f>PCE_Data!M193</f>
        <v>67.007999999999996</v>
      </c>
      <c r="I195" s="92">
        <f>PCE_Data!N193</f>
        <v>105.22499999999999</v>
      </c>
      <c r="J195" s="92">
        <f>PCE_Data!Q193</f>
        <v>115.589</v>
      </c>
      <c r="K195" s="92">
        <f>PCE_Data!R193</f>
        <v>105.922</v>
      </c>
      <c r="L195" s="92">
        <f>PCE_Data!S193</f>
        <v>104.471</v>
      </c>
      <c r="M195" s="92">
        <f>PCE_Data!T193</f>
        <v>111.27200000000001</v>
      </c>
      <c r="N195" s="92">
        <f>PCE_Data!U193</f>
        <v>112.84099999999999</v>
      </c>
      <c r="O195" s="92">
        <f>PCE_Data!V193</f>
        <v>127.071</v>
      </c>
      <c r="P195" s="92">
        <f>PCE_Data!W193</f>
        <v>106.136</v>
      </c>
      <c r="Q195" s="92">
        <f>PCE_Data!X193</f>
        <v>118.256</v>
      </c>
      <c r="R195" s="48">
        <f>HAVER_US!B194</f>
        <v>19558.7</v>
      </c>
      <c r="S195" s="48">
        <f>HAVER_US!C194</f>
        <v>3413.3</v>
      </c>
      <c r="T195" s="48">
        <f>HAVER_US!D194</f>
        <v>2906.6</v>
      </c>
      <c r="U195" s="48">
        <f>HAVER_US!E194</f>
        <v>2383.1</v>
      </c>
      <c r="V195" s="48">
        <f>HAVER_US!F194</f>
        <v>4.3999999999999995</v>
      </c>
      <c r="W195" s="48">
        <f>HAVER_US!H194</f>
        <v>76.466666666666654</v>
      </c>
    </row>
    <row r="196" spans="1:23" x14ac:dyDescent="0.25">
      <c r="A196" s="47">
        <v>43009</v>
      </c>
      <c r="B196" s="92">
        <f>PCE_Data!F194</f>
        <v>97.736999999999995</v>
      </c>
      <c r="C196" s="92">
        <f>PCE_Data!G194</f>
        <v>86.144999999999996</v>
      </c>
      <c r="D196" s="92">
        <f>PCE_Data!H194</f>
        <v>78.451999999999998</v>
      </c>
      <c r="E196" s="92">
        <f>PCE_Data!I194</f>
        <v>88.375</v>
      </c>
      <c r="F196" s="92">
        <f>PCE_Data!K194</f>
        <v>103.10299999999999</v>
      </c>
      <c r="G196" s="92">
        <f>PCE_Data!L194</f>
        <v>98.516999999999996</v>
      </c>
      <c r="H196" s="92">
        <f>PCE_Data!M194</f>
        <v>73.352999999999994</v>
      </c>
      <c r="I196" s="92">
        <f>PCE_Data!N194</f>
        <v>105.185</v>
      </c>
      <c r="J196" s="92">
        <f>PCE_Data!Q194</f>
        <v>116.509</v>
      </c>
      <c r="K196" s="92">
        <f>PCE_Data!R194</f>
        <v>106.614</v>
      </c>
      <c r="L196" s="92">
        <f>PCE_Data!S194</f>
        <v>105.27</v>
      </c>
      <c r="M196" s="92">
        <f>PCE_Data!T194</f>
        <v>111.65300000000001</v>
      </c>
      <c r="N196" s="92">
        <f>PCE_Data!U194</f>
        <v>113.866</v>
      </c>
      <c r="O196" s="92">
        <f>PCE_Data!V194</f>
        <v>129.328</v>
      </c>
      <c r="P196" s="92">
        <f>PCE_Data!W194</f>
        <v>106.396</v>
      </c>
      <c r="Q196" s="92">
        <f>PCE_Data!X194</f>
        <v>118.208</v>
      </c>
      <c r="R196" s="48">
        <f>HAVER_US!B195</f>
        <v>19883</v>
      </c>
      <c r="S196" s="48">
        <f>HAVER_US!C195</f>
        <v>3471.4</v>
      </c>
      <c r="T196" s="48">
        <f>HAVER_US!D195</f>
        <v>3017.1</v>
      </c>
      <c r="U196" s="48">
        <f>HAVER_US!E195</f>
        <v>2471.3000000000002</v>
      </c>
      <c r="V196" s="48">
        <f>HAVER_US!F195</f>
        <v>3.9</v>
      </c>
      <c r="W196" s="48">
        <f>HAVER_US!H195</f>
        <v>77.766666666666666</v>
      </c>
    </row>
    <row r="197" spans="1:23" x14ac:dyDescent="0.25">
      <c r="A197" s="47">
        <v>43101</v>
      </c>
      <c r="B197" s="92">
        <f>PCE_Data!F195</f>
        <v>97.524000000000001</v>
      </c>
      <c r="C197" s="92">
        <f>PCE_Data!G195</f>
        <v>86.406999999999996</v>
      </c>
      <c r="D197" s="92">
        <f>PCE_Data!H195</f>
        <v>77.527000000000001</v>
      </c>
      <c r="E197" s="92">
        <f>PCE_Data!I195</f>
        <v>88.460999999999999</v>
      </c>
      <c r="F197" s="92">
        <f>PCE_Data!K195</f>
        <v>103.19199999999999</v>
      </c>
      <c r="G197" s="92">
        <f>PCE_Data!L195</f>
        <v>99.567999999999998</v>
      </c>
      <c r="H197" s="92">
        <f>PCE_Data!M195</f>
        <v>76.867000000000004</v>
      </c>
      <c r="I197" s="92">
        <f>PCE_Data!N195</f>
        <v>105.578</v>
      </c>
      <c r="J197" s="92">
        <f>PCE_Data!Q195</f>
        <v>117.39100000000001</v>
      </c>
      <c r="K197" s="92">
        <f>PCE_Data!R195</f>
        <v>107.059</v>
      </c>
      <c r="L197" s="92">
        <f>PCE_Data!S195</f>
        <v>105.425</v>
      </c>
      <c r="M197" s="92">
        <f>PCE_Data!T195</f>
        <v>112.3</v>
      </c>
      <c r="N197" s="92">
        <f>PCE_Data!U195</f>
        <v>114.36</v>
      </c>
      <c r="O197" s="92">
        <f>PCE_Data!V195</f>
        <v>131.655</v>
      </c>
      <c r="P197" s="92">
        <f>PCE_Data!W195</f>
        <v>107.354</v>
      </c>
      <c r="Q197" s="92">
        <f>PCE_Data!X195</f>
        <v>119.07599999999999</v>
      </c>
      <c r="R197" s="48">
        <f>HAVER_US!B196</f>
        <v>20143.7</v>
      </c>
      <c r="S197" s="48">
        <f>HAVER_US!C196</f>
        <v>3550.8</v>
      </c>
      <c r="T197" s="48">
        <f>HAVER_US!D196</f>
        <v>3084.5</v>
      </c>
      <c r="U197" s="48">
        <f>HAVER_US!E196</f>
        <v>2504.4</v>
      </c>
      <c r="V197" s="48">
        <f>HAVER_US!F196</f>
        <v>4.333333333333333</v>
      </c>
      <c r="W197" s="48">
        <f>HAVER_US!H196</f>
        <v>78.366666666666674</v>
      </c>
    </row>
    <row r="198" spans="1:23" x14ac:dyDescent="0.25">
      <c r="A198" s="47">
        <v>43191</v>
      </c>
      <c r="B198" s="92">
        <f>PCE_Data!F196</f>
        <v>97.555999999999997</v>
      </c>
      <c r="C198" s="92">
        <f>PCE_Data!G196</f>
        <v>87.003</v>
      </c>
      <c r="D198" s="92">
        <f>PCE_Data!H196</f>
        <v>76.688999999999993</v>
      </c>
      <c r="E198" s="92">
        <f>PCE_Data!I196</f>
        <v>87.896000000000001</v>
      </c>
      <c r="F198" s="92">
        <f>PCE_Data!K196</f>
        <v>103.26</v>
      </c>
      <c r="G198" s="92">
        <f>PCE_Data!L196</f>
        <v>100.593</v>
      </c>
      <c r="H198" s="92">
        <f>PCE_Data!M196</f>
        <v>78.450999999999993</v>
      </c>
      <c r="I198" s="92">
        <f>PCE_Data!N196</f>
        <v>105.804</v>
      </c>
      <c r="J198" s="92">
        <f>PCE_Data!Q196</f>
        <v>118.271</v>
      </c>
      <c r="K198" s="92">
        <f>PCE_Data!R196</f>
        <v>107.685</v>
      </c>
      <c r="L198" s="92">
        <f>PCE_Data!S196</f>
        <v>106.349</v>
      </c>
      <c r="M198" s="92">
        <f>PCE_Data!T196</f>
        <v>112.76</v>
      </c>
      <c r="N198" s="92">
        <f>PCE_Data!U196</f>
        <v>115.38500000000001</v>
      </c>
      <c r="O198" s="92">
        <f>PCE_Data!V196</f>
        <v>133.36099999999999</v>
      </c>
      <c r="P198" s="92">
        <f>PCE_Data!W196</f>
        <v>107.812</v>
      </c>
      <c r="Q198" s="92">
        <f>PCE_Data!X196</f>
        <v>119.848</v>
      </c>
      <c r="R198" s="48">
        <f>HAVER_US!B197</f>
        <v>20492.5</v>
      </c>
      <c r="S198" s="48">
        <f>HAVER_US!C197</f>
        <v>3603.2</v>
      </c>
      <c r="T198" s="48">
        <f>HAVER_US!D197</f>
        <v>3108.1</v>
      </c>
      <c r="U198" s="48">
        <f>HAVER_US!E197</f>
        <v>2568.3000000000002</v>
      </c>
      <c r="V198" s="48">
        <f>HAVER_US!F197</f>
        <v>3.8333333333333335</v>
      </c>
      <c r="W198" s="48">
        <f>HAVER_US!H197</f>
        <v>79.433333333333323</v>
      </c>
    </row>
    <row r="199" spans="1:23" x14ac:dyDescent="0.25">
      <c r="A199" s="47">
        <v>43282</v>
      </c>
      <c r="B199" s="92">
        <f>PCE_Data!F197</f>
        <v>98.052000000000007</v>
      </c>
      <c r="C199" s="92">
        <f>PCE_Data!G197</f>
        <v>86.137</v>
      </c>
      <c r="D199" s="92">
        <f>PCE_Data!H197</f>
        <v>76.058000000000007</v>
      </c>
      <c r="E199" s="92">
        <f>PCE_Data!I197</f>
        <v>86.759</v>
      </c>
      <c r="F199" s="92">
        <f>PCE_Data!K197</f>
        <v>103.494</v>
      </c>
      <c r="G199" s="92">
        <f>PCE_Data!L197</f>
        <v>98.457999999999998</v>
      </c>
      <c r="H199" s="92">
        <f>PCE_Data!M197</f>
        <v>79.141000000000005</v>
      </c>
      <c r="I199" s="92">
        <f>PCE_Data!N197</f>
        <v>105.56</v>
      </c>
      <c r="J199" s="92">
        <f>PCE_Data!Q197</f>
        <v>119.087</v>
      </c>
      <c r="K199" s="92">
        <f>PCE_Data!R197</f>
        <v>108.001</v>
      </c>
      <c r="L199" s="92">
        <f>PCE_Data!S197</f>
        <v>107.265</v>
      </c>
      <c r="M199" s="92">
        <f>PCE_Data!T197</f>
        <v>113.474</v>
      </c>
      <c r="N199" s="92">
        <f>PCE_Data!U197</f>
        <v>115.739</v>
      </c>
      <c r="O199" s="92">
        <f>PCE_Data!V197</f>
        <v>135.02799999999999</v>
      </c>
      <c r="P199" s="92">
        <f>PCE_Data!W197</f>
        <v>108.53</v>
      </c>
      <c r="Q199" s="92">
        <f>PCE_Data!X197</f>
        <v>120.518</v>
      </c>
      <c r="R199" s="48">
        <f>HAVER_US!B198</f>
        <v>20659.099999999999</v>
      </c>
      <c r="S199" s="48">
        <f>HAVER_US!C198</f>
        <v>3679.6</v>
      </c>
      <c r="T199" s="48">
        <f>HAVER_US!D198</f>
        <v>3158.2</v>
      </c>
      <c r="U199" s="48">
        <f>HAVER_US!E198</f>
        <v>2534.1999999999998</v>
      </c>
      <c r="V199" s="48">
        <f>HAVER_US!F198</f>
        <v>3.8666666666666667</v>
      </c>
      <c r="W199" s="48">
        <f>HAVER_US!H198</f>
        <v>80.133333333333326</v>
      </c>
    </row>
    <row r="200" spans="1:23" x14ac:dyDescent="0.25">
      <c r="A200" s="47">
        <v>43374</v>
      </c>
      <c r="B200" s="92">
        <f>PCE_Data!F198</f>
        <v>98.013000000000005</v>
      </c>
      <c r="C200" s="92">
        <f>PCE_Data!G198</f>
        <v>86.652000000000001</v>
      </c>
      <c r="D200" s="92">
        <f>PCE_Data!H198</f>
        <v>75.486000000000004</v>
      </c>
      <c r="E200" s="92">
        <f>PCE_Data!I198</f>
        <v>85.363</v>
      </c>
      <c r="F200" s="92">
        <f>PCE_Data!K198</f>
        <v>103.699</v>
      </c>
      <c r="G200" s="92">
        <f>PCE_Data!L198</f>
        <v>98.444000000000003</v>
      </c>
      <c r="H200" s="92">
        <f>PCE_Data!M198</f>
        <v>78.206999999999994</v>
      </c>
      <c r="I200" s="92">
        <f>PCE_Data!N198</f>
        <v>105.48699999999999</v>
      </c>
      <c r="J200" s="92">
        <f>PCE_Data!Q198</f>
        <v>120.07599999999999</v>
      </c>
      <c r="K200" s="92">
        <f>PCE_Data!R198</f>
        <v>108.571</v>
      </c>
      <c r="L200" s="92">
        <f>PCE_Data!S198</f>
        <v>108.41500000000001</v>
      </c>
      <c r="M200" s="92">
        <f>PCE_Data!T198</f>
        <v>113.89400000000001</v>
      </c>
      <c r="N200" s="92">
        <f>PCE_Data!U198</f>
        <v>116.252</v>
      </c>
      <c r="O200" s="92">
        <f>PCE_Data!V198</f>
        <v>136.28200000000001</v>
      </c>
      <c r="P200" s="92">
        <f>PCE_Data!W198</f>
        <v>108.926</v>
      </c>
      <c r="Q200" s="92">
        <f>PCE_Data!X198</f>
        <v>121.711</v>
      </c>
      <c r="R200" s="48">
        <f>HAVER_US!B199</f>
        <v>20813.3</v>
      </c>
      <c r="S200" s="48">
        <f>HAVER_US!C199</f>
        <v>3717.5</v>
      </c>
      <c r="T200" s="48">
        <f>HAVER_US!D199</f>
        <v>3168.1</v>
      </c>
      <c r="U200" s="48">
        <f>HAVER_US!E199</f>
        <v>2527.1</v>
      </c>
      <c r="V200" s="48">
        <f>HAVER_US!F199</f>
        <v>3.5666666666666664</v>
      </c>
      <c r="W200" s="48">
        <f>HAVER_US!H199</f>
        <v>80</v>
      </c>
    </row>
    <row r="201" spans="1:23" x14ac:dyDescent="0.25">
      <c r="A201" s="47">
        <v>43466</v>
      </c>
      <c r="B201" s="92">
        <f>PCE_Data!F199</f>
        <v>97.703999999999994</v>
      </c>
      <c r="C201" s="92">
        <f>PCE_Data!G199</f>
        <v>87.563000000000002</v>
      </c>
      <c r="D201" s="92">
        <f>PCE_Data!H199</f>
        <v>74.942999999999998</v>
      </c>
      <c r="E201" s="92">
        <f>PCE_Data!I199</f>
        <v>84.908000000000001</v>
      </c>
      <c r="F201" s="92">
        <f>PCE_Data!K199</f>
        <v>104.41800000000001</v>
      </c>
      <c r="G201" s="92">
        <f>PCE_Data!L199</f>
        <v>98.637</v>
      </c>
      <c r="H201" s="92">
        <f>PCE_Data!M199</f>
        <v>72.070999999999998</v>
      </c>
      <c r="I201" s="92">
        <f>PCE_Data!N199</f>
        <v>105.53400000000001</v>
      </c>
      <c r="J201" s="92">
        <f>PCE_Data!Q199</f>
        <v>120.938</v>
      </c>
      <c r="K201" s="92">
        <f>PCE_Data!R199</f>
        <v>108.923</v>
      </c>
      <c r="L201" s="92">
        <f>PCE_Data!S199</f>
        <v>108.14400000000001</v>
      </c>
      <c r="M201" s="92">
        <f>PCE_Data!T199</f>
        <v>114.492</v>
      </c>
      <c r="N201" s="92">
        <f>PCE_Data!U199</f>
        <v>117.45</v>
      </c>
      <c r="O201" s="92">
        <f>PCE_Data!V199</f>
        <v>135.60900000000001</v>
      </c>
      <c r="P201" s="92">
        <f>PCE_Data!W199</f>
        <v>109.22</v>
      </c>
      <c r="Q201" s="92">
        <f>PCE_Data!X199</f>
        <v>121.76900000000001</v>
      </c>
      <c r="R201" s="48">
        <f>HAVER_US!B200</f>
        <v>21001.599999999999</v>
      </c>
      <c r="S201" s="48">
        <f>HAVER_US!C200</f>
        <v>3801.9</v>
      </c>
      <c r="T201" s="48">
        <f>HAVER_US!D200</f>
        <v>3131</v>
      </c>
      <c r="U201" s="48">
        <f>HAVER_US!E200</f>
        <v>2524.6</v>
      </c>
      <c r="V201" s="48">
        <f>HAVER_US!F200</f>
        <v>4.1333333333333337</v>
      </c>
      <c r="W201" s="48">
        <f>HAVER_US!H200</f>
        <v>79.066666666666677</v>
      </c>
    </row>
    <row r="202" spans="1:23" x14ac:dyDescent="0.25">
      <c r="A202" s="47">
        <v>43556</v>
      </c>
      <c r="B202" s="92">
        <f>PCE_Data!F200</f>
        <v>98.204999999999998</v>
      </c>
      <c r="C202" s="92">
        <f>PCE_Data!G200</f>
        <v>87.400999999999996</v>
      </c>
      <c r="D202" s="92">
        <f>PCE_Data!H200</f>
        <v>73.706000000000003</v>
      </c>
      <c r="E202" s="92">
        <f>PCE_Data!I200</f>
        <v>85.968999999999994</v>
      </c>
      <c r="F202" s="92">
        <f>PCE_Data!K200</f>
        <v>104.288</v>
      </c>
      <c r="G202" s="92">
        <f>PCE_Data!L200</f>
        <v>98.067999999999998</v>
      </c>
      <c r="H202" s="92">
        <f>PCE_Data!M200</f>
        <v>77.602000000000004</v>
      </c>
      <c r="I202" s="92">
        <f>PCE_Data!N200</f>
        <v>105.81100000000001</v>
      </c>
      <c r="J202" s="92">
        <f>PCE_Data!Q200</f>
        <v>121.90300000000001</v>
      </c>
      <c r="K202" s="92">
        <f>PCE_Data!R200</f>
        <v>109.417</v>
      </c>
      <c r="L202" s="92">
        <f>PCE_Data!S200</f>
        <v>108.956</v>
      </c>
      <c r="M202" s="92">
        <f>PCE_Data!T200</f>
        <v>115.126</v>
      </c>
      <c r="N202" s="92">
        <f>PCE_Data!U200</f>
        <v>118.663</v>
      </c>
      <c r="O202" s="92">
        <f>PCE_Data!V200</f>
        <v>137.77799999999999</v>
      </c>
      <c r="P202" s="92">
        <f>PCE_Data!W200</f>
        <v>109.24299999999999</v>
      </c>
      <c r="Q202" s="92">
        <f>PCE_Data!X200</f>
        <v>123.691</v>
      </c>
      <c r="R202" s="48">
        <f>HAVER_US!B201</f>
        <v>21289.3</v>
      </c>
      <c r="S202" s="48">
        <f>HAVER_US!C201</f>
        <v>3843</v>
      </c>
      <c r="T202" s="48">
        <f>HAVER_US!D201</f>
        <v>3165.7</v>
      </c>
      <c r="U202" s="48">
        <f>HAVER_US!E201</f>
        <v>2533.4</v>
      </c>
      <c r="V202" s="48">
        <f>HAVER_US!F201</f>
        <v>3.5</v>
      </c>
      <c r="W202" s="48">
        <f>HAVER_US!H201</f>
        <v>78.5</v>
      </c>
    </row>
    <row r="203" spans="1:23" x14ac:dyDescent="0.25">
      <c r="A203" s="47">
        <v>43647</v>
      </c>
      <c r="B203" s="92">
        <f>PCE_Data!F201</f>
        <v>98.2</v>
      </c>
      <c r="C203" s="92">
        <f>PCE_Data!G201</f>
        <v>87.298000000000002</v>
      </c>
      <c r="D203" s="92">
        <f>PCE_Data!H201</f>
        <v>72.706999999999994</v>
      </c>
      <c r="E203" s="92">
        <f>PCE_Data!I201</f>
        <v>85.075000000000003</v>
      </c>
      <c r="F203" s="92">
        <f>PCE_Data!K201</f>
        <v>104.358</v>
      </c>
      <c r="G203" s="92">
        <f>PCE_Data!L201</f>
        <v>98.382000000000005</v>
      </c>
      <c r="H203" s="92">
        <f>PCE_Data!M201</f>
        <v>74.296999999999997</v>
      </c>
      <c r="I203" s="92">
        <f>PCE_Data!N201</f>
        <v>106.024</v>
      </c>
      <c r="J203" s="92">
        <f>PCE_Data!Q201</f>
        <v>122.77200000000001</v>
      </c>
      <c r="K203" s="92">
        <f>PCE_Data!R201</f>
        <v>109.9</v>
      </c>
      <c r="L203" s="92">
        <f>PCE_Data!S201</f>
        <v>109.08</v>
      </c>
      <c r="M203" s="92">
        <f>PCE_Data!T201</f>
        <v>115.342</v>
      </c>
      <c r="N203" s="92">
        <f>PCE_Data!U201</f>
        <v>119.191</v>
      </c>
      <c r="O203" s="92">
        <f>PCE_Data!V201</f>
        <v>138.99</v>
      </c>
      <c r="P203" s="92">
        <f>PCE_Data!W201</f>
        <v>109.88200000000001</v>
      </c>
      <c r="Q203" s="92">
        <f>PCE_Data!X201</f>
        <v>125.806</v>
      </c>
      <c r="R203" s="48">
        <f>HAVER_US!B202</f>
        <v>21505</v>
      </c>
      <c r="S203" s="48">
        <f>HAVER_US!C202</f>
        <v>3858.2</v>
      </c>
      <c r="T203" s="48">
        <f>HAVER_US!D202</f>
        <v>3126.1</v>
      </c>
      <c r="U203" s="48">
        <f>HAVER_US!E202</f>
        <v>2512.1</v>
      </c>
      <c r="V203" s="48">
        <f>HAVER_US!F202</f>
        <v>3.6999999999999997</v>
      </c>
      <c r="W203" s="48">
        <f>HAVER_US!H202</f>
        <v>78.266666666666666</v>
      </c>
    </row>
    <row r="204" spans="1:23" x14ac:dyDescent="0.25">
      <c r="A204" s="47">
        <v>43739</v>
      </c>
      <c r="B204" s="92">
        <f>PCE_Data!F202</f>
        <v>98.013999999999996</v>
      </c>
      <c r="C204" s="92">
        <f>PCE_Data!G202</f>
        <v>86.435000000000002</v>
      </c>
      <c r="D204" s="92">
        <f>PCE_Data!H202</f>
        <v>71.884</v>
      </c>
      <c r="E204" s="92">
        <f>PCE_Data!I202</f>
        <v>84.691000000000003</v>
      </c>
      <c r="F204" s="92">
        <f>PCE_Data!K202</f>
        <v>104.703</v>
      </c>
      <c r="G204" s="92">
        <f>PCE_Data!L202</f>
        <v>96.596000000000004</v>
      </c>
      <c r="H204" s="92">
        <f>PCE_Data!M202</f>
        <v>77.712000000000003</v>
      </c>
      <c r="I204" s="92">
        <f>PCE_Data!N202</f>
        <v>106.816</v>
      </c>
      <c r="J204" s="92">
        <f>PCE_Data!Q202</f>
        <v>123.679</v>
      </c>
      <c r="K204" s="92">
        <f>PCE_Data!R202</f>
        <v>110.65300000000001</v>
      </c>
      <c r="L204" s="92">
        <f>PCE_Data!S202</f>
        <v>109.86499999999999</v>
      </c>
      <c r="M204" s="92">
        <f>PCE_Data!T202</f>
        <v>116.42400000000001</v>
      </c>
      <c r="N204" s="92">
        <f>PCE_Data!U202</f>
        <v>119.36</v>
      </c>
      <c r="O204" s="92">
        <f>PCE_Data!V202</f>
        <v>139.44300000000001</v>
      </c>
      <c r="P204" s="92">
        <f>PCE_Data!W202</f>
        <v>110.232</v>
      </c>
      <c r="Q204" s="92">
        <f>PCE_Data!X202</f>
        <v>125.755</v>
      </c>
      <c r="R204" s="48">
        <f>HAVER_US!B203</f>
        <v>21694.5</v>
      </c>
      <c r="S204" s="48">
        <f>HAVER_US!C203</f>
        <v>3801.9</v>
      </c>
      <c r="T204" s="48">
        <f>HAVER_US!D203</f>
        <v>3041.1</v>
      </c>
      <c r="U204" s="48">
        <f>HAVER_US!E203</f>
        <v>2508.6999999999998</v>
      </c>
      <c r="V204" s="48">
        <f>HAVER_US!F203</f>
        <v>3.3333333333333335</v>
      </c>
      <c r="W204" s="48">
        <f>HAVER_US!H203</f>
        <v>77.533333333333331</v>
      </c>
    </row>
    <row r="205" spans="1:23" x14ac:dyDescent="0.25">
      <c r="A205" s="47">
        <v>43831</v>
      </c>
      <c r="B205" s="92">
        <f>PCE_Data!F203</f>
        <v>97.876000000000005</v>
      </c>
      <c r="C205" s="92">
        <f>PCE_Data!G203</f>
        <v>86.977999999999994</v>
      </c>
      <c r="D205" s="92">
        <f>PCE_Data!H203</f>
        <v>70.988</v>
      </c>
      <c r="E205" s="92">
        <f>PCE_Data!I203</f>
        <v>83.995999999999995</v>
      </c>
      <c r="F205" s="92">
        <f>PCE_Data!K203</f>
        <v>105.46599999999999</v>
      </c>
      <c r="G205" s="92">
        <f>PCE_Data!L203</f>
        <v>97.009</v>
      </c>
      <c r="H205" s="92">
        <f>PCE_Data!M203</f>
        <v>74.010999999999996</v>
      </c>
      <c r="I205" s="92">
        <f>PCE_Data!N203</f>
        <v>106.98399999999999</v>
      </c>
      <c r="J205" s="92">
        <f>PCE_Data!Q203</f>
        <v>124.598</v>
      </c>
      <c r="K205" s="92">
        <f>PCE_Data!R203</f>
        <v>111.146</v>
      </c>
      <c r="L205" s="92">
        <f>PCE_Data!S203</f>
        <v>108.988</v>
      </c>
      <c r="M205" s="92">
        <f>PCE_Data!T203</f>
        <v>116.99</v>
      </c>
      <c r="N205" s="92">
        <f>PCE_Data!U203</f>
        <v>120.023</v>
      </c>
      <c r="O205" s="92">
        <f>PCE_Data!V203</f>
        <v>140.91999999999999</v>
      </c>
      <c r="P205" s="92">
        <f>PCE_Data!W203</f>
        <v>110.994</v>
      </c>
      <c r="Q205" s="92">
        <f>PCE_Data!X203</f>
        <v>126.39400000000001</v>
      </c>
      <c r="R205" s="48">
        <f>HAVER_US!B204</f>
        <v>21481.4</v>
      </c>
      <c r="S205" s="48">
        <f>HAVER_US!C204</f>
        <v>3752.4</v>
      </c>
      <c r="T205" s="48">
        <f>HAVER_US!D204</f>
        <v>2927.3</v>
      </c>
      <c r="U205" s="48">
        <f>HAVER_US!E204</f>
        <v>2385.5</v>
      </c>
      <c r="V205" s="48">
        <f>HAVER_US!F204</f>
        <v>4.1000000000000005</v>
      </c>
      <c r="W205" s="48">
        <f>HAVER_US!H204</f>
        <v>76.2</v>
      </c>
    </row>
    <row r="206" spans="1:23" x14ac:dyDescent="0.25">
      <c r="A206" s="47">
        <v>43922</v>
      </c>
      <c r="B206" s="92">
        <f>PCE_Data!F204</f>
        <v>97.531000000000006</v>
      </c>
      <c r="C206" s="92">
        <f>PCE_Data!G204</f>
        <v>87.024000000000001</v>
      </c>
      <c r="D206" s="92">
        <f>PCE_Data!H204</f>
        <v>69.83</v>
      </c>
      <c r="E206" s="92">
        <f>PCE_Data!I204</f>
        <v>83.152000000000001</v>
      </c>
      <c r="F206" s="92">
        <f>PCE_Data!K204</f>
        <v>109.051</v>
      </c>
      <c r="G206" s="92">
        <f>PCE_Data!L204</f>
        <v>90.956999999999994</v>
      </c>
      <c r="H206" s="92">
        <f>PCE_Data!M204</f>
        <v>55.499000000000002</v>
      </c>
      <c r="I206" s="92">
        <f>PCE_Data!N204</f>
        <v>107.089</v>
      </c>
      <c r="J206" s="92">
        <f>PCE_Data!Q204</f>
        <v>125.31</v>
      </c>
      <c r="K206" s="92">
        <f>PCE_Data!R204</f>
        <v>112.218</v>
      </c>
      <c r="L206" s="92">
        <f>PCE_Data!S204</f>
        <v>107.026</v>
      </c>
      <c r="M206" s="92">
        <f>PCE_Data!T204</f>
        <v>117.66200000000001</v>
      </c>
      <c r="N206" s="92">
        <f>PCE_Data!U204</f>
        <v>119.94499999999999</v>
      </c>
      <c r="O206" s="92">
        <f>PCE_Data!V204</f>
        <v>138.80500000000001</v>
      </c>
      <c r="P206" s="92">
        <f>PCE_Data!W204</f>
        <v>111.059</v>
      </c>
      <c r="Q206" s="92">
        <f>PCE_Data!X204</f>
        <v>125.15300000000001</v>
      </c>
      <c r="R206" s="48">
        <f>HAVER_US!B205</f>
        <v>19477.400000000001</v>
      </c>
      <c r="S206" s="48">
        <f>HAVER_US!C205</f>
        <v>3167</v>
      </c>
      <c r="T206" s="48">
        <f>HAVER_US!D205</f>
        <v>2346.6999999999998</v>
      </c>
      <c r="U206" s="48">
        <f>HAVER_US!E205</f>
        <v>1807.9</v>
      </c>
      <c r="V206" s="48">
        <f>HAVER_US!F205</f>
        <v>12.866666666666665</v>
      </c>
      <c r="W206" s="48">
        <f>HAVER_US!H205</f>
        <v>66.633333333333326</v>
      </c>
    </row>
    <row r="207" spans="1:23" x14ac:dyDescent="0.25">
      <c r="A207" s="47">
        <v>44013</v>
      </c>
      <c r="B207" s="92">
        <f>PCE_Data!F205</f>
        <v>101.752</v>
      </c>
      <c r="C207" s="92">
        <f>PCE_Data!G205</f>
        <v>88.45</v>
      </c>
      <c r="D207" s="92">
        <f>PCE_Data!H205</f>
        <v>70.072000000000003</v>
      </c>
      <c r="E207" s="92">
        <f>PCE_Data!I205</f>
        <v>82.622</v>
      </c>
      <c r="F207" s="92">
        <f>PCE_Data!K205</f>
        <v>108.688</v>
      </c>
      <c r="G207" s="92">
        <f>PCE_Data!L205</f>
        <v>91.983000000000004</v>
      </c>
      <c r="H207" s="92">
        <f>PCE_Data!M205</f>
        <v>61.63</v>
      </c>
      <c r="I207" s="92">
        <f>PCE_Data!N205</f>
        <v>107.429</v>
      </c>
      <c r="J207" s="92">
        <f>PCE_Data!Q205</f>
        <v>125.901</v>
      </c>
      <c r="K207" s="92">
        <f>PCE_Data!R205</f>
        <v>113.121</v>
      </c>
      <c r="L207" s="92">
        <f>PCE_Data!S205</f>
        <v>106.768</v>
      </c>
      <c r="M207" s="92">
        <f>PCE_Data!T205</f>
        <v>117.762</v>
      </c>
      <c r="N207" s="92">
        <f>PCE_Data!U205</f>
        <v>121.283</v>
      </c>
      <c r="O207" s="92">
        <f>PCE_Data!V205</f>
        <v>140.84</v>
      </c>
      <c r="P207" s="92">
        <f>PCE_Data!W205</f>
        <v>111.72</v>
      </c>
      <c r="Q207" s="92">
        <f>PCE_Data!X205</f>
        <v>126.786</v>
      </c>
      <c r="R207" s="48">
        <f>HAVER_US!B206</f>
        <v>21138.6</v>
      </c>
      <c r="S207" s="48">
        <f>HAVER_US!C206</f>
        <v>3708.8</v>
      </c>
      <c r="T207" s="48">
        <f>HAVER_US!D206</f>
        <v>2805.3</v>
      </c>
      <c r="U207" s="48">
        <f>HAVER_US!E206</f>
        <v>2079.6</v>
      </c>
      <c r="V207" s="48">
        <f>HAVER_US!F206</f>
        <v>8.9</v>
      </c>
      <c r="W207" s="48">
        <f>HAVER_US!H206</f>
        <v>73.033333333333346</v>
      </c>
    </row>
    <row r="208" spans="1:23" x14ac:dyDescent="0.25">
      <c r="A208" s="47">
        <v>44105</v>
      </c>
      <c r="B208" s="92">
        <f>PCE_Data!F206</f>
        <v>102.33199999999999</v>
      </c>
      <c r="C208" s="92">
        <f>PCE_Data!G206</f>
        <v>88.927999999999997</v>
      </c>
      <c r="D208" s="92">
        <f>PCE_Data!H206</f>
        <v>69.875</v>
      </c>
      <c r="E208" s="92">
        <f>PCE_Data!I206</f>
        <v>81.483000000000004</v>
      </c>
      <c r="F208" s="92">
        <f>PCE_Data!K206</f>
        <v>108.70099999999999</v>
      </c>
      <c r="G208" s="92">
        <f>PCE_Data!L206</f>
        <v>91.620999999999995</v>
      </c>
      <c r="H208" s="92">
        <f>PCE_Data!M206</f>
        <v>64.352000000000004</v>
      </c>
      <c r="I208" s="92">
        <f>PCE_Data!N206</f>
        <v>106.965</v>
      </c>
      <c r="J208" s="92">
        <f>PCE_Data!Q206</f>
        <v>126.604</v>
      </c>
      <c r="K208" s="92">
        <f>PCE_Data!R206</f>
        <v>113.538</v>
      </c>
      <c r="L208" s="92">
        <f>PCE_Data!S206</f>
        <v>108.453</v>
      </c>
      <c r="M208" s="92">
        <f>PCE_Data!T206</f>
        <v>118.81699999999999</v>
      </c>
      <c r="N208" s="92">
        <f>PCE_Data!U206</f>
        <v>122.211</v>
      </c>
      <c r="O208" s="92">
        <f>PCE_Data!V206</f>
        <v>141.333</v>
      </c>
      <c r="P208" s="92">
        <f>PCE_Data!W206</f>
        <v>111.875</v>
      </c>
      <c r="Q208" s="92">
        <f>PCE_Data!X206</f>
        <v>128.16200000000001</v>
      </c>
      <c r="R208" s="48">
        <f>HAVER_US!B207</f>
        <v>21477.599999999999</v>
      </c>
      <c r="S208" s="48">
        <f>HAVER_US!C207</f>
        <v>3923.2</v>
      </c>
      <c r="T208" s="48">
        <f>HAVER_US!D207</f>
        <v>3019.1</v>
      </c>
      <c r="U208" s="48">
        <f>HAVER_US!E207</f>
        <v>2220.6999999999998</v>
      </c>
      <c r="V208" s="48">
        <f>HAVER_US!F207</f>
        <v>6.5</v>
      </c>
      <c r="W208" s="48">
        <f>HAVER_US!H207</f>
        <v>74.566666666666663</v>
      </c>
    </row>
    <row r="209" spans="1:23" x14ac:dyDescent="0.25">
      <c r="A209" s="47">
        <v>44197</v>
      </c>
      <c r="B209" s="92">
        <f>PCE_Data!F207</f>
        <v>102.307</v>
      </c>
      <c r="C209" s="92">
        <f>PCE_Data!G207</f>
        <v>89.414000000000001</v>
      </c>
      <c r="D209" s="92">
        <f>PCE_Data!H207</f>
        <v>70.584999999999994</v>
      </c>
      <c r="E209" s="92">
        <f>PCE_Data!I207</f>
        <v>82.456999999999994</v>
      </c>
      <c r="F209" s="92">
        <f>PCE_Data!K207</f>
        <v>108.90300000000001</v>
      </c>
      <c r="G209" s="92">
        <f>PCE_Data!L207</f>
        <v>93.694999999999993</v>
      </c>
      <c r="H209" s="92">
        <f>PCE_Data!M207</f>
        <v>76.876000000000005</v>
      </c>
      <c r="I209" s="92">
        <f>PCE_Data!N207</f>
        <v>107.065</v>
      </c>
      <c r="J209" s="92">
        <f>PCE_Data!Q207</f>
        <v>127.297</v>
      </c>
      <c r="K209" s="92">
        <f>PCE_Data!R207</f>
        <v>115.121</v>
      </c>
      <c r="L209" s="92">
        <f>PCE_Data!S207</f>
        <v>108.239</v>
      </c>
      <c r="M209" s="92">
        <f>PCE_Data!T207</f>
        <v>119.161</v>
      </c>
      <c r="N209" s="92">
        <f>PCE_Data!U207</f>
        <v>122.414</v>
      </c>
      <c r="O209" s="92">
        <f>PCE_Data!V207</f>
        <v>142.33500000000001</v>
      </c>
      <c r="P209" s="92">
        <f>PCE_Data!W207</f>
        <v>112.206</v>
      </c>
      <c r="Q209" s="92">
        <f>PCE_Data!X207</f>
        <v>129.25200000000001</v>
      </c>
      <c r="R209" s="48">
        <f>HAVER_US!B208</f>
        <v>22038.2</v>
      </c>
      <c r="S209" s="48">
        <f>HAVER_US!C208</f>
        <v>3928</v>
      </c>
      <c r="T209" s="48">
        <f>HAVER_US!D208</f>
        <v>3184.5</v>
      </c>
      <c r="U209" s="48">
        <f>HAVER_US!E208</f>
        <v>2311.9</v>
      </c>
      <c r="V209" s="48">
        <f>HAVER_US!F208</f>
        <v>6.5333333333333323</v>
      </c>
      <c r="W209" s="48">
        <f>HAVER_US!H208</f>
        <v>75.63333333333334</v>
      </c>
    </row>
    <row r="210" spans="1:23" x14ac:dyDescent="0.25">
      <c r="A210" s="47">
        <v>44287</v>
      </c>
      <c r="B210" s="92">
        <f>PCE_Data!F208</f>
        <v>110.738</v>
      </c>
      <c r="C210" s="92">
        <f>PCE_Data!G208</f>
        <v>91.67</v>
      </c>
      <c r="D210" s="92">
        <f>PCE_Data!H208</f>
        <v>71.268000000000001</v>
      </c>
      <c r="E210" s="92">
        <f>PCE_Data!I208</f>
        <v>83.97</v>
      </c>
      <c r="F210" s="92">
        <f>PCE_Data!K208</f>
        <v>110.001</v>
      </c>
      <c r="G210" s="92">
        <f>PCE_Data!L208</f>
        <v>94.411000000000001</v>
      </c>
      <c r="H210" s="92">
        <f>PCE_Data!M208</f>
        <v>81.84</v>
      </c>
      <c r="I210" s="92">
        <f>PCE_Data!N208</f>
        <v>107.49299999999999</v>
      </c>
      <c r="J210" s="92">
        <f>PCE_Data!Q208</f>
        <v>128.43299999999999</v>
      </c>
      <c r="K210" s="92">
        <f>PCE_Data!R208</f>
        <v>115.544</v>
      </c>
      <c r="L210" s="92">
        <f>PCE_Data!S208</f>
        <v>114.017</v>
      </c>
      <c r="M210" s="92">
        <f>PCE_Data!T208</f>
        <v>121.16500000000001</v>
      </c>
      <c r="N210" s="92">
        <f>PCE_Data!U208</f>
        <v>124.512</v>
      </c>
      <c r="O210" s="92">
        <f>PCE_Data!V208</f>
        <v>144.76900000000001</v>
      </c>
      <c r="P210" s="92">
        <f>PCE_Data!W208</f>
        <v>113.11</v>
      </c>
      <c r="Q210" s="92">
        <f>PCE_Data!X208</f>
        <v>132.53299999999999</v>
      </c>
      <c r="R210" s="48">
        <f>HAVER_US!B209</f>
        <v>22741</v>
      </c>
      <c r="S210" s="48">
        <f>HAVER_US!C209</f>
        <v>3925.1</v>
      </c>
      <c r="T210" s="48">
        <f>HAVER_US!D209</f>
        <v>3343.2</v>
      </c>
      <c r="U210" s="48">
        <f>HAVER_US!E209</f>
        <v>2461.5</v>
      </c>
      <c r="V210" s="48">
        <f>HAVER_US!F209</f>
        <v>5.7666666666666657</v>
      </c>
      <c r="W210" s="48">
        <f>HAVER_US!H209</f>
        <v>77.199999999999989</v>
      </c>
    </row>
    <row r="211" spans="1:23" x14ac:dyDescent="0.25">
      <c r="A211" s="47">
        <v>44378</v>
      </c>
      <c r="B211" s="92">
        <f>PCE_Data!F209</f>
        <v>116.206</v>
      </c>
      <c r="C211" s="92">
        <f>PCE_Data!G209</f>
        <v>93.364999999999995</v>
      </c>
      <c r="D211" s="92">
        <f>PCE_Data!H209</f>
        <v>71.703000000000003</v>
      </c>
      <c r="E211" s="92">
        <f>PCE_Data!I209</f>
        <v>84.146000000000001</v>
      </c>
      <c r="F211" s="92">
        <f>PCE_Data!K209</f>
        <v>112.069</v>
      </c>
      <c r="G211" s="92">
        <f>PCE_Data!L209</f>
        <v>95.123999999999995</v>
      </c>
      <c r="H211" s="92">
        <f>PCE_Data!M209</f>
        <v>86.763999999999996</v>
      </c>
      <c r="I211" s="92">
        <f>PCE_Data!N209</f>
        <v>107.682</v>
      </c>
      <c r="J211" s="92">
        <f>PCE_Data!Q209</f>
        <v>129.74100000000001</v>
      </c>
      <c r="K211" s="92">
        <f>PCE_Data!R209</f>
        <v>115.98399999999999</v>
      </c>
      <c r="L211" s="92">
        <f>PCE_Data!S209</f>
        <v>115.616</v>
      </c>
      <c r="M211" s="92">
        <f>PCE_Data!T209</f>
        <v>122.547</v>
      </c>
      <c r="N211" s="92">
        <f>PCE_Data!U209</f>
        <v>127.22</v>
      </c>
      <c r="O211" s="92">
        <f>PCE_Data!V209</f>
        <v>145.60599999999999</v>
      </c>
      <c r="P211" s="92">
        <f>PCE_Data!W209</f>
        <v>114.16800000000001</v>
      </c>
      <c r="Q211" s="92">
        <f>PCE_Data!X209</f>
        <v>137.535</v>
      </c>
      <c r="R211" s="48">
        <f>HAVER_US!B210</f>
        <v>23202.3</v>
      </c>
      <c r="S211" s="48">
        <f>HAVER_US!C210</f>
        <v>4099.6000000000004</v>
      </c>
      <c r="T211" s="48">
        <f>HAVER_US!D210</f>
        <v>3432.3</v>
      </c>
      <c r="U211" s="48">
        <f>HAVER_US!E210</f>
        <v>2485.1999999999998</v>
      </c>
      <c r="V211" s="48">
        <f>HAVER_US!F210</f>
        <v>5.2</v>
      </c>
      <c r="W211" s="48">
        <f>HAVER_US!H210</f>
        <v>77.933333333333337</v>
      </c>
    </row>
    <row r="212" spans="1:23" x14ac:dyDescent="0.25">
      <c r="A212" s="47">
        <v>44470</v>
      </c>
      <c r="B212" s="92">
        <f>PCE_Data!F210</f>
        <v>123.04300000000001</v>
      </c>
      <c r="C212" s="92">
        <f>PCE_Data!G210</f>
        <v>95.643000000000001</v>
      </c>
      <c r="D212" s="92">
        <f>PCE_Data!H210</f>
        <v>71.935000000000002</v>
      </c>
      <c r="E212" s="92">
        <f>PCE_Data!I210</f>
        <v>84.063999999999993</v>
      </c>
      <c r="F212" s="92">
        <f>PCE_Data!K210</f>
        <v>114.43600000000001</v>
      </c>
      <c r="G212" s="92">
        <f>PCE_Data!L210</f>
        <v>96.007000000000005</v>
      </c>
      <c r="H212" s="92">
        <f>PCE_Data!M210</f>
        <v>95.65</v>
      </c>
      <c r="I212" s="92">
        <f>PCE_Data!N210</f>
        <v>108.723</v>
      </c>
      <c r="J212" s="92">
        <f>PCE_Data!Q210</f>
        <v>131.62</v>
      </c>
      <c r="K212" s="92">
        <f>PCE_Data!R210</f>
        <v>116.43600000000001</v>
      </c>
      <c r="L212" s="92">
        <f>PCE_Data!S210</f>
        <v>116.29300000000001</v>
      </c>
      <c r="M212" s="92">
        <f>PCE_Data!T210</f>
        <v>124.09099999999999</v>
      </c>
      <c r="N212" s="92">
        <f>PCE_Data!U210</f>
        <v>129.31800000000001</v>
      </c>
      <c r="O212" s="92">
        <f>PCE_Data!V210</f>
        <v>146.48599999999999</v>
      </c>
      <c r="P212" s="92">
        <f>PCE_Data!W210</f>
        <v>114.845</v>
      </c>
      <c r="Q212" s="92">
        <f>PCE_Data!X210</f>
        <v>143.33799999999999</v>
      </c>
      <c r="R212" s="48">
        <f>HAVER_US!B211</f>
        <v>24002.799999999999</v>
      </c>
      <c r="S212" s="48">
        <f>HAVER_US!C211</f>
        <v>4527.2</v>
      </c>
      <c r="T212" s="48">
        <f>HAVER_US!D211</f>
        <v>3625.9</v>
      </c>
      <c r="U212" s="48">
        <f>HAVER_US!E211</f>
        <v>2654.5</v>
      </c>
      <c r="V212" s="48">
        <f>HAVER_US!F211</f>
        <v>3.9666666666666663</v>
      </c>
      <c r="W212" s="48">
        <f>HAVER_US!H211</f>
        <v>78.766666666666666</v>
      </c>
    </row>
    <row r="213" spans="1:23" x14ac:dyDescent="0.25">
      <c r="A213" s="47">
        <v>44562</v>
      </c>
      <c r="B213" s="92">
        <f>PCE_Data!F211</f>
        <v>124.369</v>
      </c>
      <c r="C213" s="92">
        <f>PCE_Data!G211</f>
        <v>99.721000000000004</v>
      </c>
      <c r="D213" s="92">
        <f>PCE_Data!H211</f>
        <v>72.13</v>
      </c>
      <c r="E213" s="92">
        <f>PCE_Data!I211</f>
        <v>85.013000000000005</v>
      </c>
      <c r="F213" s="92">
        <f>PCE_Data!K211</f>
        <v>117.56</v>
      </c>
      <c r="G213" s="92">
        <f>PCE_Data!L211</f>
        <v>98.727000000000004</v>
      </c>
      <c r="H213" s="92">
        <f>PCE_Data!M211</f>
        <v>108.179</v>
      </c>
      <c r="I213" s="92">
        <f>PCE_Data!N211</f>
        <v>110.63500000000001</v>
      </c>
      <c r="J213" s="92">
        <f>PCE_Data!Q211</f>
        <v>133.68299999999999</v>
      </c>
      <c r="K213" s="92">
        <f>PCE_Data!R211</f>
        <v>117.57599999999999</v>
      </c>
      <c r="L213" s="92">
        <f>PCE_Data!S211</f>
        <v>118.149</v>
      </c>
      <c r="M213" s="92">
        <f>PCE_Data!T211</f>
        <v>125.86799999999999</v>
      </c>
      <c r="N213" s="92">
        <f>PCE_Data!U211</f>
        <v>131.07400000000001</v>
      </c>
      <c r="O213" s="92">
        <f>PCE_Data!V211</f>
        <v>147.02699999999999</v>
      </c>
      <c r="P213" s="92">
        <f>PCE_Data!W211</f>
        <v>115.929</v>
      </c>
      <c r="Q213" s="92">
        <f>PCE_Data!X211</f>
        <v>144.44399999999999</v>
      </c>
      <c r="R213" s="48">
        <f>HAVER_US!B212</f>
        <v>24386.7</v>
      </c>
      <c r="S213" s="48">
        <f>HAVER_US!C212</f>
        <v>4695.1000000000004</v>
      </c>
      <c r="T213" s="48">
        <f>HAVER_US!D212</f>
        <v>3910.3</v>
      </c>
      <c r="U213" s="48">
        <f>HAVER_US!E212</f>
        <v>2732.4</v>
      </c>
      <c r="V213" s="48">
        <f>HAVER_US!F212</f>
        <v>4.1000000000000005</v>
      </c>
      <c r="W213" s="48">
        <f>HAVER_US!H212</f>
        <v>79.400000000000006</v>
      </c>
    </row>
    <row r="214" spans="1:23" x14ac:dyDescent="0.25">
      <c r="A214" s="47">
        <v>44652</v>
      </c>
      <c r="B214" s="92">
        <f>PCE_Data!F212</f>
        <v>124.63</v>
      </c>
      <c r="C214" s="92">
        <f>PCE_Data!G212</f>
        <v>101.503</v>
      </c>
      <c r="D214" s="92">
        <f>PCE_Data!H212</f>
        <v>71.763000000000005</v>
      </c>
      <c r="E214" s="92">
        <f>PCE_Data!I212</f>
        <v>85.036000000000001</v>
      </c>
      <c r="F214" s="92">
        <f>PCE_Data!K212</f>
        <v>121.82299999999999</v>
      </c>
      <c r="G214" s="92">
        <f>PCE_Data!L212</f>
        <v>99.41</v>
      </c>
      <c r="H214" s="92">
        <f>PCE_Data!M212</f>
        <v>124.166</v>
      </c>
      <c r="I214" s="92">
        <f>PCE_Data!N212</f>
        <v>112.003</v>
      </c>
      <c r="J214" s="92">
        <f>PCE_Data!Q212</f>
        <v>136.27500000000001</v>
      </c>
      <c r="K214" s="92">
        <f>PCE_Data!R212</f>
        <v>117.96299999999999</v>
      </c>
      <c r="L214" s="92">
        <f>PCE_Data!S212</f>
        <v>126.999</v>
      </c>
      <c r="M214" s="92">
        <f>PCE_Data!T212</f>
        <v>127.227</v>
      </c>
      <c r="N214" s="92">
        <f>PCE_Data!U212</f>
        <v>133.59700000000001</v>
      </c>
      <c r="O214" s="92">
        <f>PCE_Data!V212</f>
        <v>145.952</v>
      </c>
      <c r="P214" s="92">
        <f>PCE_Data!W212</f>
        <v>117.32599999999999</v>
      </c>
      <c r="Q214" s="92">
        <f>PCE_Data!X212</f>
        <v>146.98099999999999</v>
      </c>
      <c r="R214" s="48">
        <f>HAVER_US!B213</f>
        <v>24882.9</v>
      </c>
      <c r="S214" s="48">
        <f>HAVER_US!C213</f>
        <v>4642.3999999999996</v>
      </c>
      <c r="T214" s="48">
        <f>HAVER_US!D213</f>
        <v>4061.5</v>
      </c>
      <c r="U214" s="48">
        <f>HAVER_US!E213</f>
        <v>2978.7</v>
      </c>
      <c r="V214" s="48">
        <f>HAVER_US!F213</f>
        <v>3.5</v>
      </c>
      <c r="W214" s="48">
        <f>HAVER_US!H213</f>
        <v>80.099999999999994</v>
      </c>
    </row>
    <row r="215" spans="1:23" x14ac:dyDescent="0.25">
      <c r="A215" s="47"/>
      <c r="B215" s="92"/>
      <c r="C215" s="92"/>
    </row>
    <row r="216" spans="1:23" x14ac:dyDescent="0.25">
      <c r="A216" s="47"/>
      <c r="B216" s="92"/>
      <c r="C216" s="92"/>
    </row>
    <row r="217" spans="1:23" x14ac:dyDescent="0.25">
      <c r="A217" s="47"/>
      <c r="B217" s="92"/>
      <c r="C217" s="92"/>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U36"/>
  <sheetViews>
    <sheetView zoomScaleNormal="100" workbookViewId="0">
      <selection activeCell="S13" sqref="S13"/>
    </sheetView>
  </sheetViews>
  <sheetFormatPr baseColWidth="10" defaultRowHeight="15" x14ac:dyDescent="0.25"/>
  <cols>
    <col min="2" max="2" width="13.5703125" customWidth="1"/>
  </cols>
  <sheetData>
    <row r="3" spans="1:21" ht="18" x14ac:dyDescent="0.35">
      <c r="F3">
        <v>1</v>
      </c>
      <c r="G3">
        <v>2</v>
      </c>
      <c r="H3">
        <v>3</v>
      </c>
      <c r="I3">
        <v>4</v>
      </c>
      <c r="J3">
        <v>5</v>
      </c>
      <c r="K3">
        <v>6</v>
      </c>
      <c r="L3">
        <v>7</v>
      </c>
      <c r="M3">
        <v>8</v>
      </c>
      <c r="N3">
        <v>9</v>
      </c>
      <c r="O3">
        <v>10</v>
      </c>
      <c r="P3">
        <v>11</v>
      </c>
      <c r="Q3">
        <v>12</v>
      </c>
      <c r="R3" s="136" t="s">
        <v>37</v>
      </c>
      <c r="S3" s="2" t="s">
        <v>82</v>
      </c>
      <c r="T3" s="137" t="s">
        <v>38</v>
      </c>
    </row>
    <row r="4" spans="1:21" ht="18.75" customHeight="1" x14ac:dyDescent="0.35">
      <c r="A4">
        <v>1</v>
      </c>
      <c r="B4" s="2" t="s">
        <v>87</v>
      </c>
      <c r="C4" s="138" t="s">
        <v>79</v>
      </c>
      <c r="D4" s="20">
        <v>0</v>
      </c>
      <c r="E4" s="139"/>
      <c r="F4" s="9"/>
      <c r="G4" s="10"/>
      <c r="H4" s="10"/>
      <c r="I4" s="10"/>
      <c r="J4" s="10"/>
      <c r="K4" s="10"/>
      <c r="L4" s="10"/>
      <c r="M4" s="10"/>
      <c r="N4" s="10"/>
      <c r="O4" s="10"/>
      <c r="P4" s="10">
        <v>1</v>
      </c>
      <c r="Q4" s="15">
        <v>1</v>
      </c>
      <c r="R4" s="136"/>
      <c r="S4" s="3" t="s">
        <v>16</v>
      </c>
      <c r="T4" s="137"/>
      <c r="U4" s="2"/>
    </row>
    <row r="5" spans="1:21" ht="18.75" customHeight="1" x14ac:dyDescent="0.35">
      <c r="A5">
        <v>2</v>
      </c>
      <c r="B5" s="3" t="s">
        <v>9</v>
      </c>
      <c r="C5" s="138"/>
      <c r="D5" s="23">
        <v>0</v>
      </c>
      <c r="E5" s="140"/>
      <c r="F5" s="11"/>
      <c r="G5" s="12">
        <v>1</v>
      </c>
      <c r="H5" s="12"/>
      <c r="I5" s="12">
        <v>1</v>
      </c>
      <c r="J5" s="12"/>
      <c r="K5" s="12"/>
      <c r="L5" s="12"/>
      <c r="M5" s="12"/>
      <c r="N5" s="12"/>
      <c r="O5" s="12"/>
      <c r="P5" s="12"/>
      <c r="Q5" s="16"/>
      <c r="R5" s="136"/>
      <c r="S5" s="3" t="s">
        <v>17</v>
      </c>
      <c r="T5" s="137"/>
      <c r="U5" s="3"/>
    </row>
    <row r="6" spans="1:21" ht="18.75" customHeight="1" x14ac:dyDescent="0.35">
      <c r="A6">
        <v>3</v>
      </c>
      <c r="B6" s="3" t="s">
        <v>10</v>
      </c>
      <c r="C6" s="138"/>
      <c r="D6" s="23">
        <v>0</v>
      </c>
      <c r="E6" s="140"/>
      <c r="F6" s="11" t="s">
        <v>19</v>
      </c>
      <c r="G6" s="12" t="s">
        <v>25</v>
      </c>
      <c r="H6" s="12" t="s">
        <v>28</v>
      </c>
      <c r="I6" s="12"/>
      <c r="J6" s="12">
        <v>1</v>
      </c>
      <c r="K6" s="12"/>
      <c r="L6" s="12"/>
      <c r="M6" s="12"/>
      <c r="N6" s="12"/>
      <c r="O6" s="12"/>
      <c r="P6" s="12"/>
      <c r="Q6" s="16"/>
      <c r="R6" s="136"/>
      <c r="S6" s="3" t="s">
        <v>56</v>
      </c>
      <c r="T6" s="137"/>
      <c r="U6" s="3" t="s">
        <v>39</v>
      </c>
    </row>
    <row r="7" spans="1:21" ht="18.75" customHeight="1" x14ac:dyDescent="0.35">
      <c r="A7">
        <v>4</v>
      </c>
      <c r="B7" s="3" t="s">
        <v>11</v>
      </c>
      <c r="C7" s="138"/>
      <c r="D7" s="23">
        <v>0</v>
      </c>
      <c r="E7" s="140"/>
      <c r="F7" s="11" t="s">
        <v>20</v>
      </c>
      <c r="G7" s="12" t="s">
        <v>26</v>
      </c>
      <c r="H7" s="12" t="s">
        <v>27</v>
      </c>
      <c r="I7" s="12"/>
      <c r="J7" s="12"/>
      <c r="K7" s="12">
        <v>1</v>
      </c>
      <c r="L7" s="12"/>
      <c r="M7" s="12"/>
      <c r="N7" s="12"/>
      <c r="O7" s="12"/>
      <c r="P7" s="12"/>
      <c r="Q7" s="16"/>
      <c r="R7" s="136"/>
      <c r="S7" s="3" t="s">
        <v>57</v>
      </c>
      <c r="T7" s="137"/>
      <c r="U7" s="3" t="s">
        <v>40</v>
      </c>
    </row>
    <row r="8" spans="1:21" ht="18.75" customHeight="1" x14ac:dyDescent="0.35">
      <c r="A8">
        <v>5</v>
      </c>
      <c r="B8" s="3" t="s">
        <v>12</v>
      </c>
      <c r="C8" s="138"/>
      <c r="D8" s="23">
        <v>0</v>
      </c>
      <c r="E8" s="140"/>
      <c r="F8" s="11" t="s">
        <v>21</v>
      </c>
      <c r="G8" s="12" t="s">
        <v>29</v>
      </c>
      <c r="H8" s="12" t="s">
        <v>30</v>
      </c>
      <c r="I8" s="12"/>
      <c r="J8" s="12"/>
      <c r="K8" s="12"/>
      <c r="L8" s="12">
        <v>1</v>
      </c>
      <c r="M8" s="12"/>
      <c r="N8" s="12"/>
      <c r="O8" s="12"/>
      <c r="P8" s="12"/>
      <c r="Q8" s="16"/>
      <c r="R8" s="136"/>
      <c r="S8" s="3" t="s">
        <v>58</v>
      </c>
      <c r="T8" s="137"/>
      <c r="U8" s="3" t="s">
        <v>41</v>
      </c>
    </row>
    <row r="9" spans="1:21" ht="18.75" customHeight="1" x14ac:dyDescent="0.35">
      <c r="A9">
        <v>6</v>
      </c>
      <c r="B9" s="3" t="s">
        <v>13</v>
      </c>
      <c r="C9" s="138"/>
      <c r="D9" s="23">
        <v>0</v>
      </c>
      <c r="E9" s="140"/>
      <c r="F9" s="11" t="s">
        <v>22</v>
      </c>
      <c r="G9" s="12" t="s">
        <v>31</v>
      </c>
      <c r="H9" s="12" t="s">
        <v>32</v>
      </c>
      <c r="I9" s="12"/>
      <c r="J9" s="12"/>
      <c r="K9" s="12"/>
      <c r="L9" s="12"/>
      <c r="M9" s="12">
        <v>1</v>
      </c>
      <c r="N9" s="12"/>
      <c r="O9" s="12"/>
      <c r="P9" s="12"/>
      <c r="Q9" s="16"/>
      <c r="R9" s="136"/>
      <c r="S9" s="3" t="s">
        <v>62</v>
      </c>
      <c r="T9" s="137"/>
      <c r="U9" s="3" t="s">
        <v>42</v>
      </c>
    </row>
    <row r="10" spans="1:21" ht="18.75" customHeight="1" x14ac:dyDescent="0.35">
      <c r="A10">
        <v>7</v>
      </c>
      <c r="B10" s="3" t="s">
        <v>14</v>
      </c>
      <c r="C10" s="138"/>
      <c r="D10" s="23">
        <v>0</v>
      </c>
      <c r="E10" s="140"/>
      <c r="F10" s="11" t="s">
        <v>23</v>
      </c>
      <c r="G10" s="12" t="s">
        <v>33</v>
      </c>
      <c r="H10" s="12" t="s">
        <v>34</v>
      </c>
      <c r="I10" s="12"/>
      <c r="J10" s="12"/>
      <c r="K10" s="12"/>
      <c r="L10" s="12"/>
      <c r="M10" s="12"/>
      <c r="N10" s="12">
        <v>1</v>
      </c>
      <c r="O10" s="12"/>
      <c r="P10" s="12"/>
      <c r="Q10" s="16"/>
      <c r="R10" s="136"/>
      <c r="S10" s="3" t="s">
        <v>61</v>
      </c>
      <c r="T10" s="137"/>
      <c r="U10" s="3" t="s">
        <v>43</v>
      </c>
    </row>
    <row r="11" spans="1:21" ht="18.75" customHeight="1" x14ac:dyDescent="0.35">
      <c r="A11">
        <v>8</v>
      </c>
      <c r="B11" s="3" t="s">
        <v>15</v>
      </c>
      <c r="C11" s="138"/>
      <c r="D11" s="23">
        <v>0</v>
      </c>
      <c r="E11" s="140"/>
      <c r="F11" s="11" t="s">
        <v>24</v>
      </c>
      <c r="G11" s="12" t="s">
        <v>35</v>
      </c>
      <c r="H11" s="12" t="s">
        <v>36</v>
      </c>
      <c r="I11" s="12"/>
      <c r="J11" s="12"/>
      <c r="K11" s="12"/>
      <c r="L11" s="12"/>
      <c r="M11" s="12"/>
      <c r="N11" s="12"/>
      <c r="O11" s="12">
        <v>1</v>
      </c>
      <c r="P11" s="12"/>
      <c r="Q11" s="16"/>
      <c r="R11" s="136"/>
      <c r="S11" s="3" t="s">
        <v>60</v>
      </c>
      <c r="T11" s="137"/>
      <c r="U11" s="3" t="s">
        <v>44</v>
      </c>
    </row>
    <row r="12" spans="1:21" ht="18.75" customHeight="1" x14ac:dyDescent="0.35">
      <c r="A12">
        <v>9</v>
      </c>
      <c r="B12" s="4" t="s">
        <v>236</v>
      </c>
      <c r="C12" s="138"/>
      <c r="D12" s="22" t="s">
        <v>80</v>
      </c>
      <c r="E12" s="140"/>
      <c r="F12" s="13"/>
      <c r="G12" s="14"/>
      <c r="H12" s="14"/>
      <c r="I12" s="14"/>
      <c r="J12" s="14"/>
      <c r="K12" s="14"/>
      <c r="L12" s="14"/>
      <c r="M12" s="14"/>
      <c r="N12" s="14"/>
      <c r="O12" s="14"/>
      <c r="P12" s="14" t="s">
        <v>55</v>
      </c>
      <c r="Q12" s="17"/>
      <c r="R12" s="136"/>
      <c r="S12" s="3" t="s">
        <v>59</v>
      </c>
      <c r="T12" s="137"/>
      <c r="U12" s="4" t="s">
        <v>45</v>
      </c>
    </row>
    <row r="13" spans="1:21" ht="19.5" customHeight="1" x14ac:dyDescent="0.35">
      <c r="B13" s="6"/>
      <c r="C13" s="24"/>
      <c r="D13" s="24"/>
      <c r="E13" s="24"/>
      <c r="F13" s="12"/>
      <c r="G13" s="12"/>
      <c r="H13" s="12"/>
      <c r="I13" s="12"/>
      <c r="J13" s="12"/>
      <c r="K13" s="12"/>
      <c r="L13" s="12"/>
      <c r="M13" s="12"/>
      <c r="N13" s="12"/>
      <c r="O13" s="12"/>
      <c r="P13" s="12"/>
      <c r="Q13" s="12"/>
      <c r="R13" s="136"/>
      <c r="S13" s="3" t="s">
        <v>233</v>
      </c>
      <c r="T13" s="137"/>
      <c r="U13" s="6"/>
    </row>
    <row r="14" spans="1:21" ht="18.75" x14ac:dyDescent="0.35">
      <c r="R14" s="136"/>
      <c r="S14" s="4" t="s">
        <v>83</v>
      </c>
      <c r="T14" s="137"/>
    </row>
    <row r="15" spans="1:21" ht="18" x14ac:dyDescent="0.35">
      <c r="B15" s="6" t="s">
        <v>88</v>
      </c>
      <c r="T15" s="6"/>
    </row>
    <row r="16" spans="1:21" x14ac:dyDescent="0.25">
      <c r="T16" s="6"/>
    </row>
    <row r="17" spans="1:21" x14ac:dyDescent="0.25">
      <c r="T17" s="6"/>
    </row>
    <row r="19" spans="1:21" x14ac:dyDescent="0.25">
      <c r="F19">
        <v>1</v>
      </c>
      <c r="G19">
        <v>2</v>
      </c>
      <c r="H19">
        <v>3</v>
      </c>
      <c r="I19">
        <v>4</v>
      </c>
      <c r="J19">
        <v>5</v>
      </c>
      <c r="K19">
        <v>6</v>
      </c>
      <c r="L19">
        <v>7</v>
      </c>
      <c r="M19">
        <v>8</v>
      </c>
      <c r="N19">
        <v>9</v>
      </c>
      <c r="O19">
        <v>10</v>
      </c>
      <c r="P19">
        <v>11</v>
      </c>
      <c r="Q19">
        <v>12</v>
      </c>
    </row>
    <row r="20" spans="1:21" ht="18" customHeight="1" x14ac:dyDescent="0.35">
      <c r="A20">
        <v>1</v>
      </c>
      <c r="B20" s="2" t="s">
        <v>82</v>
      </c>
      <c r="C20" s="141" t="s">
        <v>79</v>
      </c>
      <c r="D20" s="20">
        <v>0</v>
      </c>
      <c r="E20" s="140" t="s">
        <v>38</v>
      </c>
      <c r="F20" s="18" t="s">
        <v>46</v>
      </c>
      <c r="G20" s="19" t="s">
        <v>47</v>
      </c>
      <c r="H20" s="10"/>
      <c r="I20" s="10"/>
      <c r="J20" s="10"/>
      <c r="K20" s="10"/>
      <c r="L20" s="10"/>
      <c r="M20" s="10"/>
      <c r="N20" s="10"/>
      <c r="O20" s="10"/>
      <c r="P20" s="10"/>
      <c r="Q20" s="15"/>
      <c r="R20" s="138" t="s">
        <v>37</v>
      </c>
      <c r="S20" s="2" t="s">
        <v>16</v>
      </c>
      <c r="T20" s="137" t="s">
        <v>38</v>
      </c>
      <c r="U20" s="2" t="s">
        <v>78</v>
      </c>
    </row>
    <row r="21" spans="1:21" ht="18" customHeight="1" x14ac:dyDescent="0.35">
      <c r="A21">
        <v>2</v>
      </c>
      <c r="B21" s="3" t="s">
        <v>16</v>
      </c>
      <c r="C21" s="141"/>
      <c r="D21" s="23">
        <v>0</v>
      </c>
      <c r="E21" s="140"/>
      <c r="F21" s="11">
        <v>1</v>
      </c>
      <c r="G21" s="12"/>
      <c r="H21" s="12"/>
      <c r="I21" s="12"/>
      <c r="J21" s="12"/>
      <c r="K21" s="12"/>
      <c r="L21" s="12"/>
      <c r="M21" s="12"/>
      <c r="N21" s="12"/>
      <c r="O21" s="12"/>
      <c r="P21" s="12"/>
      <c r="Q21" s="16"/>
      <c r="R21" s="138"/>
      <c r="S21" s="3" t="s">
        <v>17</v>
      </c>
      <c r="T21" s="137"/>
      <c r="U21" s="3"/>
    </row>
    <row r="22" spans="1:21" ht="18" customHeight="1" x14ac:dyDescent="0.35">
      <c r="A22">
        <v>3</v>
      </c>
      <c r="B22" s="3" t="s">
        <v>17</v>
      </c>
      <c r="C22" s="141"/>
      <c r="D22" s="23">
        <v>0</v>
      </c>
      <c r="E22" s="140"/>
      <c r="F22" s="11"/>
      <c r="G22" s="12">
        <v>1</v>
      </c>
      <c r="H22" s="12"/>
      <c r="I22" s="5"/>
      <c r="J22" s="6"/>
      <c r="K22" s="6"/>
      <c r="L22" s="6"/>
      <c r="M22" s="6"/>
      <c r="N22" s="6"/>
      <c r="O22" s="6"/>
      <c r="P22" s="12"/>
      <c r="Q22" s="16"/>
      <c r="R22" s="138"/>
      <c r="S22" s="3" t="s">
        <v>18</v>
      </c>
      <c r="T22" s="137"/>
      <c r="U22" s="3"/>
    </row>
    <row r="23" spans="1:21" ht="18.75" customHeight="1" x14ac:dyDescent="0.35">
      <c r="A23">
        <v>4</v>
      </c>
      <c r="B23" s="3" t="s">
        <v>56</v>
      </c>
      <c r="C23" s="141"/>
      <c r="D23" s="23" t="s">
        <v>48</v>
      </c>
      <c r="E23" s="140"/>
      <c r="F23" s="11"/>
      <c r="G23" s="12"/>
      <c r="H23" s="12"/>
      <c r="I23" s="12">
        <v>1</v>
      </c>
      <c r="J23" s="12"/>
      <c r="K23" s="12"/>
      <c r="L23" s="12"/>
      <c r="M23" s="12"/>
      <c r="N23" s="12"/>
      <c r="O23" s="12"/>
      <c r="P23" s="12"/>
      <c r="Q23" s="16"/>
      <c r="R23" s="138"/>
      <c r="S23" s="3" t="s">
        <v>63</v>
      </c>
      <c r="T23" s="137"/>
      <c r="U23" s="3" t="s">
        <v>70</v>
      </c>
    </row>
    <row r="24" spans="1:21" ht="18.75" customHeight="1" x14ac:dyDescent="0.35">
      <c r="A24">
        <v>5</v>
      </c>
      <c r="B24" s="3" t="s">
        <v>57</v>
      </c>
      <c r="C24" s="141"/>
      <c r="D24" s="23" t="s">
        <v>52</v>
      </c>
      <c r="E24" s="140"/>
      <c r="F24" s="11"/>
      <c r="G24" s="12"/>
      <c r="H24" s="12"/>
      <c r="I24" s="12"/>
      <c r="J24" s="12">
        <v>1</v>
      </c>
      <c r="K24" s="12"/>
      <c r="L24" s="12"/>
      <c r="M24" s="12"/>
      <c r="N24" s="12"/>
      <c r="O24" s="12"/>
      <c r="P24" s="12"/>
      <c r="Q24" s="16"/>
      <c r="R24" s="138"/>
      <c r="S24" s="3" t="s">
        <v>64</v>
      </c>
      <c r="T24" s="137"/>
      <c r="U24" s="3" t="s">
        <v>71</v>
      </c>
    </row>
    <row r="25" spans="1:21" ht="18.75" customHeight="1" x14ac:dyDescent="0.35">
      <c r="A25">
        <v>6</v>
      </c>
      <c r="B25" s="3" t="s">
        <v>58</v>
      </c>
      <c r="C25" s="141"/>
      <c r="D25" s="23" t="s">
        <v>49</v>
      </c>
      <c r="E25" s="140"/>
      <c r="F25" s="11"/>
      <c r="G25" s="12"/>
      <c r="H25" s="12"/>
      <c r="I25" s="12"/>
      <c r="J25" s="12"/>
      <c r="K25" s="12">
        <v>1</v>
      </c>
      <c r="L25" s="12"/>
      <c r="M25" s="12"/>
      <c r="N25" s="12"/>
      <c r="O25" s="12"/>
      <c r="P25" s="12"/>
      <c r="Q25" s="16"/>
      <c r="R25" s="138"/>
      <c r="S25" s="3" t="s">
        <v>65</v>
      </c>
      <c r="T25" s="137"/>
      <c r="U25" s="3" t="s">
        <v>73</v>
      </c>
    </row>
    <row r="26" spans="1:21" ht="18.75" customHeight="1" x14ac:dyDescent="0.35">
      <c r="A26">
        <v>7</v>
      </c>
      <c r="B26" s="3" t="s">
        <v>62</v>
      </c>
      <c r="C26" s="141"/>
      <c r="D26" s="23" t="s">
        <v>53</v>
      </c>
      <c r="E26" s="140"/>
      <c r="F26" s="11"/>
      <c r="G26" s="12"/>
      <c r="H26" s="12"/>
      <c r="I26" s="12"/>
      <c r="J26" s="12"/>
      <c r="K26" s="12"/>
      <c r="L26" s="12">
        <v>1</v>
      </c>
      <c r="M26" s="12"/>
      <c r="N26" s="12"/>
      <c r="O26" s="12"/>
      <c r="P26" s="12"/>
      <c r="Q26" s="16"/>
      <c r="R26" s="138"/>
      <c r="S26" s="3" t="s">
        <v>66</v>
      </c>
      <c r="T26" s="137"/>
      <c r="U26" s="3" t="s">
        <v>72</v>
      </c>
    </row>
    <row r="27" spans="1:21" ht="18.75" customHeight="1" x14ac:dyDescent="0.35">
      <c r="A27">
        <v>8</v>
      </c>
      <c r="B27" s="3" t="s">
        <v>61</v>
      </c>
      <c r="C27" s="141"/>
      <c r="D27" s="23" t="s">
        <v>50</v>
      </c>
      <c r="E27" s="140"/>
      <c r="F27" s="11"/>
      <c r="G27" s="12"/>
      <c r="H27" s="12"/>
      <c r="I27" s="12"/>
      <c r="J27" s="12"/>
      <c r="K27" s="12"/>
      <c r="L27" s="12"/>
      <c r="M27" s="12">
        <v>1</v>
      </c>
      <c r="N27" s="12"/>
      <c r="O27" s="12"/>
      <c r="P27" s="12"/>
      <c r="Q27" s="16"/>
      <c r="R27" s="138"/>
      <c r="S27" s="3" t="s">
        <v>67</v>
      </c>
      <c r="T27" s="137"/>
      <c r="U27" s="3" t="s">
        <v>74</v>
      </c>
    </row>
    <row r="28" spans="1:21" ht="18.75" customHeight="1" x14ac:dyDescent="0.35">
      <c r="A28">
        <v>9</v>
      </c>
      <c r="B28" s="3" t="s">
        <v>60</v>
      </c>
      <c r="C28" s="141"/>
      <c r="D28" s="23" t="s">
        <v>54</v>
      </c>
      <c r="E28" s="140"/>
      <c r="F28" s="11"/>
      <c r="G28" s="12"/>
      <c r="H28" s="12"/>
      <c r="I28" s="12"/>
      <c r="J28" s="12"/>
      <c r="K28" s="12"/>
      <c r="L28" s="12"/>
      <c r="M28" s="12"/>
      <c r="N28" s="12">
        <v>1</v>
      </c>
      <c r="O28" s="12"/>
      <c r="P28" s="12"/>
      <c r="Q28" s="16"/>
      <c r="R28" s="138"/>
      <c r="S28" s="3" t="s">
        <v>68</v>
      </c>
      <c r="T28" s="137"/>
      <c r="U28" s="3" t="s">
        <v>75</v>
      </c>
    </row>
    <row r="29" spans="1:21" ht="18.75" customHeight="1" x14ac:dyDescent="0.35">
      <c r="A29">
        <v>10</v>
      </c>
      <c r="B29" s="3" t="s">
        <v>59</v>
      </c>
      <c r="C29" s="141"/>
      <c r="D29" s="23" t="s">
        <v>51</v>
      </c>
      <c r="E29" s="140"/>
      <c r="F29" s="11"/>
      <c r="G29" s="12"/>
      <c r="H29" s="12"/>
      <c r="I29" s="12"/>
      <c r="J29" s="12"/>
      <c r="K29" s="12"/>
      <c r="L29" s="12"/>
      <c r="M29" s="12"/>
      <c r="N29" s="12"/>
      <c r="O29" s="12">
        <v>1</v>
      </c>
      <c r="P29" s="12"/>
      <c r="Q29" s="16"/>
      <c r="R29" s="138"/>
      <c r="S29" s="3" t="s">
        <v>69</v>
      </c>
      <c r="T29" s="137"/>
      <c r="U29" s="3" t="s">
        <v>76</v>
      </c>
    </row>
    <row r="30" spans="1:21" ht="18" customHeight="1" x14ac:dyDescent="0.35">
      <c r="A30">
        <v>11</v>
      </c>
      <c r="B30" s="3" t="s">
        <v>233</v>
      </c>
      <c r="C30" s="141"/>
      <c r="D30" s="23">
        <v>0</v>
      </c>
      <c r="E30" s="140"/>
      <c r="F30" s="26"/>
      <c r="G30" s="12"/>
      <c r="H30" s="27"/>
      <c r="I30" s="6"/>
      <c r="J30" s="6"/>
      <c r="K30" s="6"/>
      <c r="L30" s="6"/>
      <c r="M30" s="6"/>
      <c r="N30" s="6"/>
      <c r="O30" s="6"/>
      <c r="P30" s="12" t="s">
        <v>89</v>
      </c>
      <c r="Q30" s="16"/>
      <c r="R30" s="138"/>
      <c r="S30" s="3" t="s">
        <v>234</v>
      </c>
      <c r="T30" s="137"/>
      <c r="U30" s="3" t="s">
        <v>77</v>
      </c>
    </row>
    <row r="31" spans="1:21" ht="15" customHeight="1" x14ac:dyDescent="0.35">
      <c r="A31">
        <v>12</v>
      </c>
      <c r="B31" s="4" t="s">
        <v>83</v>
      </c>
      <c r="C31" s="141"/>
      <c r="D31" s="21">
        <v>0</v>
      </c>
      <c r="E31" s="140"/>
      <c r="F31" s="7"/>
      <c r="G31" s="14" t="s">
        <v>81</v>
      </c>
      <c r="H31" s="8"/>
      <c r="I31" s="8"/>
      <c r="J31" s="8"/>
      <c r="K31" s="8"/>
      <c r="L31" s="8"/>
      <c r="M31" s="8"/>
      <c r="N31" s="8"/>
      <c r="O31" s="8"/>
      <c r="P31" s="14"/>
      <c r="Q31" s="17" t="s">
        <v>86</v>
      </c>
      <c r="S31" s="4" t="s">
        <v>84</v>
      </c>
      <c r="T31" s="137"/>
      <c r="U31" s="4" t="s">
        <v>85</v>
      </c>
    </row>
    <row r="32" spans="1:21" ht="15" customHeight="1" x14ac:dyDescent="0.25">
      <c r="C32" s="5"/>
      <c r="E32" s="5"/>
    </row>
    <row r="33" spans="1:19" x14ac:dyDescent="0.25">
      <c r="A33" s="5"/>
      <c r="B33" s="5"/>
      <c r="C33" s="5"/>
      <c r="D33" s="5"/>
      <c r="E33" s="5"/>
      <c r="F33" s="5"/>
    </row>
    <row r="34" spans="1:19" x14ac:dyDescent="0.25">
      <c r="A34" s="5"/>
      <c r="B34" s="5"/>
      <c r="C34" s="5"/>
      <c r="D34" s="5"/>
      <c r="E34" s="5"/>
      <c r="F34" s="5"/>
      <c r="S34" s="6"/>
    </row>
    <row r="36" spans="1:19" x14ac:dyDescent="0.25">
      <c r="E36" s="25"/>
    </row>
  </sheetData>
  <mergeCells count="8">
    <mergeCell ref="R3:R14"/>
    <mergeCell ref="T3:T14"/>
    <mergeCell ref="C4:C12"/>
    <mergeCell ref="E4:E12"/>
    <mergeCell ref="C20:C31"/>
    <mergeCell ref="E20:E31"/>
    <mergeCell ref="R20:R30"/>
    <mergeCell ref="T20:T31"/>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AB41"/>
  <sheetViews>
    <sheetView topLeftCell="A10" zoomScaleNormal="100" workbookViewId="0">
      <selection activeCell="Q35" sqref="Q35"/>
    </sheetView>
  </sheetViews>
  <sheetFormatPr baseColWidth="10" defaultRowHeight="15" x14ac:dyDescent="0.25"/>
  <cols>
    <col min="1" max="18" width="8.7109375" customWidth="1"/>
    <col min="19" max="21" width="8.7109375" style="46" customWidth="1"/>
    <col min="22" max="28" width="8.7109375" customWidth="1"/>
  </cols>
  <sheetData>
    <row r="2" spans="1:28" ht="18" x14ac:dyDescent="0.35">
      <c r="Y2" s="2" t="s">
        <v>82</v>
      </c>
    </row>
    <row r="3" spans="1:28" ht="18" x14ac:dyDescent="0.35">
      <c r="F3">
        <v>1</v>
      </c>
      <c r="G3">
        <v>2</v>
      </c>
      <c r="H3">
        <v>3</v>
      </c>
      <c r="I3">
        <v>4</v>
      </c>
      <c r="J3">
        <v>5</v>
      </c>
      <c r="K3">
        <v>6</v>
      </c>
      <c r="L3">
        <v>7</v>
      </c>
      <c r="M3">
        <v>8</v>
      </c>
      <c r="N3">
        <v>9</v>
      </c>
      <c r="O3">
        <v>10</v>
      </c>
      <c r="P3">
        <v>11</v>
      </c>
      <c r="Q3">
        <v>12</v>
      </c>
      <c r="R3" s="46">
        <v>13</v>
      </c>
      <c r="S3" s="46">
        <v>14</v>
      </c>
      <c r="T3" s="46">
        <v>15</v>
      </c>
      <c r="U3" s="46">
        <v>16</v>
      </c>
      <c r="V3" s="46">
        <v>17</v>
      </c>
      <c r="W3" s="46">
        <v>18</v>
      </c>
      <c r="X3" s="142" t="s">
        <v>37</v>
      </c>
      <c r="Y3" s="3" t="s">
        <v>16</v>
      </c>
      <c r="Z3" s="142" t="s">
        <v>38</v>
      </c>
      <c r="AA3" s="5"/>
    </row>
    <row r="4" spans="1:28" ht="18" customHeight="1" x14ac:dyDescent="0.35">
      <c r="A4">
        <v>1</v>
      </c>
      <c r="B4" s="2" t="s">
        <v>304</v>
      </c>
      <c r="C4" s="138" t="s">
        <v>79</v>
      </c>
      <c r="D4" s="20">
        <v>0</v>
      </c>
      <c r="E4" s="139"/>
      <c r="F4" s="9"/>
      <c r="G4" s="10"/>
      <c r="H4" s="10"/>
      <c r="I4" s="10"/>
      <c r="J4" s="10"/>
      <c r="K4" s="10"/>
      <c r="L4" s="10"/>
      <c r="M4" s="10"/>
      <c r="N4" s="10"/>
      <c r="O4" s="10"/>
      <c r="P4" s="10"/>
      <c r="Q4" s="10"/>
      <c r="R4" s="10"/>
      <c r="S4" s="19">
        <v>1</v>
      </c>
      <c r="T4" s="19">
        <v>1</v>
      </c>
      <c r="U4" s="19"/>
      <c r="V4" s="10"/>
      <c r="W4" s="15"/>
      <c r="X4" s="142"/>
      <c r="Y4" s="3" t="s">
        <v>17</v>
      </c>
      <c r="Z4" s="142"/>
      <c r="AA4" s="2"/>
      <c r="AB4">
        <v>1</v>
      </c>
    </row>
    <row r="5" spans="1:28" s="46" customFormat="1" ht="18" customHeight="1" x14ac:dyDescent="0.35">
      <c r="A5" s="46">
        <v>2</v>
      </c>
      <c r="B5" s="3" t="s">
        <v>87</v>
      </c>
      <c r="C5" s="138"/>
      <c r="D5" s="43">
        <v>0</v>
      </c>
      <c r="E5" s="139"/>
      <c r="F5" s="11"/>
      <c r="G5" s="12"/>
      <c r="H5" s="12"/>
      <c r="I5" s="12"/>
      <c r="J5" s="12"/>
      <c r="K5" s="12"/>
      <c r="L5" s="12"/>
      <c r="M5" s="12"/>
      <c r="N5" s="12"/>
      <c r="O5" s="12"/>
      <c r="P5" s="12"/>
      <c r="Q5" s="12"/>
      <c r="R5" s="12"/>
      <c r="S5" s="41">
        <v>1</v>
      </c>
      <c r="T5" s="41"/>
      <c r="U5" s="41">
        <v>1</v>
      </c>
      <c r="V5" s="12"/>
      <c r="W5" s="16"/>
      <c r="X5" s="142"/>
      <c r="Y5" s="3" t="s">
        <v>56</v>
      </c>
      <c r="Z5" s="142"/>
      <c r="AA5" s="3"/>
    </row>
    <row r="6" spans="1:28" ht="18" customHeight="1" x14ac:dyDescent="0.35">
      <c r="A6" s="46">
        <v>3</v>
      </c>
      <c r="B6" s="3" t="s">
        <v>9</v>
      </c>
      <c r="C6" s="138"/>
      <c r="D6" s="31">
        <v>0</v>
      </c>
      <c r="E6" s="140"/>
      <c r="F6" s="11"/>
      <c r="G6" s="12">
        <v>1</v>
      </c>
      <c r="H6" s="12"/>
      <c r="I6" s="12">
        <v>1</v>
      </c>
      <c r="J6" s="12"/>
      <c r="K6" s="12"/>
      <c r="L6" s="12"/>
      <c r="M6" s="12"/>
      <c r="N6" s="12"/>
      <c r="O6" s="12"/>
      <c r="P6" s="12"/>
      <c r="Q6" s="12"/>
      <c r="R6" s="12"/>
      <c r="S6" s="12"/>
      <c r="T6" s="12"/>
      <c r="U6" s="12"/>
      <c r="V6" s="12"/>
      <c r="W6" s="16"/>
      <c r="X6" s="142"/>
      <c r="Y6" s="3" t="s">
        <v>57</v>
      </c>
      <c r="Z6" s="142"/>
      <c r="AA6" s="3"/>
      <c r="AB6">
        <v>2</v>
      </c>
    </row>
    <row r="7" spans="1:28" ht="18" customHeight="1" x14ac:dyDescent="0.35">
      <c r="A7" s="46">
        <v>4</v>
      </c>
      <c r="B7" s="3" t="s">
        <v>10</v>
      </c>
      <c r="C7" s="138"/>
      <c r="D7" s="31">
        <v>0</v>
      </c>
      <c r="E7" s="140"/>
      <c r="F7" s="11" t="s">
        <v>307</v>
      </c>
      <c r="G7" s="12" t="s">
        <v>308</v>
      </c>
      <c r="H7" s="12" t="s">
        <v>309</v>
      </c>
      <c r="I7" s="12"/>
      <c r="J7" s="12">
        <v>1</v>
      </c>
      <c r="K7" s="12"/>
      <c r="L7" s="12"/>
      <c r="M7" s="12"/>
      <c r="N7" s="12"/>
      <c r="O7" s="12"/>
      <c r="P7" s="12"/>
      <c r="Q7" s="12"/>
      <c r="R7" s="12"/>
      <c r="S7" s="12"/>
      <c r="T7" s="12"/>
      <c r="U7" s="12"/>
      <c r="V7" s="12"/>
      <c r="W7" s="16"/>
      <c r="X7" s="142"/>
      <c r="Y7" s="3" t="s">
        <v>58</v>
      </c>
      <c r="Z7" s="142"/>
      <c r="AA7" s="3" t="s">
        <v>39</v>
      </c>
      <c r="AB7">
        <v>3</v>
      </c>
    </row>
    <row r="8" spans="1:28" ht="18" customHeight="1" x14ac:dyDescent="0.35">
      <c r="A8" s="46">
        <v>5</v>
      </c>
      <c r="B8" s="3" t="s">
        <v>11</v>
      </c>
      <c r="C8" s="138"/>
      <c r="D8" s="31">
        <v>0</v>
      </c>
      <c r="E8" s="140"/>
      <c r="F8" s="11" t="s">
        <v>320</v>
      </c>
      <c r="G8" s="12" t="s">
        <v>319</v>
      </c>
      <c r="H8" s="12" t="s">
        <v>310</v>
      </c>
      <c r="I8" s="12"/>
      <c r="J8" s="12"/>
      <c r="K8" s="12">
        <v>1</v>
      </c>
      <c r="L8" s="12"/>
      <c r="M8" s="12"/>
      <c r="N8" s="12"/>
      <c r="O8" s="12"/>
      <c r="P8" s="12"/>
      <c r="Q8" s="12"/>
      <c r="R8" s="12"/>
      <c r="S8" s="12"/>
      <c r="T8" s="12"/>
      <c r="U8" s="12"/>
      <c r="V8" s="12"/>
      <c r="W8" s="16"/>
      <c r="X8" s="142"/>
      <c r="Y8" s="3" t="s">
        <v>62</v>
      </c>
      <c r="Z8" s="142"/>
      <c r="AA8" s="3" t="s">
        <v>40</v>
      </c>
      <c r="AB8">
        <v>4</v>
      </c>
    </row>
    <row r="9" spans="1:28" ht="18" customHeight="1" x14ac:dyDescent="0.35">
      <c r="A9" s="46">
        <v>6</v>
      </c>
      <c r="B9" s="3" t="s">
        <v>12</v>
      </c>
      <c r="C9" s="138"/>
      <c r="D9" s="31">
        <v>0</v>
      </c>
      <c r="E9" s="140"/>
      <c r="F9" s="11" t="s">
        <v>324</v>
      </c>
      <c r="G9" s="12" t="s">
        <v>318</v>
      </c>
      <c r="H9" s="12" t="s">
        <v>311</v>
      </c>
      <c r="I9" s="12"/>
      <c r="J9" s="12"/>
      <c r="K9" s="12"/>
      <c r="L9" s="12">
        <v>1</v>
      </c>
      <c r="M9" s="12"/>
      <c r="N9" s="12"/>
      <c r="O9" s="12"/>
      <c r="P9" s="12"/>
      <c r="Q9" s="12"/>
      <c r="R9" s="12"/>
      <c r="S9" s="12"/>
      <c r="T9" s="12"/>
      <c r="U9" s="12"/>
      <c r="V9" s="12"/>
      <c r="W9" s="16"/>
      <c r="X9" s="142"/>
      <c r="Y9" s="3" t="s">
        <v>61</v>
      </c>
      <c r="Z9" s="142"/>
      <c r="AA9" s="3" t="s">
        <v>41</v>
      </c>
      <c r="AB9">
        <v>5</v>
      </c>
    </row>
    <row r="10" spans="1:28" ht="18" customHeight="1" x14ac:dyDescent="0.35">
      <c r="A10" s="46">
        <v>7</v>
      </c>
      <c r="B10" s="3" t="s">
        <v>13</v>
      </c>
      <c r="C10" s="138"/>
      <c r="D10" s="31">
        <v>0</v>
      </c>
      <c r="E10" s="140"/>
      <c r="F10" s="11" t="s">
        <v>321</v>
      </c>
      <c r="G10" s="12" t="s">
        <v>317</v>
      </c>
      <c r="H10" s="12" t="s">
        <v>312</v>
      </c>
      <c r="I10" s="12"/>
      <c r="J10" s="12"/>
      <c r="K10" s="12"/>
      <c r="L10" s="12"/>
      <c r="M10" s="12">
        <v>1</v>
      </c>
      <c r="N10" s="12"/>
      <c r="O10" s="12"/>
      <c r="P10" s="12"/>
      <c r="Q10" s="12"/>
      <c r="R10" s="12"/>
      <c r="S10" s="12"/>
      <c r="T10" s="12"/>
      <c r="U10" s="12"/>
      <c r="V10" s="12"/>
      <c r="W10" s="16"/>
      <c r="X10" s="142"/>
      <c r="Y10" s="3" t="s">
        <v>60</v>
      </c>
      <c r="Z10" s="142"/>
      <c r="AA10" s="3" t="s">
        <v>42</v>
      </c>
      <c r="AB10">
        <v>6</v>
      </c>
    </row>
    <row r="11" spans="1:28" ht="18" customHeight="1" x14ac:dyDescent="0.35">
      <c r="A11" s="46">
        <v>8</v>
      </c>
      <c r="B11" s="3" t="s">
        <v>14</v>
      </c>
      <c r="C11" s="138"/>
      <c r="D11" s="31">
        <v>0</v>
      </c>
      <c r="E11" s="140"/>
      <c r="F11" s="11" t="s">
        <v>322</v>
      </c>
      <c r="G11" s="12" t="s">
        <v>316</v>
      </c>
      <c r="H11" s="12" t="s">
        <v>313</v>
      </c>
      <c r="I11" s="12"/>
      <c r="J11" s="12"/>
      <c r="K11" s="12"/>
      <c r="L11" s="12"/>
      <c r="M11" s="12"/>
      <c r="N11" s="12">
        <v>1</v>
      </c>
      <c r="O11" s="12"/>
      <c r="P11" s="12"/>
      <c r="Q11" s="12"/>
      <c r="R11" s="12"/>
      <c r="S11" s="12"/>
      <c r="T11" s="12"/>
      <c r="U11" s="12"/>
      <c r="V11" s="12"/>
      <c r="W11" s="16"/>
      <c r="X11" s="142"/>
      <c r="Y11" s="3" t="s">
        <v>59</v>
      </c>
      <c r="Z11" s="142"/>
      <c r="AA11" s="3" t="s">
        <v>43</v>
      </c>
      <c r="AB11">
        <v>7</v>
      </c>
    </row>
    <row r="12" spans="1:28" ht="18" customHeight="1" x14ac:dyDescent="0.35">
      <c r="A12" s="46">
        <v>9</v>
      </c>
      <c r="B12" s="3" t="s">
        <v>15</v>
      </c>
      <c r="C12" s="138"/>
      <c r="D12" s="31">
        <v>0</v>
      </c>
      <c r="E12" s="140"/>
      <c r="F12" s="11" t="s">
        <v>323</v>
      </c>
      <c r="G12" s="12" t="s">
        <v>315</v>
      </c>
      <c r="H12" s="12" t="s">
        <v>314</v>
      </c>
      <c r="I12" s="12"/>
      <c r="J12" s="12"/>
      <c r="K12" s="12"/>
      <c r="L12" s="12"/>
      <c r="M12" s="12"/>
      <c r="N12" s="12"/>
      <c r="O12" s="12">
        <v>1</v>
      </c>
      <c r="P12" s="12"/>
      <c r="Q12" s="12"/>
      <c r="R12" s="12"/>
      <c r="S12" s="12"/>
      <c r="T12" s="12"/>
      <c r="U12" s="12"/>
      <c r="V12" s="12"/>
      <c r="W12" s="16"/>
      <c r="X12" s="142"/>
      <c r="Y12" s="3" t="s">
        <v>545</v>
      </c>
      <c r="Z12" s="142"/>
      <c r="AA12" s="3" t="s">
        <v>44</v>
      </c>
      <c r="AB12">
        <v>8</v>
      </c>
    </row>
    <row r="13" spans="1:28" ht="18" customHeight="1" x14ac:dyDescent="0.35">
      <c r="A13" s="46">
        <v>10</v>
      </c>
      <c r="B13" s="3" t="s">
        <v>547</v>
      </c>
      <c r="C13" s="138"/>
      <c r="D13" s="31">
        <v>0</v>
      </c>
      <c r="E13" s="140"/>
      <c r="F13" s="11"/>
      <c r="G13" s="12"/>
      <c r="H13" s="12"/>
      <c r="I13" s="12"/>
      <c r="J13" s="12"/>
      <c r="K13" s="12"/>
      <c r="L13" s="12"/>
      <c r="M13" s="12"/>
      <c r="N13" s="12"/>
      <c r="O13" s="12"/>
      <c r="P13" s="12">
        <v>1</v>
      </c>
      <c r="Q13" s="12"/>
      <c r="R13" s="12">
        <v>1</v>
      </c>
      <c r="S13" s="12"/>
      <c r="T13" s="12"/>
      <c r="U13" s="12"/>
      <c r="V13" s="12"/>
      <c r="W13" s="16"/>
      <c r="X13" s="142"/>
      <c r="Y13" s="3" t="s">
        <v>543</v>
      </c>
      <c r="Z13" s="142"/>
      <c r="AA13" s="3" t="s">
        <v>238</v>
      </c>
      <c r="AB13">
        <v>9</v>
      </c>
    </row>
    <row r="14" spans="1:28" ht="18" customHeight="1" x14ac:dyDescent="0.35">
      <c r="A14" s="46">
        <v>11</v>
      </c>
      <c r="B14" s="4" t="s">
        <v>515</v>
      </c>
      <c r="C14" s="138"/>
      <c r="D14" s="22" t="s">
        <v>80</v>
      </c>
      <c r="E14" s="140"/>
      <c r="F14" s="13"/>
      <c r="G14" s="14"/>
      <c r="H14" s="14"/>
      <c r="I14" s="14"/>
      <c r="J14" s="14"/>
      <c r="K14" s="14"/>
      <c r="L14" s="14"/>
      <c r="M14" s="14"/>
      <c r="N14" s="14"/>
      <c r="O14" s="14"/>
      <c r="P14" s="14"/>
      <c r="Q14" s="14"/>
      <c r="R14" s="76" t="s">
        <v>565</v>
      </c>
      <c r="S14" s="14" t="s">
        <v>55</v>
      </c>
      <c r="T14" s="14"/>
      <c r="U14" s="14"/>
      <c r="V14" s="14">
        <v>1</v>
      </c>
      <c r="W14" s="70"/>
      <c r="X14" s="142"/>
      <c r="Y14" s="3" t="s">
        <v>544</v>
      </c>
      <c r="Z14" s="142"/>
      <c r="AA14" s="69"/>
      <c r="AB14">
        <v>10</v>
      </c>
    </row>
    <row r="15" spans="1:28" ht="18" customHeight="1" x14ac:dyDescent="0.35">
      <c r="B15" s="6"/>
      <c r="C15" s="32"/>
      <c r="D15" s="32"/>
      <c r="E15" s="32"/>
      <c r="F15" s="12"/>
      <c r="G15" s="12"/>
      <c r="H15" s="12"/>
      <c r="I15" s="12"/>
      <c r="J15" s="12"/>
      <c r="K15" s="12"/>
      <c r="L15" s="12"/>
      <c r="M15" s="12"/>
      <c r="N15" s="12"/>
      <c r="O15" s="12"/>
      <c r="P15" s="12"/>
      <c r="Q15" s="12"/>
      <c r="R15" s="12"/>
      <c r="S15" s="12"/>
      <c r="T15" s="12"/>
      <c r="U15" s="12"/>
      <c r="V15" s="12"/>
      <c r="W15" s="12"/>
      <c r="X15" s="142"/>
      <c r="Y15" s="3" t="s">
        <v>233</v>
      </c>
      <c r="Z15" s="142"/>
      <c r="AA15" s="6"/>
    </row>
    <row r="16" spans="1:28" ht="18" customHeight="1" x14ac:dyDescent="0.35">
      <c r="X16" s="142"/>
      <c r="Y16" s="3" t="s">
        <v>83</v>
      </c>
      <c r="Z16" s="142"/>
    </row>
    <row r="17" spans="1:28" ht="18" customHeight="1" x14ac:dyDescent="0.35">
      <c r="B17" s="6" t="s">
        <v>88</v>
      </c>
      <c r="Y17" s="3" t="s">
        <v>305</v>
      </c>
      <c r="Z17" s="6"/>
    </row>
    <row r="18" spans="1:28" ht="18" customHeight="1" x14ac:dyDescent="0.35">
      <c r="Y18" s="3" t="s">
        <v>516</v>
      </c>
      <c r="Z18" s="6"/>
    </row>
    <row r="19" spans="1:28" s="46" customFormat="1" ht="18" customHeight="1" x14ac:dyDescent="0.35">
      <c r="Y19" s="4" t="s">
        <v>517</v>
      </c>
      <c r="Z19" s="6"/>
    </row>
    <row r="20" spans="1:28" s="46" customFormat="1" ht="18" customHeight="1" x14ac:dyDescent="0.25">
      <c r="Z20" s="6"/>
    </row>
    <row r="21" spans="1:28" ht="18" customHeight="1" x14ac:dyDescent="0.25">
      <c r="Y21" s="38"/>
      <c r="Z21" s="39"/>
      <c r="AA21" s="38"/>
    </row>
    <row r="22" spans="1:28" ht="18" customHeight="1" x14ac:dyDescent="0.25">
      <c r="Y22" s="39"/>
      <c r="Z22" s="38"/>
      <c r="AA22" s="38"/>
    </row>
    <row r="23" spans="1:28" ht="18" customHeight="1" x14ac:dyDescent="0.25">
      <c r="F23" s="39">
        <v>1</v>
      </c>
      <c r="G23" s="39">
        <v>2</v>
      </c>
      <c r="H23" s="39">
        <v>3</v>
      </c>
      <c r="I23" s="39">
        <v>4</v>
      </c>
      <c r="J23" s="39">
        <v>5</v>
      </c>
      <c r="K23" s="39">
        <v>6</v>
      </c>
      <c r="L23" s="39">
        <v>7</v>
      </c>
      <c r="M23" s="39">
        <v>8</v>
      </c>
      <c r="N23" s="39">
        <v>9</v>
      </c>
      <c r="O23" s="39">
        <v>10</v>
      </c>
      <c r="P23" s="39">
        <v>11</v>
      </c>
      <c r="Q23" s="39">
        <v>12</v>
      </c>
      <c r="R23" s="39">
        <v>13</v>
      </c>
      <c r="S23" s="39">
        <v>14</v>
      </c>
      <c r="T23" s="39">
        <v>15</v>
      </c>
      <c r="U23" s="39">
        <v>16</v>
      </c>
      <c r="V23" s="39">
        <v>17</v>
      </c>
      <c r="W23" s="39">
        <v>18</v>
      </c>
    </row>
    <row r="24" spans="1:28" ht="18" customHeight="1" x14ac:dyDescent="0.35">
      <c r="A24">
        <v>1</v>
      </c>
      <c r="B24" s="2" t="s">
        <v>82</v>
      </c>
      <c r="C24" s="141" t="s">
        <v>79</v>
      </c>
      <c r="D24" s="20">
        <v>0</v>
      </c>
      <c r="E24" s="140" t="s">
        <v>38</v>
      </c>
      <c r="F24" s="18" t="s">
        <v>46</v>
      </c>
      <c r="G24" s="19" t="s">
        <v>47</v>
      </c>
      <c r="H24" s="10"/>
      <c r="I24" s="10"/>
      <c r="J24" s="10"/>
      <c r="K24" s="10"/>
      <c r="L24" s="10"/>
      <c r="M24" s="10"/>
      <c r="N24" s="10"/>
      <c r="O24" s="10"/>
      <c r="P24" s="10"/>
      <c r="Q24" s="10"/>
      <c r="R24" s="10"/>
      <c r="S24" s="10"/>
      <c r="T24" s="10"/>
      <c r="U24" s="10"/>
      <c r="V24" s="10"/>
      <c r="W24" s="15"/>
      <c r="X24" s="140" t="s">
        <v>37</v>
      </c>
      <c r="Y24" s="2" t="s">
        <v>16</v>
      </c>
      <c r="Z24" s="143" t="s">
        <v>38</v>
      </c>
      <c r="AA24" s="2" t="s">
        <v>78</v>
      </c>
      <c r="AB24">
        <v>1</v>
      </c>
    </row>
    <row r="25" spans="1:28" ht="18" customHeight="1" x14ac:dyDescent="0.35">
      <c r="A25">
        <v>2</v>
      </c>
      <c r="B25" s="3" t="s">
        <v>16</v>
      </c>
      <c r="C25" s="141"/>
      <c r="D25" s="67">
        <v>0</v>
      </c>
      <c r="E25" s="140"/>
      <c r="F25" s="11">
        <v>1</v>
      </c>
      <c r="G25" s="12"/>
      <c r="H25" s="12"/>
      <c r="I25" s="12"/>
      <c r="J25" s="12"/>
      <c r="K25" s="12"/>
      <c r="L25" s="12"/>
      <c r="M25" s="12"/>
      <c r="N25" s="12"/>
      <c r="O25" s="12"/>
      <c r="P25" s="12"/>
      <c r="Q25" s="12"/>
      <c r="R25" s="12"/>
      <c r="S25" s="12"/>
      <c r="T25" s="12"/>
      <c r="U25" s="12"/>
      <c r="V25" s="12"/>
      <c r="W25" s="16"/>
      <c r="X25" s="140"/>
      <c r="Y25" s="3" t="s">
        <v>17</v>
      </c>
      <c r="Z25" s="143"/>
      <c r="AA25" s="3"/>
      <c r="AB25">
        <v>2</v>
      </c>
    </row>
    <row r="26" spans="1:28" ht="18" customHeight="1" x14ac:dyDescent="0.35">
      <c r="A26">
        <v>3</v>
      </c>
      <c r="B26" s="3" t="s">
        <v>17</v>
      </c>
      <c r="C26" s="141"/>
      <c r="D26" s="67">
        <v>0</v>
      </c>
      <c r="E26" s="140"/>
      <c r="F26" s="11"/>
      <c r="G26" s="12">
        <v>1</v>
      </c>
      <c r="H26" s="12"/>
      <c r="I26" s="6"/>
      <c r="J26" s="6"/>
      <c r="K26" s="6"/>
      <c r="L26" s="6"/>
      <c r="M26" s="6"/>
      <c r="N26" s="6"/>
      <c r="O26" s="6"/>
      <c r="P26" s="12"/>
      <c r="Q26" s="12"/>
      <c r="R26" s="12"/>
      <c r="S26" s="12"/>
      <c r="T26" s="12"/>
      <c r="U26" s="12"/>
      <c r="V26" s="12"/>
      <c r="W26" s="16"/>
      <c r="X26" s="140"/>
      <c r="Y26" s="3" t="s">
        <v>18</v>
      </c>
      <c r="Z26" s="143"/>
      <c r="AA26" s="3"/>
      <c r="AB26">
        <v>3</v>
      </c>
    </row>
    <row r="27" spans="1:28" ht="18" customHeight="1" x14ac:dyDescent="0.35">
      <c r="A27">
        <v>4</v>
      </c>
      <c r="B27" s="3" t="s">
        <v>56</v>
      </c>
      <c r="C27" s="141"/>
      <c r="D27" s="67" t="s">
        <v>48</v>
      </c>
      <c r="E27" s="140"/>
      <c r="F27" s="11"/>
      <c r="G27" s="12"/>
      <c r="H27" s="12"/>
      <c r="I27" s="12">
        <v>1</v>
      </c>
      <c r="J27" s="12"/>
      <c r="K27" s="12"/>
      <c r="L27" s="12"/>
      <c r="M27" s="12"/>
      <c r="N27" s="12"/>
      <c r="O27" s="12"/>
      <c r="P27" s="12"/>
      <c r="Q27" s="12"/>
      <c r="R27" s="12"/>
      <c r="S27" s="12"/>
      <c r="T27" s="12"/>
      <c r="U27" s="12"/>
      <c r="V27" s="12"/>
      <c r="W27" s="16"/>
      <c r="X27" s="140"/>
      <c r="Y27" s="3" t="s">
        <v>63</v>
      </c>
      <c r="Z27" s="143"/>
      <c r="AA27" s="3" t="s">
        <v>70</v>
      </c>
      <c r="AB27" s="46">
        <v>4</v>
      </c>
    </row>
    <row r="28" spans="1:28" ht="18" customHeight="1" x14ac:dyDescent="0.35">
      <c r="A28">
        <v>5</v>
      </c>
      <c r="B28" s="3" t="s">
        <v>57</v>
      </c>
      <c r="C28" s="141"/>
      <c r="D28" s="67" t="s">
        <v>52</v>
      </c>
      <c r="E28" s="140"/>
      <c r="F28" s="11"/>
      <c r="G28" s="12"/>
      <c r="H28" s="12"/>
      <c r="I28" s="12"/>
      <c r="J28" s="12">
        <v>1</v>
      </c>
      <c r="K28" s="12"/>
      <c r="L28" s="12"/>
      <c r="M28" s="12"/>
      <c r="N28" s="12"/>
      <c r="O28" s="12"/>
      <c r="P28" s="12"/>
      <c r="Q28" s="12"/>
      <c r="R28" s="12"/>
      <c r="S28" s="12"/>
      <c r="T28" s="12"/>
      <c r="U28" s="12"/>
      <c r="V28" s="12"/>
      <c r="W28" s="16"/>
      <c r="X28" s="140"/>
      <c r="Y28" s="3" t="s">
        <v>64</v>
      </c>
      <c r="Z28" s="143"/>
      <c r="AA28" s="3" t="s">
        <v>71</v>
      </c>
      <c r="AB28" s="46">
        <v>5</v>
      </c>
    </row>
    <row r="29" spans="1:28" ht="18" customHeight="1" x14ac:dyDescent="0.35">
      <c r="A29">
        <v>6</v>
      </c>
      <c r="B29" s="3" t="s">
        <v>58</v>
      </c>
      <c r="C29" s="141"/>
      <c r="D29" s="67" t="s">
        <v>49</v>
      </c>
      <c r="E29" s="140"/>
      <c r="F29" s="11"/>
      <c r="G29" s="12"/>
      <c r="H29" s="12"/>
      <c r="I29" s="12"/>
      <c r="J29" s="12"/>
      <c r="K29" s="12">
        <v>1</v>
      </c>
      <c r="L29" s="12"/>
      <c r="M29" s="12"/>
      <c r="N29" s="12"/>
      <c r="O29" s="12"/>
      <c r="P29" s="12"/>
      <c r="Q29" s="12"/>
      <c r="R29" s="12"/>
      <c r="S29" s="12"/>
      <c r="T29" s="12"/>
      <c r="U29" s="12"/>
      <c r="V29" s="12"/>
      <c r="W29" s="16"/>
      <c r="X29" s="140"/>
      <c r="Y29" s="3" t="s">
        <v>65</v>
      </c>
      <c r="Z29" s="143"/>
      <c r="AA29" s="3" t="s">
        <v>73</v>
      </c>
      <c r="AB29" s="46">
        <v>6</v>
      </c>
    </row>
    <row r="30" spans="1:28" ht="18" customHeight="1" x14ac:dyDescent="0.35">
      <c r="A30" s="46">
        <v>7</v>
      </c>
      <c r="B30" s="3" t="s">
        <v>62</v>
      </c>
      <c r="C30" s="141"/>
      <c r="D30" s="67" t="s">
        <v>53</v>
      </c>
      <c r="E30" s="140"/>
      <c r="F30" s="11"/>
      <c r="G30" s="12"/>
      <c r="H30" s="12"/>
      <c r="I30" s="12"/>
      <c r="J30" s="12"/>
      <c r="K30" s="12"/>
      <c r="L30" s="12">
        <v>1</v>
      </c>
      <c r="M30" s="12"/>
      <c r="N30" s="12"/>
      <c r="O30" s="12"/>
      <c r="P30" s="12"/>
      <c r="Q30" s="12"/>
      <c r="R30" s="12"/>
      <c r="S30" s="12"/>
      <c r="T30" s="12"/>
      <c r="U30" s="12"/>
      <c r="V30" s="12"/>
      <c r="W30" s="16"/>
      <c r="X30" s="140"/>
      <c r="Y30" s="3" t="s">
        <v>66</v>
      </c>
      <c r="Z30" s="143"/>
      <c r="AA30" s="3" t="s">
        <v>72</v>
      </c>
      <c r="AB30" s="46">
        <v>7</v>
      </c>
    </row>
    <row r="31" spans="1:28" ht="18" customHeight="1" x14ac:dyDescent="0.35">
      <c r="A31" s="46">
        <v>8</v>
      </c>
      <c r="B31" s="3" t="s">
        <v>61</v>
      </c>
      <c r="C31" s="141"/>
      <c r="D31" s="67" t="s">
        <v>50</v>
      </c>
      <c r="E31" s="140"/>
      <c r="F31" s="11"/>
      <c r="G31" s="12"/>
      <c r="H31" s="12"/>
      <c r="I31" s="12"/>
      <c r="J31" s="12"/>
      <c r="K31" s="12"/>
      <c r="L31" s="12"/>
      <c r="M31" s="12">
        <v>1</v>
      </c>
      <c r="N31" s="12"/>
      <c r="O31" s="12"/>
      <c r="P31" s="12"/>
      <c r="Q31" s="12"/>
      <c r="R31" s="12"/>
      <c r="S31" s="12"/>
      <c r="T31" s="12"/>
      <c r="U31" s="12"/>
      <c r="V31" s="12"/>
      <c r="W31" s="16"/>
      <c r="X31" s="140"/>
      <c r="Y31" s="3" t="s">
        <v>67</v>
      </c>
      <c r="Z31" s="143"/>
      <c r="AA31" s="3" t="s">
        <v>74</v>
      </c>
      <c r="AB31" s="46">
        <v>8</v>
      </c>
    </row>
    <row r="32" spans="1:28" ht="18" customHeight="1" x14ac:dyDescent="0.35">
      <c r="A32" s="46">
        <v>9</v>
      </c>
      <c r="B32" s="3" t="s">
        <v>60</v>
      </c>
      <c r="C32" s="141"/>
      <c r="D32" s="67" t="s">
        <v>54</v>
      </c>
      <c r="E32" s="140"/>
      <c r="F32" s="11"/>
      <c r="G32" s="12"/>
      <c r="H32" s="12"/>
      <c r="I32" s="12"/>
      <c r="J32" s="12"/>
      <c r="K32" s="12"/>
      <c r="L32" s="12"/>
      <c r="M32" s="12"/>
      <c r="N32" s="12">
        <v>1</v>
      </c>
      <c r="O32" s="12"/>
      <c r="P32" s="12"/>
      <c r="Q32" s="12"/>
      <c r="R32" s="12"/>
      <c r="S32" s="12"/>
      <c r="T32" s="12"/>
      <c r="U32" s="12"/>
      <c r="V32" s="12"/>
      <c r="W32" s="16"/>
      <c r="X32" s="140"/>
      <c r="Y32" s="3" t="s">
        <v>68</v>
      </c>
      <c r="Z32" s="143"/>
      <c r="AA32" s="3" t="s">
        <v>75</v>
      </c>
      <c r="AB32" s="46">
        <v>9</v>
      </c>
    </row>
    <row r="33" spans="1:28" ht="18" customHeight="1" x14ac:dyDescent="0.35">
      <c r="A33" s="46">
        <v>10</v>
      </c>
      <c r="B33" s="3" t="s">
        <v>59</v>
      </c>
      <c r="C33" s="141"/>
      <c r="D33" s="67" t="s">
        <v>51</v>
      </c>
      <c r="E33" s="140"/>
      <c r="F33" s="11"/>
      <c r="G33" s="12"/>
      <c r="H33" s="12"/>
      <c r="I33" s="12"/>
      <c r="J33" s="12"/>
      <c r="K33" s="12"/>
      <c r="L33" s="12"/>
      <c r="M33" s="12"/>
      <c r="N33" s="12"/>
      <c r="O33" s="12">
        <v>1</v>
      </c>
      <c r="P33" s="12"/>
      <c r="Q33" s="12"/>
      <c r="R33" s="12"/>
      <c r="S33" s="12"/>
      <c r="T33" s="12"/>
      <c r="U33" s="12"/>
      <c r="V33" s="12"/>
      <c r="W33" s="16"/>
      <c r="X33" s="140"/>
      <c r="Y33" s="3" t="s">
        <v>69</v>
      </c>
      <c r="Z33" s="143"/>
      <c r="AA33" s="3" t="s">
        <v>76</v>
      </c>
      <c r="AB33" s="46">
        <v>10</v>
      </c>
    </row>
    <row r="34" spans="1:28" ht="18" customHeight="1" x14ac:dyDescent="0.35">
      <c r="A34" s="46">
        <v>11</v>
      </c>
      <c r="B34" s="3" t="s">
        <v>545</v>
      </c>
      <c r="C34" s="141"/>
      <c r="D34" s="40" t="s">
        <v>239</v>
      </c>
      <c r="E34" s="140"/>
      <c r="F34" s="26"/>
      <c r="G34" s="12"/>
      <c r="H34" s="27"/>
      <c r="I34" s="6"/>
      <c r="J34" s="6"/>
      <c r="K34" s="6"/>
      <c r="L34" s="6"/>
      <c r="M34" s="6"/>
      <c r="N34" s="6"/>
      <c r="O34" s="6"/>
      <c r="P34" s="12" t="s">
        <v>240</v>
      </c>
      <c r="Q34" s="12"/>
      <c r="R34" s="12"/>
      <c r="S34" s="12"/>
      <c r="T34" s="12"/>
      <c r="U34" s="12"/>
      <c r="V34" s="12"/>
      <c r="W34" s="16"/>
      <c r="X34" s="140"/>
      <c r="Y34" s="3" t="s">
        <v>546</v>
      </c>
      <c r="Z34" s="143"/>
      <c r="AA34" s="3" t="s">
        <v>237</v>
      </c>
      <c r="AB34" s="46">
        <v>11</v>
      </c>
    </row>
    <row r="35" spans="1:28" ht="18" customHeight="1" x14ac:dyDescent="0.35">
      <c r="A35" s="46">
        <v>12</v>
      </c>
      <c r="B35" s="3" t="s">
        <v>543</v>
      </c>
      <c r="C35" s="141"/>
      <c r="D35" s="67">
        <v>0</v>
      </c>
      <c r="E35" s="140"/>
      <c r="F35" s="11" t="s">
        <v>550</v>
      </c>
      <c r="G35" s="12" t="s">
        <v>549</v>
      </c>
      <c r="H35" s="12" t="s">
        <v>551</v>
      </c>
      <c r="I35" s="6"/>
      <c r="J35" s="6"/>
      <c r="K35" s="6"/>
      <c r="L35" s="6"/>
      <c r="M35" s="6"/>
      <c r="N35" s="6"/>
      <c r="O35" s="6"/>
      <c r="P35" s="12"/>
      <c r="Q35" s="41" t="s">
        <v>231</v>
      </c>
      <c r="R35" s="41" t="s">
        <v>232</v>
      </c>
      <c r="S35" s="41"/>
      <c r="T35" s="41"/>
      <c r="U35" s="41"/>
      <c r="V35" s="12"/>
      <c r="W35" s="42"/>
      <c r="X35" s="140"/>
      <c r="Y35" s="3" t="s">
        <v>544</v>
      </c>
      <c r="Z35" s="143"/>
      <c r="AA35" s="3" t="s">
        <v>542</v>
      </c>
      <c r="AB35" s="46">
        <v>12</v>
      </c>
    </row>
    <row r="36" spans="1:28" ht="18" customHeight="1" x14ac:dyDescent="0.35">
      <c r="A36" s="46">
        <v>13</v>
      </c>
      <c r="B36" s="3" t="s">
        <v>544</v>
      </c>
      <c r="C36" s="141"/>
      <c r="D36" s="40">
        <v>0</v>
      </c>
      <c r="E36" s="140"/>
      <c r="F36" s="11"/>
      <c r="G36" s="12"/>
      <c r="H36" s="6"/>
      <c r="I36" s="6"/>
      <c r="J36" s="6"/>
      <c r="K36" s="6"/>
      <c r="L36" s="6"/>
      <c r="M36" s="6"/>
      <c r="N36" s="6"/>
      <c r="O36" s="6"/>
      <c r="P36" s="6"/>
      <c r="Q36" s="12">
        <v>1</v>
      </c>
      <c r="R36" s="6"/>
      <c r="S36" s="6"/>
      <c r="T36" s="6"/>
      <c r="U36" s="6"/>
      <c r="V36" s="6"/>
      <c r="W36" s="42"/>
      <c r="X36" s="140"/>
      <c r="Y36" s="3" t="s">
        <v>548</v>
      </c>
      <c r="Z36" s="143"/>
      <c r="AA36" s="3"/>
      <c r="AB36" s="46">
        <v>13</v>
      </c>
    </row>
    <row r="37" spans="1:28" ht="18" customHeight="1" x14ac:dyDescent="0.35">
      <c r="A37" s="46">
        <v>14</v>
      </c>
      <c r="B37" s="3" t="s">
        <v>233</v>
      </c>
      <c r="C37" s="141"/>
      <c r="D37" s="40" t="s">
        <v>552</v>
      </c>
      <c r="E37" s="140"/>
      <c r="F37" s="26"/>
      <c r="G37" s="6"/>
      <c r="H37" s="6"/>
      <c r="I37" s="6"/>
      <c r="J37" s="6"/>
      <c r="K37" s="6"/>
      <c r="L37" s="6"/>
      <c r="M37" s="6"/>
      <c r="N37" s="6"/>
      <c r="O37" s="6"/>
      <c r="P37" s="6"/>
      <c r="Q37" s="6"/>
      <c r="R37" s="6"/>
      <c r="S37" s="12" t="s">
        <v>230</v>
      </c>
      <c r="T37" s="12"/>
      <c r="U37" s="12"/>
      <c r="V37" s="12"/>
      <c r="W37" s="42"/>
      <c r="X37" s="140"/>
      <c r="Y37" s="3" t="s">
        <v>234</v>
      </c>
      <c r="Z37" s="143"/>
      <c r="AA37" s="3" t="s">
        <v>521</v>
      </c>
      <c r="AB37" s="46">
        <v>14</v>
      </c>
    </row>
    <row r="38" spans="1:28" s="46" customFormat="1" ht="18" customHeight="1" x14ac:dyDescent="0.35">
      <c r="A38" s="46">
        <v>15</v>
      </c>
      <c r="B38" s="3" t="s">
        <v>83</v>
      </c>
      <c r="C38" s="141"/>
      <c r="D38" s="40">
        <v>0</v>
      </c>
      <c r="E38" s="140"/>
      <c r="F38" s="11" t="s">
        <v>329</v>
      </c>
      <c r="G38" s="12" t="s">
        <v>327</v>
      </c>
      <c r="H38" s="12" t="s">
        <v>328</v>
      </c>
      <c r="I38" s="6"/>
      <c r="J38" s="6"/>
      <c r="K38" s="6"/>
      <c r="L38" s="6"/>
      <c r="M38" s="6"/>
      <c r="N38" s="6"/>
      <c r="O38" s="6"/>
      <c r="P38" s="6"/>
      <c r="Q38" s="12" t="s">
        <v>330</v>
      </c>
      <c r="R38" s="6"/>
      <c r="S38" s="6"/>
      <c r="T38" s="12" t="s">
        <v>331</v>
      </c>
      <c r="U38" s="6"/>
      <c r="V38" s="12"/>
      <c r="W38" s="16"/>
      <c r="X38" s="140"/>
      <c r="Y38" s="3" t="s">
        <v>84</v>
      </c>
      <c r="Z38" s="143"/>
      <c r="AA38" s="3" t="s">
        <v>85</v>
      </c>
      <c r="AB38" s="46">
        <v>15</v>
      </c>
    </row>
    <row r="39" spans="1:28" ht="18" customHeight="1" x14ac:dyDescent="0.35">
      <c r="A39" s="46">
        <v>16</v>
      </c>
      <c r="B39" s="3" t="s">
        <v>305</v>
      </c>
      <c r="C39" s="141"/>
      <c r="D39" s="40">
        <v>0</v>
      </c>
      <c r="E39" s="140"/>
      <c r="F39" s="11" t="s">
        <v>81</v>
      </c>
      <c r="G39" s="12" t="s">
        <v>325</v>
      </c>
      <c r="H39" s="12" t="s">
        <v>326</v>
      </c>
      <c r="I39" s="6"/>
      <c r="J39" s="6"/>
      <c r="K39" s="6"/>
      <c r="L39" s="6"/>
      <c r="M39" s="6"/>
      <c r="N39" s="6"/>
      <c r="O39" s="6"/>
      <c r="P39" s="6"/>
      <c r="Q39" s="12" t="s">
        <v>235</v>
      </c>
      <c r="R39" s="6"/>
      <c r="S39" s="6"/>
      <c r="T39" s="6"/>
      <c r="U39" s="12" t="s">
        <v>86</v>
      </c>
      <c r="V39" s="12"/>
      <c r="W39" s="16"/>
      <c r="X39" s="140"/>
      <c r="Y39" s="3" t="s">
        <v>306</v>
      </c>
      <c r="Z39" s="143"/>
      <c r="AA39" s="3" t="s">
        <v>332</v>
      </c>
      <c r="AB39" s="46">
        <v>16</v>
      </c>
    </row>
    <row r="40" spans="1:28" ht="18.75" x14ac:dyDescent="0.35">
      <c r="A40" s="46">
        <v>17</v>
      </c>
      <c r="B40" s="3" t="s">
        <v>516</v>
      </c>
      <c r="C40" s="141"/>
      <c r="D40" s="40">
        <v>0</v>
      </c>
      <c r="E40" s="140"/>
      <c r="F40" s="26"/>
      <c r="G40" s="6"/>
      <c r="H40" s="6"/>
      <c r="I40" s="6"/>
      <c r="J40" s="6"/>
      <c r="K40" s="6"/>
      <c r="L40" s="6"/>
      <c r="M40" s="6"/>
      <c r="N40" s="6"/>
      <c r="O40" s="6"/>
      <c r="P40" s="6"/>
      <c r="Q40" s="6"/>
      <c r="R40" s="6"/>
      <c r="S40" s="6"/>
      <c r="T40" s="6"/>
      <c r="U40" s="6"/>
      <c r="V40" s="41" t="s">
        <v>519</v>
      </c>
      <c r="W40" s="16" t="s">
        <v>520</v>
      </c>
      <c r="X40" s="140"/>
      <c r="Y40" s="3" t="s">
        <v>517</v>
      </c>
      <c r="Z40" s="143"/>
      <c r="AA40" s="3" t="s">
        <v>514</v>
      </c>
      <c r="AB40" s="46">
        <v>17</v>
      </c>
    </row>
    <row r="41" spans="1:28" ht="18.75" x14ac:dyDescent="0.35">
      <c r="A41" s="46">
        <v>18</v>
      </c>
      <c r="B41" s="4" t="s">
        <v>517</v>
      </c>
      <c r="C41" s="141"/>
      <c r="D41" s="22">
        <v>0</v>
      </c>
      <c r="E41" s="140"/>
      <c r="F41" s="7"/>
      <c r="G41" s="8"/>
      <c r="H41" s="8"/>
      <c r="I41" s="8"/>
      <c r="J41" s="8"/>
      <c r="K41" s="8"/>
      <c r="L41" s="8"/>
      <c r="M41" s="8"/>
      <c r="N41" s="8"/>
      <c r="O41" s="8"/>
      <c r="P41" s="8"/>
      <c r="Q41" s="8"/>
      <c r="R41" s="8"/>
      <c r="S41" s="8"/>
      <c r="T41" s="8"/>
      <c r="U41" s="8"/>
      <c r="V41" s="14">
        <v>1</v>
      </c>
      <c r="W41" s="68"/>
      <c r="X41" s="140"/>
      <c r="Y41" s="4" t="s">
        <v>518</v>
      </c>
      <c r="Z41" s="143"/>
      <c r="AA41" s="4"/>
      <c r="AB41" s="46">
        <v>18</v>
      </c>
    </row>
  </sheetData>
  <mergeCells count="8">
    <mergeCell ref="X3:X16"/>
    <mergeCell ref="Z3:Z16"/>
    <mergeCell ref="C4:C14"/>
    <mergeCell ref="E4:E14"/>
    <mergeCell ref="C24:C41"/>
    <mergeCell ref="E24:E41"/>
    <mergeCell ref="X24:X41"/>
    <mergeCell ref="Z24:Z41"/>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AA38"/>
  <sheetViews>
    <sheetView tabSelected="1" topLeftCell="A25" zoomScaleNormal="100" workbookViewId="0">
      <selection activeCell="P47" sqref="P47"/>
    </sheetView>
  </sheetViews>
  <sheetFormatPr baseColWidth="10" defaultRowHeight="15" x14ac:dyDescent="0.25"/>
  <cols>
    <col min="1" max="1" width="3" style="46" bestFit="1" customWidth="1"/>
    <col min="2" max="2" width="8.7109375" style="46" customWidth="1"/>
    <col min="3" max="3" width="2" style="46" bestFit="1" customWidth="1"/>
    <col min="4" max="4" width="3.5703125" style="46" bestFit="1" customWidth="1"/>
    <col min="5" max="5" width="2" style="46" bestFit="1" customWidth="1"/>
    <col min="6" max="21" width="6.7109375" style="46" customWidth="1"/>
    <col min="22" max="22" width="8.7109375" style="46" customWidth="1"/>
    <col min="23" max="23" width="11.42578125" style="46"/>
    <col min="25" max="16384" width="11.42578125" style="46"/>
  </cols>
  <sheetData>
    <row r="2" spans="1:27" ht="18.75" customHeight="1" x14ac:dyDescent="0.35">
      <c r="X2" s="84" t="s">
        <v>590</v>
      </c>
      <c r="Y2" s="142" t="s">
        <v>38</v>
      </c>
    </row>
    <row r="3" spans="1:27" ht="18" customHeight="1" x14ac:dyDescent="0.35">
      <c r="F3" s="46">
        <v>1</v>
      </c>
      <c r="G3" s="46">
        <v>2</v>
      </c>
      <c r="H3" s="46">
        <v>3</v>
      </c>
      <c r="I3" s="46">
        <v>4</v>
      </c>
      <c r="J3" s="46">
        <v>5</v>
      </c>
      <c r="K3" s="46">
        <v>6</v>
      </c>
      <c r="L3" s="46">
        <v>7</v>
      </c>
      <c r="M3" s="46">
        <v>8</v>
      </c>
      <c r="N3" s="46">
        <v>9</v>
      </c>
      <c r="O3" s="46">
        <v>10</v>
      </c>
      <c r="P3" s="46">
        <v>11</v>
      </c>
      <c r="Q3" s="46">
        <v>12</v>
      </c>
      <c r="R3" s="46">
        <v>13</v>
      </c>
      <c r="S3" s="46">
        <v>14</v>
      </c>
      <c r="T3" s="46">
        <v>15</v>
      </c>
      <c r="U3" s="46">
        <v>16</v>
      </c>
      <c r="V3" s="46">
        <v>26</v>
      </c>
      <c r="W3" s="142" t="s">
        <v>37</v>
      </c>
      <c r="X3" s="85" t="s">
        <v>1023</v>
      </c>
      <c r="Y3" s="142"/>
    </row>
    <row r="4" spans="1:27" ht="18" customHeight="1" x14ac:dyDescent="0.35">
      <c r="A4" s="46">
        <v>1</v>
      </c>
      <c r="B4" s="82" t="s">
        <v>1068</v>
      </c>
      <c r="C4" s="140" t="s">
        <v>79</v>
      </c>
      <c r="D4" s="20">
        <v>0</v>
      </c>
      <c r="E4" s="138"/>
      <c r="F4" s="117"/>
      <c r="G4" s="105">
        <v>1</v>
      </c>
      <c r="H4" s="105"/>
      <c r="I4" s="105"/>
      <c r="J4" s="105"/>
      <c r="K4" s="104"/>
      <c r="L4" s="106"/>
      <c r="M4" s="106"/>
      <c r="N4" s="106"/>
      <c r="O4" s="106"/>
      <c r="P4" s="106"/>
      <c r="Q4" s="96"/>
      <c r="R4" s="96"/>
      <c r="S4" s="104"/>
      <c r="T4" s="104"/>
      <c r="U4" s="104"/>
      <c r="V4" s="107"/>
      <c r="W4" s="142"/>
      <c r="X4" s="85" t="s">
        <v>588</v>
      </c>
      <c r="Y4" s="142"/>
      <c r="Z4" s="82" t="s">
        <v>591</v>
      </c>
      <c r="AA4" s="46">
        <v>1</v>
      </c>
    </row>
    <row r="5" spans="1:27" ht="18" customHeight="1" x14ac:dyDescent="0.35">
      <c r="A5" s="46">
        <v>2</v>
      </c>
      <c r="B5" s="82" t="s">
        <v>1067</v>
      </c>
      <c r="C5" s="140"/>
      <c r="D5" s="101">
        <v>0</v>
      </c>
      <c r="E5" s="138"/>
      <c r="F5" s="113">
        <v>1</v>
      </c>
      <c r="G5" s="109"/>
      <c r="H5" s="109"/>
      <c r="I5" s="109"/>
      <c r="J5" s="109"/>
      <c r="K5" s="108"/>
      <c r="L5" s="110"/>
      <c r="M5" s="110"/>
      <c r="N5" s="110"/>
      <c r="O5" s="110"/>
      <c r="P5" s="110"/>
      <c r="Q5" s="6"/>
      <c r="R5" s="6"/>
      <c r="S5" s="108"/>
      <c r="T5" s="108"/>
      <c r="U5" s="108"/>
      <c r="V5" s="111"/>
      <c r="W5" s="142"/>
      <c r="X5" s="85" t="s">
        <v>589</v>
      </c>
      <c r="Y5" s="142"/>
      <c r="Z5" s="83" t="s">
        <v>39</v>
      </c>
      <c r="AA5" s="46">
        <v>2</v>
      </c>
    </row>
    <row r="6" spans="1:27" ht="18" customHeight="1" x14ac:dyDescent="0.35">
      <c r="A6" s="46">
        <v>3</v>
      </c>
      <c r="B6" s="83" t="s">
        <v>586</v>
      </c>
      <c r="C6" s="140"/>
      <c r="D6" s="101">
        <v>0</v>
      </c>
      <c r="E6" s="138"/>
      <c r="F6" s="113" t="s">
        <v>1034</v>
      </c>
      <c r="G6" s="108" t="s">
        <v>1035</v>
      </c>
      <c r="H6" s="109">
        <v>1</v>
      </c>
      <c r="I6" s="109"/>
      <c r="J6" s="109"/>
      <c r="K6" s="108"/>
      <c r="L6" s="110"/>
      <c r="M6" s="110"/>
      <c r="N6" s="110"/>
      <c r="O6" s="110"/>
      <c r="P6" s="110"/>
      <c r="Q6" s="6"/>
      <c r="R6" s="6"/>
      <c r="S6" s="108"/>
      <c r="T6" s="108"/>
      <c r="U6" s="108"/>
      <c r="V6" s="111"/>
      <c r="W6" s="142"/>
      <c r="X6" s="86" t="s">
        <v>82</v>
      </c>
      <c r="Y6" s="142"/>
      <c r="Z6" s="83" t="s">
        <v>40</v>
      </c>
      <c r="AA6" s="46">
        <v>3</v>
      </c>
    </row>
    <row r="7" spans="1:27" ht="18" customHeight="1" x14ac:dyDescent="0.35">
      <c r="A7" s="46">
        <v>4</v>
      </c>
      <c r="B7" s="83" t="s">
        <v>587</v>
      </c>
      <c r="C7" s="140"/>
      <c r="D7" s="101">
        <v>0</v>
      </c>
      <c r="E7" s="138"/>
      <c r="F7" s="113" t="s">
        <v>1070</v>
      </c>
      <c r="G7" s="108" t="s">
        <v>1069</v>
      </c>
      <c r="H7" s="108"/>
      <c r="I7" s="109">
        <v>1</v>
      </c>
      <c r="J7" s="109"/>
      <c r="K7" s="108"/>
      <c r="L7" s="110"/>
      <c r="M7" s="110"/>
      <c r="N7" s="110"/>
      <c r="O7" s="110"/>
      <c r="P7" s="110"/>
      <c r="Q7" s="6"/>
      <c r="R7" s="6"/>
      <c r="S7" s="108"/>
      <c r="T7" s="108"/>
      <c r="U7" s="108"/>
      <c r="V7" s="111"/>
      <c r="W7" s="142"/>
      <c r="X7" s="86" t="s">
        <v>16</v>
      </c>
      <c r="Y7" s="142"/>
      <c r="Z7" s="3"/>
      <c r="AA7" s="46">
        <v>4</v>
      </c>
    </row>
    <row r="8" spans="1:27" ht="18" customHeight="1" x14ac:dyDescent="0.35">
      <c r="A8" s="46">
        <v>6</v>
      </c>
      <c r="B8" s="86" t="s">
        <v>9</v>
      </c>
      <c r="C8" s="140"/>
      <c r="D8" s="101">
        <v>0</v>
      </c>
      <c r="E8" s="138"/>
      <c r="F8" s="113"/>
      <c r="G8" s="108"/>
      <c r="H8" s="108"/>
      <c r="I8" s="109"/>
      <c r="J8" s="108"/>
      <c r="K8" s="108">
        <v>1</v>
      </c>
      <c r="L8" s="108"/>
      <c r="M8" s="108">
        <v>1</v>
      </c>
      <c r="N8" s="108"/>
      <c r="O8" s="108"/>
      <c r="P8" s="108"/>
      <c r="Q8" s="108"/>
      <c r="R8" s="108"/>
      <c r="S8" s="108"/>
      <c r="T8" s="108"/>
      <c r="U8" s="108"/>
      <c r="V8" s="111"/>
      <c r="W8" s="142"/>
      <c r="X8" s="86" t="s">
        <v>17</v>
      </c>
      <c r="Y8" s="142"/>
      <c r="Z8" s="86" t="s">
        <v>44</v>
      </c>
      <c r="AA8" s="46">
        <v>5</v>
      </c>
    </row>
    <row r="9" spans="1:27" ht="18" customHeight="1" x14ac:dyDescent="0.35">
      <c r="A9" s="46">
        <v>7</v>
      </c>
      <c r="B9" s="86" t="s">
        <v>10</v>
      </c>
      <c r="C9" s="140"/>
      <c r="D9" s="101">
        <v>0</v>
      </c>
      <c r="E9" s="138"/>
      <c r="F9" s="112"/>
      <c r="G9" s="110"/>
      <c r="H9" s="110"/>
      <c r="I9" s="110"/>
      <c r="J9" s="108" t="s">
        <v>1036</v>
      </c>
      <c r="K9" s="108" t="s">
        <v>1037</v>
      </c>
      <c r="L9" s="108" t="s">
        <v>1038</v>
      </c>
      <c r="M9" s="108"/>
      <c r="N9" s="108">
        <v>1</v>
      </c>
      <c r="O9" s="108"/>
      <c r="P9" s="108"/>
      <c r="Q9" s="108"/>
      <c r="R9" s="108"/>
      <c r="S9" s="108"/>
      <c r="T9" s="108"/>
      <c r="U9" s="108"/>
      <c r="V9" s="111"/>
      <c r="W9" s="142"/>
      <c r="X9" s="86" t="s">
        <v>56</v>
      </c>
      <c r="Y9" s="142"/>
      <c r="Z9" s="86" t="s">
        <v>238</v>
      </c>
      <c r="AA9" s="46">
        <v>6</v>
      </c>
    </row>
    <row r="10" spans="1:27" ht="18" customHeight="1" x14ac:dyDescent="0.35">
      <c r="A10" s="46">
        <v>8</v>
      </c>
      <c r="B10" s="86" t="s">
        <v>11</v>
      </c>
      <c r="C10" s="140"/>
      <c r="D10" s="101">
        <v>0</v>
      </c>
      <c r="E10" s="138"/>
      <c r="F10" s="112"/>
      <c r="G10" s="110"/>
      <c r="H10" s="110"/>
      <c r="I10" s="110"/>
      <c r="J10" s="108" t="s">
        <v>1039</v>
      </c>
      <c r="K10" s="108" t="s">
        <v>1040</v>
      </c>
      <c r="L10" s="108" t="s">
        <v>1041</v>
      </c>
      <c r="M10" s="108"/>
      <c r="N10" s="108"/>
      <c r="O10" s="108">
        <v>1</v>
      </c>
      <c r="P10" s="108"/>
      <c r="Q10" s="108"/>
      <c r="R10" s="108"/>
      <c r="S10" s="108"/>
      <c r="T10" s="108"/>
      <c r="U10" s="108"/>
      <c r="V10" s="111"/>
      <c r="W10" s="142"/>
      <c r="X10" s="86" t="s">
        <v>57</v>
      </c>
      <c r="Y10" s="142"/>
      <c r="Z10" s="86" t="s">
        <v>592</v>
      </c>
      <c r="AA10" s="46">
        <v>7</v>
      </c>
    </row>
    <row r="11" spans="1:27" ht="18" customHeight="1" x14ac:dyDescent="0.35">
      <c r="A11" s="46">
        <v>9</v>
      </c>
      <c r="B11" s="86" t="s">
        <v>12</v>
      </c>
      <c r="C11" s="140"/>
      <c r="D11" s="101">
        <v>0</v>
      </c>
      <c r="E11" s="138"/>
      <c r="F11" s="112"/>
      <c r="G11" s="110"/>
      <c r="H11" s="110"/>
      <c r="I11" s="110"/>
      <c r="J11" s="108" t="s">
        <v>1042</v>
      </c>
      <c r="K11" s="108" t="s">
        <v>1043</v>
      </c>
      <c r="L11" s="108" t="s">
        <v>1044</v>
      </c>
      <c r="M11" s="108"/>
      <c r="N11" s="108"/>
      <c r="O11" s="108"/>
      <c r="P11" s="108">
        <v>1</v>
      </c>
      <c r="Q11" s="108"/>
      <c r="R11" s="108"/>
      <c r="S11" s="108"/>
      <c r="T11" s="108"/>
      <c r="U11" s="108"/>
      <c r="V11" s="111"/>
      <c r="W11" s="142"/>
      <c r="X11" s="86" t="s">
        <v>58</v>
      </c>
      <c r="Y11" s="142"/>
      <c r="Z11" s="86" t="s">
        <v>593</v>
      </c>
      <c r="AA11" s="46">
        <v>8</v>
      </c>
    </row>
    <row r="12" spans="1:27" ht="18" customHeight="1" x14ac:dyDescent="0.35">
      <c r="A12" s="46">
        <v>10</v>
      </c>
      <c r="B12" s="86" t="s">
        <v>13</v>
      </c>
      <c r="C12" s="140"/>
      <c r="D12" s="101">
        <v>0</v>
      </c>
      <c r="E12" s="138"/>
      <c r="F12" s="112"/>
      <c r="G12" s="110"/>
      <c r="H12" s="110"/>
      <c r="I12" s="110"/>
      <c r="J12" s="108" t="s">
        <v>1045</v>
      </c>
      <c r="K12" s="108" t="s">
        <v>1046</v>
      </c>
      <c r="L12" s="108" t="s">
        <v>1047</v>
      </c>
      <c r="M12" s="108"/>
      <c r="N12" s="108"/>
      <c r="O12" s="108"/>
      <c r="P12" s="108"/>
      <c r="Q12" s="108">
        <v>1</v>
      </c>
      <c r="R12" s="108"/>
      <c r="S12" s="108"/>
      <c r="T12" s="108"/>
      <c r="U12" s="108"/>
      <c r="V12" s="111"/>
      <c r="W12" s="142"/>
      <c r="X12" s="86" t="s">
        <v>62</v>
      </c>
      <c r="Y12" s="142"/>
      <c r="Z12" s="86" t="s">
        <v>594</v>
      </c>
      <c r="AA12" s="46">
        <v>9</v>
      </c>
    </row>
    <row r="13" spans="1:27" ht="18" customHeight="1" x14ac:dyDescent="0.35">
      <c r="A13" s="46">
        <v>11</v>
      </c>
      <c r="B13" s="86" t="s">
        <v>14</v>
      </c>
      <c r="C13" s="140"/>
      <c r="D13" s="40">
        <v>0</v>
      </c>
      <c r="E13" s="138"/>
      <c r="F13" s="112"/>
      <c r="G13" s="110"/>
      <c r="H13" s="110"/>
      <c r="I13" s="110"/>
      <c r="J13" s="108" t="s">
        <v>1048</v>
      </c>
      <c r="K13" s="108" t="s">
        <v>1049</v>
      </c>
      <c r="L13" s="108" t="s">
        <v>1050</v>
      </c>
      <c r="M13" s="108"/>
      <c r="N13" s="108"/>
      <c r="O13" s="108"/>
      <c r="P13" s="108"/>
      <c r="Q13" s="108"/>
      <c r="R13" s="108">
        <v>1</v>
      </c>
      <c r="S13" s="108"/>
      <c r="T13" s="108"/>
      <c r="U13" s="108"/>
      <c r="V13" s="111"/>
      <c r="W13" s="142"/>
      <c r="X13" s="86" t="s">
        <v>61</v>
      </c>
      <c r="Y13" s="142"/>
      <c r="Z13" s="86" t="s">
        <v>595</v>
      </c>
      <c r="AA13" s="46">
        <v>10</v>
      </c>
    </row>
    <row r="14" spans="1:27" ht="18" customHeight="1" x14ac:dyDescent="0.35">
      <c r="A14" s="46">
        <v>12</v>
      </c>
      <c r="B14" s="86" t="s">
        <v>15</v>
      </c>
      <c r="C14" s="140"/>
      <c r="D14" s="21">
        <v>0</v>
      </c>
      <c r="E14" s="138"/>
      <c r="F14" s="113"/>
      <c r="G14" s="108"/>
      <c r="H14" s="108"/>
      <c r="I14" s="108"/>
      <c r="J14" s="108" t="s">
        <v>1051</v>
      </c>
      <c r="K14" s="108" t="s">
        <v>1052</v>
      </c>
      <c r="L14" s="108" t="s">
        <v>1053</v>
      </c>
      <c r="M14" s="108"/>
      <c r="N14" s="108"/>
      <c r="O14" s="108"/>
      <c r="P14" s="108"/>
      <c r="Q14" s="108"/>
      <c r="R14" s="108"/>
      <c r="S14" s="108">
        <v>1</v>
      </c>
      <c r="T14" s="108"/>
      <c r="U14" s="108"/>
      <c r="V14" s="111"/>
      <c r="W14" s="142"/>
      <c r="X14" s="86" t="s">
        <v>60</v>
      </c>
      <c r="Y14" s="142"/>
      <c r="Z14" s="3"/>
      <c r="AA14" s="46">
        <v>11</v>
      </c>
    </row>
    <row r="15" spans="1:27" ht="18" customHeight="1" x14ac:dyDescent="0.35">
      <c r="B15" s="87" t="s">
        <v>547</v>
      </c>
      <c r="C15" s="120"/>
      <c r="D15" s="38"/>
      <c r="E15" s="138"/>
      <c r="F15" s="113"/>
      <c r="G15" s="108"/>
      <c r="H15" s="108"/>
      <c r="I15" s="108"/>
      <c r="J15" s="108"/>
      <c r="K15" s="108"/>
      <c r="L15" s="110"/>
      <c r="M15" s="110"/>
      <c r="N15" s="110"/>
      <c r="O15" s="110"/>
      <c r="P15" s="110"/>
      <c r="Q15" s="6"/>
      <c r="R15" s="6"/>
      <c r="S15" s="108"/>
      <c r="T15" s="108">
        <v>1</v>
      </c>
      <c r="U15" s="108"/>
      <c r="V15" s="111">
        <v>1</v>
      </c>
      <c r="W15" s="142"/>
      <c r="X15" s="86" t="s">
        <v>59</v>
      </c>
      <c r="Y15" s="142"/>
      <c r="Z15" s="4"/>
      <c r="AA15" s="46">
        <v>12</v>
      </c>
    </row>
    <row r="16" spans="1:27" ht="18" customHeight="1" x14ac:dyDescent="0.35">
      <c r="B16" s="38"/>
      <c r="C16" s="121"/>
      <c r="D16" s="38"/>
      <c r="E16" s="77"/>
      <c r="F16" s="114"/>
      <c r="G16" s="115"/>
      <c r="H16" s="115"/>
      <c r="I16" s="115"/>
      <c r="J16" s="115"/>
      <c r="K16" s="115"/>
      <c r="L16" s="119"/>
      <c r="M16" s="119"/>
      <c r="N16" s="119"/>
      <c r="O16" s="119"/>
      <c r="P16" s="119"/>
      <c r="Q16" s="8"/>
      <c r="R16" s="8"/>
      <c r="S16" s="115"/>
      <c r="T16" s="115"/>
      <c r="U16" s="115"/>
      <c r="V16" s="116"/>
      <c r="W16" s="142"/>
      <c r="X16" s="88" t="s">
        <v>545</v>
      </c>
      <c r="Y16" s="142"/>
    </row>
    <row r="17" spans="1:27" ht="18" customHeight="1" x14ac:dyDescent="0.35">
      <c r="B17" s="38"/>
      <c r="C17" s="38"/>
      <c r="D17" s="38"/>
      <c r="E17" s="38"/>
      <c r="W17" s="142"/>
      <c r="X17" s="88" t="s">
        <v>543</v>
      </c>
    </row>
    <row r="18" spans="1:27" ht="18" customHeight="1" x14ac:dyDescent="0.35">
      <c r="B18" s="39" t="s">
        <v>88</v>
      </c>
      <c r="D18" s="38"/>
      <c r="E18" s="38"/>
      <c r="F18" s="38"/>
      <c r="G18" s="38"/>
      <c r="X18" s="87" t="s">
        <v>544</v>
      </c>
    </row>
    <row r="19" spans="1:27" ht="18" customHeight="1" x14ac:dyDescent="0.25">
      <c r="X19" s="46"/>
    </row>
    <row r="20" spans="1:27" ht="18" customHeight="1" x14ac:dyDescent="0.25">
      <c r="X20" s="46"/>
    </row>
    <row r="21" spans="1:27" ht="18" customHeight="1" x14ac:dyDescent="0.25">
      <c r="F21" s="39">
        <v>1</v>
      </c>
      <c r="G21" s="39">
        <v>2</v>
      </c>
      <c r="H21" s="39">
        <v>3</v>
      </c>
      <c r="I21" s="39">
        <v>4</v>
      </c>
      <c r="J21" s="39">
        <v>5</v>
      </c>
      <c r="K21" s="39">
        <v>6</v>
      </c>
      <c r="L21" s="39">
        <v>7</v>
      </c>
      <c r="M21" s="39">
        <v>8</v>
      </c>
      <c r="N21" s="39">
        <v>9</v>
      </c>
      <c r="O21" s="39">
        <v>10</v>
      </c>
      <c r="P21" s="39">
        <v>11</v>
      </c>
      <c r="Q21" s="39">
        <v>12</v>
      </c>
      <c r="R21" s="39">
        <v>13</v>
      </c>
      <c r="S21" s="39">
        <v>14</v>
      </c>
      <c r="T21" s="39">
        <v>15</v>
      </c>
      <c r="U21" s="39">
        <v>16</v>
      </c>
      <c r="V21" s="39">
        <v>26</v>
      </c>
      <c r="X21" s="46"/>
    </row>
    <row r="22" spans="1:27" ht="18" customHeight="1" x14ac:dyDescent="0.35">
      <c r="A22" s="46">
        <v>1</v>
      </c>
      <c r="B22" s="84" t="s">
        <v>1023</v>
      </c>
      <c r="C22" s="144" t="s">
        <v>79</v>
      </c>
      <c r="D22" s="102" t="s">
        <v>552</v>
      </c>
      <c r="E22" s="138" t="s">
        <v>38</v>
      </c>
      <c r="F22" s="9" t="s">
        <v>230</v>
      </c>
      <c r="G22" s="19"/>
      <c r="H22" s="10"/>
      <c r="I22" s="10"/>
      <c r="J22" s="10"/>
      <c r="K22" s="10"/>
      <c r="L22" s="10"/>
      <c r="M22" s="10"/>
      <c r="N22" s="10"/>
      <c r="O22" s="10"/>
      <c r="P22" s="10"/>
      <c r="Q22" s="10"/>
      <c r="R22" s="10"/>
      <c r="S22" s="10"/>
      <c r="T22" s="10"/>
      <c r="U22" s="10"/>
      <c r="V22" s="15"/>
      <c r="W22" s="145" t="s">
        <v>37</v>
      </c>
      <c r="X22" s="80" t="s">
        <v>1024</v>
      </c>
      <c r="Y22" s="142" t="s">
        <v>38</v>
      </c>
      <c r="Z22" s="2" t="s">
        <v>598</v>
      </c>
      <c r="AA22" s="46">
        <v>1</v>
      </c>
    </row>
    <row r="23" spans="1:27" ht="18" customHeight="1" x14ac:dyDescent="0.35">
      <c r="A23" s="46">
        <v>2</v>
      </c>
      <c r="B23" s="85" t="s">
        <v>590</v>
      </c>
      <c r="C23" s="144"/>
      <c r="D23" s="40">
        <v>0</v>
      </c>
      <c r="E23" s="138"/>
      <c r="F23" s="11"/>
      <c r="G23" s="41" t="s">
        <v>231</v>
      </c>
      <c r="H23" s="12"/>
      <c r="I23" s="12"/>
      <c r="J23" s="12"/>
      <c r="K23" s="12"/>
      <c r="L23" s="12"/>
      <c r="M23" s="12"/>
      <c r="N23" s="12"/>
      <c r="O23" s="12"/>
      <c r="P23" s="12"/>
      <c r="Q23" s="12"/>
      <c r="R23" s="12"/>
      <c r="S23" s="6"/>
      <c r="T23" s="6"/>
      <c r="U23" s="6"/>
      <c r="V23" s="16"/>
      <c r="W23" s="146"/>
      <c r="X23" s="3" t="s">
        <v>1025</v>
      </c>
      <c r="Y23" s="142"/>
      <c r="Z23" s="81" t="s">
        <v>600</v>
      </c>
      <c r="AA23" s="46">
        <v>2</v>
      </c>
    </row>
    <row r="24" spans="1:27" ht="18" customHeight="1" x14ac:dyDescent="0.35">
      <c r="A24" s="46">
        <v>3</v>
      </c>
      <c r="B24" s="85" t="s">
        <v>588</v>
      </c>
      <c r="C24" s="144"/>
      <c r="D24" s="103">
        <v>0</v>
      </c>
      <c r="E24" s="138"/>
      <c r="F24" s="11"/>
      <c r="G24" s="12"/>
      <c r="H24" s="12">
        <v>1</v>
      </c>
      <c r="I24" s="12"/>
      <c r="J24" s="12"/>
      <c r="K24" s="12"/>
      <c r="L24" s="12"/>
      <c r="M24" s="12"/>
      <c r="N24" s="12"/>
      <c r="O24" s="12"/>
      <c r="P24" s="12"/>
      <c r="Q24" s="12"/>
      <c r="R24" s="12"/>
      <c r="S24" s="12"/>
      <c r="T24" s="12"/>
      <c r="U24" s="12"/>
      <c r="V24" s="16"/>
      <c r="W24" s="146"/>
      <c r="X24" s="79" t="s">
        <v>596</v>
      </c>
      <c r="Y24" s="142"/>
      <c r="Z24" s="81" t="s">
        <v>599</v>
      </c>
      <c r="AA24" s="46">
        <v>3</v>
      </c>
    </row>
    <row r="25" spans="1:27" ht="18" customHeight="1" x14ac:dyDescent="0.35">
      <c r="A25" s="46">
        <v>4</v>
      </c>
      <c r="B25" s="85" t="s">
        <v>589</v>
      </c>
      <c r="C25" s="144"/>
      <c r="D25" s="103">
        <v>0</v>
      </c>
      <c r="E25" s="138"/>
      <c r="F25" s="11"/>
      <c r="G25" s="12"/>
      <c r="H25" s="12"/>
      <c r="I25" s="12">
        <v>1</v>
      </c>
      <c r="J25" s="12"/>
      <c r="K25" s="12"/>
      <c r="L25" s="12"/>
      <c r="M25" s="12"/>
      <c r="N25" s="12"/>
      <c r="O25" s="12"/>
      <c r="P25" s="12"/>
      <c r="Q25" s="12"/>
      <c r="R25" s="12"/>
      <c r="S25" s="12"/>
      <c r="T25" s="12"/>
      <c r="U25" s="12"/>
      <c r="V25" s="16"/>
      <c r="W25" s="146"/>
      <c r="X25" s="79" t="s">
        <v>597</v>
      </c>
      <c r="Y25" s="142"/>
      <c r="Z25" s="81" t="s">
        <v>599</v>
      </c>
      <c r="AA25" s="46">
        <v>4</v>
      </c>
    </row>
    <row r="26" spans="1:27" ht="18" customHeight="1" x14ac:dyDescent="0.35">
      <c r="A26" s="46">
        <v>5</v>
      </c>
      <c r="B26" s="86" t="s">
        <v>82</v>
      </c>
      <c r="C26" s="144"/>
      <c r="D26" s="103">
        <v>0</v>
      </c>
      <c r="E26" s="138"/>
      <c r="F26" s="11"/>
      <c r="G26" s="12"/>
      <c r="H26" s="12"/>
      <c r="I26" s="12"/>
      <c r="J26" s="41" t="s">
        <v>46</v>
      </c>
      <c r="K26" s="41" t="s">
        <v>47</v>
      </c>
      <c r="L26" s="12"/>
      <c r="M26" s="12"/>
      <c r="N26" s="12"/>
      <c r="O26" s="12"/>
      <c r="P26" s="12"/>
      <c r="Q26" s="12"/>
      <c r="R26" s="12"/>
      <c r="S26" s="12"/>
      <c r="T26" s="12"/>
      <c r="U26" s="12"/>
      <c r="V26" s="16"/>
      <c r="W26" s="146"/>
      <c r="X26" s="79" t="s">
        <v>16</v>
      </c>
      <c r="Y26" s="142"/>
      <c r="Z26" s="3" t="s">
        <v>78</v>
      </c>
      <c r="AA26" s="46">
        <v>5</v>
      </c>
    </row>
    <row r="27" spans="1:27" ht="18" customHeight="1" x14ac:dyDescent="0.35">
      <c r="A27" s="46">
        <v>6</v>
      </c>
      <c r="B27" s="86" t="s">
        <v>16</v>
      </c>
      <c r="C27" s="144"/>
      <c r="D27" s="103">
        <v>0</v>
      </c>
      <c r="E27" s="138"/>
      <c r="F27" s="11"/>
      <c r="G27" s="12"/>
      <c r="H27" s="12"/>
      <c r="I27" s="12"/>
      <c r="J27" s="12">
        <v>1</v>
      </c>
      <c r="K27" s="12"/>
      <c r="L27" s="12"/>
      <c r="M27" s="12"/>
      <c r="N27" s="12"/>
      <c r="O27" s="12"/>
      <c r="P27" s="12"/>
      <c r="Q27" s="12"/>
      <c r="R27" s="12"/>
      <c r="S27" s="12"/>
      <c r="T27" s="12"/>
      <c r="U27" s="12"/>
      <c r="V27" s="16"/>
      <c r="W27" s="146"/>
      <c r="X27" s="79" t="s">
        <v>17</v>
      </c>
      <c r="Y27" s="142"/>
      <c r="Z27" s="3"/>
      <c r="AA27" s="46">
        <v>6</v>
      </c>
    </row>
    <row r="28" spans="1:27" ht="18" customHeight="1" x14ac:dyDescent="0.35">
      <c r="A28" s="46">
        <v>7</v>
      </c>
      <c r="B28" s="86" t="s">
        <v>17</v>
      </c>
      <c r="C28" s="144"/>
      <c r="D28" s="103">
        <v>0</v>
      </c>
      <c r="E28" s="138"/>
      <c r="F28" s="11"/>
      <c r="G28" s="12"/>
      <c r="H28" s="12"/>
      <c r="I28" s="12"/>
      <c r="J28" s="12"/>
      <c r="K28" s="12">
        <v>1</v>
      </c>
      <c r="L28" s="41"/>
      <c r="M28" s="41"/>
      <c r="N28" s="12"/>
      <c r="O28" s="12"/>
      <c r="P28" s="12"/>
      <c r="Q28" s="41"/>
      <c r="R28" s="12"/>
      <c r="S28" s="12"/>
      <c r="T28" s="12"/>
      <c r="U28" s="12"/>
      <c r="V28" s="16"/>
      <c r="W28" s="146"/>
      <c r="X28" s="79" t="s">
        <v>18</v>
      </c>
      <c r="Y28" s="142"/>
      <c r="Z28" s="3"/>
      <c r="AA28" s="46">
        <v>7</v>
      </c>
    </row>
    <row r="29" spans="1:27" ht="18" customHeight="1" x14ac:dyDescent="0.35">
      <c r="A29" s="46">
        <v>8</v>
      </c>
      <c r="B29" s="86" t="s">
        <v>56</v>
      </c>
      <c r="C29" s="144"/>
      <c r="D29" s="103" t="s">
        <v>48</v>
      </c>
      <c r="E29" s="138"/>
      <c r="F29" s="11"/>
      <c r="G29" s="12"/>
      <c r="H29" s="12"/>
      <c r="I29" s="12"/>
      <c r="J29" s="12"/>
      <c r="K29" s="12"/>
      <c r="L29" s="6"/>
      <c r="M29" s="12">
        <v>1</v>
      </c>
      <c r="N29" s="12"/>
      <c r="O29" s="12"/>
      <c r="P29" s="12"/>
      <c r="Q29" s="12"/>
      <c r="R29" s="12"/>
      <c r="S29" s="12"/>
      <c r="T29" s="12"/>
      <c r="U29" s="12"/>
      <c r="V29" s="16"/>
      <c r="W29" s="146"/>
      <c r="X29" s="79" t="s">
        <v>63</v>
      </c>
      <c r="Y29" s="142"/>
      <c r="Z29" s="3" t="s">
        <v>70</v>
      </c>
      <c r="AA29" s="46">
        <v>8</v>
      </c>
    </row>
    <row r="30" spans="1:27" ht="18" customHeight="1" x14ac:dyDescent="0.35">
      <c r="A30" s="46">
        <v>9</v>
      </c>
      <c r="B30" s="86" t="s">
        <v>57</v>
      </c>
      <c r="C30" s="144"/>
      <c r="D30" s="103" t="s">
        <v>52</v>
      </c>
      <c r="E30" s="138"/>
      <c r="F30" s="11"/>
      <c r="G30" s="12"/>
      <c r="H30" s="12"/>
      <c r="I30" s="12"/>
      <c r="J30" s="12"/>
      <c r="K30" s="12"/>
      <c r="L30" s="6"/>
      <c r="M30" s="12"/>
      <c r="N30" s="12">
        <v>1</v>
      </c>
      <c r="O30" s="12"/>
      <c r="P30" s="12"/>
      <c r="Q30" s="12"/>
      <c r="R30" s="12"/>
      <c r="S30" s="12"/>
      <c r="T30" s="12"/>
      <c r="U30" s="12"/>
      <c r="V30" s="16"/>
      <c r="W30" s="146"/>
      <c r="X30" s="3" t="s">
        <v>64</v>
      </c>
      <c r="Y30" s="142"/>
      <c r="Z30" s="3" t="s">
        <v>71</v>
      </c>
      <c r="AA30" s="46">
        <v>9</v>
      </c>
    </row>
    <row r="31" spans="1:27" ht="18" customHeight="1" x14ac:dyDescent="0.35">
      <c r="A31" s="46">
        <v>10</v>
      </c>
      <c r="B31" s="86" t="s">
        <v>58</v>
      </c>
      <c r="C31" s="144"/>
      <c r="D31" s="103" t="s">
        <v>49</v>
      </c>
      <c r="E31" s="138"/>
      <c r="F31" s="11"/>
      <c r="G31" s="12"/>
      <c r="H31" s="12"/>
      <c r="I31" s="12"/>
      <c r="J31" s="12"/>
      <c r="K31" s="12"/>
      <c r="L31" s="6"/>
      <c r="M31" s="12"/>
      <c r="N31" s="12"/>
      <c r="O31" s="12">
        <v>1</v>
      </c>
      <c r="P31" s="12"/>
      <c r="Q31" s="12"/>
      <c r="R31" s="12"/>
      <c r="S31" s="12"/>
      <c r="T31" s="12"/>
      <c r="U31" s="12"/>
      <c r="V31" s="16"/>
      <c r="W31" s="146"/>
      <c r="X31" s="3" t="s">
        <v>65</v>
      </c>
      <c r="Y31" s="142"/>
      <c r="Z31" s="3" t="s">
        <v>73</v>
      </c>
      <c r="AA31" s="46">
        <v>10</v>
      </c>
    </row>
    <row r="32" spans="1:27" ht="18" customHeight="1" x14ac:dyDescent="0.35">
      <c r="A32" s="46">
        <v>11</v>
      </c>
      <c r="B32" s="86" t="s">
        <v>62</v>
      </c>
      <c r="C32" s="144"/>
      <c r="D32" s="103" t="s">
        <v>53</v>
      </c>
      <c r="E32" s="138"/>
      <c r="F32" s="11"/>
      <c r="G32" s="12"/>
      <c r="H32" s="27"/>
      <c r="I32" s="12"/>
      <c r="J32" s="12"/>
      <c r="K32" s="12"/>
      <c r="L32" s="6"/>
      <c r="M32" s="12"/>
      <c r="N32" s="12"/>
      <c r="O32" s="12"/>
      <c r="P32" s="12">
        <v>1</v>
      </c>
      <c r="Q32" s="12"/>
      <c r="R32" s="12"/>
      <c r="S32" s="12"/>
      <c r="T32" s="12"/>
      <c r="U32" s="12"/>
      <c r="V32" s="16"/>
      <c r="W32" s="146"/>
      <c r="X32" s="3" t="s">
        <v>66</v>
      </c>
      <c r="Y32" s="142"/>
      <c r="Z32" s="3" t="s">
        <v>72</v>
      </c>
      <c r="AA32" s="46">
        <v>11</v>
      </c>
    </row>
    <row r="33" spans="1:27" ht="18" customHeight="1" x14ac:dyDescent="0.35">
      <c r="A33" s="46">
        <v>12</v>
      </c>
      <c r="B33" s="86" t="s">
        <v>61</v>
      </c>
      <c r="C33" s="144"/>
      <c r="D33" s="103" t="s">
        <v>50</v>
      </c>
      <c r="E33" s="138"/>
      <c r="F33" s="11"/>
      <c r="G33" s="12"/>
      <c r="H33" s="12"/>
      <c r="I33" s="12"/>
      <c r="J33" s="12"/>
      <c r="K33" s="12"/>
      <c r="L33" s="6"/>
      <c r="M33" s="12"/>
      <c r="N33" s="12"/>
      <c r="O33" s="12"/>
      <c r="P33" s="12"/>
      <c r="Q33" s="12">
        <v>1</v>
      </c>
      <c r="R33" s="12"/>
      <c r="S33" s="12"/>
      <c r="T33" s="41"/>
      <c r="U33" s="41"/>
      <c r="V33" s="16"/>
      <c r="W33" s="146"/>
      <c r="X33" s="3" t="s">
        <v>67</v>
      </c>
      <c r="Y33" s="142"/>
      <c r="Z33" s="3" t="s">
        <v>74</v>
      </c>
      <c r="AA33" s="46">
        <v>12</v>
      </c>
    </row>
    <row r="34" spans="1:27" ht="18" customHeight="1" x14ac:dyDescent="0.35">
      <c r="A34" s="46">
        <v>13</v>
      </c>
      <c r="B34" s="86" t="s">
        <v>60</v>
      </c>
      <c r="C34" s="144"/>
      <c r="D34" s="103" t="s">
        <v>54</v>
      </c>
      <c r="E34" s="138"/>
      <c r="F34" s="11"/>
      <c r="G34" s="12"/>
      <c r="H34" s="12"/>
      <c r="I34" s="12"/>
      <c r="J34" s="12"/>
      <c r="K34" s="12"/>
      <c r="L34" s="6"/>
      <c r="M34" s="12"/>
      <c r="N34" s="12"/>
      <c r="O34" s="12"/>
      <c r="P34" s="12"/>
      <c r="Q34" s="12"/>
      <c r="R34" s="12">
        <v>1</v>
      </c>
      <c r="S34" s="41"/>
      <c r="T34" s="12"/>
      <c r="U34" s="12"/>
      <c r="V34" s="16"/>
      <c r="W34" s="146"/>
      <c r="X34" s="3" t="s">
        <v>68</v>
      </c>
      <c r="Y34" s="142"/>
      <c r="Z34" s="3" t="s">
        <v>75</v>
      </c>
      <c r="AA34" s="46">
        <v>13</v>
      </c>
    </row>
    <row r="35" spans="1:27" ht="18" customHeight="1" x14ac:dyDescent="0.35">
      <c r="A35" s="46">
        <v>14</v>
      </c>
      <c r="B35" s="86" t="s">
        <v>59</v>
      </c>
      <c r="C35" s="144"/>
      <c r="D35" s="103" t="s">
        <v>51</v>
      </c>
      <c r="E35" s="138"/>
      <c r="F35" s="11"/>
      <c r="G35" s="12"/>
      <c r="H35" s="12"/>
      <c r="I35" s="12"/>
      <c r="J35" s="12"/>
      <c r="K35" s="12"/>
      <c r="L35" s="6"/>
      <c r="M35" s="12"/>
      <c r="N35" s="12"/>
      <c r="O35" s="12"/>
      <c r="P35" s="12"/>
      <c r="Q35" s="12"/>
      <c r="R35" s="12"/>
      <c r="S35" s="12">
        <v>1</v>
      </c>
      <c r="T35" s="41"/>
      <c r="U35" s="12"/>
      <c r="V35" s="16"/>
      <c r="W35" s="146"/>
      <c r="X35" s="3" t="s">
        <v>69</v>
      </c>
      <c r="Y35" s="142"/>
      <c r="Z35" s="3" t="s">
        <v>76</v>
      </c>
      <c r="AA35" s="46">
        <v>14</v>
      </c>
    </row>
    <row r="36" spans="1:27" ht="18" customHeight="1" x14ac:dyDescent="0.35">
      <c r="A36" s="46">
        <v>15</v>
      </c>
      <c r="B36" s="88" t="s">
        <v>545</v>
      </c>
      <c r="C36" s="144"/>
      <c r="D36" s="40" t="s">
        <v>239</v>
      </c>
      <c r="E36" s="138"/>
      <c r="F36" s="11"/>
      <c r="G36" s="12"/>
      <c r="H36" s="12"/>
      <c r="I36" s="12"/>
      <c r="J36" s="12" t="s">
        <v>550</v>
      </c>
      <c r="K36" s="12" t="s">
        <v>549</v>
      </c>
      <c r="L36" s="12" t="s">
        <v>551</v>
      </c>
      <c r="M36" s="12"/>
      <c r="N36" s="12"/>
      <c r="O36" s="12"/>
      <c r="P36" s="12"/>
      <c r="Q36" s="12"/>
      <c r="R36" s="12"/>
      <c r="S36" s="6"/>
      <c r="T36" s="12" t="s">
        <v>240</v>
      </c>
      <c r="U36" s="6"/>
      <c r="V36" s="16"/>
      <c r="W36" s="146"/>
      <c r="X36" s="3" t="s">
        <v>546</v>
      </c>
      <c r="Y36" s="142"/>
      <c r="Z36" s="3" t="s">
        <v>237</v>
      </c>
      <c r="AA36" s="46">
        <v>15</v>
      </c>
    </row>
    <row r="37" spans="1:27" ht="18" customHeight="1" x14ac:dyDescent="0.35">
      <c r="A37" s="46">
        <v>16</v>
      </c>
      <c r="B37" s="88" t="s">
        <v>543</v>
      </c>
      <c r="C37" s="144"/>
      <c r="D37" s="103">
        <v>0</v>
      </c>
      <c r="E37" s="138"/>
      <c r="F37" s="11"/>
      <c r="G37" s="12"/>
      <c r="H37" s="12"/>
      <c r="I37" s="12"/>
      <c r="J37" s="12"/>
      <c r="K37" s="12"/>
      <c r="L37" s="12"/>
      <c r="M37" s="12"/>
      <c r="N37" s="12"/>
      <c r="O37" s="12"/>
      <c r="P37" s="12"/>
      <c r="Q37" s="12"/>
      <c r="R37" s="12"/>
      <c r="S37" s="12"/>
      <c r="T37" s="12"/>
      <c r="U37" s="41" t="s">
        <v>231</v>
      </c>
      <c r="V37" s="135" t="s">
        <v>232</v>
      </c>
      <c r="W37" s="146"/>
      <c r="X37" s="3" t="s">
        <v>544</v>
      </c>
      <c r="Y37" s="142"/>
      <c r="Z37" s="3" t="s">
        <v>542</v>
      </c>
      <c r="AA37" s="46">
        <v>16</v>
      </c>
    </row>
    <row r="38" spans="1:27" ht="18.75" customHeight="1" x14ac:dyDescent="0.35">
      <c r="A38" s="46">
        <v>17</v>
      </c>
      <c r="B38" s="87" t="s">
        <v>544</v>
      </c>
      <c r="C38" s="144"/>
      <c r="D38" s="22">
        <v>0</v>
      </c>
      <c r="E38" s="138"/>
      <c r="F38" s="13"/>
      <c r="G38" s="14"/>
      <c r="H38" s="14"/>
      <c r="I38" s="14"/>
      <c r="J38" s="14"/>
      <c r="K38" s="14"/>
      <c r="L38" s="14"/>
      <c r="M38" s="14"/>
      <c r="N38" s="14"/>
      <c r="O38" s="14"/>
      <c r="P38" s="14"/>
      <c r="Q38" s="14"/>
      <c r="R38" s="14"/>
      <c r="S38" s="14"/>
      <c r="T38" s="14"/>
      <c r="U38" s="14">
        <v>1</v>
      </c>
      <c r="V38" s="17"/>
      <c r="W38" s="146"/>
      <c r="X38" s="4" t="s">
        <v>548</v>
      </c>
      <c r="Y38" s="142"/>
      <c r="Z38" s="129"/>
      <c r="AA38" s="46">
        <v>17</v>
      </c>
    </row>
  </sheetData>
  <mergeCells count="8">
    <mergeCell ref="W3:W17"/>
    <mergeCell ref="Y2:Y16"/>
    <mergeCell ref="E4:E15"/>
    <mergeCell ref="C22:C38"/>
    <mergeCell ref="E22:E38"/>
    <mergeCell ref="Y22:Y38"/>
    <mergeCell ref="C4:C14"/>
    <mergeCell ref="W22:W38"/>
  </mergeCell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AJ60"/>
  <sheetViews>
    <sheetView zoomScaleNormal="100" workbookViewId="0">
      <selection activeCell="AG15" sqref="AG15:AG24"/>
    </sheetView>
  </sheetViews>
  <sheetFormatPr baseColWidth="10" defaultRowHeight="15" x14ac:dyDescent="0.25"/>
  <cols>
    <col min="1" max="1" width="3" style="46" bestFit="1" customWidth="1"/>
    <col min="2" max="2" width="8.7109375" style="46" customWidth="1"/>
    <col min="3" max="3" width="2" style="46" bestFit="1" customWidth="1"/>
    <col min="4" max="4" width="3.5703125" style="46" bestFit="1" customWidth="1"/>
    <col min="5" max="5" width="2" style="46" bestFit="1" customWidth="1"/>
    <col min="6" max="26" width="6.7109375" style="46" customWidth="1"/>
    <col min="27" max="31" width="8.7109375" style="46" customWidth="1"/>
    <col min="32" max="16384" width="11.42578125" style="46"/>
  </cols>
  <sheetData>
    <row r="2" spans="1:36" ht="18.75" customHeight="1" x14ac:dyDescent="0.35">
      <c r="AG2" s="84" t="s">
        <v>1023</v>
      </c>
      <c r="AH2" s="142" t="s">
        <v>38</v>
      </c>
    </row>
    <row r="3" spans="1:36" ht="18" customHeight="1" x14ac:dyDescent="0.35">
      <c r="F3" s="46">
        <v>1</v>
      </c>
      <c r="G3" s="46">
        <v>2</v>
      </c>
      <c r="H3" s="46">
        <v>3</v>
      </c>
      <c r="I3" s="46">
        <v>4</v>
      </c>
      <c r="J3" s="46">
        <v>5</v>
      </c>
      <c r="K3" s="46">
        <v>6</v>
      </c>
      <c r="L3" s="46">
        <v>7</v>
      </c>
      <c r="M3" s="46">
        <v>8</v>
      </c>
      <c r="N3" s="46">
        <v>9</v>
      </c>
      <c r="O3" s="46">
        <v>10</v>
      </c>
      <c r="P3" s="46">
        <v>11</v>
      </c>
      <c r="Q3" s="46">
        <v>12</v>
      </c>
      <c r="R3" s="46">
        <v>13</v>
      </c>
      <c r="S3" s="46">
        <v>14</v>
      </c>
      <c r="T3" s="46">
        <v>15</v>
      </c>
      <c r="U3" s="46">
        <v>16</v>
      </c>
      <c r="V3" s="46">
        <v>17</v>
      </c>
      <c r="W3" s="46">
        <v>18</v>
      </c>
      <c r="X3" s="46">
        <v>19</v>
      </c>
      <c r="Y3" s="46">
        <v>20</v>
      </c>
      <c r="Z3" s="46">
        <v>21</v>
      </c>
      <c r="AA3" s="46">
        <v>22</v>
      </c>
      <c r="AB3" s="46">
        <v>23</v>
      </c>
      <c r="AC3" s="46">
        <v>24</v>
      </c>
      <c r="AD3" s="46">
        <v>25</v>
      </c>
      <c r="AE3" s="46">
        <v>26</v>
      </c>
      <c r="AF3" s="142" t="s">
        <v>37</v>
      </c>
      <c r="AG3" s="85" t="s">
        <v>590</v>
      </c>
      <c r="AH3" s="142"/>
    </row>
    <row r="4" spans="1:36" ht="18" customHeight="1" x14ac:dyDescent="0.35">
      <c r="A4" s="46">
        <v>1</v>
      </c>
      <c r="B4" s="82" t="s">
        <v>1022</v>
      </c>
      <c r="C4" s="140" t="s">
        <v>79</v>
      </c>
      <c r="D4" s="126">
        <v>0</v>
      </c>
      <c r="E4" s="138"/>
      <c r="F4" s="117">
        <v>1</v>
      </c>
      <c r="G4" s="105"/>
      <c r="H4" s="105"/>
      <c r="I4" s="105"/>
      <c r="J4" s="105"/>
      <c r="K4" s="104"/>
      <c r="L4" s="106"/>
      <c r="M4" s="106"/>
      <c r="N4" s="106"/>
      <c r="O4" s="106"/>
      <c r="P4" s="106"/>
      <c r="Q4" s="96"/>
      <c r="R4" s="96"/>
      <c r="S4" s="104"/>
      <c r="T4" s="104"/>
      <c r="U4" s="104"/>
      <c r="V4" s="104"/>
      <c r="W4" s="104"/>
      <c r="X4" s="104"/>
      <c r="Y4" s="105"/>
      <c r="Z4" s="105"/>
      <c r="AA4" s="105"/>
      <c r="AB4" s="105"/>
      <c r="AC4" s="105"/>
      <c r="AD4" s="105"/>
      <c r="AE4" s="107"/>
      <c r="AF4" s="142"/>
      <c r="AG4" s="85" t="s">
        <v>1027</v>
      </c>
      <c r="AH4" s="142"/>
      <c r="AI4" s="82" t="s">
        <v>591</v>
      </c>
      <c r="AJ4" s="46">
        <v>1</v>
      </c>
    </row>
    <row r="5" spans="1:36" ht="18" customHeight="1" x14ac:dyDescent="0.35">
      <c r="A5" s="46">
        <v>2</v>
      </c>
      <c r="B5" s="83" t="s">
        <v>586</v>
      </c>
      <c r="C5" s="140"/>
      <c r="D5" s="125">
        <v>0</v>
      </c>
      <c r="E5" s="138"/>
      <c r="F5" s="118" t="s">
        <v>1033</v>
      </c>
      <c r="G5" s="109">
        <v>1</v>
      </c>
      <c r="H5" s="109"/>
      <c r="I5" s="109"/>
      <c r="J5" s="109"/>
      <c r="K5" s="108">
        <v>1</v>
      </c>
      <c r="L5" s="110"/>
      <c r="M5" s="110">
        <v>1</v>
      </c>
      <c r="N5" s="110"/>
      <c r="O5" s="110"/>
      <c r="P5" s="110"/>
      <c r="Q5" s="6"/>
      <c r="R5" s="6"/>
      <c r="S5" s="108"/>
      <c r="T5" s="108"/>
      <c r="U5" s="108"/>
      <c r="V5" s="108"/>
      <c r="W5" s="108"/>
      <c r="X5" s="108"/>
      <c r="Y5" s="109"/>
      <c r="Z5" s="109"/>
      <c r="AA5" s="109"/>
      <c r="AB5" s="109"/>
      <c r="AC5" s="109"/>
      <c r="AD5" s="109"/>
      <c r="AE5" s="111"/>
      <c r="AF5" s="142"/>
      <c r="AG5" s="85" t="s">
        <v>1054</v>
      </c>
      <c r="AH5" s="142"/>
      <c r="AI5" s="83" t="s">
        <v>39</v>
      </c>
      <c r="AJ5" s="46">
        <v>2</v>
      </c>
    </row>
    <row r="6" spans="1:36" ht="18" customHeight="1" x14ac:dyDescent="0.35">
      <c r="A6" s="46">
        <v>3</v>
      </c>
      <c r="B6" s="83" t="s">
        <v>587</v>
      </c>
      <c r="C6" s="140"/>
      <c r="D6" s="125">
        <v>0</v>
      </c>
      <c r="E6" s="138"/>
      <c r="F6" s="113" t="s">
        <v>1034</v>
      </c>
      <c r="G6" s="108" t="s">
        <v>1035</v>
      </c>
      <c r="H6" s="109">
        <v>1</v>
      </c>
      <c r="I6" s="109"/>
      <c r="J6" s="109"/>
      <c r="K6" s="108"/>
      <c r="L6" s="110">
        <v>1</v>
      </c>
      <c r="M6" s="110"/>
      <c r="N6" s="110"/>
      <c r="O6" s="110"/>
      <c r="P6" s="110">
        <v>1</v>
      </c>
      <c r="Q6" s="6"/>
      <c r="R6" s="6"/>
      <c r="S6" s="108"/>
      <c r="T6" s="108"/>
      <c r="U6" s="108"/>
      <c r="V6" s="108"/>
      <c r="W6" s="108"/>
      <c r="X6" s="108"/>
      <c r="Y6" s="109"/>
      <c r="Z6" s="109"/>
      <c r="AA6" s="109"/>
      <c r="AB6" s="109"/>
      <c r="AC6" s="109"/>
      <c r="AD6" s="109"/>
      <c r="AE6" s="111"/>
      <c r="AF6" s="142"/>
      <c r="AG6" s="85" t="s">
        <v>1057</v>
      </c>
      <c r="AH6" s="142"/>
      <c r="AI6" s="83" t="s">
        <v>40</v>
      </c>
      <c r="AJ6" s="46">
        <v>3</v>
      </c>
    </row>
    <row r="7" spans="1:36" ht="18" customHeight="1" x14ac:dyDescent="0.35">
      <c r="A7" s="46">
        <v>4</v>
      </c>
      <c r="B7" s="86" t="s">
        <v>9</v>
      </c>
      <c r="C7" s="140"/>
      <c r="D7" s="125">
        <v>0</v>
      </c>
      <c r="E7" s="138"/>
      <c r="F7" s="113"/>
      <c r="G7" s="108"/>
      <c r="H7" s="108"/>
      <c r="I7" s="109"/>
      <c r="J7" s="109"/>
      <c r="K7" s="108"/>
      <c r="L7" s="110"/>
      <c r="M7" s="110"/>
      <c r="N7" s="110"/>
      <c r="O7" s="110"/>
      <c r="P7" s="110"/>
      <c r="Q7" s="6"/>
      <c r="R7" s="6"/>
      <c r="S7" s="108"/>
      <c r="T7" s="108"/>
      <c r="U7" s="108"/>
      <c r="V7" s="108"/>
      <c r="W7" s="108"/>
      <c r="X7" s="108"/>
      <c r="Y7" s="109"/>
      <c r="Z7" s="109"/>
      <c r="AA7" s="109"/>
      <c r="AB7" s="109"/>
      <c r="AC7" s="109"/>
      <c r="AD7" s="109"/>
      <c r="AE7" s="111"/>
      <c r="AF7" s="142"/>
      <c r="AG7" s="85" t="s">
        <v>588</v>
      </c>
      <c r="AH7" s="142"/>
      <c r="AI7" s="3"/>
      <c r="AJ7" s="46">
        <v>4</v>
      </c>
    </row>
    <row r="8" spans="1:36" ht="18" customHeight="1" x14ac:dyDescent="0.35">
      <c r="A8" s="46">
        <v>6</v>
      </c>
      <c r="B8" s="86" t="s">
        <v>10</v>
      </c>
      <c r="C8" s="140"/>
      <c r="D8" s="125">
        <v>0</v>
      </c>
      <c r="E8" s="138"/>
      <c r="F8" s="113"/>
      <c r="G8" s="108"/>
      <c r="H8" s="108"/>
      <c r="I8" s="109"/>
      <c r="J8" s="109"/>
      <c r="K8" s="108"/>
      <c r="L8" s="110"/>
      <c r="M8" s="110"/>
      <c r="N8" s="110"/>
      <c r="O8" s="110"/>
      <c r="P8" s="110"/>
      <c r="Q8" s="6"/>
      <c r="R8" s="6"/>
      <c r="S8" s="108"/>
      <c r="T8" s="108"/>
      <c r="U8" s="108"/>
      <c r="V8" s="108"/>
      <c r="W8" s="108"/>
      <c r="X8" s="108"/>
      <c r="Y8" s="108"/>
      <c r="Z8" s="108"/>
      <c r="AA8" s="108"/>
      <c r="AB8" s="108"/>
      <c r="AC8" s="108"/>
      <c r="AD8" s="108"/>
      <c r="AE8" s="111"/>
      <c r="AF8" s="142"/>
      <c r="AG8" s="85" t="s">
        <v>589</v>
      </c>
      <c r="AH8" s="142"/>
      <c r="AI8" s="86" t="s">
        <v>44</v>
      </c>
      <c r="AJ8" s="46">
        <v>5</v>
      </c>
    </row>
    <row r="9" spans="1:36" ht="18" customHeight="1" x14ac:dyDescent="0.35">
      <c r="A9" s="46">
        <v>7</v>
      </c>
      <c r="B9" s="86" t="s">
        <v>11</v>
      </c>
      <c r="C9" s="140"/>
      <c r="D9" s="125">
        <v>0</v>
      </c>
      <c r="E9" s="138"/>
      <c r="F9" s="112"/>
      <c r="G9" s="110"/>
      <c r="H9" s="110"/>
      <c r="I9" s="110"/>
      <c r="J9" s="110"/>
      <c r="K9" s="110"/>
      <c r="L9" s="110"/>
      <c r="M9" s="110"/>
      <c r="N9" s="110"/>
      <c r="O9" s="110"/>
      <c r="P9" s="110"/>
      <c r="Q9" s="6"/>
      <c r="R9" s="6"/>
      <c r="S9" s="108"/>
      <c r="T9" s="108">
        <v>1</v>
      </c>
      <c r="U9" s="108"/>
      <c r="V9" s="108">
        <v>1</v>
      </c>
      <c r="W9" s="108"/>
      <c r="X9" s="108"/>
      <c r="Y9" s="108"/>
      <c r="Z9" s="108"/>
      <c r="AA9" s="108"/>
      <c r="AB9" s="108"/>
      <c r="AC9" s="108"/>
      <c r="AD9" s="108"/>
      <c r="AE9" s="111"/>
      <c r="AF9" s="142"/>
      <c r="AG9" s="85" t="s">
        <v>1026</v>
      </c>
      <c r="AH9" s="142"/>
      <c r="AI9" s="86" t="s">
        <v>238</v>
      </c>
      <c r="AJ9" s="46">
        <v>6</v>
      </c>
    </row>
    <row r="10" spans="1:36" ht="18" customHeight="1" x14ac:dyDescent="0.35">
      <c r="A10" s="46">
        <v>8</v>
      </c>
      <c r="B10" s="86" t="s">
        <v>12</v>
      </c>
      <c r="C10" s="140"/>
      <c r="D10" s="125">
        <v>0</v>
      </c>
      <c r="E10" s="138"/>
      <c r="F10" s="112"/>
      <c r="G10" s="110"/>
      <c r="H10" s="110"/>
      <c r="I10" s="110"/>
      <c r="J10" s="110"/>
      <c r="K10" s="110"/>
      <c r="L10" s="110"/>
      <c r="M10" s="110"/>
      <c r="N10" s="110"/>
      <c r="O10" s="110"/>
      <c r="P10" s="110"/>
      <c r="Q10" s="6"/>
      <c r="R10" s="6"/>
      <c r="S10" s="108" t="s">
        <v>1036</v>
      </c>
      <c r="T10" s="108" t="s">
        <v>1037</v>
      </c>
      <c r="U10" s="108" t="s">
        <v>1038</v>
      </c>
      <c r="V10" s="108"/>
      <c r="W10" s="108">
        <v>1</v>
      </c>
      <c r="X10" s="108"/>
      <c r="Y10" s="108"/>
      <c r="Z10" s="108"/>
      <c r="AA10" s="108"/>
      <c r="AB10" s="108"/>
      <c r="AC10" s="108"/>
      <c r="AD10" s="108"/>
      <c r="AE10" s="111"/>
      <c r="AF10" s="142"/>
      <c r="AG10" s="85" t="s">
        <v>1028</v>
      </c>
      <c r="AH10" s="142"/>
      <c r="AI10" s="86" t="s">
        <v>592</v>
      </c>
      <c r="AJ10" s="46">
        <v>7</v>
      </c>
    </row>
    <row r="11" spans="1:36" ht="18" customHeight="1" x14ac:dyDescent="0.35">
      <c r="A11" s="46">
        <v>9</v>
      </c>
      <c r="B11" s="86" t="s">
        <v>13</v>
      </c>
      <c r="C11" s="140"/>
      <c r="D11" s="125">
        <v>0</v>
      </c>
      <c r="E11" s="138"/>
      <c r="F11" s="112"/>
      <c r="G11" s="110"/>
      <c r="H11" s="110"/>
      <c r="I11" s="110"/>
      <c r="J11" s="110"/>
      <c r="K11" s="110"/>
      <c r="L11" s="110"/>
      <c r="M11" s="110"/>
      <c r="N11" s="110"/>
      <c r="O11" s="110"/>
      <c r="P11" s="110"/>
      <c r="Q11" s="6"/>
      <c r="R11" s="6"/>
      <c r="S11" s="108" t="s">
        <v>1039</v>
      </c>
      <c r="T11" s="108" t="s">
        <v>1040</v>
      </c>
      <c r="U11" s="108" t="s">
        <v>1041</v>
      </c>
      <c r="V11" s="108"/>
      <c r="W11" s="108"/>
      <c r="X11" s="108">
        <v>1</v>
      </c>
      <c r="Y11" s="108"/>
      <c r="Z11" s="108"/>
      <c r="AA11" s="108"/>
      <c r="AB11" s="108"/>
      <c r="AC11" s="108"/>
      <c r="AD11" s="108"/>
      <c r="AE11" s="111"/>
      <c r="AF11" s="142"/>
      <c r="AG11" s="85" t="s">
        <v>1031</v>
      </c>
      <c r="AH11" s="142"/>
      <c r="AI11" s="86" t="s">
        <v>593</v>
      </c>
      <c r="AJ11" s="46">
        <v>8</v>
      </c>
    </row>
    <row r="12" spans="1:36" ht="18" customHeight="1" x14ac:dyDescent="0.35">
      <c r="A12" s="46">
        <v>10</v>
      </c>
      <c r="B12" s="86" t="s">
        <v>14</v>
      </c>
      <c r="C12" s="140"/>
      <c r="D12" s="125">
        <v>0</v>
      </c>
      <c r="E12" s="138"/>
      <c r="F12" s="112"/>
      <c r="G12" s="110"/>
      <c r="H12" s="110"/>
      <c r="I12" s="110"/>
      <c r="J12" s="110"/>
      <c r="K12" s="110"/>
      <c r="L12" s="110"/>
      <c r="M12" s="110"/>
      <c r="N12" s="110"/>
      <c r="O12" s="110"/>
      <c r="P12" s="110"/>
      <c r="Q12" s="6"/>
      <c r="R12" s="6"/>
      <c r="S12" s="108" t="s">
        <v>1042</v>
      </c>
      <c r="T12" s="108" t="s">
        <v>1043</v>
      </c>
      <c r="U12" s="108" t="s">
        <v>1044</v>
      </c>
      <c r="V12" s="108"/>
      <c r="W12" s="108"/>
      <c r="X12" s="108"/>
      <c r="Y12" s="108">
        <v>1</v>
      </c>
      <c r="Z12" s="108"/>
      <c r="AA12" s="108"/>
      <c r="AB12" s="108"/>
      <c r="AC12" s="108"/>
      <c r="AD12" s="108"/>
      <c r="AE12" s="111"/>
      <c r="AF12" s="142"/>
      <c r="AG12" s="85" t="s">
        <v>1029</v>
      </c>
      <c r="AH12" s="142"/>
      <c r="AI12" s="86" t="s">
        <v>594</v>
      </c>
      <c r="AJ12" s="46">
        <v>9</v>
      </c>
    </row>
    <row r="13" spans="1:36" ht="18" customHeight="1" x14ac:dyDescent="0.35">
      <c r="A13" s="46">
        <v>11</v>
      </c>
      <c r="B13" s="86" t="s">
        <v>15</v>
      </c>
      <c r="C13" s="140"/>
      <c r="D13" s="40">
        <v>0</v>
      </c>
      <c r="E13" s="138"/>
      <c r="F13" s="112"/>
      <c r="G13" s="110"/>
      <c r="H13" s="110"/>
      <c r="I13" s="110"/>
      <c r="J13" s="110"/>
      <c r="K13" s="110"/>
      <c r="L13" s="110"/>
      <c r="M13" s="110"/>
      <c r="N13" s="110"/>
      <c r="O13" s="110"/>
      <c r="P13" s="110"/>
      <c r="Q13" s="6"/>
      <c r="R13" s="6"/>
      <c r="S13" s="108" t="s">
        <v>1045</v>
      </c>
      <c r="T13" s="108" t="s">
        <v>1046</v>
      </c>
      <c r="U13" s="108" t="s">
        <v>1047</v>
      </c>
      <c r="V13" s="108"/>
      <c r="W13" s="108"/>
      <c r="X13" s="108"/>
      <c r="Y13" s="108"/>
      <c r="Z13" s="108">
        <v>1</v>
      </c>
      <c r="AA13" s="108"/>
      <c r="AB13" s="108"/>
      <c r="AC13" s="108"/>
      <c r="AD13" s="108"/>
      <c r="AE13" s="111"/>
      <c r="AF13" s="142"/>
      <c r="AG13" s="85" t="s">
        <v>1030</v>
      </c>
      <c r="AH13" s="142"/>
      <c r="AI13" s="86" t="s">
        <v>595</v>
      </c>
      <c r="AJ13" s="46">
        <v>10</v>
      </c>
    </row>
    <row r="14" spans="1:36" ht="18" customHeight="1" x14ac:dyDescent="0.35">
      <c r="A14" s="46">
        <v>12</v>
      </c>
      <c r="B14" s="87" t="s">
        <v>547</v>
      </c>
      <c r="C14" s="140"/>
      <c r="D14" s="21">
        <v>0</v>
      </c>
      <c r="E14" s="138"/>
      <c r="F14" s="113"/>
      <c r="G14" s="108"/>
      <c r="H14" s="108"/>
      <c r="I14" s="108"/>
      <c r="J14" s="108"/>
      <c r="K14" s="110"/>
      <c r="L14" s="110"/>
      <c r="M14" s="110"/>
      <c r="N14" s="110"/>
      <c r="O14" s="110"/>
      <c r="P14" s="110"/>
      <c r="Q14" s="6"/>
      <c r="R14" s="6"/>
      <c r="S14" s="108" t="s">
        <v>1048</v>
      </c>
      <c r="T14" s="108" t="s">
        <v>1049</v>
      </c>
      <c r="U14" s="108" t="s">
        <v>1050</v>
      </c>
      <c r="V14" s="108"/>
      <c r="W14" s="108"/>
      <c r="X14" s="108"/>
      <c r="Y14" s="108"/>
      <c r="Z14" s="108"/>
      <c r="AA14" s="108">
        <v>1</v>
      </c>
      <c r="AB14" s="108"/>
      <c r="AC14" s="108"/>
      <c r="AD14" s="108"/>
      <c r="AE14" s="111"/>
      <c r="AF14" s="142"/>
      <c r="AG14" s="85" t="s">
        <v>1032</v>
      </c>
      <c r="AH14" s="142"/>
      <c r="AI14" s="3"/>
      <c r="AJ14" s="46">
        <v>11</v>
      </c>
    </row>
    <row r="15" spans="1:36" ht="18" customHeight="1" x14ac:dyDescent="0.35">
      <c r="B15" s="38"/>
      <c r="C15" s="120"/>
      <c r="D15" s="38"/>
      <c r="E15" s="138"/>
      <c r="F15" s="113"/>
      <c r="G15" s="108"/>
      <c r="H15" s="108"/>
      <c r="I15" s="108"/>
      <c r="J15" s="108"/>
      <c r="K15" s="108"/>
      <c r="L15" s="110"/>
      <c r="M15" s="110"/>
      <c r="N15" s="110"/>
      <c r="O15" s="110"/>
      <c r="P15" s="110"/>
      <c r="Q15" s="6"/>
      <c r="R15" s="6"/>
      <c r="S15" s="108" t="s">
        <v>1051</v>
      </c>
      <c r="T15" s="108" t="s">
        <v>1052</v>
      </c>
      <c r="U15" s="108" t="s">
        <v>1053</v>
      </c>
      <c r="V15" s="108"/>
      <c r="W15" s="108"/>
      <c r="X15" s="108"/>
      <c r="Y15" s="108"/>
      <c r="Z15" s="108"/>
      <c r="AA15" s="108"/>
      <c r="AB15" s="108">
        <v>1</v>
      </c>
      <c r="AC15" s="108"/>
      <c r="AD15" s="108"/>
      <c r="AE15" s="111"/>
      <c r="AF15" s="142"/>
      <c r="AG15" s="86" t="s">
        <v>82</v>
      </c>
      <c r="AH15" s="142"/>
      <c r="AI15" s="4"/>
      <c r="AJ15" s="46">
        <v>12</v>
      </c>
    </row>
    <row r="16" spans="1:36" ht="18" customHeight="1" x14ac:dyDescent="0.35">
      <c r="B16" s="38"/>
      <c r="C16" s="121"/>
      <c r="D16" s="38"/>
      <c r="E16" s="124"/>
      <c r="F16" s="114"/>
      <c r="G16" s="115"/>
      <c r="H16" s="115"/>
      <c r="I16" s="115"/>
      <c r="J16" s="115"/>
      <c r="K16" s="115"/>
      <c r="L16" s="119"/>
      <c r="M16" s="119"/>
      <c r="N16" s="119"/>
      <c r="O16" s="119"/>
      <c r="P16" s="119"/>
      <c r="Q16" s="8"/>
      <c r="R16" s="8"/>
      <c r="S16" s="115"/>
      <c r="T16" s="115"/>
      <c r="U16" s="115"/>
      <c r="V16" s="115"/>
      <c r="W16" s="115"/>
      <c r="X16" s="115"/>
      <c r="Y16" s="115"/>
      <c r="Z16" s="115"/>
      <c r="AA16" s="115"/>
      <c r="AB16" s="115"/>
      <c r="AC16" s="115">
        <v>1</v>
      </c>
      <c r="AD16" s="115"/>
      <c r="AE16" s="116">
        <v>1</v>
      </c>
      <c r="AF16" s="142"/>
      <c r="AG16" s="86" t="s">
        <v>16</v>
      </c>
      <c r="AH16" s="142"/>
    </row>
    <row r="17" spans="2:35" ht="18" customHeight="1" x14ac:dyDescent="0.35">
      <c r="B17" s="38"/>
      <c r="C17" s="38"/>
      <c r="D17" s="38"/>
      <c r="E17" s="38"/>
      <c r="AC17" s="38"/>
      <c r="AF17" s="142"/>
      <c r="AG17" s="86" t="s">
        <v>17</v>
      </c>
    </row>
    <row r="18" spans="2:35" ht="18" customHeight="1" x14ac:dyDescent="0.35">
      <c r="B18" s="39" t="s">
        <v>88</v>
      </c>
      <c r="D18" s="38"/>
      <c r="E18" s="38"/>
      <c r="F18" s="38"/>
      <c r="G18" s="38"/>
      <c r="AC18" s="39"/>
      <c r="AD18" s="39"/>
      <c r="AG18" s="86" t="s">
        <v>56</v>
      </c>
    </row>
    <row r="19" spans="2:35" ht="18" customHeight="1" x14ac:dyDescent="0.35">
      <c r="AC19" s="39"/>
      <c r="AD19" s="38"/>
      <c r="AG19" s="86" t="s">
        <v>57</v>
      </c>
    </row>
    <row r="20" spans="2:35" ht="18" customHeight="1" x14ac:dyDescent="0.35">
      <c r="AC20" s="39"/>
      <c r="AD20" s="38"/>
      <c r="AG20" s="86" t="s">
        <v>58</v>
      </c>
    </row>
    <row r="21" spans="2:35" ht="18" customHeight="1" x14ac:dyDescent="0.35">
      <c r="AC21" s="39"/>
      <c r="AD21" s="38"/>
      <c r="AG21" s="86" t="s">
        <v>62</v>
      </c>
    </row>
    <row r="22" spans="2:35" ht="18" customHeight="1" x14ac:dyDescent="0.35">
      <c r="AC22" s="39"/>
      <c r="AD22" s="38"/>
      <c r="AG22" s="86" t="s">
        <v>61</v>
      </c>
    </row>
    <row r="23" spans="2:35" ht="18" customHeight="1" x14ac:dyDescent="0.35">
      <c r="AC23" s="39"/>
      <c r="AD23" s="38"/>
      <c r="AG23" s="86" t="s">
        <v>60</v>
      </c>
    </row>
    <row r="24" spans="2:35" ht="18" customHeight="1" x14ac:dyDescent="0.35">
      <c r="AC24" s="39"/>
      <c r="AD24" s="38"/>
      <c r="AG24" s="86" t="s">
        <v>59</v>
      </c>
    </row>
    <row r="25" spans="2:35" ht="18" customHeight="1" x14ac:dyDescent="0.35">
      <c r="AC25" s="39"/>
      <c r="AD25" s="38"/>
      <c r="AG25" s="88" t="s">
        <v>545</v>
      </c>
    </row>
    <row r="26" spans="2:35" ht="18" customHeight="1" x14ac:dyDescent="0.35">
      <c r="AC26" s="39"/>
      <c r="AD26" s="38"/>
      <c r="AG26" s="88" t="s">
        <v>543</v>
      </c>
      <c r="AI26" s="39"/>
    </row>
    <row r="27" spans="2:35" ht="18" customHeight="1" x14ac:dyDescent="0.35">
      <c r="AC27" s="39"/>
      <c r="AD27" s="38"/>
      <c r="AG27" s="87" t="s">
        <v>544</v>
      </c>
      <c r="AI27" s="39"/>
    </row>
    <row r="28" spans="2:35" ht="18" customHeight="1" x14ac:dyDescent="0.25">
      <c r="AC28" s="39"/>
      <c r="AD28" s="38"/>
      <c r="AI28" s="38"/>
    </row>
    <row r="29" spans="2:35" ht="18" customHeight="1" x14ac:dyDescent="0.25">
      <c r="AC29" s="39"/>
      <c r="AD29" s="38"/>
    </row>
    <row r="30" spans="2:35" ht="18" customHeight="1" x14ac:dyDescent="0.25">
      <c r="AB30" s="38"/>
      <c r="AC30" s="39"/>
      <c r="AD30" s="38"/>
    </row>
    <row r="31" spans="2:35" ht="18" customHeight="1" x14ac:dyDescent="0.25">
      <c r="AB31" s="39"/>
      <c r="AC31" s="38"/>
      <c r="AD31" s="38"/>
    </row>
    <row r="32" spans="2:35" ht="18" customHeight="1" x14ac:dyDescent="0.25">
      <c r="F32" s="39">
        <v>1</v>
      </c>
      <c r="G32" s="39">
        <v>2</v>
      </c>
      <c r="H32" s="39">
        <v>3</v>
      </c>
      <c r="I32" s="39">
        <v>4</v>
      </c>
      <c r="J32" s="39">
        <v>5</v>
      </c>
      <c r="K32" s="39">
        <v>6</v>
      </c>
      <c r="L32" s="39">
        <v>7</v>
      </c>
      <c r="M32" s="39">
        <v>8</v>
      </c>
      <c r="N32" s="39">
        <v>9</v>
      </c>
      <c r="O32" s="39">
        <v>10</v>
      </c>
      <c r="P32" s="39">
        <v>11</v>
      </c>
      <c r="Q32" s="39">
        <v>12</v>
      </c>
      <c r="R32" s="39">
        <v>13</v>
      </c>
      <c r="S32" s="39">
        <v>14</v>
      </c>
      <c r="T32" s="39">
        <v>15</v>
      </c>
      <c r="U32" s="39">
        <v>16</v>
      </c>
      <c r="V32" s="39">
        <v>17</v>
      </c>
      <c r="W32" s="39">
        <v>18</v>
      </c>
      <c r="X32" s="39">
        <v>19</v>
      </c>
      <c r="Y32" s="39">
        <v>20</v>
      </c>
      <c r="Z32" s="39">
        <v>21</v>
      </c>
      <c r="AA32" s="39">
        <v>22</v>
      </c>
      <c r="AB32" s="39">
        <v>23</v>
      </c>
      <c r="AC32" s="39">
        <v>24</v>
      </c>
      <c r="AD32" s="39">
        <v>25</v>
      </c>
      <c r="AE32" s="39">
        <v>26</v>
      </c>
    </row>
    <row r="33" spans="1:36" ht="18" customHeight="1" x14ac:dyDescent="0.35">
      <c r="A33" s="46">
        <v>1</v>
      </c>
      <c r="B33" s="84" t="s">
        <v>1023</v>
      </c>
      <c r="C33" s="144" t="s">
        <v>79</v>
      </c>
      <c r="D33" s="102" t="s">
        <v>552</v>
      </c>
      <c r="E33" s="138" t="s">
        <v>38</v>
      </c>
      <c r="F33" s="9" t="s">
        <v>230</v>
      </c>
      <c r="G33" s="19"/>
      <c r="H33" s="10"/>
      <c r="I33" s="10"/>
      <c r="J33" s="10"/>
      <c r="K33" s="10"/>
      <c r="L33" s="10"/>
      <c r="M33" s="10"/>
      <c r="N33" s="10"/>
      <c r="O33" s="10"/>
      <c r="P33" s="10"/>
      <c r="Q33" s="10"/>
      <c r="R33" s="10"/>
      <c r="S33" s="10"/>
      <c r="T33" s="10"/>
      <c r="U33" s="10"/>
      <c r="V33" s="10"/>
      <c r="W33" s="10"/>
      <c r="X33" s="10"/>
      <c r="Y33" s="10"/>
      <c r="Z33" s="10"/>
      <c r="AA33" s="10"/>
      <c r="AB33" s="10"/>
      <c r="AC33" s="10"/>
      <c r="AD33" s="10"/>
      <c r="AE33" s="15"/>
      <c r="AF33" s="147" t="s">
        <v>37</v>
      </c>
      <c r="AG33" s="80" t="s">
        <v>1024</v>
      </c>
      <c r="AH33" s="136" t="s">
        <v>38</v>
      </c>
      <c r="AI33" s="2" t="s">
        <v>598</v>
      </c>
      <c r="AJ33" s="46">
        <v>1</v>
      </c>
    </row>
    <row r="34" spans="1:36" ht="18" customHeight="1" x14ac:dyDescent="0.35">
      <c r="A34" s="46">
        <v>2</v>
      </c>
      <c r="B34" s="85" t="s">
        <v>590</v>
      </c>
      <c r="C34" s="144"/>
      <c r="D34" s="40">
        <v>0</v>
      </c>
      <c r="E34" s="138"/>
      <c r="F34" s="11"/>
      <c r="G34" s="12"/>
      <c r="H34" s="12"/>
      <c r="I34" s="12"/>
      <c r="J34" s="12"/>
      <c r="K34" s="12"/>
      <c r="L34" s="12"/>
      <c r="M34" s="12"/>
      <c r="N34" s="12"/>
      <c r="O34" s="12"/>
      <c r="P34" s="12"/>
      <c r="Q34" s="12"/>
      <c r="R34" s="12"/>
      <c r="S34" s="12" t="s">
        <v>81</v>
      </c>
      <c r="T34" s="12" t="s">
        <v>325</v>
      </c>
      <c r="U34" s="12" t="s">
        <v>326</v>
      </c>
      <c r="V34" s="12"/>
      <c r="W34" s="12" t="s">
        <v>235</v>
      </c>
      <c r="X34" s="12"/>
      <c r="Y34" s="12"/>
      <c r="Z34" s="12"/>
      <c r="AA34" s="12"/>
      <c r="AB34" s="12"/>
      <c r="AC34" s="12"/>
      <c r="AD34" s="12"/>
      <c r="AE34" s="16"/>
      <c r="AF34" s="140"/>
      <c r="AG34" s="3" t="s">
        <v>1025</v>
      </c>
      <c r="AH34" s="136"/>
      <c r="AI34" s="81" t="s">
        <v>600</v>
      </c>
      <c r="AJ34" s="46">
        <v>2</v>
      </c>
    </row>
    <row r="35" spans="1:36" ht="18" customHeight="1" x14ac:dyDescent="0.35">
      <c r="A35" s="46">
        <v>3</v>
      </c>
      <c r="B35" s="85" t="s">
        <v>1027</v>
      </c>
      <c r="C35" s="144"/>
      <c r="D35" s="125">
        <v>0</v>
      </c>
      <c r="E35" s="138"/>
      <c r="F35" s="11"/>
      <c r="G35" s="12"/>
      <c r="H35" s="12">
        <v>-1</v>
      </c>
      <c r="I35" s="12">
        <v>-1</v>
      </c>
      <c r="J35" s="12">
        <v>-1</v>
      </c>
      <c r="K35" s="12"/>
      <c r="L35" s="12"/>
      <c r="M35" s="12"/>
      <c r="N35" s="12"/>
      <c r="O35" s="12"/>
      <c r="P35" s="12"/>
      <c r="Q35" s="12"/>
      <c r="R35" s="12"/>
      <c r="S35" s="12"/>
      <c r="T35" s="12"/>
      <c r="U35" s="12"/>
      <c r="V35" s="12"/>
      <c r="W35" s="12"/>
      <c r="X35" s="12"/>
      <c r="Y35" s="12"/>
      <c r="Z35" s="12"/>
      <c r="AA35" s="12"/>
      <c r="AB35" s="12"/>
      <c r="AC35" s="12"/>
      <c r="AD35" s="12"/>
      <c r="AE35" s="16"/>
      <c r="AF35" s="140"/>
      <c r="AG35" s="79" t="s">
        <v>1054</v>
      </c>
      <c r="AH35" s="136"/>
      <c r="AI35" s="81" t="s">
        <v>599</v>
      </c>
      <c r="AJ35" s="46">
        <v>3</v>
      </c>
    </row>
    <row r="36" spans="1:36" ht="18" customHeight="1" x14ac:dyDescent="0.35">
      <c r="A36" s="46">
        <v>4</v>
      </c>
      <c r="B36" s="85" t="s">
        <v>1054</v>
      </c>
      <c r="C36" s="144"/>
      <c r="D36" s="125">
        <v>0</v>
      </c>
      <c r="E36" s="138"/>
      <c r="F36" s="11"/>
      <c r="G36" s="12"/>
      <c r="H36" s="12">
        <v>1</v>
      </c>
      <c r="I36" s="12"/>
      <c r="J36" s="12"/>
      <c r="K36" s="12"/>
      <c r="L36" s="12"/>
      <c r="M36" s="12"/>
      <c r="N36" s="12"/>
      <c r="O36" s="12"/>
      <c r="P36" s="12"/>
      <c r="Q36" s="12"/>
      <c r="R36" s="12"/>
      <c r="S36" s="12"/>
      <c r="T36" s="12"/>
      <c r="U36" s="12"/>
      <c r="V36" s="12"/>
      <c r="W36" s="12"/>
      <c r="X36" s="12"/>
      <c r="Y36" s="12"/>
      <c r="Z36" s="12"/>
      <c r="AA36" s="12"/>
      <c r="AB36" s="12"/>
      <c r="AC36" s="12"/>
      <c r="AD36" s="12"/>
      <c r="AE36" s="16"/>
      <c r="AF36" s="140"/>
      <c r="AG36" s="79" t="s">
        <v>1057</v>
      </c>
      <c r="AH36" s="136"/>
      <c r="AI36" s="81" t="s">
        <v>599</v>
      </c>
      <c r="AJ36" s="46">
        <v>4</v>
      </c>
    </row>
    <row r="37" spans="1:36" ht="18" customHeight="1" x14ac:dyDescent="0.35">
      <c r="A37" s="46">
        <v>5</v>
      </c>
      <c r="B37" s="85" t="s">
        <v>1057</v>
      </c>
      <c r="C37" s="144"/>
      <c r="D37" s="125">
        <v>0</v>
      </c>
      <c r="E37" s="138"/>
      <c r="F37" s="11"/>
      <c r="G37" s="12"/>
      <c r="H37" s="12"/>
      <c r="I37" s="12">
        <v>1</v>
      </c>
      <c r="J37" s="12"/>
      <c r="K37" s="12"/>
      <c r="L37" s="12"/>
      <c r="M37" s="12"/>
      <c r="N37" s="12"/>
      <c r="O37" s="12"/>
      <c r="P37" s="12"/>
      <c r="Q37" s="12"/>
      <c r="R37" s="12"/>
      <c r="S37" s="12"/>
      <c r="T37" s="12"/>
      <c r="U37" s="12"/>
      <c r="V37" s="12"/>
      <c r="W37" s="12"/>
      <c r="X37" s="12"/>
      <c r="Y37" s="12"/>
      <c r="Z37" s="12"/>
      <c r="AA37" s="12"/>
      <c r="AB37" s="12"/>
      <c r="AC37" s="12"/>
      <c r="AD37" s="12"/>
      <c r="AE37" s="16"/>
      <c r="AF37" s="140"/>
      <c r="AG37" s="79" t="s">
        <v>1058</v>
      </c>
      <c r="AH37" s="136"/>
      <c r="AI37" s="3" t="s">
        <v>599</v>
      </c>
      <c r="AJ37" s="46">
        <v>5</v>
      </c>
    </row>
    <row r="38" spans="1:36" ht="18" customHeight="1" x14ac:dyDescent="0.35">
      <c r="A38" s="46">
        <v>6</v>
      </c>
      <c r="B38" s="85" t="s">
        <v>588</v>
      </c>
      <c r="C38" s="144"/>
      <c r="D38" s="125">
        <v>0</v>
      </c>
      <c r="E38" s="138"/>
      <c r="F38" s="11"/>
      <c r="G38" s="12"/>
      <c r="H38" s="12"/>
      <c r="I38" s="12"/>
      <c r="J38" s="12">
        <v>1</v>
      </c>
      <c r="K38" s="12"/>
      <c r="L38" s="12"/>
      <c r="M38" s="12"/>
      <c r="N38" s="12"/>
      <c r="O38" s="12"/>
      <c r="P38" s="12"/>
      <c r="Q38" s="12"/>
      <c r="R38" s="12"/>
      <c r="S38" s="12"/>
      <c r="T38" s="12"/>
      <c r="U38" s="12"/>
      <c r="V38" s="12"/>
      <c r="W38" s="12"/>
      <c r="X38" s="12"/>
      <c r="Y38" s="12"/>
      <c r="Z38" s="12"/>
      <c r="AA38" s="12"/>
      <c r="AB38" s="12"/>
      <c r="AC38" s="12"/>
      <c r="AD38" s="12"/>
      <c r="AE38" s="16"/>
      <c r="AF38" s="140"/>
      <c r="AG38" s="79" t="s">
        <v>596</v>
      </c>
      <c r="AH38" s="136"/>
      <c r="AI38" s="81" t="s">
        <v>599</v>
      </c>
      <c r="AJ38" s="46">
        <v>6</v>
      </c>
    </row>
    <row r="39" spans="1:36" ht="18" customHeight="1" x14ac:dyDescent="0.35">
      <c r="A39" s="46">
        <v>7</v>
      </c>
      <c r="B39" s="85" t="s">
        <v>589</v>
      </c>
      <c r="C39" s="144"/>
      <c r="D39" s="125">
        <v>0</v>
      </c>
      <c r="E39" s="138"/>
      <c r="F39" s="11"/>
      <c r="G39" s="12"/>
      <c r="H39" s="12"/>
      <c r="I39" s="12"/>
      <c r="J39" s="12"/>
      <c r="K39" s="12">
        <v>1</v>
      </c>
      <c r="L39" s="41"/>
      <c r="M39" s="41"/>
      <c r="N39" s="12"/>
      <c r="O39" s="12"/>
      <c r="P39" s="12"/>
      <c r="Q39" s="12"/>
      <c r="R39" s="12"/>
      <c r="S39" s="12"/>
      <c r="T39" s="12"/>
      <c r="U39" s="12"/>
      <c r="V39" s="12"/>
      <c r="W39" s="12"/>
      <c r="X39" s="41"/>
      <c r="Y39" s="41"/>
      <c r="Z39" s="12"/>
      <c r="AA39" s="12"/>
      <c r="AB39" s="12"/>
      <c r="AC39" s="12"/>
      <c r="AD39" s="12"/>
      <c r="AE39" s="16"/>
      <c r="AF39" s="140"/>
      <c r="AG39" s="79" t="s">
        <v>597</v>
      </c>
      <c r="AH39" s="136"/>
      <c r="AI39" s="3" t="s">
        <v>78</v>
      </c>
      <c r="AJ39" s="46">
        <v>7</v>
      </c>
    </row>
    <row r="40" spans="1:36" ht="18" customHeight="1" x14ac:dyDescent="0.35">
      <c r="A40" s="46">
        <v>8</v>
      </c>
      <c r="B40" s="85" t="s">
        <v>1026</v>
      </c>
      <c r="C40" s="144"/>
      <c r="D40" s="125">
        <v>0</v>
      </c>
      <c r="E40" s="138"/>
      <c r="F40" s="11"/>
      <c r="G40" s="12"/>
      <c r="H40" s="12"/>
      <c r="I40" s="12"/>
      <c r="J40" s="12"/>
      <c r="K40" s="12"/>
      <c r="L40" s="12">
        <v>-1</v>
      </c>
      <c r="M40" s="12">
        <v>-1</v>
      </c>
      <c r="N40" s="12">
        <v>-1</v>
      </c>
      <c r="O40" s="12"/>
      <c r="P40" s="12"/>
      <c r="Q40" s="12"/>
      <c r="R40" s="12"/>
      <c r="S40" s="12"/>
      <c r="T40" s="12"/>
      <c r="U40" s="12"/>
      <c r="V40" s="12"/>
      <c r="W40" s="12"/>
      <c r="X40" s="12"/>
      <c r="Y40" s="12"/>
      <c r="Z40" s="12"/>
      <c r="AA40" s="12"/>
      <c r="AB40" s="12"/>
      <c r="AC40" s="12"/>
      <c r="AD40" s="12"/>
      <c r="AE40" s="16"/>
      <c r="AF40" s="140"/>
      <c r="AG40" s="79" t="s">
        <v>1028</v>
      </c>
      <c r="AH40" s="136"/>
      <c r="AI40" s="3"/>
      <c r="AJ40" s="46">
        <v>8</v>
      </c>
    </row>
    <row r="41" spans="1:36" ht="18" customHeight="1" x14ac:dyDescent="0.35">
      <c r="A41" s="46">
        <v>9</v>
      </c>
      <c r="B41" s="85" t="s">
        <v>1028</v>
      </c>
      <c r="C41" s="144"/>
      <c r="D41" s="125">
        <v>0</v>
      </c>
      <c r="E41" s="138"/>
      <c r="F41" s="11"/>
      <c r="G41" s="12"/>
      <c r="H41" s="12"/>
      <c r="I41" s="12"/>
      <c r="J41" s="12"/>
      <c r="K41" s="12"/>
      <c r="L41" s="12">
        <v>1</v>
      </c>
      <c r="M41" s="12"/>
      <c r="N41" s="12"/>
      <c r="O41" s="12"/>
      <c r="P41" s="12"/>
      <c r="Q41" s="12"/>
      <c r="R41" s="12"/>
      <c r="S41" s="12"/>
      <c r="T41" s="12"/>
      <c r="U41" s="12"/>
      <c r="V41" s="12"/>
      <c r="W41" s="12"/>
      <c r="X41" s="12"/>
      <c r="Y41" s="12"/>
      <c r="Z41" s="12"/>
      <c r="AA41" s="12"/>
      <c r="AB41" s="12"/>
      <c r="AC41" s="12"/>
      <c r="AD41" s="12"/>
      <c r="AE41" s="16"/>
      <c r="AF41" s="140"/>
      <c r="AG41" s="79" t="s">
        <v>1031</v>
      </c>
      <c r="AH41" s="136"/>
      <c r="AI41" s="3"/>
      <c r="AJ41" s="46">
        <v>9</v>
      </c>
    </row>
    <row r="42" spans="1:36" ht="18" customHeight="1" x14ac:dyDescent="0.35">
      <c r="A42" s="46">
        <v>10</v>
      </c>
      <c r="B42" s="85" t="s">
        <v>1031</v>
      </c>
      <c r="C42" s="144"/>
      <c r="D42" s="40">
        <v>0</v>
      </c>
      <c r="E42" s="138"/>
      <c r="F42" s="11"/>
      <c r="G42" s="12"/>
      <c r="H42" s="12"/>
      <c r="I42" s="12"/>
      <c r="J42" s="12"/>
      <c r="K42" s="12"/>
      <c r="L42" s="12"/>
      <c r="M42" s="12">
        <v>1</v>
      </c>
      <c r="N42" s="12"/>
      <c r="O42" s="12"/>
      <c r="P42" s="12"/>
      <c r="Q42" s="12"/>
      <c r="R42" s="12"/>
      <c r="S42" s="12"/>
      <c r="T42" s="12"/>
      <c r="U42" s="12"/>
      <c r="V42" s="12"/>
      <c r="W42" s="12"/>
      <c r="X42" s="12"/>
      <c r="Y42" s="12"/>
      <c r="Z42" s="12"/>
      <c r="AA42" s="12"/>
      <c r="AB42" s="12"/>
      <c r="AC42" s="12"/>
      <c r="AD42" s="12"/>
      <c r="AE42" s="16"/>
      <c r="AF42" s="140"/>
      <c r="AG42" s="79" t="s">
        <v>1055</v>
      </c>
      <c r="AH42" s="136"/>
      <c r="AI42" s="3" t="s">
        <v>70</v>
      </c>
      <c r="AJ42" s="46">
        <v>10</v>
      </c>
    </row>
    <row r="43" spans="1:36" ht="18" customHeight="1" x14ac:dyDescent="0.35">
      <c r="A43" s="46">
        <v>11</v>
      </c>
      <c r="B43" s="85" t="s">
        <v>1029</v>
      </c>
      <c r="C43" s="144"/>
      <c r="D43" s="40">
        <v>0</v>
      </c>
      <c r="E43" s="138"/>
      <c r="F43" s="11"/>
      <c r="G43" s="12"/>
      <c r="H43" s="27"/>
      <c r="I43" s="12"/>
      <c r="J43" s="12"/>
      <c r="K43" s="12"/>
      <c r="L43" s="12"/>
      <c r="M43" s="12"/>
      <c r="N43" s="12"/>
      <c r="O43" s="12"/>
      <c r="P43" s="12">
        <v>-1</v>
      </c>
      <c r="Q43" s="12">
        <v>-1</v>
      </c>
      <c r="R43" s="12">
        <v>-1</v>
      </c>
      <c r="S43" s="12"/>
      <c r="T43" s="12"/>
      <c r="U43" s="12"/>
      <c r="V43" s="12"/>
      <c r="W43" s="12"/>
      <c r="X43" s="12"/>
      <c r="Y43" s="12"/>
      <c r="Z43" s="12"/>
      <c r="AA43" s="12"/>
      <c r="AB43" s="12"/>
      <c r="AC43" s="12"/>
      <c r="AD43" s="12"/>
      <c r="AE43" s="16"/>
      <c r="AF43" s="140"/>
      <c r="AG43" s="79" t="s">
        <v>1030</v>
      </c>
      <c r="AH43" s="136"/>
      <c r="AI43" s="3" t="s">
        <v>71</v>
      </c>
      <c r="AJ43" s="46">
        <v>11</v>
      </c>
    </row>
    <row r="44" spans="1:36" ht="18" customHeight="1" x14ac:dyDescent="0.35">
      <c r="A44" s="46">
        <v>12</v>
      </c>
      <c r="B44" s="85" t="s">
        <v>1030</v>
      </c>
      <c r="C44" s="144"/>
      <c r="D44" s="40">
        <v>0</v>
      </c>
      <c r="E44" s="138"/>
      <c r="F44" s="11"/>
      <c r="G44" s="12"/>
      <c r="H44" s="12"/>
      <c r="I44" s="12"/>
      <c r="J44" s="12"/>
      <c r="K44" s="12"/>
      <c r="L44" s="12"/>
      <c r="M44" s="12"/>
      <c r="N44" s="12"/>
      <c r="O44" s="12"/>
      <c r="P44" s="12">
        <v>1</v>
      </c>
      <c r="Q44" s="41"/>
      <c r="R44" s="41"/>
      <c r="S44" s="41"/>
      <c r="T44" s="41"/>
      <c r="U44" s="41"/>
      <c r="V44" s="41"/>
      <c r="W44" s="41"/>
      <c r="X44" s="41"/>
      <c r="Y44" s="12"/>
      <c r="Z44" s="12"/>
      <c r="AA44" s="12"/>
      <c r="AB44" s="12"/>
      <c r="AC44" s="12"/>
      <c r="AD44" s="12"/>
      <c r="AE44" s="16"/>
      <c r="AF44" s="140"/>
      <c r="AG44" s="79" t="s">
        <v>1032</v>
      </c>
      <c r="AH44" s="136"/>
      <c r="AI44" s="3" t="s">
        <v>73</v>
      </c>
      <c r="AJ44" s="46">
        <v>12</v>
      </c>
    </row>
    <row r="45" spans="1:36" ht="18" customHeight="1" x14ac:dyDescent="0.35">
      <c r="A45" s="46">
        <v>13</v>
      </c>
      <c r="B45" s="85" t="s">
        <v>1032</v>
      </c>
      <c r="C45" s="144"/>
      <c r="D45" s="40">
        <v>0</v>
      </c>
      <c r="E45" s="138"/>
      <c r="F45" s="11"/>
      <c r="G45" s="12"/>
      <c r="H45" s="12"/>
      <c r="I45" s="12"/>
      <c r="J45" s="12"/>
      <c r="K45" s="12"/>
      <c r="L45" s="12"/>
      <c r="M45" s="12"/>
      <c r="N45" s="12"/>
      <c r="O45" s="12"/>
      <c r="P45" s="12"/>
      <c r="Q45" s="12">
        <v>1</v>
      </c>
      <c r="R45" s="12"/>
      <c r="S45" s="12"/>
      <c r="T45" s="12"/>
      <c r="U45" s="12"/>
      <c r="V45" s="12"/>
      <c r="W45" s="12"/>
      <c r="X45" s="12"/>
      <c r="Y45" s="12"/>
      <c r="Z45" s="12"/>
      <c r="AA45" s="12"/>
      <c r="AB45" s="12"/>
      <c r="AC45" s="12"/>
      <c r="AD45" s="12"/>
      <c r="AE45" s="16"/>
      <c r="AF45" s="140"/>
      <c r="AG45" s="79" t="s">
        <v>1056</v>
      </c>
      <c r="AH45" s="136"/>
      <c r="AI45" s="3" t="s">
        <v>72</v>
      </c>
      <c r="AJ45" s="46">
        <v>13</v>
      </c>
    </row>
    <row r="46" spans="1:36" ht="18" customHeight="1" x14ac:dyDescent="0.35">
      <c r="A46" s="46">
        <v>14</v>
      </c>
      <c r="B46" s="86" t="s">
        <v>82</v>
      </c>
      <c r="C46" s="144"/>
      <c r="D46" s="40">
        <v>0</v>
      </c>
      <c r="E46" s="138"/>
      <c r="F46" s="11"/>
      <c r="G46" s="12"/>
      <c r="H46" s="12"/>
      <c r="I46" s="12"/>
      <c r="J46" s="12"/>
      <c r="K46" s="122"/>
      <c r="L46" s="122"/>
      <c r="M46" s="122"/>
      <c r="N46" s="122"/>
      <c r="O46" s="122"/>
      <c r="P46" s="122"/>
      <c r="Q46" s="122"/>
      <c r="R46" s="122"/>
      <c r="S46" s="41" t="s">
        <v>46</v>
      </c>
      <c r="T46" s="41" t="s">
        <v>47</v>
      </c>
      <c r="U46" s="122"/>
      <c r="V46" s="122"/>
      <c r="W46" s="122"/>
      <c r="X46" s="122"/>
      <c r="Y46" s="122"/>
      <c r="Z46" s="122"/>
      <c r="AA46" s="12"/>
      <c r="AB46" s="12"/>
      <c r="AC46" s="12"/>
      <c r="AD46" s="12"/>
      <c r="AE46" s="16"/>
      <c r="AF46" s="140"/>
      <c r="AG46" s="79" t="s">
        <v>16</v>
      </c>
      <c r="AH46" s="136"/>
      <c r="AI46" s="3" t="s">
        <v>74</v>
      </c>
      <c r="AJ46" s="46">
        <v>14</v>
      </c>
    </row>
    <row r="47" spans="1:36" ht="18" customHeight="1" x14ac:dyDescent="0.35">
      <c r="A47" s="46">
        <v>15</v>
      </c>
      <c r="B47" s="86" t="s">
        <v>16</v>
      </c>
      <c r="C47" s="144"/>
      <c r="D47" s="40">
        <v>0</v>
      </c>
      <c r="E47" s="138"/>
      <c r="F47" s="11"/>
      <c r="G47" s="12"/>
      <c r="H47" s="12"/>
      <c r="I47" s="12"/>
      <c r="J47" s="12"/>
      <c r="K47" s="122"/>
      <c r="L47" s="122"/>
      <c r="M47" s="122"/>
      <c r="N47" s="122"/>
      <c r="O47" s="122"/>
      <c r="P47" s="12"/>
      <c r="Q47" s="12"/>
      <c r="R47" s="12"/>
      <c r="S47" s="12">
        <v>1</v>
      </c>
      <c r="T47" s="12"/>
      <c r="U47" s="12"/>
      <c r="V47" s="12"/>
      <c r="W47" s="12"/>
      <c r="X47" s="12"/>
      <c r="Y47" s="12"/>
      <c r="Z47" s="12"/>
      <c r="AA47" s="12"/>
      <c r="AB47" s="12"/>
      <c r="AC47" s="12"/>
      <c r="AD47" s="12"/>
      <c r="AE47" s="12"/>
      <c r="AF47" s="140"/>
      <c r="AG47" s="79" t="s">
        <v>17</v>
      </c>
      <c r="AH47" s="136"/>
      <c r="AI47" s="3" t="s">
        <v>75</v>
      </c>
      <c r="AJ47" s="46">
        <v>15</v>
      </c>
    </row>
    <row r="48" spans="1:36" ht="18" customHeight="1" x14ac:dyDescent="0.35">
      <c r="A48" s="46">
        <v>16</v>
      </c>
      <c r="B48" s="86" t="s">
        <v>17</v>
      </c>
      <c r="C48" s="144"/>
      <c r="D48" s="40">
        <v>0</v>
      </c>
      <c r="E48" s="138"/>
      <c r="F48" s="11"/>
      <c r="G48" s="12"/>
      <c r="H48" s="12"/>
      <c r="I48" s="12"/>
      <c r="J48" s="12"/>
      <c r="K48" s="122"/>
      <c r="L48" s="122"/>
      <c r="M48" s="122"/>
      <c r="N48" s="122"/>
      <c r="O48" s="122"/>
      <c r="P48" s="12"/>
      <c r="Q48" s="12"/>
      <c r="R48" s="12"/>
      <c r="S48" s="12"/>
      <c r="T48" s="12">
        <v>1</v>
      </c>
      <c r="U48" s="12"/>
      <c r="V48" s="41"/>
      <c r="W48" s="41"/>
      <c r="X48" s="41"/>
      <c r="Y48" s="41"/>
      <c r="Z48" s="41"/>
      <c r="AA48" s="41"/>
      <c r="AB48" s="41"/>
      <c r="AC48" s="41"/>
      <c r="AD48" s="12"/>
      <c r="AE48" s="12"/>
      <c r="AF48" s="140"/>
      <c r="AG48" s="79" t="s">
        <v>18</v>
      </c>
      <c r="AH48" s="136"/>
      <c r="AI48" s="3" t="s">
        <v>76</v>
      </c>
      <c r="AJ48" s="46">
        <v>16</v>
      </c>
    </row>
    <row r="49" spans="1:36" ht="18.75" customHeight="1" x14ac:dyDescent="0.35">
      <c r="A49" s="46">
        <v>17</v>
      </c>
      <c r="B49" s="86" t="s">
        <v>56</v>
      </c>
      <c r="C49" s="144"/>
      <c r="D49" s="125" t="s">
        <v>48</v>
      </c>
      <c r="E49" s="138"/>
      <c r="F49" s="11"/>
      <c r="G49" s="12"/>
      <c r="H49" s="12"/>
      <c r="I49" s="12"/>
      <c r="J49" s="12"/>
      <c r="K49" s="122"/>
      <c r="L49" s="122"/>
      <c r="M49" s="122"/>
      <c r="N49" s="122"/>
      <c r="O49" s="122"/>
      <c r="P49" s="12"/>
      <c r="Q49" s="12"/>
      <c r="R49" s="12"/>
      <c r="S49" s="12"/>
      <c r="T49" s="12"/>
      <c r="U49" s="12"/>
      <c r="V49" s="12">
        <v>1</v>
      </c>
      <c r="W49" s="12"/>
      <c r="X49" s="12"/>
      <c r="Y49" s="12"/>
      <c r="Z49" s="12"/>
      <c r="AA49" s="12"/>
      <c r="AB49" s="12"/>
      <c r="AC49" s="12"/>
      <c r="AD49" s="12"/>
      <c r="AE49" s="12"/>
      <c r="AF49" s="140"/>
      <c r="AG49" s="79" t="s">
        <v>63</v>
      </c>
      <c r="AH49" s="136"/>
      <c r="AI49" s="3" t="s">
        <v>237</v>
      </c>
      <c r="AJ49" s="46">
        <v>17</v>
      </c>
    </row>
    <row r="50" spans="1:36" ht="18.75" customHeight="1" x14ac:dyDescent="0.35">
      <c r="A50" s="46">
        <v>18</v>
      </c>
      <c r="B50" s="86" t="s">
        <v>57</v>
      </c>
      <c r="C50" s="144"/>
      <c r="D50" s="125" t="s">
        <v>52</v>
      </c>
      <c r="E50" s="138"/>
      <c r="F50" s="11"/>
      <c r="G50" s="12"/>
      <c r="H50" s="12"/>
      <c r="I50" s="12"/>
      <c r="J50" s="12"/>
      <c r="K50" s="122"/>
      <c r="L50" s="122"/>
      <c r="M50" s="122"/>
      <c r="N50" s="122"/>
      <c r="O50" s="122"/>
      <c r="P50" s="12"/>
      <c r="Q50" s="12"/>
      <c r="R50" s="12"/>
      <c r="S50" s="12"/>
      <c r="T50" s="12"/>
      <c r="U50" s="12"/>
      <c r="V50" s="12"/>
      <c r="W50" s="12">
        <v>1</v>
      </c>
      <c r="X50" s="12"/>
      <c r="Y50" s="12"/>
      <c r="Z50" s="12"/>
      <c r="AA50" s="12"/>
      <c r="AB50" s="12"/>
      <c r="AC50" s="12"/>
      <c r="AD50" s="12"/>
      <c r="AE50" s="12"/>
      <c r="AF50" s="140"/>
      <c r="AG50" s="3" t="s">
        <v>64</v>
      </c>
      <c r="AH50" s="136"/>
      <c r="AI50" s="3" t="s">
        <v>542</v>
      </c>
      <c r="AJ50" s="46">
        <v>18</v>
      </c>
    </row>
    <row r="51" spans="1:36" ht="18.75" x14ac:dyDescent="0.35">
      <c r="A51" s="46">
        <v>19</v>
      </c>
      <c r="B51" s="86" t="s">
        <v>58</v>
      </c>
      <c r="D51" s="125" t="s">
        <v>49</v>
      </c>
      <c r="F51" s="11"/>
      <c r="G51" s="12"/>
      <c r="H51" s="12"/>
      <c r="I51" s="12"/>
      <c r="J51" s="12"/>
      <c r="K51" s="122"/>
      <c r="L51" s="122"/>
      <c r="M51" s="122"/>
      <c r="N51" s="122"/>
      <c r="O51" s="122"/>
      <c r="P51" s="12"/>
      <c r="Q51" s="12"/>
      <c r="R51" s="12"/>
      <c r="S51" s="12"/>
      <c r="T51" s="12"/>
      <c r="U51" s="12"/>
      <c r="V51" s="12"/>
      <c r="W51" s="12"/>
      <c r="X51" s="12">
        <v>1</v>
      </c>
      <c r="Y51" s="12"/>
      <c r="Z51" s="12"/>
      <c r="AA51" s="12"/>
      <c r="AB51" s="12"/>
      <c r="AC51" s="12"/>
      <c r="AD51" s="12"/>
      <c r="AE51" s="12"/>
      <c r="AF51" s="140"/>
      <c r="AG51" s="3" t="s">
        <v>65</v>
      </c>
      <c r="AI51" s="3"/>
      <c r="AJ51" s="46">
        <v>19</v>
      </c>
    </row>
    <row r="52" spans="1:36" ht="18.75" x14ac:dyDescent="0.35">
      <c r="A52" s="46">
        <v>20</v>
      </c>
      <c r="B52" s="86" t="s">
        <v>62</v>
      </c>
      <c r="D52" s="125" t="s">
        <v>53</v>
      </c>
      <c r="F52" s="11"/>
      <c r="G52" s="12"/>
      <c r="H52" s="12"/>
      <c r="I52" s="12"/>
      <c r="J52" s="12"/>
      <c r="K52" s="122"/>
      <c r="L52" s="122"/>
      <c r="M52" s="122"/>
      <c r="N52" s="122"/>
      <c r="O52" s="122"/>
      <c r="P52" s="12"/>
      <c r="Q52" s="12"/>
      <c r="R52" s="12"/>
      <c r="S52" s="12"/>
      <c r="T52" s="12"/>
      <c r="U52" s="12"/>
      <c r="V52" s="12"/>
      <c r="W52" s="12"/>
      <c r="X52" s="12"/>
      <c r="Y52" s="12">
        <v>1</v>
      </c>
      <c r="Z52" s="12"/>
      <c r="AA52" s="12"/>
      <c r="AB52" s="12"/>
      <c r="AC52" s="12"/>
      <c r="AD52" s="12"/>
      <c r="AE52" s="12"/>
      <c r="AF52" s="140"/>
      <c r="AG52" s="3" t="s">
        <v>66</v>
      </c>
      <c r="AI52" s="3" t="s">
        <v>514</v>
      </c>
      <c r="AJ52" s="46">
        <v>20</v>
      </c>
    </row>
    <row r="53" spans="1:36" ht="18.75" x14ac:dyDescent="0.35">
      <c r="A53" s="46">
        <v>21</v>
      </c>
      <c r="B53" s="86" t="s">
        <v>61</v>
      </c>
      <c r="D53" s="125" t="s">
        <v>50</v>
      </c>
      <c r="F53" s="11"/>
      <c r="G53" s="12"/>
      <c r="H53" s="12"/>
      <c r="I53" s="12"/>
      <c r="J53" s="12"/>
      <c r="K53" s="122"/>
      <c r="L53" s="122"/>
      <c r="M53" s="122"/>
      <c r="N53" s="122"/>
      <c r="O53" s="122"/>
      <c r="P53" s="12"/>
      <c r="Q53" s="12"/>
      <c r="R53" s="12"/>
      <c r="S53" s="12"/>
      <c r="T53" s="12"/>
      <c r="U53" s="12"/>
      <c r="V53" s="12"/>
      <c r="W53" s="12"/>
      <c r="X53" s="12"/>
      <c r="Y53" s="12"/>
      <c r="Z53" s="12">
        <v>1</v>
      </c>
      <c r="AA53" s="12"/>
      <c r="AB53" s="12"/>
      <c r="AC53" s="12"/>
      <c r="AD53" s="12"/>
      <c r="AE53" s="12"/>
      <c r="AF53" s="140"/>
      <c r="AG53" s="3" t="s">
        <v>67</v>
      </c>
      <c r="AI53" s="4"/>
      <c r="AJ53" s="46">
        <v>21</v>
      </c>
    </row>
    <row r="54" spans="1:36" ht="18.75" x14ac:dyDescent="0.35">
      <c r="A54" s="46">
        <v>22</v>
      </c>
      <c r="B54" s="86" t="s">
        <v>60</v>
      </c>
      <c r="D54" s="125" t="s">
        <v>54</v>
      </c>
      <c r="F54" s="11"/>
      <c r="G54" s="12"/>
      <c r="H54" s="12"/>
      <c r="I54" s="12"/>
      <c r="J54" s="12"/>
      <c r="K54" s="122"/>
      <c r="L54" s="122"/>
      <c r="M54" s="122"/>
      <c r="N54" s="122"/>
      <c r="O54" s="122"/>
      <c r="P54" s="12"/>
      <c r="Q54" s="12"/>
      <c r="R54" s="12"/>
      <c r="S54" s="12"/>
      <c r="T54" s="12"/>
      <c r="U54" s="12"/>
      <c r="V54" s="12"/>
      <c r="W54" s="12"/>
      <c r="X54" s="12"/>
      <c r="Y54" s="12"/>
      <c r="Z54" s="12"/>
      <c r="AA54" s="12">
        <v>1</v>
      </c>
      <c r="AB54" s="41"/>
      <c r="AC54" s="41"/>
      <c r="AD54" s="12"/>
      <c r="AE54" s="12"/>
      <c r="AF54" s="140"/>
      <c r="AG54" s="3" t="s">
        <v>68</v>
      </c>
    </row>
    <row r="55" spans="1:36" ht="18.75" x14ac:dyDescent="0.35">
      <c r="A55" s="46">
        <v>23</v>
      </c>
      <c r="B55" s="86" t="s">
        <v>59</v>
      </c>
      <c r="D55" s="125" t="s">
        <v>51</v>
      </c>
      <c r="F55" s="11"/>
      <c r="G55" s="12"/>
      <c r="H55" s="12"/>
      <c r="I55" s="12"/>
      <c r="J55" s="12"/>
      <c r="K55" s="122"/>
      <c r="L55" s="122"/>
      <c r="M55" s="122"/>
      <c r="N55" s="122"/>
      <c r="O55" s="122"/>
      <c r="P55" s="12"/>
      <c r="Q55" s="12"/>
      <c r="R55" s="12"/>
      <c r="S55" s="12"/>
      <c r="T55" s="12"/>
      <c r="U55" s="12"/>
      <c r="V55" s="12"/>
      <c r="W55" s="12"/>
      <c r="X55" s="12"/>
      <c r="Y55" s="12"/>
      <c r="Z55" s="12"/>
      <c r="AA55" s="12"/>
      <c r="AB55" s="12">
        <v>1</v>
      </c>
      <c r="AC55" s="12"/>
      <c r="AD55" s="12"/>
      <c r="AE55" s="12"/>
      <c r="AF55" s="140"/>
      <c r="AG55" s="3" t="s">
        <v>69</v>
      </c>
    </row>
    <row r="56" spans="1:36" ht="18.75" x14ac:dyDescent="0.35">
      <c r="A56" s="46">
        <v>24</v>
      </c>
      <c r="B56" s="88" t="s">
        <v>545</v>
      </c>
      <c r="D56" s="40" t="s">
        <v>239</v>
      </c>
      <c r="F56" s="11"/>
      <c r="G56" s="12"/>
      <c r="H56" s="12"/>
      <c r="I56" s="12"/>
      <c r="J56" s="12"/>
      <c r="K56" s="122"/>
      <c r="L56" s="122"/>
      <c r="M56" s="122"/>
      <c r="N56" s="122"/>
      <c r="O56" s="122"/>
      <c r="P56" s="12"/>
      <c r="Q56" s="12"/>
      <c r="R56" s="12"/>
      <c r="S56" s="12" t="s">
        <v>550</v>
      </c>
      <c r="T56" s="12" t="s">
        <v>549</v>
      </c>
      <c r="U56" s="12" t="s">
        <v>551</v>
      </c>
      <c r="V56" s="12"/>
      <c r="W56" s="12"/>
      <c r="X56" s="12"/>
      <c r="Y56" s="12"/>
      <c r="Z56" s="12"/>
      <c r="AA56" s="12"/>
      <c r="AB56" s="12"/>
      <c r="AC56" s="12" t="s">
        <v>240</v>
      </c>
      <c r="AD56" s="41"/>
      <c r="AE56" s="12"/>
      <c r="AF56" s="140"/>
      <c r="AG56" s="3" t="s">
        <v>546</v>
      </c>
    </row>
    <row r="57" spans="1:36" ht="18.75" x14ac:dyDescent="0.35">
      <c r="A57" s="46">
        <v>25</v>
      </c>
      <c r="B57" s="88" t="s">
        <v>543</v>
      </c>
      <c r="D57" s="125">
        <v>0</v>
      </c>
      <c r="E57" s="5"/>
      <c r="F57" s="11"/>
      <c r="G57" s="12"/>
      <c r="H57" s="12"/>
      <c r="I57" s="12"/>
      <c r="J57" s="12"/>
      <c r="K57" s="12"/>
      <c r="L57" s="12"/>
      <c r="M57" s="12"/>
      <c r="N57" s="12"/>
      <c r="O57" s="12"/>
      <c r="P57" s="12"/>
      <c r="Q57" s="12"/>
      <c r="R57" s="12"/>
      <c r="S57" s="12"/>
      <c r="T57" s="12"/>
      <c r="U57" s="12"/>
      <c r="V57" s="12"/>
      <c r="W57" s="12"/>
      <c r="X57" s="12"/>
      <c r="Y57" s="12"/>
      <c r="Z57" s="12"/>
      <c r="AA57" s="12"/>
      <c r="AB57" s="12"/>
      <c r="AC57" s="12"/>
      <c r="AD57" s="41" t="s">
        <v>231</v>
      </c>
      <c r="AE57" s="41" t="s">
        <v>232</v>
      </c>
      <c r="AF57" s="140"/>
      <c r="AG57" s="3" t="s">
        <v>544</v>
      </c>
    </row>
    <row r="58" spans="1:36" ht="18.75" x14ac:dyDescent="0.35">
      <c r="A58" s="46">
        <v>26</v>
      </c>
      <c r="B58" s="87" t="s">
        <v>544</v>
      </c>
      <c r="D58" s="22">
        <v>0</v>
      </c>
      <c r="E58" s="5"/>
      <c r="F58" s="13"/>
      <c r="G58" s="14"/>
      <c r="H58" s="14"/>
      <c r="I58" s="14"/>
      <c r="J58" s="14"/>
      <c r="K58" s="14"/>
      <c r="L58" s="14"/>
      <c r="M58" s="14"/>
      <c r="N58" s="14"/>
      <c r="O58" s="14"/>
      <c r="P58" s="14"/>
      <c r="Q58" s="14"/>
      <c r="R58" s="14"/>
      <c r="S58" s="14"/>
      <c r="T58" s="14"/>
      <c r="U58" s="14"/>
      <c r="V58" s="14"/>
      <c r="W58" s="14"/>
      <c r="X58" s="14"/>
      <c r="Y58" s="14"/>
      <c r="Z58" s="14"/>
      <c r="AA58" s="14"/>
      <c r="AB58" s="14"/>
      <c r="AC58" s="14"/>
      <c r="AD58" s="14">
        <v>1</v>
      </c>
      <c r="AE58" s="17"/>
      <c r="AF58" s="140"/>
      <c r="AG58" s="4" t="s">
        <v>548</v>
      </c>
    </row>
    <row r="59" spans="1:36" x14ac:dyDescent="0.25">
      <c r="D59" s="5"/>
      <c r="E59" s="5"/>
      <c r="F59" s="5"/>
    </row>
    <row r="60" spans="1:36" x14ac:dyDescent="0.25">
      <c r="D60" s="5"/>
      <c r="E60" s="5"/>
      <c r="F60" s="5"/>
    </row>
  </sheetData>
  <mergeCells count="8">
    <mergeCell ref="AH2:AH16"/>
    <mergeCell ref="AF3:AF17"/>
    <mergeCell ref="C4:C14"/>
    <mergeCell ref="E4:E15"/>
    <mergeCell ref="C33:C50"/>
    <mergeCell ref="E33:E50"/>
    <mergeCell ref="AF33:AF58"/>
    <mergeCell ref="AH33:AH50"/>
  </mergeCells>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ZIS-XLSHost4 xmlns:xsi="http://www.w3.org/2001/XMLSchema-instance" xmlns:xsd="http://www.w3.org/2001/XMLSchema" xmlns="http://www.bundesbank.de/XLSHost/2011">
  <ZRBereich geholtfuerupdate="false" updateable="true" anzahlKopfUndFehler="2" name="ZRDaten" aktualisierung="2022-11-21T10:17:13.6725024+01:00" tabelle="Inflation_Components" letztezelle="M130" internername="xlsHost_ZRDaten" rangeadresse="=Inflation_Components!$A$1:$M$130">
    <Layout>
      <Ausrichtung>Vertikal</Ausrichtung>
      <ZeitvektorFormat>Einspaltig</ZeitvektorFormat>
      <AusgabeZeitvektor>true</AusgabeZeitvektor>
      <DarstellungWerteUngueltig>LeereZellen</DarstellungWerteUngueltig>
      <AusgabeGesperrteWerte>Gesperrt</AusgabeGesperrteWerte>
      <WerteFuerSumme>FlagsVerwenden</WerteFuerSumme>
      <Sortierung>Aufsteigend</Sortierung>
      <BereichUeberschreiben>NichtUeberschreiben</BereichUeberschreiben>
      <DruckDatumEineSpaltig>false</DruckDatumEineSpaltig>
    </Layout>
    <Standard>
      <UeberschriftArt>false</UeberschriftArt>
      <Zeitraum>
        <Zeitraum>alle Werte</Zeitraum>
        <Anzahl/>
      </Zeitraum>
      <ZeitraumUpdate>
        <Zeitraum>alle Werte</Zeitraum>
        <Anzahl/>
      </ZeitraumUpdate>
      <Datenquelle>ZISDB</Datenquelle>
      <Anzeige>true</Anzeige>
      <ZusatzAttribut/>
      <Bestandteile>
        <int>0</int>
      </Bestandteile>
      <ErwBestandteile/>
      <ErwBestandteileNichtAngezeigt/>
      <AusgabeAttribute>
        <int>0</int>
        <int>1</int>
      </AusgabeAttribute>
      <ErwAttribute/>
      <ErwAttributeNichtAngezeigt/>
      <UmrechnungArt>DurchschnittUnvollstaendig</UmrechnungArt>
      <UmrechnungPeriode>Vierteljahre</UmrechnungPeriode>
      <Einzeltransformation/>
      <Rundung>-1</Rundung>
    </Standard>
    <Zeitreihen attributeAusStandard="true">
      <Anzeige>true</Anzeige>
      <Kennung>BBDP1.M.DE.Y.VPI.C.C2C01.I15.A</Kennung>
    </Zeitreihen>
    <Zeitreihen attributeAusStandard="true">
      <Anzeige>true</Anzeige>
      <Kennung>BBDP1.M.DE.Y.VPI.C.C2C02.I15.A</Kennung>
    </Zeitreihen>
    <Zeitreihen attributeAusStandard="true">
      <Anzeige>true</Anzeige>
      <Kennung>BBDP1.M.DE.Y.VPI.C.C2C03.I15.A</Kennung>
    </Zeitreihen>
    <Zeitreihen attributeAusStandard="true">
      <Anzeige>true</Anzeige>
      <Kennung>BBDP1.M.DE.Y.VPI.C.C2C04.I15.A</Kennung>
    </Zeitreihen>
    <Zeitreihen attributeAusStandard="true">
      <Anzeige>true</Anzeige>
      <Kennung>BBDP1.M.DE.Y.VPI.C.C2C05.I15.A</Kennung>
    </Zeitreihen>
    <Zeitreihen attributeAusStandard="true">
      <Anzeige>true</Anzeige>
      <Kennung>BBDP1.M.DE.N.VPI.C.C2C06.I15.A</Kennung>
    </Zeitreihen>
    <Zeitreihen attributeAusStandard="true">
      <Anzeige>true</Anzeige>
      <Kennung>BBDP1.M.DE.Y.VPI.C.C2C07.I15.A</Kennung>
    </Zeitreihen>
    <Zeitreihen attributeAusStandard="true">
      <Anzeige>true</Anzeige>
      <Kennung>BBDP1.M.DE.N.VPI.C.C2C08.I15.A</Kennung>
    </Zeitreihen>
    <Zeitreihen attributeAusStandard="true">
      <Anzeige>true</Anzeige>
      <Kennung>BBDP1.M.DE.Y.VPI.C.C2C09.I15.A</Kennung>
    </Zeitreihen>
    <Zeitreihen attributeAusStandard="true">
      <Anzeige>true</Anzeige>
      <Kennung>BBDP1.M.DE.Y.VPI.C.C2C10.I15.A</Kennung>
    </Zeitreihen>
    <Zeitreihen attributeAusStandard="true">
      <Anzeige>true</Anzeige>
      <Kennung>BBDP1.M.DE.Y.VPI.C.C2C11.I15.A</Kennung>
    </Zeitreihen>
    <Zeitreihen attributeAusStandard="true">
      <Anzeige>true</Anzeige>
      <Kennung>BBDP1.M.DE.Y.VPI.C.C2C12.I15.A</Kennung>
    </Zeitreihen>
    <Zeitraum>
      <Beobachtungen>4</Beobachtungen>
    </Zeitraum>
  </ZRBereich>
</ZIS-XLSHost4>
</file>

<file path=customXml/itemProps1.xml><?xml version="1.0" encoding="utf-8"?>
<ds:datastoreItem xmlns:ds="http://schemas.openxmlformats.org/officeDocument/2006/customXml" ds:itemID="{18257206-E113-4AF9-B99F-550B9049970F}">
  <ds:schemaRefs>
    <ds:schemaRef ds:uri="http://www.w3.org/2001/XMLSchema"/>
    <ds:schemaRef ds:uri="http://www.bundesbank.de/XLSHost/20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18</vt:i4>
      </vt:variant>
      <vt:variant>
        <vt:lpstr>Benannte Bereiche</vt:lpstr>
      </vt:variant>
      <vt:variant>
        <vt:i4>5</vt:i4>
      </vt:variant>
    </vt:vector>
  </HeadingPairs>
  <TitlesOfParts>
    <vt:vector size="23" baseType="lpstr">
      <vt:lpstr>data_EA</vt:lpstr>
      <vt:lpstr>data_EA_extended</vt:lpstr>
      <vt:lpstr>data_DE</vt:lpstr>
      <vt:lpstr>data_DE_disagg</vt:lpstr>
      <vt:lpstr>data_US_disagg</vt:lpstr>
      <vt:lpstr>state_space</vt:lpstr>
      <vt:lpstr>state_space_extended</vt:lpstr>
      <vt:lpstr>state_space_disaggregated</vt:lpstr>
      <vt:lpstr>state_space_disaggregated_seas</vt:lpstr>
      <vt:lpstr>HAVER_EA</vt:lpstr>
      <vt:lpstr>HAVER_DE</vt:lpstr>
      <vt:lpstr>HAVER_US</vt:lpstr>
      <vt:lpstr>Consensus</vt:lpstr>
      <vt:lpstr>Inflation_Components</vt:lpstr>
      <vt:lpstr>HICP_weights</vt:lpstr>
      <vt:lpstr>PCE_Data</vt:lpstr>
      <vt:lpstr>PCE_weights</vt:lpstr>
      <vt:lpstr>PCE_exp</vt:lpstr>
      <vt:lpstr>_DLX1.INC</vt:lpstr>
      <vt:lpstr>_DLX2.INC</vt:lpstr>
      <vt:lpstr>_DLX4.INC</vt:lpstr>
      <vt:lpstr>_DLX5.INC</vt:lpstr>
      <vt:lpstr>xlsHost_ZRDaten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Salzmann-L</dc:creator>
  <cp:lastModifiedBy>Reif Magnus</cp:lastModifiedBy>
  <dcterms:created xsi:type="dcterms:W3CDTF">2021-05-13T09:26:40Z</dcterms:created>
  <dcterms:modified xsi:type="dcterms:W3CDTF">2022-12-01T14:24:31Z</dcterms:modified>
</cp:coreProperties>
</file>