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D:\UITM\Sem5\xampp\htdocs\chleong\report\"/>
    </mc:Choice>
  </mc:AlternateContent>
  <xr:revisionPtr revIDLastSave="0" documentId="13_ncr:1_{DF2B1F45-11DE-4385-AA22-0CFFF263C880}" xr6:coauthVersionLast="47" xr6:coauthVersionMax="47" xr10:uidLastSave="{00000000-0000-0000-0000-000000000000}"/>
  <bookViews>
    <workbookView xWindow="-120" yWindow="-120" windowWidth="20730" windowHeight="1131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9" l="1"/>
  <c r="I25" i="9" s="1"/>
  <c r="F26" i="9"/>
  <c r="I26" i="9" s="1"/>
  <c r="F27" i="9"/>
  <c r="I27" i="9" s="1"/>
  <c r="F17" i="9"/>
  <c r="I17" i="9" s="1"/>
  <c r="F18" i="9"/>
  <c r="I18" i="9" s="1"/>
  <c r="F13" i="9"/>
  <c r="I13" i="9" s="1"/>
  <c r="A48" i="9"/>
  <c r="I41" i="9" l="1"/>
  <c r="I40" i="9"/>
  <c r="F45" i="9" l="1"/>
  <c r="F46" i="9" s="1"/>
  <c r="I46" i="9" s="1"/>
  <c r="F44" i="9"/>
  <c r="I44" i="9" s="1"/>
  <c r="F8" i="9"/>
  <c r="I8" i="9" s="1"/>
  <c r="F34" i="9"/>
  <c r="I34" i="9" s="1"/>
  <c r="F28" i="9"/>
  <c r="I28" i="9" s="1"/>
  <c r="F19" i="9"/>
  <c r="I19" i="9" s="1"/>
  <c r="F47" i="9" l="1"/>
  <c r="I47" i="9" s="1"/>
  <c r="I45" i="9"/>
  <c r="F12" i="9" l="1"/>
  <c r="I12" i="9" s="1"/>
  <c r="F9" i="9"/>
  <c r="K6" i="9"/>
  <c r="F14" i="9" l="1"/>
  <c r="I14" i="9" s="1"/>
  <c r="F10" i="9"/>
  <c r="I10" i="9" s="1"/>
  <c r="I9" i="9"/>
  <c r="F15" i="9"/>
  <c r="I15" i="9" s="1"/>
  <c r="K7" i="9"/>
  <c r="K4" i="9"/>
  <c r="A8" i="9"/>
  <c r="A44" i="9"/>
  <c r="A45" i="9" s="1"/>
  <c r="A46" i="9" s="1"/>
  <c r="A47" i="9" s="1"/>
  <c r="L6" i="9" l="1"/>
  <c r="F21" i="9" l="1"/>
  <c r="I21" i="9" s="1"/>
  <c r="F20" i="9"/>
  <c r="I20" i="9" s="1"/>
  <c r="F30" i="9"/>
  <c r="I30" i="9" s="1"/>
  <c r="F29" i="9"/>
  <c r="I29" i="9" s="1"/>
  <c r="F36" i="9"/>
  <c r="I36" i="9" s="1"/>
  <c r="F35" i="9"/>
  <c r="I35" i="9" s="1"/>
  <c r="M6" i="9"/>
  <c r="F31" i="9"/>
  <c r="I31" i="9" s="1"/>
  <c r="F37" i="9" l="1"/>
  <c r="I37" i="9" s="1"/>
  <c r="N6" i="9"/>
  <c r="F38" i="9" l="1"/>
  <c r="I38" i="9" s="1"/>
  <c r="F32" i="9"/>
  <c r="I32" i="9" s="1"/>
  <c r="O6" i="9"/>
  <c r="F16" i="9"/>
  <c r="I16" i="9" s="1"/>
  <c r="K5" i="9"/>
  <c r="F39" i="9" l="1"/>
  <c r="I39" i="9" s="1"/>
  <c r="F33" i="9"/>
  <c r="I33"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l="1"/>
  <c r="A20" i="9" s="1"/>
  <c r="F22" i="9"/>
  <c r="A21" i="9" l="1"/>
  <c r="A22" i="9" s="1"/>
  <c r="A23" i="9" s="1"/>
  <c r="A24" i="9" s="1"/>
  <c r="A25" i="9" s="1"/>
  <c r="A26" i="9" s="1"/>
  <c r="A27" i="9" s="1"/>
  <c r="A28" i="9" s="1"/>
  <c r="A29" i="9" s="1"/>
  <c r="A30" i="9" s="1"/>
  <c r="A31" i="9" s="1"/>
  <c r="A32" i="9" s="1"/>
  <c r="A33" i="9" s="1"/>
  <c r="A34" i="9" s="1"/>
  <c r="A35" i="9" s="1"/>
  <c r="A36" i="9" s="1"/>
  <c r="A37" i="9" s="1"/>
  <c r="A38" i="9" s="1"/>
  <c r="A39" i="9" s="1"/>
  <c r="I22" i="9"/>
  <c r="F23" i="9"/>
  <c r="I23" i="9" l="1"/>
  <c r="F24" i="9"/>
  <c r="I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<sst xmlns="http://schemas.openxmlformats.org/spreadsheetml/2006/main" count="180" uniqueCount="159">
  <si>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</si>
  <si>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</si>
  <si>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</si>
  <si>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</si>
  <si>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</si>
  <si>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</si>
  <si>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</si>
  <si>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</si>
  <si>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</si>
  <si>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</si>
  <si>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</si>
  <si>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</si>
  <si>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</si>
  <si>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</si>
  <si>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</si>
  <si>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</si>
  <si>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</si>
  <si>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</si>
  <si>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</si>
  <si>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</si>
  <si>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</si>
  <si>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</si>
  <si>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</si>
  <si>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</si>
  <si>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</si>
  <si>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</si>
  <si>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</si>
  <si>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</si>
  <si>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</si>
  <si>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</si>
  <si>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</si>
  <si>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</si>
  <si>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</si>
  <si>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</si>
  <si>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</si>
  <si>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</si>
  <si>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</si>
  <si>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</si>
  <si>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</si>
  <si>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</si>
  <si>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</si>
  <si>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</si>
  <si>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</si>
  <si>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</si>
  <si>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</si>
  <si>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</si>
  <si>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</si>
  <si>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</si>
  <si>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</si>
  <si>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</si>
  <si>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</si>
  <si>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</si>
  <si>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</si>
  <si>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</si>
  <si>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</si>
  <si>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</si>
  <si>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</si>
  <si>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</si>
  <si>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</si>
  <si>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</si>
  <si>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</si>
  <si>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</si>
  <si>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</si>
  <si>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</si>
  <si>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</si>
  <si>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</si>
  <si>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</si>
  <si>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</si>
  <si>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</si>
  <si>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</si>
  <si>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</si>
  <si>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</si>
  <si>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</si>
  <si>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</si>
  <si>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</si>
  <si>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</si>
  <si>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</si>
  <si>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</si>
  <si>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</si>
  <si>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</si>
  <si>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</si>
  <si>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</si>
  <si>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</si>
  <si>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</si>
  <si>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</si>
  <si>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</si>
  <si>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</si>
  <si>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</si>
  <si>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</si>
  <si>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</si>
  <si>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</si>
  <si>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</si>
  <si>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</si>
  <si>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</si>
  <si>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</si>
  <si>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</si>
  <si>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</si>
  <si>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</si>
  <si>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</si>
  <si>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</si>
  <si>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</si>
  <si>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</si>
  <si>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</si>
  <si>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</si>
  <si>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</si>
  <si>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</si>
  <si>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</si>
  <si>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</si>
  <si>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</si>
  <si>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</si>
  <si>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</si>
  <si>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</si>
  <si>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</si>
  <si>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</si>
  <si>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</si>
  <si>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</si>
  <si>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</si>
  <si>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</si>
  <si>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</si>
  <si>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</si>
  <si>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</si>
  <si>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</si>
  <si>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</si>
  <si>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</si>
  <si>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</si>
  <si>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</si>
  <si>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</si>
  <si>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</si>
  <si>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</si>
  <si>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</si>
  <si>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</si>
  <si>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</si>
  <si>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</si>
  <si>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</si>
  <si>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</si>
  <si>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</si>
  <si>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</si>
  <si>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</si>
  <si>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Muhammad Syamil Iman</t>
  </si>
  <si>
    <t>Cosmetics</t>
  </si>
  <si>
    <t>Home Page</t>
  </si>
  <si>
    <t>About Us Page</t>
  </si>
  <si>
    <t>Our Team Page</t>
  </si>
  <si>
    <t>Shop Page</t>
  </si>
  <si>
    <t>Feedback Page</t>
  </si>
  <si>
    <t>Cart Page</t>
  </si>
  <si>
    <t>Profile Page</t>
  </si>
  <si>
    <t>Product Page</t>
  </si>
  <si>
    <t>Login/Signup Page</t>
  </si>
  <si>
    <t>Functionality</t>
  </si>
  <si>
    <t>Header/Footer</t>
  </si>
  <si>
    <t>CH LEONG ENTERPRISE SDN BHD Project Schedule</t>
  </si>
  <si>
    <t>YATA JASA MEDIA</t>
  </si>
  <si>
    <t>Database</t>
  </si>
  <si>
    <t>Users Table</t>
  </si>
  <si>
    <t>Products Table</t>
  </si>
  <si>
    <t>Category Table</t>
  </si>
  <si>
    <t>Cart Table</t>
  </si>
  <si>
    <t>Inventory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</si>
</sst>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54" fillId="0" borderId="0" xfId="0" applyNumberFormat="1" applyFont="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8"/>
  <sheetViews>
    <sheetView showGridLines="0" tabSelected="1" zoomScale="85" zoomScaleNormal="85" workbookViewId="0">
      <pane ySplit="7" topLeftCell="A8" activePane="bottomLeft" state="frozen"/>
      <selection pane="bottomLeft" activeCell="H29" sqref="H29:H33"/>
    </sheetView>
  </sheetViews>
  <sheetFormatPr defaultColWidth="0" defaultRowHeight="12.75" zeroHeight="1"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45" width="2.42578125" style="1" customWidth="1"/>
    <col min="46" max="66" width="2.42578125" style="1" hidden="1" customWidth="1"/>
    <col min="67" max="16384" width="9.140625" style="3" hidden="1"/>
  </cols>
  <sheetData>
    <row r="1" spans="1:66" ht="30" customHeight="1" x14ac:dyDescent="0.2">
      <c r="A1" s="124" t="s">
        <v>151</v>
      </c>
      <c r="B1" s="46"/>
      <c r="C1" s="46"/>
      <c r="D1" s="46"/>
      <c r="E1" s="46"/>
      <c r="F1" s="46"/>
      <c r="I1" s="131"/>
      <c r="K1" s="166" t="s">
        <v>79</v>
      </c>
      <c r="L1" s="166"/>
      <c r="M1" s="166"/>
      <c r="N1" s="166"/>
      <c r="O1" s="166"/>
      <c r="P1" s="166"/>
      <c r="Q1" s="166"/>
      <c r="R1" s="166"/>
      <c r="S1" s="166"/>
      <c r="T1" s="166"/>
      <c r="U1" s="166"/>
      <c r="V1" s="166"/>
      <c r="W1" s="166"/>
      <c r="X1" s="166"/>
      <c r="Y1" s="166"/>
      <c r="Z1" s="166"/>
      <c r="AA1" s="166"/>
      <c r="AB1" s="166"/>
      <c r="AC1" s="166"/>
      <c r="AD1" s="166"/>
      <c r="AE1" s="166"/>
    </row>
    <row r="2" spans="1:66" ht="18" customHeight="1" x14ac:dyDescent="0.2">
      <c r="A2" s="51" t="s">
        <v>152</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76</v>
      </c>
      <c r="C4" s="171">
        <v>44551</v>
      </c>
      <c r="D4" s="171"/>
      <c r="E4" s="171"/>
      <c r="F4" s="110"/>
      <c r="G4" s="113" t="s">
        <v>75</v>
      </c>
      <c r="H4" s="128">
        <v>1</v>
      </c>
      <c r="I4" s="111"/>
      <c r="J4" s="49"/>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row>
    <row r="5" spans="1:66" ht="17.25" customHeight="1" x14ac:dyDescent="0.2">
      <c r="A5" s="109"/>
      <c r="B5" s="113" t="s">
        <v>77</v>
      </c>
      <c r="C5" s="167" t="s">
        <v>138</v>
      </c>
      <c r="D5" s="167"/>
      <c r="E5" s="167"/>
      <c r="F5" s="112"/>
      <c r="G5" s="112"/>
      <c r="H5" s="112"/>
      <c r="I5" s="112"/>
      <c r="J5" s="49"/>
      <c r="K5" s="172">
        <f>K6</f>
        <v>44550</v>
      </c>
      <c r="L5" s="173"/>
      <c r="M5" s="173"/>
      <c r="N5" s="173"/>
      <c r="O5" s="173"/>
      <c r="P5" s="173"/>
      <c r="Q5" s="174"/>
      <c r="R5" s="172">
        <f>R6</f>
        <v>44557</v>
      </c>
      <c r="S5" s="173"/>
      <c r="T5" s="173"/>
      <c r="U5" s="173"/>
      <c r="V5" s="173"/>
      <c r="W5" s="173"/>
      <c r="X5" s="174"/>
      <c r="Y5" s="172">
        <f>Y6</f>
        <v>44564</v>
      </c>
      <c r="Z5" s="173"/>
      <c r="AA5" s="173"/>
      <c r="AB5" s="173"/>
      <c r="AC5" s="173"/>
      <c r="AD5" s="173"/>
      <c r="AE5" s="174"/>
      <c r="AF5" s="172">
        <f>AF6</f>
        <v>44571</v>
      </c>
      <c r="AG5" s="173"/>
      <c r="AH5" s="173"/>
      <c r="AI5" s="173"/>
      <c r="AJ5" s="173"/>
      <c r="AK5" s="173"/>
      <c r="AL5" s="174"/>
      <c r="AM5" s="172">
        <f>AM6</f>
        <v>44578</v>
      </c>
      <c r="AN5" s="173"/>
      <c r="AO5" s="173"/>
      <c r="AP5" s="173"/>
      <c r="AQ5" s="173"/>
      <c r="AR5" s="173"/>
      <c r="AS5" s="174"/>
      <c r="AT5" s="172">
        <f>AT6</f>
        <v>44585</v>
      </c>
      <c r="AU5" s="173"/>
      <c r="AV5" s="173"/>
      <c r="AW5" s="173"/>
      <c r="AX5" s="173"/>
      <c r="AY5" s="173"/>
      <c r="AZ5" s="174"/>
      <c r="BA5" s="172">
        <f>BA6</f>
        <v>44592</v>
      </c>
      <c r="BB5" s="173"/>
      <c r="BC5" s="173"/>
      <c r="BD5" s="173"/>
      <c r="BE5" s="173"/>
      <c r="BF5" s="173"/>
      <c r="BG5" s="174"/>
      <c r="BH5" s="172">
        <f>BH6</f>
        <v>44599</v>
      </c>
      <c r="BI5" s="173"/>
      <c r="BJ5" s="173"/>
      <c r="BK5" s="173"/>
      <c r="BL5" s="173"/>
      <c r="BM5" s="173"/>
      <c r="BN5" s="174"/>
    </row>
    <row r="6" spans="1:66" x14ac:dyDescent="0.2">
      <c r="A6" s="48"/>
      <c r="B6" s="49"/>
      <c r="C6" s="49"/>
      <c r="D6" s="50"/>
      <c r="E6" s="49"/>
      <c r="F6" s="49"/>
      <c r="G6" s="49"/>
      <c r="H6" s="49"/>
      <c r="I6" s="49"/>
      <c r="J6" s="49"/>
      <c r="K6" s="91">
        <f>C4-WEEKDAY(C4,1)+2+7*(H4-1)</f>
        <v>44550</v>
      </c>
      <c r="L6" s="82">
        <f t="shared" ref="L6:AQ6" si="0">K6+1</f>
        <v>44551</v>
      </c>
      <c r="M6" s="82">
        <f t="shared" si="0"/>
        <v>44552</v>
      </c>
      <c r="N6" s="82">
        <f t="shared" si="0"/>
        <v>44553</v>
      </c>
      <c r="O6" s="82">
        <f t="shared" si="0"/>
        <v>44554</v>
      </c>
      <c r="P6" s="82">
        <f t="shared" si="0"/>
        <v>44555</v>
      </c>
      <c r="Q6" s="92">
        <f t="shared" si="0"/>
        <v>44556</v>
      </c>
      <c r="R6" s="91">
        <f t="shared" si="0"/>
        <v>44557</v>
      </c>
      <c r="S6" s="82">
        <f t="shared" si="0"/>
        <v>44558</v>
      </c>
      <c r="T6" s="82">
        <f t="shared" si="0"/>
        <v>44559</v>
      </c>
      <c r="U6" s="82">
        <f t="shared" si="0"/>
        <v>44560</v>
      </c>
      <c r="V6" s="82">
        <f t="shared" si="0"/>
        <v>44561</v>
      </c>
      <c r="W6" s="82">
        <f t="shared" si="0"/>
        <v>44562</v>
      </c>
      <c r="X6" s="92">
        <f t="shared" si="0"/>
        <v>44563</v>
      </c>
      <c r="Y6" s="91">
        <f t="shared" si="0"/>
        <v>44564</v>
      </c>
      <c r="Z6" s="82">
        <f t="shared" si="0"/>
        <v>44565</v>
      </c>
      <c r="AA6" s="82">
        <f t="shared" si="0"/>
        <v>44566</v>
      </c>
      <c r="AB6" s="82">
        <f t="shared" si="0"/>
        <v>44567</v>
      </c>
      <c r="AC6" s="82">
        <f t="shared" si="0"/>
        <v>44568</v>
      </c>
      <c r="AD6" s="82">
        <f t="shared" si="0"/>
        <v>44569</v>
      </c>
      <c r="AE6" s="92">
        <f t="shared" si="0"/>
        <v>44570</v>
      </c>
      <c r="AF6" s="91">
        <f t="shared" si="0"/>
        <v>44571</v>
      </c>
      <c r="AG6" s="82">
        <f t="shared" si="0"/>
        <v>44572</v>
      </c>
      <c r="AH6" s="82">
        <f t="shared" si="0"/>
        <v>44573</v>
      </c>
      <c r="AI6" s="82">
        <f t="shared" si="0"/>
        <v>44574</v>
      </c>
      <c r="AJ6" s="82">
        <f t="shared" si="0"/>
        <v>44575</v>
      </c>
      <c r="AK6" s="82">
        <f t="shared" si="0"/>
        <v>44576</v>
      </c>
      <c r="AL6" s="92">
        <f t="shared" si="0"/>
        <v>44577</v>
      </c>
      <c r="AM6" s="91">
        <f t="shared" si="0"/>
        <v>44578</v>
      </c>
      <c r="AN6" s="82">
        <f t="shared" si="0"/>
        <v>44579</v>
      </c>
      <c r="AO6" s="82">
        <f t="shared" si="0"/>
        <v>44580</v>
      </c>
      <c r="AP6" s="82">
        <f t="shared" si="0"/>
        <v>44581</v>
      </c>
      <c r="AQ6" s="82">
        <f t="shared" si="0"/>
        <v>44582</v>
      </c>
      <c r="AR6" s="82">
        <f t="shared" ref="AR6:BN6" si="1">AQ6+1</f>
        <v>44583</v>
      </c>
      <c r="AS6" s="92">
        <f t="shared" si="1"/>
        <v>44584</v>
      </c>
      <c r="AT6" s="91">
        <f t="shared" si="1"/>
        <v>44585</v>
      </c>
      <c r="AU6" s="82">
        <f t="shared" si="1"/>
        <v>44586</v>
      </c>
      <c r="AV6" s="82">
        <f t="shared" si="1"/>
        <v>44587</v>
      </c>
      <c r="AW6" s="82">
        <f t="shared" si="1"/>
        <v>44588</v>
      </c>
      <c r="AX6" s="82">
        <f t="shared" si="1"/>
        <v>44589</v>
      </c>
      <c r="AY6" s="82">
        <f t="shared" si="1"/>
        <v>44590</v>
      </c>
      <c r="AZ6" s="92">
        <f t="shared" si="1"/>
        <v>44591</v>
      </c>
      <c r="BA6" s="91">
        <f t="shared" si="1"/>
        <v>44592</v>
      </c>
      <c r="BB6" s="82">
        <f t="shared" si="1"/>
        <v>44593</v>
      </c>
      <c r="BC6" s="82">
        <f t="shared" si="1"/>
        <v>44594</v>
      </c>
      <c r="BD6" s="82">
        <f t="shared" si="1"/>
        <v>44595</v>
      </c>
      <c r="BE6" s="82">
        <f t="shared" si="1"/>
        <v>44596</v>
      </c>
      <c r="BF6" s="82">
        <f t="shared" si="1"/>
        <v>44597</v>
      </c>
      <c r="BG6" s="92">
        <f t="shared" si="1"/>
        <v>44598</v>
      </c>
      <c r="BH6" s="91">
        <f t="shared" si="1"/>
        <v>44599</v>
      </c>
      <c r="BI6" s="82">
        <f t="shared" si="1"/>
        <v>44600</v>
      </c>
      <c r="BJ6" s="82">
        <f t="shared" si="1"/>
        <v>44601</v>
      </c>
      <c r="BK6" s="82">
        <f t="shared" si="1"/>
        <v>44602</v>
      </c>
      <c r="BL6" s="82">
        <f t="shared" si="1"/>
        <v>44603</v>
      </c>
      <c r="BM6" s="82">
        <f t="shared" si="1"/>
        <v>44604</v>
      </c>
      <c r="BN6" s="92">
        <f t="shared" si="1"/>
        <v>44605</v>
      </c>
    </row>
    <row r="7" spans="1:66" s="123" customFormat="1" ht="24.75" thickBot="1" x14ac:dyDescent="0.25">
      <c r="A7" s="115" t="s">
        <v>0</v>
      </c>
      <c r="B7" s="116" t="s">
        <v>67</v>
      </c>
      <c r="C7" s="117" t="s">
        <v>68</v>
      </c>
      <c r="D7" s="118" t="s">
        <v>74</v>
      </c>
      <c r="E7" s="119" t="s">
        <v>69</v>
      </c>
      <c r="F7" s="119" t="s">
        <v>70</v>
      </c>
      <c r="G7" s="117" t="s">
        <v>71</v>
      </c>
      <c r="H7" s="117" t="s">
        <v>72</v>
      </c>
      <c r="I7" s="117" t="s">
        <v>73</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4" t="str">
        <f>IF(ISBLANK(E8)," - ",IF(G8=0,E8,E8+G8-1))</f>
        <v xml:space="preserve"> - </v>
      </c>
      <c r="G8" s="88"/>
      <c r="H8" s="89"/>
      <c r="I8" s="90" t="str">
        <f t="shared" ref="I8:I4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8"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140</v>
      </c>
      <c r="D9" s="126"/>
      <c r="E9" s="99">
        <v>44551</v>
      </c>
      <c r="F9" s="100">
        <f>IF(ISBLANK(E9)," - ",IF(G9=0,E9,E9+G9-1))</f>
        <v>44551</v>
      </c>
      <c r="G9" s="61">
        <v>1</v>
      </c>
      <c r="H9" s="62">
        <v>1</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141</v>
      </c>
      <c r="D10" s="126"/>
      <c r="E10" s="99">
        <v>44552</v>
      </c>
      <c r="F10" s="100">
        <f t="shared" ref="F10:F39" si="6">IF(ISBLANK(E10)," - ",IF(G10=0,E10,E10+G10-1))</f>
        <v>44552</v>
      </c>
      <c r="G10" s="61">
        <v>1</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142</v>
      </c>
      <c r="D11" s="126"/>
      <c r="E11" s="99">
        <v>44553</v>
      </c>
      <c r="F11" s="100">
        <f t="shared" si="6"/>
        <v>44553</v>
      </c>
      <c r="G11" s="61">
        <v>1</v>
      </c>
      <c r="H11" s="62">
        <v>1</v>
      </c>
      <c r="I11" s="63">
        <f t="shared" si="4"/>
        <v>1</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143</v>
      </c>
      <c r="D12" s="126"/>
      <c r="E12" s="99">
        <v>44554</v>
      </c>
      <c r="F12" s="100">
        <f t="shared" si="6"/>
        <v>44554</v>
      </c>
      <c r="G12" s="61">
        <v>1</v>
      </c>
      <c r="H12" s="62">
        <v>1</v>
      </c>
      <c r="I12" s="63">
        <f t="shared" si="4"/>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147</v>
      </c>
      <c r="D13" s="126"/>
      <c r="E13" s="99">
        <v>44555</v>
      </c>
      <c r="F13" s="100">
        <f t="shared" si="6"/>
        <v>44555</v>
      </c>
      <c r="G13" s="61">
        <v>1</v>
      </c>
      <c r="H13" s="62">
        <v>1</v>
      </c>
      <c r="I13" s="63">
        <f t="shared" si="4"/>
        <v>0</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 t="shared" si="5"/>
        <v>1.5</v>
      </c>
      <c r="B14" s="125" t="s">
        <v>144</v>
      </c>
      <c r="D14" s="126"/>
      <c r="E14" s="99">
        <v>44556</v>
      </c>
      <c r="F14" s="100">
        <f t="shared" si="6"/>
        <v>44556</v>
      </c>
      <c r="G14" s="61">
        <v>1</v>
      </c>
      <c r="H14" s="62">
        <v>1</v>
      </c>
      <c r="I14" s="63">
        <f t="shared" si="4"/>
        <v>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1.6</v>
      </c>
      <c r="B15" s="125" t="s">
        <v>145</v>
      </c>
      <c r="D15" s="126"/>
      <c r="E15" s="99">
        <v>44557</v>
      </c>
      <c r="F15" s="100">
        <f t="shared" si="6"/>
        <v>44557</v>
      </c>
      <c r="G15" s="61">
        <v>1</v>
      </c>
      <c r="H15" s="62">
        <v>1</v>
      </c>
      <c r="I15" s="63">
        <f t="shared" si="4"/>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1.7</v>
      </c>
      <c r="B16" s="125" t="s">
        <v>148</v>
      </c>
      <c r="D16" s="126"/>
      <c r="E16" s="99">
        <v>44558</v>
      </c>
      <c r="F16" s="100">
        <f t="shared" si="6"/>
        <v>44558</v>
      </c>
      <c r="G16" s="61">
        <v>1</v>
      </c>
      <c r="H16" s="62">
        <v>1</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1.8</v>
      </c>
      <c r="B17" s="125" t="s">
        <v>146</v>
      </c>
      <c r="D17" s="163"/>
      <c r="E17" s="99">
        <v>44559</v>
      </c>
      <c r="F17" s="100">
        <f t="shared" si="6"/>
        <v>44559</v>
      </c>
      <c r="G17" s="61">
        <v>1</v>
      </c>
      <c r="H17" s="164">
        <v>1</v>
      </c>
      <c r="I17" s="63">
        <f t="shared" si="4"/>
        <v>1</v>
      </c>
      <c r="J17" s="165"/>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2">
      <c r="A18" s="59" t="str">
        <f t="shared" si="5"/>
        <v>1.9</v>
      </c>
      <c r="B18" s="125" t="s">
        <v>150</v>
      </c>
      <c r="D18" s="163"/>
      <c r="E18" s="99">
        <v>44560</v>
      </c>
      <c r="F18" s="100">
        <f t="shared" si="6"/>
        <v>44560</v>
      </c>
      <c r="G18" s="61">
        <v>1</v>
      </c>
      <c r="H18" s="164">
        <v>1</v>
      </c>
      <c r="I18" s="63">
        <f t="shared" si="4"/>
        <v>1</v>
      </c>
      <c r="J18" s="165"/>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54" customFormat="1" ht="18" x14ac:dyDescent="0.2">
      <c r="A19" s="52" t="str">
        <f>IF(ISERROR(VALUE(SUBSTITUTE(prevWBS,".",""))),"1",IF(ISERROR(FIND("`",SUBSTITUTE(prevWBS,".","`",1))),TEXT(VALUE(prevWBS)+1,"#"),TEXT(VALUE(LEFT(prevWBS,FIND("`",SUBSTITUTE(prevWBS,".","`",1))-1))+1,"#")))</f>
        <v>2</v>
      </c>
      <c r="B19" s="53" t="s">
        <v>149</v>
      </c>
      <c r="D19" s="55"/>
      <c r="E19" s="101"/>
      <c r="F19" s="101" t="str">
        <f t="shared" si="6"/>
        <v xml:space="preserve"> - </v>
      </c>
      <c r="G19" s="56"/>
      <c r="H19" s="57"/>
      <c r="I19" s="58" t="str">
        <f t="shared" si="4"/>
        <v xml:space="preserve"> - </v>
      </c>
      <c r="J19" s="95"/>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25" t="s">
        <v>140</v>
      </c>
      <c r="D20" s="126"/>
      <c r="E20" s="99">
        <v>44561</v>
      </c>
      <c r="F20" s="100">
        <f t="shared" si="6"/>
        <v>44562</v>
      </c>
      <c r="G20" s="61">
        <v>2</v>
      </c>
      <c r="H20" s="164">
        <v>1</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125" t="s">
        <v>143</v>
      </c>
      <c r="D21" s="126"/>
      <c r="E21" s="99">
        <v>44563</v>
      </c>
      <c r="F21" s="100">
        <f t="shared" si="6"/>
        <v>44564</v>
      </c>
      <c r="G21" s="61">
        <v>2</v>
      </c>
      <c r="H21" s="164">
        <v>1</v>
      </c>
      <c r="I21" s="63">
        <f t="shared" si="4"/>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2" s="127" t="s">
        <v>147</v>
      </c>
      <c r="D22" s="126"/>
      <c r="E22" s="99">
        <v>44565</v>
      </c>
      <c r="F22" s="100">
        <f t="shared" si="6"/>
        <v>44566</v>
      </c>
      <c r="G22" s="61">
        <v>2</v>
      </c>
      <c r="H22" s="164">
        <v>1</v>
      </c>
      <c r="I22" s="63">
        <f t="shared" si="4"/>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 t="shared" ref="A23:A2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125" t="s">
        <v>144</v>
      </c>
      <c r="D23" s="126"/>
      <c r="E23" s="99">
        <v>44567</v>
      </c>
      <c r="F23" s="100">
        <f t="shared" si="6"/>
        <v>44568</v>
      </c>
      <c r="G23" s="61">
        <v>2</v>
      </c>
      <c r="H23" s="164">
        <v>1</v>
      </c>
      <c r="I23" s="63">
        <f t="shared" si="4"/>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 t="shared" si="7"/>
        <v>2.4</v>
      </c>
      <c r="B24" s="125" t="s">
        <v>145</v>
      </c>
      <c r="D24" s="126"/>
      <c r="E24" s="99">
        <v>44569</v>
      </c>
      <c r="F24" s="100">
        <f t="shared" si="6"/>
        <v>44570</v>
      </c>
      <c r="G24" s="61">
        <v>2</v>
      </c>
      <c r="H24" s="164">
        <v>1</v>
      </c>
      <c r="I24" s="63">
        <f t="shared" si="4"/>
        <v>0</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 t="shared" si="7"/>
        <v>2.5</v>
      </c>
      <c r="B25" s="125" t="s">
        <v>148</v>
      </c>
      <c r="D25" s="163"/>
      <c r="E25" s="99">
        <v>44571</v>
      </c>
      <c r="F25" s="100">
        <f t="shared" si="6"/>
        <v>44572</v>
      </c>
      <c r="G25" s="61">
        <v>2</v>
      </c>
      <c r="H25" s="164">
        <v>1</v>
      </c>
      <c r="I25" s="63">
        <f t="shared" si="4"/>
        <v>2</v>
      </c>
      <c r="J25" s="165"/>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 t="shared" si="7"/>
        <v>2.6</v>
      </c>
      <c r="B26" s="125" t="s">
        <v>146</v>
      </c>
      <c r="D26" s="163"/>
      <c r="E26" s="99">
        <v>44573</v>
      </c>
      <c r="F26" s="100">
        <f t="shared" si="6"/>
        <v>44574</v>
      </c>
      <c r="G26" s="61">
        <v>2</v>
      </c>
      <c r="H26" s="164">
        <v>1</v>
      </c>
      <c r="I26" s="63">
        <f t="shared" si="4"/>
        <v>2</v>
      </c>
      <c r="J26" s="165"/>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 t="shared" si="7"/>
        <v>2.7</v>
      </c>
      <c r="B27" s="125" t="s">
        <v>150</v>
      </c>
      <c r="D27" s="163"/>
      <c r="E27" s="99">
        <v>44575</v>
      </c>
      <c r="F27" s="100">
        <f t="shared" si="6"/>
        <v>44576</v>
      </c>
      <c r="G27" s="61">
        <v>2</v>
      </c>
      <c r="H27" s="164">
        <v>1</v>
      </c>
      <c r="I27" s="63">
        <f t="shared" si="4"/>
        <v>1</v>
      </c>
      <c r="J27" s="165"/>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54" customFormat="1" ht="18" x14ac:dyDescent="0.2">
      <c r="A28" s="52" t="str">
        <f>IF(ISERROR(VALUE(SUBSTITUTE(prevWBS,".",""))),"1",IF(ISERROR(FIND("`",SUBSTITUTE(prevWBS,".","`",1))),TEXT(VALUE(prevWBS)+1,"#"),TEXT(VALUE(LEFT(prevWBS,FIND("`",SUBSTITUTE(prevWBS,".","`",1))-1))+1,"#")))</f>
        <v>3</v>
      </c>
      <c r="B28" s="53" t="s">
        <v>153</v>
      </c>
      <c r="D28" s="55"/>
      <c r="E28" s="101"/>
      <c r="F28" s="101" t="str">
        <f t="shared" si="6"/>
        <v xml:space="preserve"> - </v>
      </c>
      <c r="G28" s="56"/>
      <c r="H28" s="57"/>
      <c r="I28" s="58" t="str">
        <f t="shared" si="4"/>
        <v xml:space="preserve"> - </v>
      </c>
      <c r="J28" s="95"/>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25" t="s">
        <v>154</v>
      </c>
      <c r="D29" s="126"/>
      <c r="E29" s="99">
        <v>44577</v>
      </c>
      <c r="F29" s="100">
        <f t="shared" si="6"/>
        <v>44577</v>
      </c>
      <c r="G29" s="61">
        <v>1</v>
      </c>
      <c r="H29" s="164">
        <v>1</v>
      </c>
      <c r="I29" s="63">
        <f t="shared" si="4"/>
        <v>0</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0" s="125" t="s">
        <v>155</v>
      </c>
      <c r="D30" s="126"/>
      <c r="E30" s="99">
        <v>44578</v>
      </c>
      <c r="F30" s="100">
        <f t="shared" si="6"/>
        <v>44578</v>
      </c>
      <c r="G30" s="61">
        <v>1</v>
      </c>
      <c r="H30" s="164">
        <v>1</v>
      </c>
      <c r="I30" s="63">
        <f t="shared" si="4"/>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1" s="125" t="s">
        <v>156</v>
      </c>
      <c r="D31" s="126"/>
      <c r="E31" s="99">
        <v>44579</v>
      </c>
      <c r="F31" s="100">
        <f t="shared" si="6"/>
        <v>44579</v>
      </c>
      <c r="G31" s="61">
        <v>1</v>
      </c>
      <c r="H31" s="164">
        <v>1</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2" s="125" t="s">
        <v>157</v>
      </c>
      <c r="D32" s="126"/>
      <c r="E32" s="99">
        <v>44580</v>
      </c>
      <c r="F32" s="100">
        <f t="shared" si="6"/>
        <v>44580</v>
      </c>
      <c r="G32" s="61">
        <v>1</v>
      </c>
      <c r="H32" s="164">
        <v>1</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3" s="125" t="s">
        <v>158</v>
      </c>
      <c r="D33" s="126"/>
      <c r="E33" s="99">
        <v>44581</v>
      </c>
      <c r="F33" s="100">
        <f t="shared" si="6"/>
        <v>44581</v>
      </c>
      <c r="G33" s="61">
        <v>1</v>
      </c>
      <c r="H33" s="164">
        <v>1</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54" customFormat="1" ht="18" hidden="1" x14ac:dyDescent="0.2">
      <c r="A34" s="52" t="str">
        <f>IF(ISERROR(VALUE(SUBSTITUTE(prevWBS,".",""))),"1",IF(ISERROR(FIND("`",SUBSTITUTE(prevWBS,".","`",1))),TEXT(VALUE(prevWBS)+1,"#"),TEXT(VALUE(LEFT(prevWBS,FIND("`",SUBSTITUTE(prevWBS,".","`",1))-1))+1,"#")))</f>
        <v>4</v>
      </c>
      <c r="B34" s="53" t="s">
        <v>8</v>
      </c>
      <c r="D34" s="55"/>
      <c r="E34" s="101"/>
      <c r="F34" s="101" t="str">
        <f t="shared" si="6"/>
        <v xml:space="preserve"> - </v>
      </c>
      <c r="G34" s="56"/>
      <c r="H34" s="57"/>
      <c r="I34" s="58" t="str">
        <f t="shared" si="4"/>
        <v xml:space="preserve"> - </v>
      </c>
      <c r="J34" s="95"/>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row>
    <row r="35" spans="1:66" s="60" customFormat="1" ht="18" hidden="1"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125" t="s">
        <v>9</v>
      </c>
      <c r="D35" s="126"/>
      <c r="E35" s="99">
        <v>43129</v>
      </c>
      <c r="F35" s="100">
        <f t="shared" si="6"/>
        <v>43129</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8" hidden="1"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125" t="s">
        <v>9</v>
      </c>
      <c r="D36" s="126"/>
      <c r="E36" s="99">
        <v>43130</v>
      </c>
      <c r="F36" s="100">
        <f t="shared" si="6"/>
        <v>43130</v>
      </c>
      <c r="G36" s="61">
        <v>1</v>
      </c>
      <c r="H36" s="62">
        <v>0</v>
      </c>
      <c r="I36" s="63">
        <f t="shared" si="4"/>
        <v>1</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8" hidden="1"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125" t="s">
        <v>9</v>
      </c>
      <c r="D37" s="126"/>
      <c r="E37" s="99">
        <v>43131</v>
      </c>
      <c r="F37" s="100">
        <f t="shared" si="6"/>
        <v>43131</v>
      </c>
      <c r="G37" s="61">
        <v>1</v>
      </c>
      <c r="H37" s="62">
        <v>0</v>
      </c>
      <c r="I37" s="63">
        <f t="shared" si="4"/>
        <v>1</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8" hidden="1" x14ac:dyDescent="0.2">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125" t="s">
        <v>9</v>
      </c>
      <c r="D38" s="126"/>
      <c r="E38" s="99">
        <v>43132</v>
      </c>
      <c r="F38" s="100">
        <f t="shared" si="6"/>
        <v>43132</v>
      </c>
      <c r="G38" s="61">
        <v>1</v>
      </c>
      <c r="H38" s="62">
        <v>0</v>
      </c>
      <c r="I38" s="63">
        <f t="shared" si="4"/>
        <v>1</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8" hidden="1"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125" t="s">
        <v>9</v>
      </c>
      <c r="D39" s="126"/>
      <c r="E39" s="99">
        <v>43133</v>
      </c>
      <c r="F39" s="100">
        <f t="shared" si="6"/>
        <v>43133</v>
      </c>
      <c r="G39" s="61">
        <v>1</v>
      </c>
      <c r="H39" s="62">
        <v>0</v>
      </c>
      <c r="I39" s="63">
        <f t="shared" si="4"/>
        <v>1</v>
      </c>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hidden="1" x14ac:dyDescent="0.2">
      <c r="A40" s="59"/>
      <c r="B40" s="64"/>
      <c r="C40" s="64"/>
      <c r="D40" s="65"/>
      <c r="E40" s="102"/>
      <c r="F40" s="102"/>
      <c r="G40" s="66"/>
      <c r="H40" s="67"/>
      <c r="I40" s="68" t="str">
        <f t="shared" si="4"/>
        <v xml:space="preserve"> - </v>
      </c>
      <c r="J40" s="9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hidden="1" x14ac:dyDescent="0.2">
      <c r="A41" s="59"/>
      <c r="B41" s="64"/>
      <c r="C41" s="64"/>
      <c r="D41" s="65"/>
      <c r="E41" s="102"/>
      <c r="F41" s="102"/>
      <c r="G41" s="66"/>
      <c r="H41" s="67"/>
      <c r="I41" s="68" t="str">
        <f t="shared" si="4"/>
        <v xml:space="preserve"> - </v>
      </c>
      <c r="J41" s="9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4" customFormat="1" ht="18" hidden="1" x14ac:dyDescent="0.2">
      <c r="A42" s="70" t="s">
        <v>1</v>
      </c>
      <c r="B42" s="71"/>
      <c r="C42" s="72"/>
      <c r="D42" s="72"/>
      <c r="E42" s="103"/>
      <c r="F42" s="103"/>
      <c r="G42" s="73"/>
      <c r="H42" s="73"/>
      <c r="I42" s="73"/>
      <c r="J42" s="97"/>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hidden="1" x14ac:dyDescent="0.2">
      <c r="A43" s="75" t="s">
        <v>39</v>
      </c>
      <c r="B43" s="76"/>
      <c r="C43" s="76"/>
      <c r="D43" s="76"/>
      <c r="E43" s="104"/>
      <c r="F43" s="104"/>
      <c r="G43" s="76"/>
      <c r="H43" s="76"/>
      <c r="I43" s="76"/>
      <c r="J43" s="97"/>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9" customFormat="1" ht="18" hidden="1" x14ac:dyDescent="0.2">
      <c r="A44" s="129" t="str">
        <f>IF(ISERROR(VALUE(SUBSTITUTE(prevWBS,".",""))),"1",IF(ISERROR(FIND("`",SUBSTITUTE(prevWBS,".","`",1))),TEXT(VALUE(prevWBS)+1,"#"),TEXT(VALUE(LEFT(prevWBS,FIND("`",SUBSTITUTE(prevWBS,".","`",1))-1))+1,"#")))</f>
        <v>1</v>
      </c>
      <c r="B44" s="130" t="s">
        <v>78</v>
      </c>
      <c r="C44" s="77"/>
      <c r="D44" s="78"/>
      <c r="E44" s="99"/>
      <c r="F44" s="100" t="str">
        <f t="shared" ref="F44:F47" si="8">IF(ISBLANK(E44)," - ",IF(G44=0,E44,E44+G44-1))</f>
        <v xml:space="preserve"> - </v>
      </c>
      <c r="G44" s="61"/>
      <c r="H44" s="62"/>
      <c r="I44" s="79" t="str">
        <f>IF(OR(F44=0,E44=0)," - ",NETWORKDAYS(E44,F44))</f>
        <v xml:space="preserve"> - </v>
      </c>
      <c r="J44" s="98"/>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9" customFormat="1" ht="18" hidden="1"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5" s="80" t="s">
        <v>64</v>
      </c>
      <c r="C45" s="80"/>
      <c r="D45" s="78"/>
      <c r="E45" s="99"/>
      <c r="F45" s="100" t="str">
        <f t="shared" si="8"/>
        <v xml:space="preserve"> - </v>
      </c>
      <c r="G45" s="61"/>
      <c r="H45" s="62"/>
      <c r="I45" s="79" t="str">
        <f t="shared" ref="I45:I47" si="9">IF(OR(F45=0,E45=0)," - ",NETWORKDAYS(E45,F45))</f>
        <v xml:space="preserve"> - </v>
      </c>
      <c r="J45" s="98"/>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9" customFormat="1" ht="18" hidden="1" x14ac:dyDescent="0.2">
      <c r="A4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6" s="81" t="s">
        <v>65</v>
      </c>
      <c r="C46" s="80"/>
      <c r="D46" s="78"/>
      <c r="E46" s="99"/>
      <c r="F46" s="100" t="str">
        <f t="shared" si="8"/>
        <v xml:space="preserve"> - </v>
      </c>
      <c r="G46" s="61"/>
      <c r="H46" s="62"/>
      <c r="I46" s="79" t="str">
        <f t="shared" si="9"/>
        <v xml:space="preserve"> - </v>
      </c>
      <c r="J46" s="98"/>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8" hidden="1" x14ac:dyDescent="0.2">
      <c r="A4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7" s="81" t="s">
        <v>66</v>
      </c>
      <c r="C47" s="80"/>
      <c r="D47" s="78"/>
      <c r="E47" s="99"/>
      <c r="F47" s="100" t="str">
        <f t="shared" si="8"/>
        <v xml:space="preserve"> - </v>
      </c>
      <c r="G47" s="61"/>
      <c r="H47" s="62"/>
      <c r="I47" s="79" t="str">
        <f t="shared" si="9"/>
        <v xml:space="preserve"> - </v>
      </c>
      <c r="J47" s="98"/>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32" customFormat="1" hidden="1" x14ac:dyDescent="0.2">
      <c r="A48" s="162" t="str">
        <f>HYPERLINK("https://vertex42.link/HowToCreateAGanttChart","► Watch How to Create a Gantt Chart in Excel")</f>
        <v>► Watch How to Create a Gantt Chart in Excel</v>
      </c>
      <c r="B48" s="30"/>
      <c r="C48" s="30"/>
      <c r="D48" s="31"/>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7">
    <cfRule type="expression" dxfId="2" priority="48">
      <formula>AND($E8&lt;=K$6,ROUNDDOWN(($F8-$E8+1)*$H8,0)+$E8-1&gt;=K$6)</formula>
    </cfRule>
    <cfRule type="expression" dxfId="1" priority="49">
      <formula>AND(NOT(ISBLANK($E8)),$E8&lt;=K$6,$F8&gt;=K$6)</formula>
    </cfRule>
  </conditionalFormatting>
  <conditionalFormatting sqref="K6:BN47">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0:B41 B35 B36:B38 A43:B43 B42 E19 E28 E34 E40:H43 G19:H19 G28:H28 G34:H38 G44 G45:G46 G47" unlockedFormula="1"/>
    <ignoredError sqref="A34 A28 A1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124</v>
      </c>
      <c r="B1" s="40"/>
      <c r="C1" s="41"/>
    </row>
    <row r="2" spans="1:3" ht="14.25" x14ac:dyDescent="0.2">
      <c r="A2" s="137" t="s">
        <v>50</v>
      </c>
      <c r="B2" s="9"/>
      <c r="C2" s="8"/>
    </row>
    <row r="3" spans="1:3" s="20" customFormat="1" x14ac:dyDescent="0.2">
      <c r="A3" s="8"/>
      <c r="B3" s="9"/>
      <c r="C3" s="8"/>
    </row>
    <row r="4" spans="1:3" s="8" customFormat="1" ht="18" x14ac:dyDescent="0.25">
      <c r="A4" s="132" t="s">
        <v>91</v>
      </c>
      <c r="B4" s="38"/>
    </row>
    <row r="5" spans="1:3" s="8" customFormat="1" ht="57" x14ac:dyDescent="0.2">
      <c r="B5" s="138" t="s">
        <v>80</v>
      </c>
    </row>
    <row r="7" spans="1:3" ht="28.5" x14ac:dyDescent="0.2">
      <c r="B7" s="138" t="s">
        <v>92</v>
      </c>
    </row>
    <row r="9" spans="1:3" ht="14.25" x14ac:dyDescent="0.2">
      <c r="B9" s="137" t="s">
        <v>62</v>
      </c>
    </row>
    <row r="11" spans="1:3" ht="28.5" x14ac:dyDescent="0.2">
      <c r="B11" s="136" t="s">
        <v>63</v>
      </c>
    </row>
    <row r="12" spans="1:3" s="20" customFormat="1" x14ac:dyDescent="0.2"/>
    <row r="13" spans="1:3" ht="18" x14ac:dyDescent="0.25">
      <c r="A13" s="175" t="s">
        <v>4</v>
      </c>
      <c r="B13" s="175"/>
    </row>
    <row r="14" spans="1:3" s="20" customFormat="1" x14ac:dyDescent="0.2"/>
    <row r="15" spans="1:3" s="133" customFormat="1" ht="18" x14ac:dyDescent="0.2">
      <c r="A15" s="141"/>
      <c r="B15" s="139" t="s">
        <v>83</v>
      </c>
    </row>
    <row r="16" spans="1:3" s="133" customFormat="1" ht="18" x14ac:dyDescent="0.2">
      <c r="A16" s="141"/>
      <c r="B16" s="140" t="s">
        <v>81</v>
      </c>
      <c r="C16" s="135" t="s">
        <v>3</v>
      </c>
    </row>
    <row r="17" spans="1:3" ht="18" x14ac:dyDescent="0.25">
      <c r="A17" s="142"/>
      <c r="B17" s="140" t="s">
        <v>85</v>
      </c>
    </row>
    <row r="18" spans="1:3" s="20" customFormat="1" ht="18" x14ac:dyDescent="0.25">
      <c r="A18" s="142"/>
      <c r="B18" s="140" t="s">
        <v>93</v>
      </c>
    </row>
    <row r="19" spans="1:3" s="41" customFormat="1" ht="18" x14ac:dyDescent="0.25">
      <c r="A19" s="145"/>
      <c r="B19" s="140" t="s">
        <v>94</v>
      </c>
    </row>
    <row r="20" spans="1:3" s="133" customFormat="1" ht="18" x14ac:dyDescent="0.2">
      <c r="A20" s="141"/>
      <c r="B20" s="139" t="s">
        <v>82</v>
      </c>
      <c r="C20" s="134" t="s">
        <v>2</v>
      </c>
    </row>
    <row r="21" spans="1:3" ht="18" x14ac:dyDescent="0.25">
      <c r="A21" s="142"/>
      <c r="B21" s="140" t="s">
        <v>84</v>
      </c>
    </row>
    <row r="22" spans="1:3" s="8" customFormat="1" ht="18" x14ac:dyDescent="0.25">
      <c r="A22" s="143"/>
      <c r="B22" s="144" t="s">
        <v>86</v>
      </c>
    </row>
    <row r="23" spans="1:3" s="8" customFormat="1" ht="18" x14ac:dyDescent="0.25">
      <c r="A23" s="143"/>
      <c r="B23" s="10"/>
    </row>
    <row r="24" spans="1:3" s="8" customFormat="1" ht="18" x14ac:dyDescent="0.25">
      <c r="A24" s="175" t="s">
        <v>87</v>
      </c>
      <c r="B24" s="175"/>
    </row>
    <row r="25" spans="1:3" s="8" customFormat="1" ht="43.5" x14ac:dyDescent="0.25">
      <c r="A25" s="143"/>
      <c r="B25" s="140" t="s">
        <v>95</v>
      </c>
    </row>
    <row r="26" spans="1:3" s="8" customFormat="1" ht="18" x14ac:dyDescent="0.25">
      <c r="A26" s="143"/>
      <c r="B26" s="140"/>
    </row>
    <row r="27" spans="1:3" s="8" customFormat="1" ht="18" x14ac:dyDescent="0.25">
      <c r="A27" s="143"/>
      <c r="B27" s="161" t="s">
        <v>99</v>
      </c>
    </row>
    <row r="28" spans="1:3" s="8" customFormat="1" ht="18" x14ac:dyDescent="0.25">
      <c r="A28" s="143"/>
      <c r="B28" s="140" t="s">
        <v>88</v>
      </c>
    </row>
    <row r="29" spans="1:3" s="8" customFormat="1" ht="28.5" x14ac:dyDescent="0.25">
      <c r="A29" s="143"/>
      <c r="B29" s="140" t="s">
        <v>90</v>
      </c>
    </row>
    <row r="30" spans="1:3" s="8" customFormat="1" ht="18" x14ac:dyDescent="0.25">
      <c r="A30" s="143"/>
      <c r="B30" s="140"/>
    </row>
    <row r="31" spans="1:3" s="8" customFormat="1" ht="18" x14ac:dyDescent="0.25">
      <c r="A31" s="143"/>
      <c r="B31" s="161" t="s">
        <v>96</v>
      </c>
    </row>
    <row r="32" spans="1:3" s="8" customFormat="1" ht="18" x14ac:dyDescent="0.25">
      <c r="A32" s="143"/>
      <c r="B32" s="140" t="s">
        <v>89</v>
      </c>
    </row>
    <row r="33" spans="1:2" s="8" customFormat="1" ht="18" x14ac:dyDescent="0.25">
      <c r="A33" s="143"/>
      <c r="B33" s="140" t="s">
        <v>97</v>
      </c>
    </row>
    <row r="34" spans="1:2" s="8" customFormat="1" ht="18" x14ac:dyDescent="0.25">
      <c r="A34" s="143"/>
      <c r="B34" s="10"/>
    </row>
    <row r="35" spans="1:2" s="8" customFormat="1" ht="28.5" x14ac:dyDescent="0.25">
      <c r="A35" s="143"/>
      <c r="B35" s="140" t="s">
        <v>134</v>
      </c>
    </row>
    <row r="36" spans="1:2" s="8" customFormat="1" ht="18" x14ac:dyDescent="0.25">
      <c r="A36" s="143"/>
      <c r="B36" s="146" t="s">
        <v>98</v>
      </c>
    </row>
    <row r="37" spans="1:2" s="8" customFormat="1" ht="18" x14ac:dyDescent="0.25">
      <c r="A37" s="143"/>
      <c r="B37" s="10"/>
    </row>
    <row r="38" spans="1:2" ht="18" x14ac:dyDescent="0.25">
      <c r="A38" s="175" t="s">
        <v>11</v>
      </c>
      <c r="B38" s="175"/>
    </row>
    <row r="39" spans="1:2" ht="28.5" x14ac:dyDescent="0.2">
      <c r="B39" s="140" t="s">
        <v>101</v>
      </c>
    </row>
    <row r="40" spans="1:2" s="20" customFormat="1" x14ac:dyDescent="0.2"/>
    <row r="41" spans="1:2" s="20" customFormat="1" ht="14.25" x14ac:dyDescent="0.2">
      <c r="B41" s="140" t="s">
        <v>102</v>
      </c>
    </row>
    <row r="42" spans="1:2" s="20" customFormat="1" x14ac:dyDescent="0.2"/>
    <row r="43" spans="1:2" s="20" customFormat="1" ht="28.5" x14ac:dyDescent="0.2">
      <c r="B43" s="140" t="s">
        <v>100</v>
      </c>
    </row>
    <row r="44" spans="1:2" s="20" customFormat="1" x14ac:dyDescent="0.2"/>
    <row r="45" spans="1:2" ht="28.5" x14ac:dyDescent="0.2">
      <c r="B45" s="140" t="s">
        <v>103</v>
      </c>
    </row>
    <row r="46" spans="1:2" x14ac:dyDescent="0.2">
      <c r="B46" s="21"/>
    </row>
    <row r="47" spans="1:2" ht="28.5" x14ac:dyDescent="0.2">
      <c r="B47" s="140" t="s">
        <v>104</v>
      </c>
    </row>
    <row r="48" spans="1:2" x14ac:dyDescent="0.2">
      <c r="B48" s="11"/>
    </row>
    <row r="49" spans="1:2" ht="18" x14ac:dyDescent="0.25">
      <c r="A49" s="175" t="s">
        <v>7</v>
      </c>
      <c r="B49" s="175"/>
    </row>
    <row r="50" spans="1:2" ht="28.5" x14ac:dyDescent="0.2">
      <c r="B50" s="140" t="s">
        <v>135</v>
      </c>
    </row>
    <row r="51" spans="1:2" x14ac:dyDescent="0.2">
      <c r="B51" s="11"/>
    </row>
    <row r="52" spans="1:2" ht="14.25" x14ac:dyDescent="0.2">
      <c r="A52" s="147" t="s">
        <v>12</v>
      </c>
      <c r="B52" s="140" t="s">
        <v>13</v>
      </c>
    </row>
    <row r="53" spans="1:2" ht="14.25" x14ac:dyDescent="0.2">
      <c r="A53" s="147" t="s">
        <v>14</v>
      </c>
      <c r="B53" s="140" t="s">
        <v>15</v>
      </c>
    </row>
    <row r="54" spans="1:2" ht="14.25" x14ac:dyDescent="0.2">
      <c r="A54" s="147" t="s">
        <v>16</v>
      </c>
      <c r="B54" s="140" t="s">
        <v>17</v>
      </c>
    </row>
    <row r="55" spans="1:2" ht="28.5" x14ac:dyDescent="0.2">
      <c r="A55" s="136"/>
      <c r="B55" s="140" t="s">
        <v>105</v>
      </c>
    </row>
    <row r="56" spans="1:2" ht="28.5" x14ac:dyDescent="0.2">
      <c r="A56" s="136"/>
      <c r="B56" s="140" t="s">
        <v>106</v>
      </c>
    </row>
    <row r="57" spans="1:2" ht="14.25" x14ac:dyDescent="0.2">
      <c r="A57" s="147" t="s">
        <v>18</v>
      </c>
      <c r="B57" s="140" t="s">
        <v>19</v>
      </c>
    </row>
    <row r="58" spans="1:2" ht="14.25" x14ac:dyDescent="0.2">
      <c r="A58" s="136"/>
      <c r="B58" s="140" t="s">
        <v>107</v>
      </c>
    </row>
    <row r="59" spans="1:2" ht="14.25" x14ac:dyDescent="0.2">
      <c r="A59" s="136"/>
      <c r="B59" s="140" t="s">
        <v>108</v>
      </c>
    </row>
    <row r="60" spans="1:2" ht="14.25" x14ac:dyDescent="0.2">
      <c r="A60" s="147" t="s">
        <v>20</v>
      </c>
      <c r="B60" s="140" t="s">
        <v>21</v>
      </c>
    </row>
    <row r="61" spans="1:2" ht="28.5" x14ac:dyDescent="0.2">
      <c r="A61" s="136"/>
      <c r="B61" s="140" t="s">
        <v>109</v>
      </c>
    </row>
    <row r="62" spans="1:2" ht="14.25" x14ac:dyDescent="0.2">
      <c r="A62" s="147" t="s">
        <v>110</v>
      </c>
      <c r="B62" s="140" t="s">
        <v>111</v>
      </c>
    </row>
    <row r="63" spans="1:2" ht="14.25" x14ac:dyDescent="0.2">
      <c r="A63" s="148"/>
      <c r="B63" s="140" t="s">
        <v>112</v>
      </c>
    </row>
    <row r="64" spans="1:2" s="20" customFormat="1" x14ac:dyDescent="0.2">
      <c r="B64" s="12"/>
    </row>
    <row r="65" spans="1:2" s="20" customFormat="1" ht="18" x14ac:dyDescent="0.25">
      <c r="A65" s="175" t="s">
        <v>10</v>
      </c>
      <c r="B65" s="175"/>
    </row>
    <row r="66" spans="1:2" s="20" customFormat="1" ht="42.75" x14ac:dyDescent="0.2">
      <c r="B66" s="140" t="s">
        <v>113</v>
      </c>
    </row>
    <row r="67" spans="1:2" s="20" customFormat="1" x14ac:dyDescent="0.2">
      <c r="B67" s="13"/>
    </row>
    <row r="68" spans="1:2" s="8" customFormat="1" ht="18" x14ac:dyDescent="0.25">
      <c r="A68" s="175" t="s">
        <v>5</v>
      </c>
      <c r="B68" s="175"/>
    </row>
    <row r="69" spans="1:2" s="20" customFormat="1" ht="15" x14ac:dyDescent="0.25">
      <c r="A69" s="155" t="s">
        <v>6</v>
      </c>
      <c r="B69" s="156" t="s">
        <v>114</v>
      </c>
    </row>
    <row r="70" spans="1:2" s="8" customFormat="1" ht="28.5" x14ac:dyDescent="0.2">
      <c r="A70" s="149"/>
      <c r="B70" s="154" t="s">
        <v>116</v>
      </c>
    </row>
    <row r="71" spans="1:2" s="8" customFormat="1" ht="14.25" x14ac:dyDescent="0.2">
      <c r="A71" s="149"/>
      <c r="B71" s="150"/>
    </row>
    <row r="72" spans="1:2" s="20" customFormat="1" ht="15" x14ac:dyDescent="0.25">
      <c r="A72" s="155" t="s">
        <v>6</v>
      </c>
      <c r="B72" s="156" t="s">
        <v>133</v>
      </c>
    </row>
    <row r="73" spans="1:2" s="8" customFormat="1" ht="28.5" x14ac:dyDescent="0.2">
      <c r="A73" s="149"/>
      <c r="B73" s="154" t="s">
        <v>137</v>
      </c>
    </row>
    <row r="74" spans="1:2" s="8" customFormat="1" ht="14.25" x14ac:dyDescent="0.2">
      <c r="A74" s="149"/>
      <c r="B74" s="150"/>
    </row>
    <row r="75" spans="1:2" ht="15" x14ac:dyDescent="0.25">
      <c r="A75" s="155" t="s">
        <v>6</v>
      </c>
      <c r="B75" s="158" t="s">
        <v>119</v>
      </c>
    </row>
    <row r="76" spans="1:2" s="8" customFormat="1" ht="42.75" x14ac:dyDescent="0.2">
      <c r="A76" s="149"/>
      <c r="B76" s="138" t="s">
        <v>136</v>
      </c>
    </row>
    <row r="77" spans="1:2" ht="14.25" x14ac:dyDescent="0.2">
      <c r="A77" s="148"/>
      <c r="B77" s="148"/>
    </row>
    <row r="78" spans="1:2" s="20" customFormat="1" ht="15" x14ac:dyDescent="0.25">
      <c r="A78" s="155" t="s">
        <v>6</v>
      </c>
      <c r="B78" s="158" t="s">
        <v>125</v>
      </c>
    </row>
    <row r="79" spans="1:2" s="8" customFormat="1" ht="28.5" x14ac:dyDescent="0.2">
      <c r="A79" s="149"/>
      <c r="B79" s="138" t="s">
        <v>120</v>
      </c>
    </row>
    <row r="80" spans="1:2" s="20" customFormat="1" ht="14.25" x14ac:dyDescent="0.2">
      <c r="A80" s="148"/>
      <c r="B80" s="148"/>
    </row>
    <row r="81" spans="1:2" ht="15" x14ac:dyDescent="0.25">
      <c r="A81" s="155" t="s">
        <v>6</v>
      </c>
      <c r="B81" s="158" t="s">
        <v>126</v>
      </c>
    </row>
    <row r="82" spans="1:2" s="8" customFormat="1" ht="14.25" x14ac:dyDescent="0.2">
      <c r="A82" s="149"/>
      <c r="B82" s="153" t="s">
        <v>121</v>
      </c>
    </row>
    <row r="83" spans="1:2" s="8" customFormat="1" ht="14.25" x14ac:dyDescent="0.2">
      <c r="A83" s="149"/>
      <c r="B83" s="153" t="s">
        <v>122</v>
      </c>
    </row>
    <row r="84" spans="1:2" s="8" customFormat="1" ht="14.25" x14ac:dyDescent="0.2">
      <c r="A84" s="149"/>
      <c r="B84" s="153" t="s">
        <v>123</v>
      </c>
    </row>
    <row r="85" spans="1:2" ht="15" x14ac:dyDescent="0.25">
      <c r="A85" s="148"/>
      <c r="B85" s="152"/>
    </row>
    <row r="86" spans="1:2" ht="15" x14ac:dyDescent="0.25">
      <c r="A86" s="155" t="s">
        <v>6</v>
      </c>
      <c r="B86" s="158" t="s">
        <v>127</v>
      </c>
    </row>
    <row r="87" spans="1:2" s="8" customFormat="1" ht="42.75" x14ac:dyDescent="0.2">
      <c r="A87" s="149"/>
      <c r="B87" s="138" t="s">
        <v>115</v>
      </c>
    </row>
    <row r="88" spans="1:2" s="8" customFormat="1" ht="14.25" x14ac:dyDescent="0.2">
      <c r="A88" s="149"/>
      <c r="B88" s="151" t="s">
        <v>117</v>
      </c>
    </row>
    <row r="89" spans="1:2" s="8" customFormat="1" ht="57" x14ac:dyDescent="0.2">
      <c r="A89" s="149"/>
      <c r="B89" s="157" t="s">
        <v>118</v>
      </c>
    </row>
    <row r="90" spans="1:2" ht="14.25" x14ac:dyDescent="0.2">
      <c r="A90" s="148"/>
      <c r="B90" s="148"/>
    </row>
    <row r="91" spans="1:2" ht="15" x14ac:dyDescent="0.25">
      <c r="A91" s="155" t="s">
        <v>6</v>
      </c>
      <c r="B91" s="160" t="s">
        <v>128</v>
      </c>
    </row>
    <row r="92" spans="1:2" ht="28.5" x14ac:dyDescent="0.2">
      <c r="A92" s="136"/>
      <c r="B92" s="153"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53</v>
      </c>
      <c r="B1" s="39"/>
      <c r="C1" s="44"/>
      <c r="D1" s="44"/>
    </row>
    <row r="2" spans="1:4" ht="15" x14ac:dyDescent="0.2">
      <c r="A2" s="41"/>
      <c r="B2" s="45"/>
      <c r="C2" s="44"/>
      <c r="D2" s="44"/>
    </row>
    <row r="3" spans="1:4" ht="15" x14ac:dyDescent="0.2">
      <c r="A3" s="42"/>
      <c r="B3" s="35" t="s">
        <v>54</v>
      </c>
      <c r="C3" s="43"/>
    </row>
    <row r="4" spans="1:4" ht="14.25" x14ac:dyDescent="0.2">
      <c r="A4" s="14"/>
      <c r="B4" s="37"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6"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Administrator</cp:lastModifiedBy>
  <cp:lastPrinted>2018-02-12T20:25:38Z</cp:lastPrinted>
  <dcterms:created xsi:type="dcterms:W3CDTF">2010-06-09T16:05:03Z</dcterms:created>
  <dcterms:modified xsi:type="dcterms:W3CDTF">2022-01-21T01:24:36Z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