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ea\Google Drive\Hogeschool Rotterdam CMI Technische Informatica\Afstudeerstage ATOS (2018-2019)\Definitieve Documentaties\"/>
    </mc:Choice>
  </mc:AlternateContent>
  <xr:revisionPtr revIDLastSave="0" documentId="8_{ACCCBDD9-EBB5-488C-AF50-9187368F0721}" xr6:coauthVersionLast="36" xr6:coauthVersionMax="36" xr10:uidLastSave="{00000000-0000-0000-0000-000000000000}"/>
  <bookViews>
    <workbookView xWindow="0" yWindow="0" windowWidth="21600" windowHeight="9516" xr2:uid="{00000000-000D-0000-FFFF-FFFF00000000}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H3" i="4" l="1"/>
  <c r="B8" i="3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<sst xmlns="http://schemas.openxmlformats.org/spreadsheetml/2006/main" count="45" uniqueCount="38">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</sst>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44" fontId="14" fillId="0" borderId="0" applyFill="0" applyBorder="0" applyAlignment="0" applyProtection="0"/>
    <xf numFmtId="42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4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4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4" fontId="14" fillId="5" borderId="0" xfId="11" applyFill="1">
      <alignment horizontal="left" indent="1"/>
    </xf>
    <xf numFmtId="164" fontId="14" fillId="4" borderId="13" xfId="21" applyNumberFormat="1" applyFont="1" applyAlignment="1">
      <alignment horizontal="left" indent="1"/>
      <protection locked="0"/>
    </xf>
    <xf numFmtId="164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4" fontId="14" fillId="0" borderId="0" xfId="11" applyFill="1">
      <alignment horizontal="left" indent="1"/>
    </xf>
    <xf numFmtId="164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4" fontId="14" fillId="5" borderId="1" xfId="17" applyNumberFormat="1" applyFont="1">
      <alignment horizontal="left" vertical="center"/>
    </xf>
    <xf numFmtId="165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12" fillId="6" borderId="11" xfId="19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8" fillId="0" borderId="0" xfId="13" applyNumberFormat="1">
      <alignment horizontal="center" vertical="center"/>
    </xf>
    <xf numFmtId="0" fontId="4" fillId="0" borderId="16" xfId="32">
      <alignment horizontal="center" vertical="center" wrapText="1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 xr:uid="{00000000-0005-0000-0000-000000000000}"/>
    <cellStyle name="Bottom_Border" xfId="21" xr:uid="{00000000-0005-0000-0000-000001000000}"/>
    <cellStyle name="Bottom_checkbox_border" xfId="33" xr:uid="{00000000-0005-0000-0000-000002000000}"/>
    <cellStyle name="CheckBox" xfId="20" xr:uid="{00000000-0005-0000-0000-000003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8000000}"/>
    <cellStyle name="Day" xfId="12" xr:uid="{00000000-0005-0000-0000-000009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Fill" xfId="16" xr:uid="{00000000-0005-0000-0000-00000E000000}"/>
    <cellStyle name="Heading 1" xfId="2" builtinId="16" customBuiltin="1"/>
    <cellStyle name="Heading 2" xfId="3" builtinId="17" customBuiltin="1"/>
    <cellStyle name="Heading 3" xfId="4" builtinId="18" customBuiltin="1"/>
    <cellStyle name="Highlight" xfId="19" xr:uid="{00000000-0005-0000-0000-000012000000}"/>
    <cellStyle name="Hyperlink" xfId="34" builtinId="8" customBuiltin="1"/>
    <cellStyle name="Hyperlink 2" xfId="35" xr:uid="{00000000-0005-0000-0000-000014000000}"/>
    <cellStyle name="Indent" xfId="18" xr:uid="{00000000-0005-0000-0000-000015000000}"/>
    <cellStyle name="Normal" xfId="0" builtinId="0" customBuiltin="1"/>
    <cellStyle name="Note" xfId="10" builtinId="10" customBuiltin="1"/>
    <cellStyle name="Notes" xfId="32" xr:uid="{00000000-0005-0000-0000-000018000000}"/>
    <cellStyle name="Percent" xfId="9" builtinId="5" customBuiltin="1"/>
    <cellStyle name="Style 1" xfId="28" xr:uid="{00000000-0005-0000-0000-00001A000000}"/>
    <cellStyle name="Table_Date" xfId="14" xr:uid="{00000000-0005-0000-0000-00001B000000}"/>
    <cellStyle name="Table_Details" xfId="15" xr:uid="{00000000-0005-0000-0000-00001C000000}"/>
    <cellStyle name="Time" xfId="11" xr:uid="{00000000-0005-0000-0000-00001D000000}"/>
    <cellStyle name="Title" xfId="1" builtinId="15" customBuiltin="1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Weekday" xfId="27" xr:uid="{00000000-0005-0000-0000-000023000000}"/>
  </cellStyles>
  <dxfs count="20">
    <dxf>
      <numFmt numFmtId="164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  <tableStyle name="Time Intervals" pivot="0" count="4" xr9:uid="{00000000-0011-0000-FFFF-FFFF01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0078" y="4671844"/>
          <a:ext cx="171069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0285"/>
          <a:ext cx="171508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55167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0413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3862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1022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ilySchedule" displayName="DailySchedule" ref="E3:F75" headerRowCount="0" totalsRowShown="0">
  <tableColumns count="2">
    <tableColumn id="1" xr3:uid="{00000000-0010-0000-0000-000001000000}" name="Time" headerRowDxfId="8" dataCellStyle="Time">
      <calculatedColumnFormula>'Time Intervals'!E3</calculatedColumnFormula>
    </tableColumn>
    <tableColumn id="2" xr3:uid="{00000000-0010-0000-0000-000002000000}" name="Description" headerRowDxfId="7" dataDxfId="6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totalsRowShown="0" headerRowDxfId="5" dataDxfId="4">
  <autoFilter ref="E2:H15" xr:uid="{00000000-0009-0000-0100-000003000000}"/>
  <tableColumns count="4">
    <tableColumn id="1" xr3:uid="{00000000-0010-0000-0100-000001000000}" name="DATE" dataCellStyle="Table_Date"/>
    <tableColumn id="2" xr3:uid="{00000000-0010-0000-0100-000002000000}" name="TIME" dataCellStyle="Time"/>
    <tableColumn id="3" xr3:uid="{00000000-0010-0000-0100-000003000000}" name="DESCRIPTION" dataCellStyle="Table_Details"/>
    <tableColumn id="4" xr3:uid="{00000000-0010-0000-0100-000004000000}" name="UNIQUE VALUE (CALCULATED)" dataDxfId="3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ime" displayName="Time" ref="E2:E75" totalsRowShown="0" headerRowCellStyle="Event_Header" dataCellStyle="Time">
  <autoFilter ref="E2:E75" xr:uid="{00000000-0009-0000-0100-000001000000}"/>
  <tableColumns count="1">
    <tableColumn id="1" xr3:uid="{00000000-0010-0000-0200-000001000000}" name="Time" dataDxfId="0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tabSelected="1" topLeftCell="A7" zoomScaleNormal="100" workbookViewId="0"/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.33203125" customWidth="1"/>
    <col min="13" max="13" width="38.6640625" customWidth="1"/>
    <col min="14" max="14" width="2.6640625" customWidth="1"/>
  </cols>
  <sheetData>
    <row r="1" spans="2:13" ht="39.9" customHeight="1" x14ac:dyDescent="0.3">
      <c r="B1" s="33" t="s">
        <v>33</v>
      </c>
    </row>
    <row r="2" spans="2:13" ht="27.9" customHeight="1" x14ac:dyDescent="0.3">
      <c r="B2" s="42">
        <f ca="1">IFERROR(DAY(DateVal),"")</f>
        <v>19</v>
      </c>
      <c r="C2" s="42"/>
      <c r="E2" s="19" t="s">
        <v>32</v>
      </c>
      <c r="F2" s="35" t="str">
        <f ca="1">IFERROR(UPPER(TEXT(DATE(ReportYear,MonthNumber,ReportDay),"MMMM D, YYYY")),"")</f>
        <v>FEBRUARY 19, 2019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3">
      <c r="B3" s="42"/>
      <c r="C3" s="42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>Wake up</v>
      </c>
      <c r="H3" s="24" t="str">
        <f ca="1">IFERROR(TEXT(DATEVALUE(DateVal)+1,"dddd"),"")</f>
        <v>Wednesday</v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43" t="s">
        <v>19</v>
      </c>
    </row>
    <row r="4" spans="2:13" ht="15" customHeight="1" x14ac:dyDescent="0.3">
      <c r="B4" s="42"/>
      <c r="C4" s="42"/>
      <c r="E4" s="16">
        <f>'Time Intervals'!E4</f>
        <v>0.26041666666666669</v>
      </c>
      <c r="F4" s="10" t="str">
        <f ca="1">IFERROR(INDEX(EventScheduler[],MATCH(DATEVALUE(DateVal)&amp;DailySchedule[[#This Row],[Time]],LookUpDateAndTime,0),3),"")</f>
        <v/>
      </c>
      <c r="H4" s="41" t="str">
        <f ca="1">IFERROR(TEXT(DATEVALUE(DateVal)+1,"d"),"")</f>
        <v>20</v>
      </c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43"/>
    </row>
    <row r="5" spans="2:13" ht="15" customHeight="1" x14ac:dyDescent="0.3">
      <c r="B5" s="42"/>
      <c r="C5" s="42"/>
      <c r="E5" s="16">
        <f>'Time Intervals'!E5</f>
        <v>0.27083333333333337</v>
      </c>
      <c r="F5" s="10" t="str">
        <f ca="1">IFERROR(INDEX(EventScheduler[],MATCH(DATEVALUE(DateVal)&amp;DailySchedule[[#This Row],[Time]],LookUpDateAndTime,0),3),"")</f>
        <v>Shower</v>
      </c>
      <c r="H5" s="41"/>
      <c r="I5" s="25">
        <f ca="1">IFERROR(INDEX(EventScheduler[],MATCH($H$6&amp;"|"&amp;ROW(A2),EventScheduler[UNIQUE VALUE (CALCULATED)],0),2),"")</f>
        <v>0.27083333333333331</v>
      </c>
      <c r="J5" s="28" t="str">
        <f ca="1">IFERROR(INDEX(EventScheduler[],MATCH($H$6&amp;"|"&amp;ROW(A2),EventScheduler[UNIQUE VALUE (CALCULATED)],0),3),"")</f>
        <v>Breakfast</v>
      </c>
      <c r="L5" s="38"/>
      <c r="M5" s="43"/>
    </row>
    <row r="6" spans="2:13" ht="15" customHeight="1" x14ac:dyDescent="0.3">
      <c r="B6" s="42"/>
      <c r="C6" s="42"/>
      <c r="E6" s="16">
        <f>'Time Intervals'!E6</f>
        <v>0.28125000000000006</v>
      </c>
      <c r="F6" s="10" t="str">
        <f ca="1">IFERROR(INDEX(EventScheduler[],MATCH(DATEVALUE(DateVal)&amp;DailySchedule[[#This Row],[Time]],LookUpDateAndTime,0),3),"")</f>
        <v/>
      </c>
      <c r="H6" s="3">
        <f ca="1">IFERROR(DateVal+1,"")</f>
        <v>43516</v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43" t="s">
        <v>20</v>
      </c>
    </row>
    <row r="7" spans="2:13" ht="15" customHeight="1" x14ac:dyDescent="0.3">
      <c r="B7" s="45" t="str">
        <f ca="1">IFERROR(TEXT(DateVal,"dddd"),"")</f>
        <v>Tuesday</v>
      </c>
      <c r="C7" s="45"/>
      <c r="E7" s="16">
        <f>'Time Intervals'!E7</f>
        <v>0.29166666666666674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43"/>
    </row>
    <row r="8" spans="2:13" ht="15" customHeight="1" x14ac:dyDescent="0.3">
      <c r="B8" s="45"/>
      <c r="C8" s="45"/>
      <c r="E8" s="16">
        <f>'Time Intervals'!E8</f>
        <v>0.30208333333333343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43"/>
    </row>
    <row r="9" spans="2:13" ht="15" customHeight="1" x14ac:dyDescent="0.3">
      <c r="B9" s="45"/>
      <c r="C9" s="45"/>
      <c r="E9" s="16">
        <f>'Time Intervals'!E9</f>
        <v>0.31250000000000011</v>
      </c>
      <c r="F9" s="10" t="str">
        <f ca="1">IFERROR(INDEX(EventScheduler[],MATCH(DATEVALUE(DateVal)&amp;DailySchedule[[#This Row],[Time]],LookUpDateAndTime,0),3),"")</f>
        <v>Leave for work</v>
      </c>
      <c r="H9" s="24" t="str">
        <f ca="1">IFERROR(TEXT(DATEVALUE(DateVal)+2,"dddd"),"")</f>
        <v>Thursday</v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43"/>
    </row>
    <row r="10" spans="2:13" ht="15" customHeight="1" x14ac:dyDescent="0.3">
      <c r="E10" s="16">
        <f>'Time Intervals'!E10</f>
        <v>0.3229166666666668</v>
      </c>
      <c r="F10" s="10" t="str">
        <f ca="1">IFERROR(INDEX(EventScheduler[],MATCH(DATEVALUE(DateVal)&amp;DailySchedule[[#This Row],[Time]],LookUpDateAndTime,0),3),"")</f>
        <v/>
      </c>
      <c r="H10" s="41" t="str">
        <f ca="1">IFERROR(TEXT(DATEVALUE(DateVal)+2,"d"),"")</f>
        <v>21</v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43"/>
    </row>
    <row r="11" spans="2:13" ht="15" customHeight="1" x14ac:dyDescent="0.3">
      <c r="B11" s="44" t="s">
        <v>11</v>
      </c>
      <c r="C11" s="44"/>
      <c r="E11" s="16">
        <f>'Time Intervals'!E11</f>
        <v>0.33333333333333348</v>
      </c>
      <c r="F11" s="10" t="str">
        <f ca="1">IFERROR(INDEX(EventScheduler[],MATCH(DATEVALUE(DateVal)&amp;DailySchedule[[#This Row],[Time]],LookUpDateAndTime,0),3),"")</f>
        <v>Start shift</v>
      </c>
      <c r="H11" s="41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43"/>
    </row>
    <row r="12" spans="2:13" ht="15" customHeight="1" x14ac:dyDescent="0.3">
      <c r="E12" s="16">
        <f>'Time Intervals'!E12</f>
        <v>0.34375000000000017</v>
      </c>
      <c r="F12" s="10" t="str">
        <f ca="1">IFERROR(INDEX(EventScheduler[],MATCH(DATEVALUE(DateVal)&amp;DailySchedule[[#This Row],[Time]],LookUpDateAndTime,0),3),"")</f>
        <v/>
      </c>
      <c r="H12" s="3">
        <f ca="1">IFERROR(DateVal+2,"")</f>
        <v>43517</v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43"/>
    </row>
    <row r="13" spans="2:13" ht="15" customHeight="1" x14ac:dyDescent="0.3">
      <c r="B13" s="21" t="s">
        <v>8</v>
      </c>
      <c r="C13" s="20"/>
      <c r="E13" s="16">
        <f>'Time Intervals'!E13</f>
        <v>0.35416666666666685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43"/>
    </row>
    <row r="14" spans="2:13" ht="15" customHeight="1" x14ac:dyDescent="0.3">
      <c r="B14" s="5"/>
      <c r="E14" s="16">
        <f>'Time Intervals'!E14</f>
        <v>0.36458333333333354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43"/>
    </row>
    <row r="15" spans="2:13" ht="15" customHeight="1" x14ac:dyDescent="0.3">
      <c r="B15" s="21" t="s">
        <v>7</v>
      </c>
      <c r="C15" s="20"/>
      <c r="E15" s="16">
        <f>'Time Intervals'!E15</f>
        <v>0.37500000000000022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>Friday</v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43"/>
    </row>
    <row r="16" spans="2:13" ht="15" customHeight="1" x14ac:dyDescent="0.3">
      <c r="B16" s="5"/>
      <c r="C16" s="4"/>
      <c r="E16" s="16">
        <f>'Time Intervals'!E16</f>
        <v>0.38541666666666691</v>
      </c>
      <c r="F16" s="10" t="str">
        <f ca="1">IFERROR(INDEX(EventScheduler[],MATCH(DATEVALUE(DateVal)&amp;DailySchedule[[#This Row],[Time]],LookUpDateAndTime,0),3),"")</f>
        <v/>
      </c>
      <c r="H16" s="41" t="str">
        <f ca="1">IFERROR(TEXT(DATEVALUE(DateVal)+3,"d"),"")</f>
        <v>22</v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43"/>
    </row>
    <row r="17" spans="2:13" ht="15" customHeight="1" x14ac:dyDescent="0.3">
      <c r="B17" s="21" t="s">
        <v>9</v>
      </c>
      <c r="C17" s="20"/>
      <c r="E17" s="16">
        <f>'Time Intervals'!E17</f>
        <v>0.39583333333333359</v>
      </c>
      <c r="F17" s="10" t="str">
        <f ca="1">IFERROR(INDEX(EventScheduler[],MATCH(DATEVALUE(DateVal)&amp;DailySchedule[[#This Row],[Time]],LookUpDateAndTime,0),3),"")</f>
        <v/>
      </c>
      <c r="H17" s="41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43"/>
    </row>
    <row r="18" spans="2:13" ht="15" customHeight="1" x14ac:dyDescent="0.3">
      <c r="E18" s="16">
        <f>'Time Intervals'!E18</f>
        <v>0.40625000000000028</v>
      </c>
      <c r="F18" s="10" t="str">
        <f ca="1">IFERROR(INDEX(EventScheduler[],MATCH(DATEVALUE(DateVal)&amp;DailySchedule[[#This Row],[Time]],LookUpDateAndTime,0),3),"")</f>
        <v/>
      </c>
      <c r="H18" s="3">
        <f ca="1">IFERROR(DateVal+3,"")</f>
        <v>43518</v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43"/>
    </row>
    <row r="19" spans="2:13" ht="15" customHeight="1" x14ac:dyDescent="0.3">
      <c r="B19" s="44" t="s">
        <v>12</v>
      </c>
      <c r="C19" s="44"/>
      <c r="E19" s="16">
        <f>'Time Intervals'!E19</f>
        <v>0.41666666666666696</v>
      </c>
      <c r="F19" s="10" t="str">
        <f ca="1">IFERROR(INDEX(EventScheduler[],MATCH(DATEVALUE(DateVal)&amp;DailySchedule[[#This Row],[Time]],LookUpDateAndTime,0),3),"")</f>
        <v>Break</v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43"/>
    </row>
    <row r="20" spans="2:13" ht="15" customHeight="1" x14ac:dyDescent="0.3">
      <c r="E20" s="16">
        <f>'Time Intervals'!E20</f>
        <v>0.42708333333333365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43"/>
    </row>
    <row r="21" spans="2:13" ht="15" customHeight="1" x14ac:dyDescent="0.3">
      <c r="B21" s="39" t="s">
        <v>27</v>
      </c>
      <c r="E21" s="16">
        <f>'Time Intervals'!E21</f>
        <v>0.43750000000000033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>Saturday</v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43"/>
    </row>
    <row r="22" spans="2:13" ht="15" customHeight="1" x14ac:dyDescent="0.3">
      <c r="E22" s="16">
        <f>'Time Intervals'!E22</f>
        <v>0.44791666666666702</v>
      </c>
      <c r="F22" s="10" t="str">
        <f ca="1">IFERROR(INDEX(EventScheduler[],MATCH(DATEVALUE(DateVal)&amp;DailySchedule[[#This Row],[Time]],LookUpDateAndTime,0),3),"")</f>
        <v/>
      </c>
      <c r="H22" s="41" t="str">
        <f ca="1">IFERROR(TEXT(DATEVALUE(DateVal)+4,"d"),"")</f>
        <v>23</v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43"/>
    </row>
    <row r="23" spans="2:13" ht="15" customHeight="1" x14ac:dyDescent="0.3">
      <c r="B23" s="39" t="s">
        <v>26</v>
      </c>
      <c r="E23" s="16">
        <f>'Time Intervals'!E23</f>
        <v>0.4583333333333337</v>
      </c>
      <c r="F23" s="10" t="str">
        <f ca="1">IFERROR(INDEX(EventScheduler[],MATCH(DATEVALUE(DateVal)&amp;DailySchedule[[#This Row],[Time]],LookUpDateAndTime,0),3),"")</f>
        <v/>
      </c>
      <c r="H23" s="41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43"/>
    </row>
    <row r="24" spans="2:13" ht="15" customHeight="1" x14ac:dyDescent="0.3">
      <c r="E24" s="16">
        <f>'Time Intervals'!E24</f>
        <v>0.46875000000000039</v>
      </c>
      <c r="F24" s="10" t="str">
        <f ca="1">IFERROR(INDEX(EventScheduler[],MATCH(DATEVALUE(DateVal)&amp;DailySchedule[[#This Row],[Time]],LookUpDateAndTime,0),3),"")</f>
        <v/>
      </c>
      <c r="H24" s="3">
        <f ca="1">IFERROR(DateVal+4,"")</f>
        <v>43519</v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43"/>
    </row>
    <row r="25" spans="2:13" ht="15" customHeight="1" x14ac:dyDescent="0.3">
      <c r="B25" s="13" t="s">
        <v>25</v>
      </c>
      <c r="C25" s="14"/>
      <c r="E25" s="16">
        <f>'Time Intervals'!E25</f>
        <v>0.47916666666666707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43"/>
    </row>
    <row r="26" spans="2:13" ht="15" customHeight="1" x14ac:dyDescent="0.3">
      <c r="B26" s="40" t="s">
        <v>3</v>
      </c>
      <c r="C26" s="40"/>
      <c r="E26" s="16">
        <f>'Time Intervals'!E26</f>
        <v>0.48958333333333376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>Sunday</v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43"/>
    </row>
    <row r="27" spans="2:13" ht="15" customHeight="1" x14ac:dyDescent="0.3">
      <c r="E27" s="16">
        <f>'Time Intervals'!E27</f>
        <v>0.50000000000000044</v>
      </c>
      <c r="F27" s="10" t="str">
        <f ca="1">IFERROR(INDEX(EventScheduler[],MATCH(DATEVALUE(DateVal)&amp;DailySchedule[[#This Row],[Time]],LookUpDateAndTime,0),3),"")</f>
        <v>Lunch</v>
      </c>
      <c r="H27" s="41" t="str">
        <f ca="1">IFERROR(TEXT(DATEVALUE(DateVal)+5,"d"),"")</f>
        <v>24</v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43"/>
    </row>
    <row r="28" spans="2:13" ht="15" customHeight="1" x14ac:dyDescent="0.3">
      <c r="E28" s="16">
        <f>'Time Intervals'!E28</f>
        <v>0.51041666666666707</v>
      </c>
      <c r="F28" s="10" t="str">
        <f ca="1">IFERROR(INDEX(EventScheduler[],MATCH(DATEVALUE(DateVal)&amp;DailySchedule[[#This Row],[Time]],LookUpDateAndTime,0),3),"")</f>
        <v/>
      </c>
      <c r="H28" s="41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43"/>
    </row>
    <row r="29" spans="2:13" ht="15" customHeight="1" x14ac:dyDescent="0.3">
      <c r="E29" s="16">
        <f>'Time Intervals'!E29</f>
        <v>0.5208333333333337</v>
      </c>
      <c r="F29" s="10" t="str">
        <f ca="1">IFERROR(INDEX(EventScheduler[],MATCH(DATEVALUE(DateVal)&amp;DailySchedule[[#This Row],[Time]],LookUpDateAndTime,0),3),"")</f>
        <v/>
      </c>
      <c r="H29" s="3">
        <f ca="1">IFERROR(DateVal+5,"")</f>
        <v>43520</v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43"/>
    </row>
    <row r="30" spans="2:13" ht="15" customHeight="1" x14ac:dyDescent="0.3">
      <c r="E30" s="16">
        <f>'Time Intervals'!E30</f>
        <v>0.53125000000000033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43"/>
    </row>
    <row r="31" spans="2:13" ht="15" customHeight="1" x14ac:dyDescent="0.3">
      <c r="E31" s="16">
        <f>'Time Intervals'!E31</f>
        <v>0.54166666666666696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>Monday</v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43"/>
    </row>
    <row r="32" spans="2:13" ht="15" customHeight="1" x14ac:dyDescent="0.3">
      <c r="E32" s="16">
        <f>'Time Intervals'!E32</f>
        <v>0.55208333333333359</v>
      </c>
      <c r="F32" s="10" t="str">
        <f ca="1">IFERROR(INDEX(EventScheduler[],MATCH(DATEVALUE(DateVal)&amp;DailySchedule[[#This Row],[Time]],LookUpDateAndTime,0),3),"")</f>
        <v/>
      </c>
      <c r="H32" s="41" t="str">
        <f ca="1">IFERROR(TEXT(DATEVALUE(DateVal)+6,"d"),"")</f>
        <v>25</v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43"/>
    </row>
    <row r="33" spans="5:13" ht="15" customHeight="1" x14ac:dyDescent="0.3">
      <c r="E33" s="16">
        <f>'Time Intervals'!E33</f>
        <v>0.56250000000000022</v>
      </c>
      <c r="F33" s="10" t="str">
        <f ca="1">IFERROR(INDEX(EventScheduler[],MATCH(DATEVALUE(DateVal)&amp;DailySchedule[[#This Row],[Time]],LookUpDateAndTime,0),3),"")</f>
        <v>Call corporate</v>
      </c>
      <c r="H33" s="41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43"/>
    </row>
    <row r="34" spans="5:13" ht="15" customHeight="1" x14ac:dyDescent="0.3">
      <c r="E34" s="16">
        <f>'Time Intervals'!E34</f>
        <v>0.57291666666666685</v>
      </c>
      <c r="F34" s="10" t="str">
        <f ca="1">IFERROR(INDEX(EventScheduler[],MATCH(DATEVALUE(DateVal)&amp;DailySchedule[[#This Row],[Time]],LookUpDateAndTime,0),3),"")</f>
        <v/>
      </c>
      <c r="H34" s="3">
        <f ca="1">IFERROR(DateVal+6,"")</f>
        <v>43521</v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43"/>
    </row>
    <row r="35" spans="5:13" ht="15" customHeight="1" x14ac:dyDescent="0.3">
      <c r="E35" s="16">
        <f>'Time Intervals'!E35</f>
        <v>0.58333333333333348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43"/>
    </row>
    <row r="36" spans="5:13" x14ac:dyDescent="0.3">
      <c r="E36" s="16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3" x14ac:dyDescent="0.3">
      <c r="E37" s="16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3" x14ac:dyDescent="0.3">
      <c r="E38" s="16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3" x14ac:dyDescent="0.3">
      <c r="E39" s="16">
        <f>'Time Intervals'!E39</f>
        <v>0.625</v>
      </c>
      <c r="F39" t="str">
        <f ca="1">IFERROR(INDEX(EventScheduler[],MATCH(DATEVALUE(DateVal)&amp;DailySchedule[[#This Row],[Time]],LookUpDateAndTime,0),3),"")</f>
        <v>Break</v>
      </c>
    </row>
    <row r="40" spans="5:13" x14ac:dyDescent="0.3">
      <c r="E40" s="16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3" x14ac:dyDescent="0.3">
      <c r="E41" s="16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3" x14ac:dyDescent="0.3">
      <c r="E42" s="16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3" x14ac:dyDescent="0.3">
      <c r="E43" s="16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3" x14ac:dyDescent="0.3">
      <c r="E44" s="16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3" x14ac:dyDescent="0.3">
      <c r="E45" s="16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3" x14ac:dyDescent="0.3">
      <c r="E46" s="16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3" x14ac:dyDescent="0.3">
      <c r="E47" s="16">
        <f>'Time Intervals'!E47</f>
        <v>0.70833333333333304</v>
      </c>
      <c r="F47" t="str">
        <f ca="1">IFERROR(INDEX(EventScheduler[],MATCH(DATEVALUE(DateVal)&amp;DailySchedule[[#This Row],[Time]],LookUpDateAndTime,0),3),"")</f>
        <v>Home</v>
      </c>
    </row>
    <row r="48" spans="5:13" x14ac:dyDescent="0.3">
      <c r="E48" s="16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6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6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6">
        <f>'Time Intervals'!E51</f>
        <v>0.74999999999999956</v>
      </c>
      <c r="F51" t="str">
        <f ca="1">IFERROR(INDEX(EventScheduler[],MATCH(DATEVALUE(DateVal)&amp;DailySchedule[[#This Row],[Time]],LookUpDateAndTime,0),3),"")</f>
        <v>Soccer practice</v>
      </c>
    </row>
    <row r="52" spans="5:6" x14ac:dyDescent="0.3">
      <c r="E52" s="16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6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6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6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6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6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6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6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6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6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6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6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6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6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6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6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6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6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6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6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6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6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6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6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conditionalFormatting sqref="E3:F75">
    <cfRule type="expression" dxfId="11" priority="1">
      <formula>$E3&gt;EndTime</formula>
    </cfRule>
    <cfRule type="expression" dxfId="10" priority="2">
      <formula>$E3=EndTime</formula>
    </cfRule>
    <cfRule type="expression" dxfId="9" priority="3">
      <formula>LOWER(TRIM($F3))=ScheduleHighlight</formula>
    </cfRule>
  </conditionalFormatting>
  <dataValidations count="23">
    <dataValidation allowBlank="1" showInputMessage="1" showErrorMessage="1" prompt="Enter a year in this cell" sqref="C13" xr:uid="{00000000-0002-0000-0000-000000000000}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 xr:uid="{00000000-0002-0000-0000-000001000000}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 xr:uid="{00000000-0002-0000-0000-000002000000}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 xr:uid="{00000000-0002-0000-0000-000003000000}"/>
    <dataValidation allowBlank="1" showInputMessage="1" showErrorMessage="1" prompt="Enter Notes or To Do list in this column" sqref="M2" xr:uid="{00000000-0002-0000-0000-000004000000}"/>
    <dataValidation allowBlank="1" showInputMessage="1" showErrorMessage="1" prompt="Automatically updated day based on day entered in cell C17. IF cell C17 is blank, this will default to today's day." sqref="B2:C6" xr:uid="{00000000-0002-0000-0000-000005000000}"/>
    <dataValidation allowBlank="1" showInputMessage="1" showErrorMessage="1" prompt="Automatically determined day based on the dates entered in cells C13 to C17" sqref="B7:C9" xr:uid="{00000000-0002-0000-0000-000006000000}"/>
    <dataValidation allowBlank="1" showInputMessage="1" showErrorMessage="1" prompt="Navigational link to Time Intervals worksheet to edit time" sqref="B21" xr:uid="{00000000-0002-0000-0000-000007000000}"/>
    <dataValidation allowBlank="1" showInputMessage="1" showErrorMessage="1" prompt="Navigational link to Event Scheduler worksheet to add event" sqref="B23" xr:uid="{00000000-0002-0000-0000-000008000000}"/>
    <dataValidation allowBlank="1" showInputMessage="1" showErrorMessage="1" prompt="View schedule by day, week and add notes in this worksheet. Add events for any date in Event Scheduler worksheet. Modify schedule time and intervals in Time Intervals worksheet" sqref="A1" xr:uid="{00000000-0002-0000-0000-000009000000}"/>
    <dataValidation allowBlank="1" showInputMessage="1" showErrorMessage="1" prompt="Enter the activity or item to highlight in the schedule" sqref="B26:C26" xr:uid="{00000000-0002-0000-0000-00000A000000}"/>
    <dataValidation allowBlank="1" showInputMessage="1" showErrorMessage="1" prompt="Automatically updated Schedule of times based on Time table definitions in the Time Intervals worksheet. A clock image is in this cell" sqref="E2" xr:uid="{00000000-0002-0000-0000-00000B000000}"/>
    <dataValidation allowBlank="1" showInputMessage="1" showErrorMessage="1" prompt="Automatically updated Time from Event Scheduler is in column I" sqref="I2" xr:uid="{00000000-0002-0000-0000-00000C000000}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 xr:uid="{00000000-0002-0000-0000-00000D000000}"/>
    <dataValidation allowBlank="1" showInputMessage="1" showErrorMessage="1" prompt="Automatically updated Event details from Event Scheduler is in column J" sqref="J2" xr:uid="{00000000-0002-0000-0000-00000E000000}"/>
    <dataValidation allowBlank="1" showInputMessage="1" showErrorMessage="1" prompt="Enter date, below: Year in cell C13, Month in cell C15 and Day in cell C17" sqref="B11:C11" xr:uid="{00000000-0002-0000-0000-00000F000000}"/>
    <dataValidation allowBlank="1" showInputMessage="1" showErrorMessage="1" prompt="Modify time intervals and add event by selecting the cells below. " sqref="B19:C19" xr:uid="{00000000-0002-0000-0000-000010000000}"/>
    <dataValidation allowBlank="1" showInputMessage="1" showErrorMessage="1" prompt="Enter the activity or item to be highlighted in the schedule, below." sqref="B25" xr:uid="{00000000-0002-0000-0000-000011000000}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 xr:uid="{00000000-0002-0000-0000-000012000000}"/>
    <dataValidation allowBlank="1" showInputMessage="1" showErrorMessage="1" prompt="Checkboxes for ticking completed tasks are in this column. Every item in the Notes/To Do List has a checkbox in the 2nd row. For example, Note in M3 to M5 has a checkbox in L4" sqref="L2" xr:uid="{00000000-0002-0000-0000-000013000000}"/>
    <dataValidation allowBlank="1" showInputMessage="1" showErrorMessage="1" prompt="Set the year in the cell at right" sqref="B13" xr:uid="{00000000-0002-0000-0000-000014000000}"/>
    <dataValidation allowBlank="1" showInputMessage="1" showErrorMessage="1" prompt="Select the month in the cell at right" sqref="B15" xr:uid="{00000000-0002-0000-0000-000015000000}"/>
    <dataValidation allowBlank="1" showInputMessage="1" showErrorMessage="1" prompt="Set the day in the cell at right" sqref="B17" xr:uid="{00000000-0002-0000-0000-000016000000}"/>
  </dataValidations>
  <hyperlinks>
    <hyperlink ref="B21" location="'Time Intervals'!A1" tooltip="Select to edit time intervals" display="Select to edit time intervals" xr:uid="{00000000-0004-0000-0000-000000000000}"/>
    <hyperlink ref="B23" location="'Event Scheduler'!A1" tooltip="Select to add a new event" display="Select to add a new event" xr:uid="{00000000-0004-0000-0000-000001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zoomScaleNormal="100" workbookViewId="0"/>
  </sheetViews>
  <sheetFormatPr defaultRowHeight="14.4" x14ac:dyDescent="0.3"/>
  <cols>
    <col min="1" max="1" width="2.6640625" customWidth="1"/>
    <col min="2" max="3" width="15.5546875" customWidth="1"/>
    <col min="4" max="4" width="2.6640625" customWidth="1"/>
    <col min="5" max="5" width="23.5546875" customWidth="1"/>
    <col min="6" max="6" width="20" customWidth="1"/>
    <col min="7" max="7" width="50" customWidth="1"/>
    <col min="8" max="8" width="21.6640625" hidden="1" customWidth="1"/>
    <col min="9" max="9" width="2.6640625" customWidth="1"/>
    <col min="10" max="10" width="9.109375" customWidth="1"/>
  </cols>
  <sheetData>
    <row r="1" spans="2:8" s="8" customFormat="1" ht="39.9" customHeight="1" x14ac:dyDescent="0.3">
      <c r="B1" s="15" t="s">
        <v>24</v>
      </c>
      <c r="C1"/>
      <c r="E1" s="9"/>
      <c r="F1" s="15"/>
    </row>
    <row r="2" spans="2:8" s="8" customFormat="1" ht="27.9" customHeight="1" x14ac:dyDescent="0.3">
      <c r="B2" s="48">
        <f ca="1">DAY(DateVal)</f>
        <v>19</v>
      </c>
      <c r="C2" s="48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3">
      <c r="B3" s="48"/>
      <c r="C3" s="48"/>
      <c r="E3" s="17">
        <f ca="1">TODAY()</f>
        <v>43515</v>
      </c>
      <c r="F3" s="16">
        <v>0.25</v>
      </c>
      <c r="G3" s="18" t="s">
        <v>0</v>
      </c>
      <c r="H3" s="7" t="str">
        <f ca="1">EventScheduler[[#This Row],[DATE]]&amp;"|"&amp;COUNTIF($E$3:E3,E3)</f>
        <v>43515|1</v>
      </c>
    </row>
    <row r="4" spans="2:8" s="8" customFormat="1" ht="15" customHeight="1" x14ac:dyDescent="0.3">
      <c r="B4" s="48"/>
      <c r="C4" s="48"/>
      <c r="E4" s="17">
        <f t="shared" ref="E4:E13" ca="1" si="0">TODAY()</f>
        <v>43515</v>
      </c>
      <c r="F4" s="16">
        <v>0.27083333333333331</v>
      </c>
      <c r="G4" s="18" t="s">
        <v>1</v>
      </c>
      <c r="H4" s="7" t="str">
        <f ca="1">EventScheduler[[#This Row],[DATE]]&amp;"|"&amp;COUNTIF($E$3:E4,E4)</f>
        <v>43515|2</v>
      </c>
    </row>
    <row r="5" spans="2:8" s="8" customFormat="1" ht="15" customHeight="1" x14ac:dyDescent="0.3">
      <c r="B5" s="48"/>
      <c r="C5" s="48"/>
      <c r="E5" s="17">
        <f t="shared" ca="1" si="0"/>
        <v>43515</v>
      </c>
      <c r="F5" s="16">
        <v>0.3125</v>
      </c>
      <c r="G5" s="18" t="s">
        <v>22</v>
      </c>
      <c r="H5" s="7" t="str">
        <f ca="1">EventScheduler[[#This Row],[DATE]]&amp;"|"&amp;COUNTIF($E$3:E5,E5)</f>
        <v>43515|3</v>
      </c>
    </row>
    <row r="6" spans="2:8" s="8" customFormat="1" ht="15" customHeight="1" x14ac:dyDescent="0.3">
      <c r="B6" s="47" t="str">
        <f ca="1">TEXT(DateVal,"dddd")</f>
        <v>Tuesday</v>
      </c>
      <c r="C6" s="47"/>
      <c r="E6" s="17">
        <f t="shared" ca="1" si="0"/>
        <v>43515</v>
      </c>
      <c r="F6" s="16">
        <v>0.33333333333333298</v>
      </c>
      <c r="G6" s="18" t="s">
        <v>2</v>
      </c>
      <c r="H6" s="7" t="str">
        <f ca="1">EventScheduler[[#This Row],[DATE]]&amp;"|"&amp;COUNTIF($E$3:E6,E6)</f>
        <v>43515|4</v>
      </c>
    </row>
    <row r="7" spans="2:8" s="8" customFormat="1" ht="15" customHeight="1" x14ac:dyDescent="0.3">
      <c r="B7" s="47"/>
      <c r="C7" s="47"/>
      <c r="E7" s="17">
        <f t="shared" ca="1" si="0"/>
        <v>43515</v>
      </c>
      <c r="F7" s="16">
        <v>0.41666666666666669</v>
      </c>
      <c r="G7" s="18" t="s">
        <v>3</v>
      </c>
      <c r="H7" s="7" t="str">
        <f ca="1">EventScheduler[[#This Row],[DATE]]&amp;"|"&amp;COUNTIF($E$3:E7,E7)</f>
        <v>43515|5</v>
      </c>
    </row>
    <row r="8" spans="2:8" s="8" customFormat="1" ht="15.75" customHeight="1" thickBot="1" x14ac:dyDescent="0.35">
      <c r="B8" s="46" t="str">
        <f ca="1">DateVal</f>
        <v>FEBRUARY 19, 2019</v>
      </c>
      <c r="C8" s="46"/>
      <c r="E8" s="17">
        <f t="shared" ca="1" si="0"/>
        <v>43515</v>
      </c>
      <c r="F8" s="16">
        <v>0.5</v>
      </c>
      <c r="G8" s="18" t="s">
        <v>4</v>
      </c>
      <c r="H8" s="7" t="str">
        <f ca="1">EventScheduler[[#This Row],[DATE]]&amp;"|"&amp;COUNTIF($E$3:E8,E8)</f>
        <v>43515|6</v>
      </c>
    </row>
    <row r="9" spans="2:8" s="8" customFormat="1" ht="15" customHeight="1" thickTop="1" x14ac:dyDescent="0.3">
      <c r="B9" s="19"/>
      <c r="C9" s="19"/>
      <c r="E9" s="17">
        <f t="shared" ca="1" si="0"/>
        <v>43515</v>
      </c>
      <c r="F9" s="16">
        <v>0.54166666666666596</v>
      </c>
      <c r="G9" s="18" t="s">
        <v>23</v>
      </c>
      <c r="H9" s="7" t="str">
        <f ca="1">EventScheduler[[#This Row],[DATE]]&amp;"|"&amp;COUNTIF($E$3:E9,E9)</f>
        <v>43515|7</v>
      </c>
    </row>
    <row r="10" spans="2:8" s="8" customFormat="1" ht="15" customHeight="1" x14ac:dyDescent="0.3">
      <c r="B10" s="19" t="s">
        <v>27</v>
      </c>
      <c r="C10" s="19"/>
      <c r="E10" s="17">
        <f t="shared" ca="1" si="0"/>
        <v>43515</v>
      </c>
      <c r="F10" s="16">
        <v>0.5625</v>
      </c>
      <c r="G10" s="18" t="s">
        <v>5</v>
      </c>
      <c r="H10" s="7" t="str">
        <f ca="1">EventScheduler[[#This Row],[DATE]]&amp;"|"&amp;COUNTIF($E$3:E10,E10)</f>
        <v>43515|8</v>
      </c>
    </row>
    <row r="11" spans="2:8" s="8" customFormat="1" ht="15" customHeight="1" x14ac:dyDescent="0.3">
      <c r="B11" s="19"/>
      <c r="C11" s="19"/>
      <c r="E11" s="17">
        <f t="shared" ca="1" si="0"/>
        <v>43515</v>
      </c>
      <c r="F11" s="16">
        <v>0.625</v>
      </c>
      <c r="G11" s="18" t="s">
        <v>3</v>
      </c>
      <c r="H11" s="7" t="str">
        <f ca="1">EventScheduler[[#This Row],[DATE]]&amp;"|"&amp;COUNTIF($E$3:E11,E11)</f>
        <v>43515|9</v>
      </c>
    </row>
    <row r="12" spans="2:8" s="8" customFormat="1" ht="15" customHeight="1" x14ac:dyDescent="0.3">
      <c r="B12" s="19" t="s">
        <v>28</v>
      </c>
      <c r="C12" s="19"/>
      <c r="E12" s="17">
        <f t="shared" ca="1" si="0"/>
        <v>43515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43515|10</v>
      </c>
    </row>
    <row r="13" spans="2:8" s="8" customFormat="1" ht="15.6" x14ac:dyDescent="0.3">
      <c r="B13" s="19"/>
      <c r="C13" s="19"/>
      <c r="E13" s="17">
        <f t="shared" ca="1" si="0"/>
        <v>43515</v>
      </c>
      <c r="F13" s="16">
        <v>0.75</v>
      </c>
      <c r="G13" s="18" t="s">
        <v>21</v>
      </c>
      <c r="H13" s="7" t="str">
        <f ca="1">EventScheduler[[#This Row],[DATE]]&amp;"|"&amp;COUNTIF($E$3:E13,E13)</f>
        <v>43515|11</v>
      </c>
    </row>
    <row r="14" spans="2:8" s="8" customFormat="1" x14ac:dyDescent="0.3">
      <c r="B14"/>
      <c r="C14"/>
      <c r="E14" s="17">
        <f ca="1">TODAY()+1</f>
        <v>43516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43516|2</v>
      </c>
    </row>
    <row r="15" spans="2:8" s="8" customFormat="1" x14ac:dyDescent="0.3">
      <c r="B15"/>
      <c r="C15"/>
      <c r="E15" s="17">
        <f ca="1">TODAY()+1</f>
        <v>43516</v>
      </c>
      <c r="F15" s="16">
        <v>0.3125</v>
      </c>
      <c r="G15" s="18" t="s">
        <v>22</v>
      </c>
      <c r="H15" s="7" t="str">
        <f ca="1">EventScheduler[[#This Row],[DATE]]&amp;"|"&amp;COUNTIF($E$3:E15,E15)</f>
        <v>43516|2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 xr:uid="{00000000-0002-0000-0100-000000000000}">
      <formula1>TimesList</formula1>
    </dataValidation>
    <dataValidation allowBlank="1" showInputMessage="1" showErrorMessage="1" prompt="Enter event date in this column" sqref="E2" xr:uid="{00000000-0002-0000-0100-000001000000}"/>
    <dataValidation allowBlank="1" showInputMessage="1" showErrorMessage="1" prompt="Enter event time in this column. Press ALT+DOWN ARROW to open the drop-down list, then press ENTER to select time" sqref="F2" xr:uid="{00000000-0002-0000-0100-000002000000}"/>
    <dataValidation allowBlank="1" showInputMessage="1" showErrorMessage="1" prompt="Enter event description in this column" sqref="G2" xr:uid="{00000000-0002-0000-0100-000003000000}"/>
    <dataValidation allowBlank="1" showInputMessage="1" showErrorMessage="1" prompt="Add events to the Scheduler table. Times in column F are defined in Time Intervals worksheet. " sqref="A1" xr:uid="{00000000-0002-0000-0100-000004000000}"/>
    <dataValidation allowBlank="1" showInputMessage="1" showErrorMessage="1" prompt="Navigational link to the Time Intervals worksheet" sqref="B10" xr:uid="{00000000-0002-0000-0100-000005000000}"/>
    <dataValidation allowBlank="1" showInputMessage="1" showErrorMessage="1" prompt="Navigational link to the Daily Schedule worksheet" sqref="B12" xr:uid="{00000000-0002-0000-0100-000006000000}"/>
    <dataValidation allowBlank="1" showInputMessage="1" showErrorMessage="1" prompt="Enter date, time and description of the event in Event Scheduler table. Navigation links to Time Intervals and Daily Schedule worksheets are in cells B10 &amp; B12" sqref="B1" xr:uid="{00000000-0002-0000-0100-000007000000}"/>
    <dataValidation allowBlank="1" showInputMessage="1" showErrorMessage="1" prompt="Automatically updated date as defined in Daily Schedule" sqref="B2 B8" xr:uid="{00000000-0002-0000-0100-000008000000}"/>
    <dataValidation allowBlank="1" showInputMessage="1" showErrorMessage="1" prompt="Automatically determined day based on the dates defined in Daily Schedule" sqref="B6" xr:uid="{00000000-0002-0000-0100-000009000000}"/>
  </dataValidations>
  <hyperlinks>
    <hyperlink ref="B10" location="'Time Intervals'!A1" tooltip="Select to edit time intervals" display="Select to edit time intervals" xr:uid="{00000000-0004-0000-0100-000000000000}"/>
    <hyperlink ref="B12" location="'Daily Schedule'!A1" tooltip="Select to view Daily Schedule" display="Select to view Daily Schedule" xr:uid="{00000000-0004-0000-0100-000001000000}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3" t="s">
        <v>36</v>
      </c>
    </row>
    <row r="2" spans="2:5" ht="27.9" customHeight="1" x14ac:dyDescent="0.3">
      <c r="B2" s="44" t="s">
        <v>34</v>
      </c>
      <c r="C2" s="44"/>
      <c r="E2" s="23" t="s">
        <v>32</v>
      </c>
    </row>
    <row r="3" spans="2:5" ht="18.75" customHeight="1" x14ac:dyDescent="0.3">
      <c r="E3" s="16">
        <f>Start_time</f>
        <v>0.25</v>
      </c>
    </row>
    <row r="4" spans="2:5" ht="18.75" customHeight="1" x14ac:dyDescent="0.3">
      <c r="B4" s="21" t="s">
        <v>29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customHeight="1" x14ac:dyDescent="0.3">
      <c r="E5" s="31">
        <f t="shared" si="0"/>
        <v>0.27083333333333337</v>
      </c>
    </row>
    <row r="6" spans="2:5" ht="18.75" customHeight="1" x14ac:dyDescent="0.3">
      <c r="B6" s="21" t="s">
        <v>30</v>
      </c>
      <c r="C6" s="34" t="s">
        <v>37</v>
      </c>
      <c r="E6" s="31">
        <f t="shared" si="0"/>
        <v>0.28125000000000006</v>
      </c>
    </row>
    <row r="7" spans="2:5" ht="18.75" customHeight="1" x14ac:dyDescent="0.3">
      <c r="E7" s="31">
        <f t="shared" si="0"/>
        <v>0.29166666666666674</v>
      </c>
    </row>
    <row r="8" spans="2:5" ht="18.75" customHeight="1" x14ac:dyDescent="0.3">
      <c r="B8" s="21" t="s">
        <v>31</v>
      </c>
      <c r="C8" s="34">
        <v>0.875</v>
      </c>
      <c r="E8" s="31">
        <f t="shared" si="0"/>
        <v>0.30208333333333343</v>
      </c>
    </row>
    <row r="9" spans="2:5" ht="18.75" customHeight="1" x14ac:dyDescent="0.3">
      <c r="E9" s="31">
        <f t="shared" si="0"/>
        <v>0.31250000000000011</v>
      </c>
    </row>
    <row r="10" spans="2:5" ht="18.75" customHeight="1" x14ac:dyDescent="0.3">
      <c r="B10" s="44" t="s">
        <v>11</v>
      </c>
      <c r="C10" s="44"/>
      <c r="E10" s="31">
        <f t="shared" si="0"/>
        <v>0.3229166666666668</v>
      </c>
    </row>
    <row r="11" spans="2:5" ht="18.75" customHeight="1" x14ac:dyDescent="0.3">
      <c r="E11" s="31">
        <f t="shared" si="0"/>
        <v>0.33333333333333348</v>
      </c>
    </row>
    <row r="12" spans="2:5" ht="18.75" customHeight="1" x14ac:dyDescent="0.3">
      <c r="B12" s="39" t="s">
        <v>35</v>
      </c>
      <c r="E12" s="31">
        <f t="shared" si="0"/>
        <v>0.34375000000000017</v>
      </c>
    </row>
    <row r="13" spans="2:5" ht="18.75" customHeight="1" x14ac:dyDescent="0.3">
      <c r="E13" s="31">
        <f t="shared" si="0"/>
        <v>0.35416666666666685</v>
      </c>
    </row>
    <row r="14" spans="2:5" ht="18.75" customHeight="1" x14ac:dyDescent="0.3">
      <c r="B14" s="39" t="s">
        <v>26</v>
      </c>
      <c r="E14" s="31">
        <f t="shared" si="0"/>
        <v>0.36458333333333354</v>
      </c>
    </row>
    <row r="15" spans="2:5" ht="18.75" customHeight="1" x14ac:dyDescent="0.3">
      <c r="E15" s="31">
        <f t="shared" si="0"/>
        <v>0.37500000000000022</v>
      </c>
    </row>
    <row r="16" spans="2:5" ht="18.75" customHeight="1" x14ac:dyDescent="0.3">
      <c r="E16" s="31">
        <f t="shared" si="0"/>
        <v>0.38541666666666691</v>
      </c>
    </row>
    <row r="17" spans="5:5" ht="18.75" customHeight="1" x14ac:dyDescent="0.3">
      <c r="E17" s="32">
        <f t="shared" si="0"/>
        <v>0.39583333333333359</v>
      </c>
    </row>
    <row r="18" spans="5:5" ht="18.75" customHeight="1" x14ac:dyDescent="0.3">
      <c r="E18" s="32">
        <f t="shared" si="0"/>
        <v>0.40625000000000028</v>
      </c>
    </row>
    <row r="19" spans="5:5" ht="18.75" customHeight="1" x14ac:dyDescent="0.3">
      <c r="E19" s="32">
        <f t="shared" si="0"/>
        <v>0.41666666666666696</v>
      </c>
    </row>
    <row r="20" spans="5:5" ht="18.75" customHeight="1" x14ac:dyDescent="0.3">
      <c r="E20" s="32">
        <f t="shared" si="0"/>
        <v>0.42708333333333365</v>
      </c>
    </row>
    <row r="21" spans="5:5" ht="18.75" customHeight="1" x14ac:dyDescent="0.3">
      <c r="E21" s="32">
        <f t="shared" si="0"/>
        <v>0.43750000000000033</v>
      </c>
    </row>
    <row r="22" spans="5:5" ht="18.75" customHeight="1" x14ac:dyDescent="0.3">
      <c r="E22" s="32">
        <f t="shared" si="0"/>
        <v>0.44791666666666702</v>
      </c>
    </row>
    <row r="23" spans="5:5" ht="18.75" customHeight="1" x14ac:dyDescent="0.3">
      <c r="E23" s="32">
        <f t="shared" si="0"/>
        <v>0.4583333333333337</v>
      </c>
    </row>
    <row r="24" spans="5:5" ht="18.75" customHeight="1" x14ac:dyDescent="0.3">
      <c r="E24" s="32">
        <f t="shared" si="0"/>
        <v>0.46875000000000039</v>
      </c>
    </row>
    <row r="25" spans="5:5" ht="18.75" customHeight="1" x14ac:dyDescent="0.3">
      <c r="E25" s="32">
        <f t="shared" si="0"/>
        <v>0.47916666666666707</v>
      </c>
    </row>
    <row r="26" spans="5:5" ht="18.75" customHeight="1" x14ac:dyDescent="0.3">
      <c r="E26" s="32">
        <f t="shared" si="0"/>
        <v>0.48958333333333376</v>
      </c>
    </row>
    <row r="27" spans="5:5" ht="18.75" customHeight="1" x14ac:dyDescent="0.3">
      <c r="E27" s="32">
        <f t="shared" si="0"/>
        <v>0.50000000000000044</v>
      </c>
    </row>
    <row r="28" spans="5:5" ht="18.75" customHeight="1" x14ac:dyDescent="0.3">
      <c r="E28" s="32">
        <f t="shared" si="0"/>
        <v>0.51041666666666707</v>
      </c>
    </row>
    <row r="29" spans="5:5" ht="18.75" customHeight="1" x14ac:dyDescent="0.3">
      <c r="E29" s="32">
        <f t="shared" si="0"/>
        <v>0.5208333333333337</v>
      </c>
    </row>
    <row r="30" spans="5:5" ht="18.75" customHeight="1" x14ac:dyDescent="0.3">
      <c r="E30" s="32">
        <f t="shared" si="0"/>
        <v>0.53125000000000033</v>
      </c>
    </row>
    <row r="31" spans="5:5" ht="18.75" customHeight="1" x14ac:dyDescent="0.3">
      <c r="E31" s="32">
        <f t="shared" si="0"/>
        <v>0.54166666666666696</v>
      </c>
    </row>
    <row r="32" spans="5:5" ht="18.75" customHeight="1" x14ac:dyDescent="0.3">
      <c r="E32" s="32">
        <f t="shared" si="0"/>
        <v>0.55208333333333359</v>
      </c>
    </row>
    <row r="33" spans="5:5" ht="18.75" customHeight="1" x14ac:dyDescent="0.3">
      <c r="E33" s="32">
        <f t="shared" si="0"/>
        <v>0.56250000000000022</v>
      </c>
    </row>
    <row r="34" spans="5:5" ht="18.75" customHeight="1" x14ac:dyDescent="0.3">
      <c r="E34" s="32">
        <f t="shared" si="0"/>
        <v>0.57291666666666685</v>
      </c>
    </row>
    <row r="35" spans="5:5" ht="18.75" customHeight="1" x14ac:dyDescent="0.3">
      <c r="E35" s="32">
        <f t="shared" si="0"/>
        <v>0.58333333333333348</v>
      </c>
    </row>
    <row r="36" spans="5:5" ht="18.75" customHeight="1" x14ac:dyDescent="0.3">
      <c r="E36" s="32">
        <f t="shared" ref="E36:E67" si="1">IFERROR(IF($E35+Increment&gt;EndTime,"",$E35+Increment),"")</f>
        <v>0.59375000000000011</v>
      </c>
    </row>
    <row r="37" spans="5:5" ht="18.75" customHeight="1" x14ac:dyDescent="0.3">
      <c r="E37" s="32">
        <f t="shared" si="1"/>
        <v>0.60416666666666674</v>
      </c>
    </row>
    <row r="38" spans="5:5" ht="18.75" customHeight="1" x14ac:dyDescent="0.3">
      <c r="E38" s="32">
        <f t="shared" si="1"/>
        <v>0.61458333333333337</v>
      </c>
    </row>
    <row r="39" spans="5:5" ht="18.75" customHeight="1" x14ac:dyDescent="0.3">
      <c r="E39" s="32">
        <f t="shared" si="1"/>
        <v>0.625</v>
      </c>
    </row>
    <row r="40" spans="5:5" ht="18.75" customHeight="1" x14ac:dyDescent="0.3">
      <c r="E40" s="32">
        <f t="shared" si="1"/>
        <v>0.63541666666666663</v>
      </c>
    </row>
    <row r="41" spans="5:5" ht="18.75" customHeight="1" x14ac:dyDescent="0.3">
      <c r="E41" s="32">
        <f t="shared" si="1"/>
        <v>0.64583333333333326</v>
      </c>
    </row>
    <row r="42" spans="5:5" ht="18.75" customHeight="1" x14ac:dyDescent="0.3">
      <c r="E42" s="32">
        <f t="shared" si="1"/>
        <v>0.65624999999999989</v>
      </c>
    </row>
    <row r="43" spans="5:5" ht="18.75" customHeight="1" x14ac:dyDescent="0.3">
      <c r="E43" s="32">
        <f t="shared" si="1"/>
        <v>0.66666666666666652</v>
      </c>
    </row>
    <row r="44" spans="5:5" ht="18.75" customHeight="1" x14ac:dyDescent="0.3">
      <c r="E44" s="32">
        <f t="shared" si="1"/>
        <v>0.67708333333333315</v>
      </c>
    </row>
    <row r="45" spans="5:5" ht="18.75" customHeight="1" x14ac:dyDescent="0.3">
      <c r="E45" s="32">
        <f t="shared" si="1"/>
        <v>0.68749999999999978</v>
      </c>
    </row>
    <row r="46" spans="5:5" ht="18.75" customHeight="1" x14ac:dyDescent="0.3">
      <c r="E46" s="32">
        <f t="shared" si="1"/>
        <v>0.69791666666666641</v>
      </c>
    </row>
    <row r="47" spans="5:5" ht="18.75" customHeight="1" x14ac:dyDescent="0.3">
      <c r="E47" s="32">
        <f t="shared" si="1"/>
        <v>0.70833333333333304</v>
      </c>
    </row>
    <row r="48" spans="5:5" ht="18.75" customHeight="1" x14ac:dyDescent="0.3">
      <c r="E48" s="32">
        <f t="shared" si="1"/>
        <v>0.71874999999999967</v>
      </c>
    </row>
    <row r="49" spans="5:5" ht="18.75" customHeight="1" x14ac:dyDescent="0.3">
      <c r="E49" s="32">
        <f t="shared" si="1"/>
        <v>0.7291666666666663</v>
      </c>
    </row>
    <row r="50" spans="5:5" ht="18.75" customHeight="1" x14ac:dyDescent="0.3">
      <c r="E50" s="32">
        <f t="shared" si="1"/>
        <v>0.73958333333333293</v>
      </c>
    </row>
    <row r="51" spans="5:5" ht="18.75" customHeight="1" x14ac:dyDescent="0.3">
      <c r="E51" s="32">
        <f t="shared" si="1"/>
        <v>0.74999999999999956</v>
      </c>
    </row>
    <row r="52" spans="5:5" ht="18.75" customHeight="1" x14ac:dyDescent="0.3">
      <c r="E52" s="32">
        <f t="shared" si="1"/>
        <v>0.76041666666666619</v>
      </c>
    </row>
    <row r="53" spans="5:5" ht="18.75" customHeight="1" x14ac:dyDescent="0.3">
      <c r="E53" s="32">
        <f t="shared" si="1"/>
        <v>0.77083333333333282</v>
      </c>
    </row>
    <row r="54" spans="5:5" ht="18.75" customHeight="1" x14ac:dyDescent="0.3">
      <c r="E54" s="32">
        <f t="shared" si="1"/>
        <v>0.78124999999999944</v>
      </c>
    </row>
    <row r="55" spans="5:5" ht="18.75" customHeight="1" x14ac:dyDescent="0.3">
      <c r="E55" s="32">
        <f t="shared" si="1"/>
        <v>0.79166666666666607</v>
      </c>
    </row>
    <row r="56" spans="5:5" ht="18.75" customHeight="1" x14ac:dyDescent="0.3">
      <c r="E56" s="32">
        <f t="shared" si="1"/>
        <v>0.8020833333333327</v>
      </c>
    </row>
    <row r="57" spans="5:5" ht="18.75" customHeight="1" x14ac:dyDescent="0.3">
      <c r="E57" s="32">
        <f t="shared" si="1"/>
        <v>0.81249999999999933</v>
      </c>
    </row>
    <row r="58" spans="5:5" ht="18.75" customHeight="1" x14ac:dyDescent="0.3">
      <c r="E58" s="32">
        <f t="shared" si="1"/>
        <v>0.82291666666666596</v>
      </c>
    </row>
    <row r="59" spans="5:5" ht="18.75" customHeight="1" x14ac:dyDescent="0.3">
      <c r="E59" s="32">
        <f t="shared" si="1"/>
        <v>0.83333333333333259</v>
      </c>
    </row>
    <row r="60" spans="5:5" ht="18.75" customHeight="1" x14ac:dyDescent="0.3">
      <c r="E60" s="32">
        <f t="shared" si="1"/>
        <v>0.84374999999999922</v>
      </c>
    </row>
    <row r="61" spans="5:5" ht="18.75" customHeight="1" x14ac:dyDescent="0.3">
      <c r="E61" s="32">
        <f t="shared" si="1"/>
        <v>0.85416666666666585</v>
      </c>
    </row>
    <row r="62" spans="5:5" ht="18.75" customHeight="1" x14ac:dyDescent="0.3">
      <c r="E62" s="32">
        <f t="shared" si="1"/>
        <v>0.86458333333333248</v>
      </c>
    </row>
    <row r="63" spans="5:5" ht="18.75" customHeight="1" x14ac:dyDescent="0.3">
      <c r="E63" s="32">
        <f t="shared" si="1"/>
        <v>0.87499999999999911</v>
      </c>
    </row>
    <row r="64" spans="5:5" ht="18.75" customHeight="1" x14ac:dyDescent="0.3">
      <c r="E64" s="32" t="str">
        <f t="shared" si="1"/>
        <v/>
      </c>
    </row>
    <row r="65" spans="5:5" ht="18.75" customHeight="1" x14ac:dyDescent="0.3">
      <c r="E65" s="32" t="str">
        <f t="shared" si="1"/>
        <v/>
      </c>
    </row>
    <row r="66" spans="5:5" ht="18.75" customHeight="1" x14ac:dyDescent="0.3">
      <c r="E66" s="32" t="str">
        <f t="shared" si="1"/>
        <v/>
      </c>
    </row>
    <row r="67" spans="5:5" ht="18.75" customHeight="1" x14ac:dyDescent="0.3">
      <c r="E67" s="32" t="str">
        <f t="shared" si="1"/>
        <v/>
      </c>
    </row>
    <row r="68" spans="5:5" ht="18.75" customHeight="1" x14ac:dyDescent="0.3">
      <c r="E68" s="32" t="str">
        <f t="shared" ref="E68:E75" si="2">IFERROR(IF($E67+Increment&gt;EndTime,"",$E67+Increment),"")</f>
        <v/>
      </c>
    </row>
    <row r="69" spans="5:5" ht="18.75" customHeight="1" x14ac:dyDescent="0.3">
      <c r="E69" s="32" t="str">
        <f t="shared" si="2"/>
        <v/>
      </c>
    </row>
    <row r="70" spans="5:5" ht="18.75" customHeight="1" x14ac:dyDescent="0.3">
      <c r="E70" s="32" t="str">
        <f t="shared" si="2"/>
        <v/>
      </c>
    </row>
    <row r="71" spans="5:5" ht="18.75" customHeight="1" x14ac:dyDescent="0.3">
      <c r="E71" s="32" t="str">
        <f t="shared" si="2"/>
        <v/>
      </c>
    </row>
    <row r="72" spans="5:5" ht="18.75" customHeight="1" x14ac:dyDescent="0.3">
      <c r="E72" s="32" t="str">
        <f t="shared" si="2"/>
        <v/>
      </c>
    </row>
    <row r="73" spans="5:5" ht="18.75" customHeight="1" x14ac:dyDescent="0.3">
      <c r="E73" s="32" t="str">
        <f t="shared" si="2"/>
        <v/>
      </c>
    </row>
    <row r="74" spans="5:5" ht="18.75" customHeight="1" x14ac:dyDescent="0.3">
      <c r="E74" s="32" t="str">
        <f t="shared" si="2"/>
        <v/>
      </c>
    </row>
    <row r="75" spans="5:5" ht="18.75" customHeight="1" x14ac:dyDescent="0.3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2" priority="1">
      <formula>$E3&gt;EndTime</formula>
    </cfRule>
    <cfRule type="expression" dxfId="1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 xr:uid="{00000000-0002-0000-0200-000000000000}"/>
    <dataValidation allowBlank="1" showInputMessage="1" showErrorMessage="1" prompt="Enter a start time in this cell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 xr:uid="{00000000-0002-0000-0200-000002000000}">
      <formula1>"15 MIN, 30 MIN, 45 MIN, 60 MIN"</formula1>
    </dataValidation>
    <dataValidation errorStyle="warning" allowBlank="1" showInputMessage="1" showErrorMessage="1" prompt="Enter an end time for the schedule in this cell" sqref="C8" xr:uid="{00000000-0002-0000-0200-000003000000}"/>
    <dataValidation allowBlank="1" showInputMessage="1" showErrorMessage="1" prompt="To configure your schedule, update the start time, set an increment interval and an end time. The Time table in column E will update automatically" sqref="C2:C3 B2" xr:uid="{00000000-0002-0000-0200-000004000000}"/>
    <dataValidation allowBlank="1" showInputMessage="1" showErrorMessage="1" prompt="Update schedule on Daily Schedule worksheet by modifying the Time table in this worksheet. Enter start time in C4, time interval in C6 and end time in C8" sqref="B1" xr:uid="{00000000-0002-0000-0200-000005000000}"/>
    <dataValidation allowBlank="1" showInputMessage="1" showErrorMessage="1" prompt="Time table is automatically updated based on the start time, interval and end time entered in cells C3 to C7 in this worksheet" sqref="E2" xr:uid="{00000000-0002-0000-0200-000006000000}"/>
    <dataValidation allowBlank="1" showInputMessage="1" showErrorMessage="1" prompt="Set the start time in the cell at right" sqref="B4" xr:uid="{00000000-0002-0000-0200-000007000000}"/>
    <dataValidation allowBlank="1" showInputMessage="1" showErrorMessage="1" prompt="Set the time interval in the cell at right" sqref="B6" xr:uid="{00000000-0002-0000-0200-000008000000}"/>
    <dataValidation allowBlank="1" showInputMessage="1" showErrorMessage="1" prompt="Set the end time in the cell at right" sqref="B8" xr:uid="{00000000-0002-0000-0200-000009000000}"/>
    <dataValidation allowBlank="1" showInputMessage="1" showErrorMessage="1" prompt="View Daily Schedule and add Event by selecting the cells below." sqref="B10:C10" xr:uid="{00000000-0002-0000-0200-00000A000000}"/>
    <dataValidation allowBlank="1" showInputMessage="1" showErrorMessage="1" prompt="Navigational link to Event Scheduler worksheet to add event" sqref="B14" xr:uid="{00000000-0002-0000-0200-00000B000000}"/>
    <dataValidation allowBlank="1" showInputMessage="1" showErrorMessage="1" prompt="Navigational link to Time Intervals worksheet to edit time" sqref="B12" xr:uid="{00000000-0002-0000-0200-00000C000000}"/>
  </dataValidations>
  <hyperlinks>
    <hyperlink ref="B12" location="'Daily Schedule'!A1" tooltip="Select to View Daily Schedule" display="Select to View Daily Schedule" xr:uid="{00000000-0004-0000-0200-000000000000}"/>
    <hyperlink ref="B14" location="'Event Scheduler'!A1" tooltip="Select to add a new event" display="Select to add a new event" xr:uid="{00000000-0004-0000-0200-000001000000}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Event Scheduler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Rhea Hau</dc:creator>
  <cp:lastModifiedBy>Rhea Hau</cp:lastModifiedBy>
  <dcterms:created xsi:type="dcterms:W3CDTF">2016-12-06T05:05:01Z</dcterms:created>
  <dcterms:modified xsi:type="dcterms:W3CDTF">2019-02-19T12:43:31Z</dcterms:modified>
</cp:coreProperties>
</file>