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75" windowWidth="16260" windowHeight="5595"/>
  </bookViews>
  <sheets>
    <sheet name="Лист2" sheetId="2" r:id="rId1"/>
    <sheet name="Лист3" sheetId="3" r:id="rId2"/>
  </sheets>
  <calcPr calcId="125725"/>
</workbook>
</file>

<file path=xl/calcChain.xml><?xml version="1.0" encoding="utf-8"?>
<calcChain xmlns="http://schemas.openxmlformats.org/spreadsheetml/2006/main">
  <c r="F32" i="2"/>
  <c r="B30"/>
  <c r="G7" s="1"/>
  <c r="G18" l="1"/>
  <c r="G8"/>
  <c r="G19"/>
  <c r="G9"/>
  <c r="G22"/>
  <c r="G10"/>
  <c r="G23"/>
  <c r="G11"/>
  <c r="G24"/>
  <c r="G14"/>
  <c r="G25"/>
  <c r="G15"/>
  <c r="G26"/>
  <c r="G16"/>
  <c r="G6"/>
  <c r="G27"/>
  <c r="G17"/>
  <c r="H9"/>
  <c r="L15"/>
  <c r="K16"/>
  <c r="L16"/>
  <c r="K14"/>
  <c r="L14"/>
  <c r="K15"/>
  <c r="G20"/>
  <c r="G12"/>
  <c r="G4"/>
  <c r="G21"/>
  <c r="G13"/>
  <c r="G5"/>
  <c r="C24"/>
  <c r="H23"/>
  <c r="C25"/>
  <c r="H26"/>
  <c r="C26"/>
  <c r="D10"/>
  <c r="D11"/>
  <c r="C16"/>
  <c r="G3"/>
  <c r="D20"/>
  <c r="C4"/>
  <c r="D21"/>
  <c r="H4"/>
  <c r="C12"/>
  <c r="H13"/>
  <c r="C15"/>
  <c r="H14"/>
  <c r="D22"/>
  <c r="D12"/>
  <c r="H27"/>
  <c r="H15"/>
  <c r="H5"/>
  <c r="C27"/>
  <c r="C17"/>
  <c r="C7"/>
  <c r="D25"/>
  <c r="D13"/>
  <c r="H3"/>
  <c r="H18"/>
  <c r="H6"/>
  <c r="C3"/>
  <c r="C18"/>
  <c r="C8"/>
  <c r="D26"/>
  <c r="D14"/>
  <c r="D4"/>
  <c r="H19"/>
  <c r="H7"/>
  <c r="C19"/>
  <c r="D27"/>
  <c r="D5"/>
  <c r="C20"/>
  <c r="D18"/>
  <c r="D6"/>
  <c r="H21"/>
  <c r="H11"/>
  <c r="C9"/>
  <c r="D17"/>
  <c r="H20"/>
  <c r="H10"/>
  <c r="C10"/>
  <c r="D3"/>
  <c r="C23"/>
  <c r="C11"/>
  <c r="D19"/>
  <c r="D9"/>
  <c r="H22"/>
  <c r="H12"/>
  <c r="C21"/>
  <c r="C13"/>
  <c r="C5"/>
  <c r="D23"/>
  <c r="D15"/>
  <c r="D7"/>
  <c r="H24"/>
  <c r="H16"/>
  <c r="H8"/>
  <c r="C22"/>
  <c r="C14"/>
  <c r="C6"/>
  <c r="D24"/>
  <c r="D16"/>
  <c r="D8"/>
  <c r="H25"/>
  <c r="H17"/>
  <c r="C30" l="1"/>
  <c r="D30"/>
</calcChain>
</file>

<file path=xl/sharedStrings.xml><?xml version="1.0" encoding="utf-8"?>
<sst xmlns="http://schemas.openxmlformats.org/spreadsheetml/2006/main" count="38" uniqueCount="33">
  <si>
    <t>&lt;t&gt;=</t>
  </si>
  <si>
    <t>Таблица 1</t>
  </si>
  <si>
    <t>Номер</t>
  </si>
  <si>
    <t>ti</t>
  </si>
  <si>
    <t>ti-&lt;t&gt;,c</t>
  </si>
  <si>
    <t>(ti-&lt;t&gt;)^2, c^2</t>
  </si>
  <si>
    <t>Сум.ti-&lt;t&gt;</t>
  </si>
  <si>
    <t>Cум (ti-&lt;t&gt;)^2 =</t>
  </si>
  <si>
    <t>tmin=</t>
  </si>
  <si>
    <t>tmax=</t>
  </si>
  <si>
    <t xml:space="preserve">Step = </t>
  </si>
  <si>
    <t>Таблица 2</t>
  </si>
  <si>
    <t>Границы</t>
  </si>
  <si>
    <t>∆N</t>
  </si>
  <si>
    <t>∆N/N∆t</t>
  </si>
  <si>
    <t>p, c^-1</t>
  </si>
  <si>
    <t>Таблица 3</t>
  </si>
  <si>
    <t>N12</t>
  </si>
  <si>
    <t>N12/N</t>
  </si>
  <si>
    <t>P12</t>
  </si>
  <si>
    <t>Интервал, с</t>
  </si>
  <si>
    <t>&lt;t&gt;+-Q</t>
  </si>
  <si>
    <t>&lt;t&gt;+-2Q</t>
  </si>
  <si>
    <t>&lt;t&gt;+-3Q</t>
  </si>
  <si>
    <t>Q=0,08</t>
  </si>
  <si>
    <t>Pmax =1,41</t>
  </si>
  <si>
    <t>4,76-4,81</t>
  </si>
  <si>
    <t>4,81-4,86</t>
  </si>
  <si>
    <t>4,86-4,91</t>
  </si>
  <si>
    <t>4,91-4,96</t>
  </si>
  <si>
    <t>4,96-5,01</t>
  </si>
  <si>
    <t>5,01-5,06</t>
  </si>
  <si>
    <t>5,06-5,11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</si>
</sst>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1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 applyAlignment="1"/>
    <xf numFmtId="0" fontId="0" fillId="0" borderId="4" xfId="0" applyFont="1" applyBorder="1" applyAlignment="1"/>
    <xf numFmtId="0" fontId="0" fillId="0" borderId="4" xfId="0" applyBorder="1" applyAlignment="1">
      <alignment vertical="top"/>
    </xf>
    <xf numFmtId="2" fontId="0" fillId="0" borderId="10" xfId="0" applyNumberFormat="1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2" fontId="0" fillId="0" borderId="3" xfId="0" applyNumberFormat="1" applyBorder="1"/>
    <xf numFmtId="0" fontId="0" fillId="0" borderId="3" xfId="0" applyBorder="1"/>
    <xf numFmtId="2" fontId="0" fillId="0" borderId="12" xfId="0" applyNumberFormat="1" applyBorder="1"/>
    <xf numFmtId="2" fontId="0" fillId="0" borderId="13" xfId="0" applyNumberFormat="1" applyBorder="1"/>
    <xf numFmtId="0" fontId="0" fillId="0" borderId="13" xfId="0" applyBorder="1"/>
    <xf numFmtId="2" fontId="0" fillId="0" borderId="14" xfId="0" applyNumberFormat="1" applyBorder="1"/>
    <xf numFmtId="2" fontId="0" fillId="0" borderId="13" xfId="0" applyNumberFormat="1" applyFill="1" applyBorder="1"/>
    <xf numFmtId="2" fontId="0" fillId="0" borderId="15" xfId="0" applyNumberFormat="1" applyBorder="1"/>
    <xf numFmtId="0" fontId="0" fillId="0" borderId="15" xfId="0" applyBorder="1"/>
    <xf numFmtId="2" fontId="0" fillId="0" borderId="16" xfId="0" applyNumberFormat="1" applyBorder="1"/>
    <xf numFmtId="164" fontId="0" fillId="0" borderId="8" xfId="0" applyNumberFormat="1" applyBorder="1"/>
    <xf numFmtId="2" fontId="0" fillId="0" borderId="8" xfId="0" applyNumberFormat="1" applyBorder="1"/>
    <xf numFmtId="0" fontId="0" fillId="0" borderId="18" xfId="0" applyBorder="1"/>
    <xf numFmtId="0" fontId="0" fillId="0" borderId="2" xfId="0" applyBorder="1"/>
    <xf numFmtId="0" fontId="0" fillId="0" borderId="11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/>
    <xf numFmtId="0" fontId="0" fillId="0" borderId="21" xfId="0" applyBorder="1" applyAlignment="1"/>
    <xf numFmtId="2" fontId="0" fillId="0" borderId="2" xfId="0" applyNumberFormat="1" applyBorder="1" applyAlignment="1"/>
    <xf numFmtId="164" fontId="0" fillId="0" borderId="11" xfId="0" applyNumberFormat="1" applyBorder="1"/>
    <xf numFmtId="1" fontId="0" fillId="0" borderId="3" xfId="0" applyNumberFormat="1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2" fontId="0" fillId="0" borderId="0" xfId="0" applyNumberFormat="1" applyFill="1" applyBorder="1"/>
    <xf numFmtId="16" fontId="0" fillId="0" borderId="0" xfId="0" applyNumberFormat="1"/>
    <xf numFmtId="2" fontId="0" fillId="0" borderId="22" xfId="0" applyNumberFormat="1" applyBorder="1" applyAlignment="1"/>
    <xf numFmtId="2" fontId="0" fillId="0" borderId="23" xfId="0" applyNumberFormat="1" applyBorder="1"/>
    <xf numFmtId="2" fontId="0" fillId="0" borderId="24" xfId="0" applyNumberFormat="1" applyBorder="1"/>
    <xf numFmtId="164" fontId="0" fillId="0" borderId="24" xfId="0" applyNumberFormat="1" applyBorder="1"/>
    <xf numFmtId="2" fontId="0" fillId="0" borderId="25" xfId="0" applyNumberFormat="1" applyBorder="1"/>
    <xf numFmtId="2" fontId="2" fillId="2" borderId="0" xfId="0" applyNumberFormat="1" applyFont="1" applyFill="1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18" xfId="0" applyNumberFormat="1" applyBorder="1"/>
    <xf numFmtId="2" fontId="0" fillId="0" borderId="19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0.11244663167104112"/>
          <c:y val="7.4548702245552628E-2"/>
          <c:w val="0.75549912510936135"/>
          <c:h val="0.8326195683872849"/>
        </c:manualLayout>
      </c:layout>
      <c:barChart>
        <c:barDir val="col"/>
        <c:grouping val="clustered"/>
        <c:ser>
          <c:idx val="0"/>
          <c:order val="0"/>
          <c:val>
            <c:numRef>
              <c:f>Лист2!$M$3:$M$9</c:f>
              <c:numCache>
                <c:formatCode>0.00</c:formatCode>
                <c:ptCount val="7"/>
                <c:pt idx="0">
                  <c:v>0.4</c:v>
                </c:pt>
                <c:pt idx="1">
                  <c:v>1.2</c:v>
                </c:pt>
                <c:pt idx="2">
                  <c:v>2.4</c:v>
                </c:pt>
                <c:pt idx="3">
                  <c:v>4</c:v>
                </c:pt>
                <c:pt idx="4">
                  <c:v>3.6</c:v>
                </c:pt>
                <c:pt idx="5">
                  <c:v>5.6</c:v>
                </c:pt>
                <c:pt idx="6">
                  <c:v>2.8</c:v>
                </c:pt>
              </c:numCache>
            </c:numRef>
          </c:val>
        </c:ser>
        <c:axId val="46677376"/>
        <c:axId val="46778240"/>
      </c:barChart>
      <c:catAx>
        <c:axId val="46677376"/>
        <c:scaling>
          <c:orientation val="minMax"/>
        </c:scaling>
        <c:axPos val="b"/>
        <c:tickLblPos val="nextTo"/>
        <c:crossAx val="46778240"/>
        <c:crosses val="autoZero"/>
        <c:auto val="1"/>
        <c:lblAlgn val="ctr"/>
        <c:lblOffset val="100"/>
      </c:catAx>
      <c:valAx>
        <c:axId val="46778240"/>
        <c:scaling>
          <c:orientation val="minMax"/>
        </c:scaling>
        <c:axPos val="l"/>
        <c:majorGridlines/>
        <c:numFmt formatCode="0.00" sourceLinked="1"/>
        <c:tickLblPos val="nextTo"/>
        <c:crossAx val="466773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7.9113298337707791E-2"/>
          <c:y val="5.1400554097404488E-2"/>
          <c:w val="0.71934492563429575"/>
          <c:h val="0.8326195683872849"/>
        </c:manualLayout>
      </c:layout>
      <c:lineChart>
        <c:grouping val="standard"/>
        <c:ser>
          <c:idx val="0"/>
          <c:order val="0"/>
          <c:marker>
            <c:symbol val="none"/>
          </c:marker>
          <c:val>
            <c:numRef>
              <c:f>Лист2!$N$3:$N$9</c:f>
              <c:numCache>
                <c:formatCode>0.00</c:formatCode>
                <c:ptCount val="7"/>
                <c:pt idx="0">
                  <c:v>0.02</c:v>
                </c:pt>
                <c:pt idx="1">
                  <c:v>0.11</c:v>
                </c:pt>
                <c:pt idx="2">
                  <c:v>0.38</c:v>
                </c:pt>
                <c:pt idx="3">
                  <c:v>0.86</c:v>
                </c:pt>
                <c:pt idx="4">
                  <c:v>1.31</c:v>
                </c:pt>
                <c:pt idx="5">
                  <c:v>1.37</c:v>
                </c:pt>
                <c:pt idx="6">
                  <c:v>0.96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Лист2!$O$3:$O$9</c:f>
              <c:numCache>
                <c:formatCode>0.00</c:formatCode>
                <c:ptCount val="7"/>
                <c:pt idx="0">
                  <c:v>0.11</c:v>
                </c:pt>
                <c:pt idx="1">
                  <c:v>0.38</c:v>
                </c:pt>
                <c:pt idx="2">
                  <c:v>0.86</c:v>
                </c:pt>
                <c:pt idx="3">
                  <c:v>1.31</c:v>
                </c:pt>
                <c:pt idx="4">
                  <c:v>1.37</c:v>
                </c:pt>
                <c:pt idx="5">
                  <c:v>0.96</c:v>
                </c:pt>
                <c:pt idx="6">
                  <c:v>0.46</c:v>
                </c:pt>
              </c:numCache>
            </c:numRef>
          </c:val>
        </c:ser>
        <c:marker val="1"/>
        <c:axId val="64041344"/>
        <c:axId val="64042880"/>
      </c:lineChart>
      <c:catAx>
        <c:axId val="64041344"/>
        <c:scaling>
          <c:orientation val="minMax"/>
        </c:scaling>
        <c:axPos val="b"/>
        <c:tickLblPos val="nextTo"/>
        <c:crossAx val="64042880"/>
        <c:crosses val="autoZero"/>
        <c:auto val="1"/>
        <c:lblAlgn val="ctr"/>
        <c:lblOffset val="100"/>
      </c:catAx>
      <c:valAx>
        <c:axId val="64042880"/>
        <c:scaling>
          <c:orientation val="minMax"/>
        </c:scaling>
        <c:axPos val="l"/>
        <c:majorGridlines/>
        <c:numFmt formatCode="0.00" sourceLinked="1"/>
        <c:tickLblPos val="nextTo"/>
        <c:crossAx val="64041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66675</xdr:colOff>
      <xdr:row>0</xdr:row>
      <xdr:rowOff>85725</xdr:rowOff>
    </xdr:from>
    <xdr:to>
      <xdr:col>24</xdr:col>
      <xdr:colOff>219075</xdr:colOff>
      <xdr:row>14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0</xdr:row>
      <xdr:rowOff>161925</xdr:rowOff>
    </xdr:from>
    <xdr:to>
      <xdr:col>32</xdr:col>
      <xdr:colOff>304800</xdr:colOff>
      <xdr:row>14</xdr:row>
      <xdr:rowOff>104775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zoomScaleNormal="100" workbookViewId="0">
      <selection activeCell="J38" sqref="J38"/>
    </sheetView>
  </sheetViews>
  <sheetFormatPr defaultRowHeight="15"/>
  <cols>
    <col min="3" max="3" width="11.28515625" customWidth="1"/>
    <col min="4" max="4" width="14.7109375" bestFit="1" customWidth="1"/>
    <col min="6" max="6" width="11.42578125" bestFit="1" customWidth="1"/>
    <col min="8" max="8" width="11.85546875" customWidth="1"/>
    <col min="9" max="9" width="2.28515625" customWidth="1"/>
    <col min="10" max="10" width="8.140625" customWidth="1"/>
    <col min="14" max="14" width="8.85546875" customWidth="1"/>
    <col min="18" max="18" width="11.42578125" bestFit="1" customWidth="1"/>
  </cols>
  <sheetData>
    <row r="1" spans="1:20" ht="15.75" thickBot="1">
      <c r="A1" s="52" t="s">
        <v>1</v>
      </c>
      <c r="B1" s="53"/>
      <c r="C1" s="53"/>
      <c r="D1" s="53"/>
      <c r="E1" s="53" t="s">
        <v>1</v>
      </c>
      <c r="F1" s="53"/>
      <c r="G1" s="53"/>
      <c r="H1" s="54"/>
      <c r="J1" s="12"/>
      <c r="K1" s="50" t="s">
        <v>11</v>
      </c>
      <c r="L1" s="50"/>
      <c r="M1" s="50"/>
      <c r="N1" s="50"/>
      <c r="O1" s="12"/>
    </row>
    <row r="2" spans="1:20" ht="15.75" thickBot="1">
      <c r="A2" s="7" t="s">
        <v>2</v>
      </c>
      <c r="B2" s="8" t="s">
        <v>3</v>
      </c>
      <c r="C2" s="7" t="s">
        <v>4</v>
      </c>
      <c r="D2" s="9" t="s">
        <v>5</v>
      </c>
      <c r="E2" s="7" t="s">
        <v>2</v>
      </c>
      <c r="F2" s="8" t="s">
        <v>3</v>
      </c>
      <c r="G2" s="7" t="s">
        <v>4</v>
      </c>
      <c r="H2" s="7" t="s">
        <v>5</v>
      </c>
      <c r="J2" s="12"/>
      <c r="K2" s="12" t="s">
        <v>12</v>
      </c>
      <c r="L2" s="13" t="s">
        <v>13</v>
      </c>
      <c r="M2" s="14" t="s">
        <v>14</v>
      </c>
      <c r="N2" s="51" t="s">
        <v>15</v>
      </c>
      <c r="O2" s="51"/>
    </row>
    <row r="3" spans="1:20" ht="15.75" thickBot="1">
      <c r="A3" s="5">
        <v>1</v>
      </c>
      <c r="B3" s="1">
        <v>4.88</v>
      </c>
      <c r="C3" s="46">
        <f>$B3-$B$30</f>
        <v>-0.10660000000000025</v>
      </c>
      <c r="D3" s="25">
        <f>($B3-$B$30)^2</f>
        <v>1.1363560000000054E-2</v>
      </c>
      <c r="E3" s="4">
        <v>26</v>
      </c>
      <c r="F3" s="1">
        <v>5.0599999999999996</v>
      </c>
      <c r="G3" s="26">
        <f>$F3-$B$30</f>
        <v>7.3399999999999466E-2</v>
      </c>
      <c r="H3" s="25">
        <f>($F3-$B$30)^2</f>
        <v>5.3875599999999215E-3</v>
      </c>
      <c r="J3" s="48">
        <v>1</v>
      </c>
      <c r="K3" s="15" t="s">
        <v>26</v>
      </c>
      <c r="L3" s="16">
        <v>1</v>
      </c>
      <c r="M3" s="15">
        <v>0.4</v>
      </c>
      <c r="N3" s="15">
        <v>0.02</v>
      </c>
      <c r="O3" s="17">
        <v>0.11</v>
      </c>
    </row>
    <row r="4" spans="1:20" ht="15.75" thickBot="1">
      <c r="A4" s="5">
        <v>2</v>
      </c>
      <c r="B4" s="1">
        <v>5.03</v>
      </c>
      <c r="C4" s="46">
        <f>$B4-$B$30</f>
        <v>4.3400000000000105E-2</v>
      </c>
      <c r="D4" s="25">
        <f>($B4-$B$30)^2</f>
        <v>1.8835600000000092E-3</v>
      </c>
      <c r="E4" s="5">
        <v>27</v>
      </c>
      <c r="F4" s="1">
        <v>4.91</v>
      </c>
      <c r="G4" s="26">
        <f>$F4-$B$30</f>
        <v>-7.6600000000000001E-2</v>
      </c>
      <c r="H4" s="25">
        <f>($F4-$B$30)^2</f>
        <v>5.86756E-3</v>
      </c>
      <c r="J4" s="49">
        <v>2</v>
      </c>
      <c r="K4" s="18" t="s">
        <v>27</v>
      </c>
      <c r="L4" s="19">
        <v>3</v>
      </c>
      <c r="M4" s="15">
        <v>1.2</v>
      </c>
      <c r="N4" s="18">
        <v>0.11</v>
      </c>
      <c r="O4" s="20">
        <v>0.38</v>
      </c>
      <c r="R4" s="40"/>
    </row>
    <row r="5" spans="1:20" ht="15.75" thickBot="1">
      <c r="A5" s="5">
        <v>3</v>
      </c>
      <c r="B5" s="1">
        <v>5.03</v>
      </c>
      <c r="C5" s="46">
        <f>$B5-$B$30</f>
        <v>4.3400000000000105E-2</v>
      </c>
      <c r="D5" s="25">
        <f>($B5-$B$30)^2</f>
        <v>1.8835600000000092E-3</v>
      </c>
      <c r="E5" s="5">
        <v>28</v>
      </c>
      <c r="F5" s="1">
        <v>4.92</v>
      </c>
      <c r="G5" s="26">
        <f>$F5-$B$30</f>
        <v>-6.6600000000000215E-2</v>
      </c>
      <c r="H5" s="25">
        <f>($F5-$B$30)^2</f>
        <v>4.4355600000000285E-3</v>
      </c>
      <c r="J5" s="48">
        <v>3</v>
      </c>
      <c r="K5" s="18" t="s">
        <v>28</v>
      </c>
      <c r="L5" s="19">
        <v>6</v>
      </c>
      <c r="M5" s="15">
        <v>2.4</v>
      </c>
      <c r="N5" s="18">
        <v>0.38</v>
      </c>
      <c r="O5" s="20">
        <v>0.86</v>
      </c>
      <c r="P5" s="11"/>
    </row>
    <row r="6" spans="1:20" ht="15.75" thickBot="1">
      <c r="A6" s="5">
        <v>4</v>
      </c>
      <c r="B6" s="1">
        <v>5.0599999999999996</v>
      </c>
      <c r="C6" s="46">
        <f>$B6-$B$30</f>
        <v>7.3399999999999466E-2</v>
      </c>
      <c r="D6" s="25">
        <f>($B6-$B$30)^2</f>
        <v>5.3875599999999215E-3</v>
      </c>
      <c r="E6" s="5">
        <v>29</v>
      </c>
      <c r="F6" s="1">
        <v>4.93</v>
      </c>
      <c r="G6" s="26">
        <f>$F6-$B$30</f>
        <v>-5.6600000000000428E-2</v>
      </c>
      <c r="H6" s="25">
        <f>($F6-$B$30)^2</f>
        <v>3.2035600000000484E-3</v>
      </c>
      <c r="J6" s="48">
        <v>4</v>
      </c>
      <c r="K6" s="18" t="s">
        <v>29</v>
      </c>
      <c r="L6" s="19">
        <v>10</v>
      </c>
      <c r="M6" s="15">
        <v>4</v>
      </c>
      <c r="N6" s="21">
        <v>0.86</v>
      </c>
      <c r="O6" s="20">
        <v>1.31</v>
      </c>
      <c r="T6" s="1"/>
    </row>
    <row r="7" spans="1:20" ht="15.75" thickBot="1">
      <c r="A7" s="5">
        <v>5</v>
      </c>
      <c r="B7" s="1">
        <v>4.83</v>
      </c>
      <c r="C7" s="46">
        <f>$B7-$B$30</f>
        <v>-0.15660000000000007</v>
      </c>
      <c r="D7" s="25">
        <f>($B7-$B$30)^2</f>
        <v>2.4523560000000024E-2</v>
      </c>
      <c r="E7" s="5">
        <v>30</v>
      </c>
      <c r="F7" s="1">
        <v>5.0599999999999996</v>
      </c>
      <c r="G7" s="26">
        <f>$F7-$B$30</f>
        <v>7.3399999999999466E-2</v>
      </c>
      <c r="H7" s="25">
        <f>($F7-$B$30)^2</f>
        <v>5.3875599999999215E-3</v>
      </c>
      <c r="J7" s="48">
        <v>5</v>
      </c>
      <c r="K7" s="18" t="s">
        <v>30</v>
      </c>
      <c r="L7" s="19">
        <v>9</v>
      </c>
      <c r="M7" s="15">
        <v>3.6</v>
      </c>
      <c r="N7" s="21">
        <v>1.31</v>
      </c>
      <c r="O7" s="20">
        <v>1.37</v>
      </c>
      <c r="T7" s="1"/>
    </row>
    <row r="8" spans="1:20" ht="15.75" thickBot="1">
      <c r="A8" s="5">
        <v>6</v>
      </c>
      <c r="B8" s="1">
        <v>4.93</v>
      </c>
      <c r="C8" s="46">
        <f>$B8-$B$30</f>
        <v>-5.6600000000000428E-2</v>
      </c>
      <c r="D8" s="25">
        <f>($B8-$B$30)^2</f>
        <v>3.2035600000000484E-3</v>
      </c>
      <c r="E8" s="5">
        <v>31</v>
      </c>
      <c r="F8" s="1">
        <v>5.08</v>
      </c>
      <c r="G8" s="26">
        <f>$F8-$B$30</f>
        <v>9.3399999999999928E-2</v>
      </c>
      <c r="H8" s="25">
        <f>($F8-$B$30)^2</f>
        <v>8.7235599999999861E-3</v>
      </c>
      <c r="J8" s="48">
        <v>6</v>
      </c>
      <c r="K8" s="18" t="s">
        <v>31</v>
      </c>
      <c r="L8" s="19">
        <v>14</v>
      </c>
      <c r="M8" s="15">
        <v>5.6</v>
      </c>
      <c r="N8" s="21">
        <v>1.37</v>
      </c>
      <c r="O8" s="20">
        <v>0.96</v>
      </c>
      <c r="T8" s="1"/>
    </row>
    <row r="9" spans="1:20" ht="15.75" thickBot="1">
      <c r="A9" s="5">
        <v>7</v>
      </c>
      <c r="B9" s="47">
        <v>5.05</v>
      </c>
      <c r="C9" s="46">
        <f>$B9-$B$30</f>
        <v>6.3399999999999679E-2</v>
      </c>
      <c r="D9" s="25">
        <f>($B9-$B$30)^2</f>
        <v>4.0195599999999594E-3</v>
      </c>
      <c r="E9" s="5">
        <v>32</v>
      </c>
      <c r="F9" s="1">
        <v>4.9800000000000004</v>
      </c>
      <c r="G9" s="26">
        <f>$F9-$B$30</f>
        <v>-6.5999999999997172E-3</v>
      </c>
      <c r="H9" s="25">
        <f>($F9-$B$30)^2</f>
        <v>4.3559999999996269E-5</v>
      </c>
      <c r="J9" s="48">
        <v>7</v>
      </c>
      <c r="K9" s="22" t="s">
        <v>32</v>
      </c>
      <c r="L9" s="23">
        <v>7</v>
      </c>
      <c r="M9" s="3">
        <v>2.8</v>
      </c>
      <c r="N9" s="22">
        <v>0.96</v>
      </c>
      <c r="O9" s="24">
        <v>0.46</v>
      </c>
      <c r="T9" s="1"/>
    </row>
    <row r="10" spans="1:20" ht="15.75" thickBot="1">
      <c r="A10" s="5">
        <v>8</v>
      </c>
      <c r="B10" s="1">
        <v>4.8899999999999997</v>
      </c>
      <c r="C10" s="46">
        <f>$B10-$B$30</f>
        <v>-9.6600000000000463E-2</v>
      </c>
      <c r="D10" s="25">
        <f>($B10-$B$30)^2</f>
        <v>9.3315600000000894E-3</v>
      </c>
      <c r="E10" s="5">
        <v>33</v>
      </c>
      <c r="F10" s="1">
        <v>4.96</v>
      </c>
      <c r="G10" s="26">
        <f>$F10-$B$30</f>
        <v>-2.6600000000000179E-2</v>
      </c>
      <c r="H10" s="25">
        <f>($F10-$B$30)^2</f>
        <v>7.0756000000000952E-4</v>
      </c>
      <c r="K10" s="1"/>
      <c r="R10" s="41"/>
      <c r="T10" s="1"/>
    </row>
    <row r="11" spans="1:20" ht="15.75" thickBot="1">
      <c r="A11" s="5">
        <v>9</v>
      </c>
      <c r="B11" s="1">
        <v>4.99</v>
      </c>
      <c r="C11" s="46">
        <f>$B11-$B$30</f>
        <v>3.4000000000000696E-3</v>
      </c>
      <c r="D11" s="25">
        <f>($B11-$B$30)^2</f>
        <v>1.1560000000000474E-5</v>
      </c>
      <c r="E11" s="5">
        <v>34</v>
      </c>
      <c r="F11" s="1">
        <v>4.76</v>
      </c>
      <c r="G11" s="26">
        <f>$F11-$B$30</f>
        <v>-0.22660000000000036</v>
      </c>
      <c r="H11" s="25">
        <f>($F11-$B$30)^2</f>
        <v>5.134756000000016E-2</v>
      </c>
      <c r="T11" s="1"/>
    </row>
    <row r="12" spans="1:20" ht="15.75" thickBot="1">
      <c r="A12" s="5">
        <v>10</v>
      </c>
      <c r="B12" s="1">
        <v>4.93</v>
      </c>
      <c r="C12" s="46">
        <f>$B12-$B$30</f>
        <v>-5.6600000000000428E-2</v>
      </c>
      <c r="D12" s="25">
        <f>($B12-$B$30)^2</f>
        <v>3.2035600000000484E-3</v>
      </c>
      <c r="E12" s="5">
        <v>35</v>
      </c>
      <c r="F12" s="1">
        <v>5.0599999999999996</v>
      </c>
      <c r="G12" s="26">
        <f>$F12-$B$30</f>
        <v>7.3399999999999466E-2</v>
      </c>
      <c r="H12" s="25">
        <f>($F12-$B$30)^2</f>
        <v>5.3875599999999215E-3</v>
      </c>
      <c r="J12" s="50" t="s">
        <v>16</v>
      </c>
      <c r="K12" s="50"/>
      <c r="L12" s="50"/>
      <c r="M12" s="50"/>
      <c r="N12" s="50"/>
      <c r="O12" s="50"/>
      <c r="T12" s="1"/>
    </row>
    <row r="13" spans="1:20" ht="15.75" thickBot="1">
      <c r="A13" s="5">
        <v>11</v>
      </c>
      <c r="B13" s="1">
        <v>5.04</v>
      </c>
      <c r="C13" s="46">
        <f>$B13-$B$30</f>
        <v>5.3399999999999892E-2</v>
      </c>
      <c r="D13" s="25">
        <f>($B13-$B$30)^2</f>
        <v>2.8515599999999887E-3</v>
      </c>
      <c r="E13" s="5">
        <v>36</v>
      </c>
      <c r="F13" s="1">
        <v>5.1100000000000003</v>
      </c>
      <c r="G13" s="26">
        <f>$F13-$B$30</f>
        <v>0.12340000000000018</v>
      </c>
      <c r="H13" s="25">
        <f>($F13-$B$30)^2</f>
        <v>1.5227560000000043E-2</v>
      </c>
      <c r="J13" s="12"/>
      <c r="K13" s="50" t="s">
        <v>20</v>
      </c>
      <c r="L13" s="50"/>
      <c r="M13" s="12" t="s">
        <v>17</v>
      </c>
      <c r="N13" s="12" t="s">
        <v>18</v>
      </c>
      <c r="O13" s="12" t="s">
        <v>19</v>
      </c>
    </row>
    <row r="14" spans="1:20" ht="15.75" thickBot="1">
      <c r="A14" s="5">
        <v>12</v>
      </c>
      <c r="B14" s="1">
        <v>4.9000000000000004</v>
      </c>
      <c r="C14" s="46">
        <f>$B14-$B$30</f>
        <v>-8.6599999999999788E-2</v>
      </c>
      <c r="D14" s="25">
        <f>($B14-$B$30)^2</f>
        <v>7.4995599999999633E-3</v>
      </c>
      <c r="E14" s="5">
        <v>37</v>
      </c>
      <c r="F14" s="1">
        <v>4.8600000000000003</v>
      </c>
      <c r="G14" s="26">
        <f>$F14-$B$30</f>
        <v>-0.12659999999999982</v>
      </c>
      <c r="H14" s="25">
        <f>($F14-$B$30)^2</f>
        <v>1.6027559999999955E-2</v>
      </c>
      <c r="J14" s="12" t="s">
        <v>21</v>
      </c>
      <c r="K14" s="15">
        <f>$B$30-F32</f>
        <v>4.9366000000000003</v>
      </c>
      <c r="L14" s="15">
        <f>$B$30+F32</f>
        <v>5.0366</v>
      </c>
      <c r="M14" s="36">
        <v>18</v>
      </c>
      <c r="N14" s="15">
        <v>0.36</v>
      </c>
      <c r="O14" s="37">
        <v>0.68</v>
      </c>
    </row>
    <row r="15" spans="1:20" ht="15.75" thickBot="1">
      <c r="A15" s="5">
        <v>13</v>
      </c>
      <c r="B15" s="1">
        <v>4.99</v>
      </c>
      <c r="C15" s="46">
        <f>$B15-$B$30</f>
        <v>3.4000000000000696E-3</v>
      </c>
      <c r="D15" s="25">
        <f>($B15-$B$30)^2</f>
        <v>1.1560000000000474E-5</v>
      </c>
      <c r="E15" s="5">
        <v>38</v>
      </c>
      <c r="F15" s="1">
        <v>5.0599999999999996</v>
      </c>
      <c r="G15" s="26">
        <f>$F15-$B$30</f>
        <v>7.3399999999999466E-2</v>
      </c>
      <c r="H15" s="25">
        <f>($F15-$B$30)^2</f>
        <v>5.3875599999999215E-3</v>
      </c>
      <c r="J15" s="12" t="s">
        <v>22</v>
      </c>
      <c r="K15" s="18">
        <f>$B$30-2*F32</f>
        <v>4.8865999999999996</v>
      </c>
      <c r="L15" s="18">
        <f>$B$30+2*F32</f>
        <v>5.0866000000000007</v>
      </c>
      <c r="M15" s="19">
        <v>42</v>
      </c>
      <c r="N15" s="19">
        <v>0.84</v>
      </c>
      <c r="O15" s="38">
        <v>0.95</v>
      </c>
    </row>
    <row r="16" spans="1:20" ht="15.75" thickBot="1">
      <c r="A16" s="5">
        <v>14</v>
      </c>
      <c r="B16" s="1">
        <v>5.04</v>
      </c>
      <c r="C16" s="46">
        <f>$B16-$B$30</f>
        <v>5.3399999999999892E-2</v>
      </c>
      <c r="D16" s="25">
        <f>($B16-$B$30)^2</f>
        <v>2.8515599999999887E-3</v>
      </c>
      <c r="E16" s="5">
        <v>39</v>
      </c>
      <c r="F16" s="1">
        <v>5.05</v>
      </c>
      <c r="G16" s="26">
        <f>$F16-$B$30</f>
        <v>6.3399999999999679E-2</v>
      </c>
      <c r="H16" s="25">
        <f>($F16-$B$30)^2</f>
        <v>4.0195599999999594E-3</v>
      </c>
      <c r="J16" s="12" t="s">
        <v>23</v>
      </c>
      <c r="K16" s="22">
        <f>$B$30-3*F32</f>
        <v>4.8365999999999998</v>
      </c>
      <c r="L16" s="22">
        <f>$B$30+3*F32</f>
        <v>5.1366000000000005</v>
      </c>
      <c r="M16" s="23">
        <v>50</v>
      </c>
      <c r="N16" s="22">
        <v>1</v>
      </c>
      <c r="O16" s="39">
        <v>0.997</v>
      </c>
    </row>
    <row r="17" spans="1:18" ht="15.75" thickBot="1">
      <c r="A17" s="5">
        <v>15</v>
      </c>
      <c r="B17" s="1">
        <v>5</v>
      </c>
      <c r="C17" s="46">
        <f>$B17-$B$30</f>
        <v>1.3399999999999856E-2</v>
      </c>
      <c r="D17" s="25">
        <f>($B17-$B$30)^2</f>
        <v>1.7955999999999615E-4</v>
      </c>
      <c r="E17" s="5">
        <v>40</v>
      </c>
      <c r="F17" s="1">
        <v>5</v>
      </c>
      <c r="G17" s="26">
        <f>$F17-$B$30</f>
        <v>1.3399999999999856E-2</v>
      </c>
      <c r="H17" s="25">
        <f>($F17-$B$30)^2</f>
        <v>1.7955999999999615E-4</v>
      </c>
    </row>
    <row r="18" spans="1:18" ht="15.75" thickBot="1">
      <c r="A18" s="5">
        <v>16</v>
      </c>
      <c r="B18" s="47">
        <v>4.8899999999999997</v>
      </c>
      <c r="C18" s="46">
        <f>$B18-$B$30</f>
        <v>-9.6600000000000463E-2</v>
      </c>
      <c r="D18" s="25">
        <f>($B18-$B$30)^2</f>
        <v>9.3315600000000894E-3</v>
      </c>
      <c r="E18" s="5">
        <v>41</v>
      </c>
      <c r="F18" s="1">
        <v>4.93</v>
      </c>
      <c r="G18" s="26">
        <f>$F18-$B$30</f>
        <v>-5.6600000000000428E-2</v>
      </c>
      <c r="H18" s="25">
        <f>($F18-$B$30)^2</f>
        <v>3.2035600000000484E-3</v>
      </c>
    </row>
    <row r="19" spans="1:18" ht="15.75" thickBot="1">
      <c r="A19" s="5">
        <v>17</v>
      </c>
      <c r="B19" s="1">
        <v>4.96</v>
      </c>
      <c r="C19" s="46">
        <f>$B19-$B$30</f>
        <v>-2.6600000000000179E-2</v>
      </c>
      <c r="D19" s="25">
        <f>($B19-$B$30)^2</f>
        <v>7.0756000000000952E-4</v>
      </c>
      <c r="E19" s="5">
        <v>42</v>
      </c>
      <c r="F19" s="1">
        <v>5.0999999999999996</v>
      </c>
      <c r="G19" s="26">
        <f>$F19-$B$30</f>
        <v>0.1133999999999995</v>
      </c>
      <c r="H19" s="25">
        <f>($F19-$B$30)^2</f>
        <v>1.2859559999999886E-2</v>
      </c>
    </row>
    <row r="20" spans="1:18" ht="15.75" thickBot="1">
      <c r="A20" s="5">
        <v>18</v>
      </c>
      <c r="B20" s="1">
        <v>5.07</v>
      </c>
      <c r="C20" s="46">
        <f>$B20-$B$30</f>
        <v>8.3400000000000141E-2</v>
      </c>
      <c r="D20" s="25">
        <f>($B20-$B$30)^2</f>
        <v>6.9555600000000238E-3</v>
      </c>
      <c r="E20" s="5">
        <v>43</v>
      </c>
      <c r="F20" s="1">
        <v>5.01</v>
      </c>
      <c r="G20" s="26">
        <f>$F20-$B$30</f>
        <v>2.3399999999999643E-2</v>
      </c>
      <c r="H20" s="25">
        <f>($F20-$B$30)^2</f>
        <v>5.475599999999833E-4</v>
      </c>
      <c r="R20" s="1"/>
    </row>
    <row r="21" spans="1:18" ht="15.75" thickBot="1">
      <c r="A21" s="5">
        <v>19</v>
      </c>
      <c r="B21" s="1">
        <v>4.9800000000000004</v>
      </c>
      <c r="C21" s="46">
        <f>$B21-$B$30</f>
        <v>-6.5999999999997172E-3</v>
      </c>
      <c r="D21" s="25">
        <f>($B21-$B$30)^2</f>
        <v>4.3559999999996269E-5</v>
      </c>
      <c r="E21" s="5">
        <v>44</v>
      </c>
      <c r="F21" s="1">
        <v>4.8499999999999996</v>
      </c>
      <c r="G21" s="26">
        <f>$F21-$B$30</f>
        <v>-0.1366000000000005</v>
      </c>
      <c r="H21" s="25">
        <f>($F21-$B$30)^2</f>
        <v>1.8659560000000137E-2</v>
      </c>
    </row>
    <row r="22" spans="1:18" ht="15.75" thickBot="1">
      <c r="A22" s="5">
        <v>20</v>
      </c>
      <c r="B22" s="1">
        <v>4.93</v>
      </c>
      <c r="C22" s="46">
        <f>$B22-$B$30</f>
        <v>-5.6600000000000428E-2</v>
      </c>
      <c r="D22" s="25">
        <f>($B22-$B$30)^2</f>
        <v>3.2035600000000484E-3</v>
      </c>
      <c r="E22" s="5">
        <v>45</v>
      </c>
      <c r="F22" s="1">
        <v>5.07</v>
      </c>
      <c r="G22" s="26">
        <f>$F22-$B$30</f>
        <v>8.3400000000000141E-2</v>
      </c>
      <c r="H22" s="25">
        <f>($F22-$B$30)^2</f>
        <v>6.9555600000000238E-3</v>
      </c>
    </row>
    <row r="23" spans="1:18" ht="15.75" thickBot="1">
      <c r="A23" s="5">
        <v>21</v>
      </c>
      <c r="B23" s="1">
        <v>5.07</v>
      </c>
      <c r="C23" s="46">
        <f>$B23-$B$30</f>
        <v>8.3400000000000141E-2</v>
      </c>
      <c r="D23" s="25">
        <f>($B23-$B$30)^2</f>
        <v>6.9555600000000238E-3</v>
      </c>
      <c r="E23" s="5">
        <v>46</v>
      </c>
      <c r="F23" s="1">
        <v>4.96</v>
      </c>
      <c r="G23" s="26">
        <f>$F23-$B$30</f>
        <v>-2.6600000000000179E-2</v>
      </c>
      <c r="H23" s="25">
        <f>($F23-$B$30)^2</f>
        <v>7.0756000000000952E-4</v>
      </c>
    </row>
    <row r="24" spans="1:18" ht="15.75" thickBot="1">
      <c r="A24" s="5">
        <v>22</v>
      </c>
      <c r="B24" s="1">
        <v>4.97</v>
      </c>
      <c r="C24" s="46">
        <f>$B24-$B$30</f>
        <v>-1.6600000000000392E-2</v>
      </c>
      <c r="D24" s="25">
        <f>($B24-$B$30)^2</f>
        <v>2.7556000000001301E-4</v>
      </c>
      <c r="E24" s="5">
        <v>47</v>
      </c>
      <c r="F24" s="1">
        <v>4.95</v>
      </c>
      <c r="G24" s="26">
        <f>$F24-$B$30</f>
        <v>-3.6599999999999966E-2</v>
      </c>
      <c r="H24" s="25">
        <f>($F24-$B$30)^2</f>
        <v>1.3395599999999975E-3</v>
      </c>
    </row>
    <row r="25" spans="1:18" ht="15.75" thickBot="1">
      <c r="A25" s="5">
        <v>23</v>
      </c>
      <c r="B25" s="1">
        <v>5.15</v>
      </c>
      <c r="C25" s="46">
        <f>$B25-$B$30</f>
        <v>0.16340000000000021</v>
      </c>
      <c r="D25" s="25">
        <f>($B25-$B$30)^2</f>
        <v>2.669956000000007E-2</v>
      </c>
      <c r="E25" s="5">
        <v>48</v>
      </c>
      <c r="F25" s="1">
        <v>5.04</v>
      </c>
      <c r="G25" s="26">
        <f>$F25-$B$30</f>
        <v>5.3399999999999892E-2</v>
      </c>
      <c r="H25" s="25">
        <f>($F25-$B$30)^2</f>
        <v>2.8515599999999887E-3</v>
      </c>
    </row>
    <row r="26" spans="1:18" ht="15.75" thickBot="1">
      <c r="A26" s="5">
        <v>24</v>
      </c>
      <c r="B26" s="1">
        <v>5.0599999999999996</v>
      </c>
      <c r="C26" s="46">
        <f>$B26-$B$30</f>
        <v>7.3399999999999466E-2</v>
      </c>
      <c r="D26" s="25">
        <f>($B26-$B$30)^2</f>
        <v>5.3875599999999215E-3</v>
      </c>
      <c r="E26" s="5">
        <v>49</v>
      </c>
      <c r="F26" s="1">
        <v>4.99</v>
      </c>
      <c r="G26" s="26">
        <f>$F26-$B$30</f>
        <v>3.4000000000000696E-3</v>
      </c>
      <c r="H26" s="25">
        <f>($F26-$B$30)^2</f>
        <v>1.1560000000000474E-5</v>
      </c>
    </row>
    <row r="27" spans="1:18" ht="15.75" thickBot="1">
      <c r="A27" s="6">
        <v>25</v>
      </c>
      <c r="B27" s="56">
        <v>4.9000000000000004</v>
      </c>
      <c r="C27" s="55">
        <f>$B27-$B$30</f>
        <v>-8.6599999999999788E-2</v>
      </c>
      <c r="D27" s="45">
        <f>($B27-$B$30)^2</f>
        <v>7.4995599999999633E-3</v>
      </c>
      <c r="E27" s="6">
        <v>50</v>
      </c>
      <c r="F27" s="43">
        <v>5.0599999999999996</v>
      </c>
      <c r="G27" s="44">
        <f>$F27-$B$30</f>
        <v>7.3399999999999466E-2</v>
      </c>
      <c r="H27" s="45">
        <f>($F27-$B$30)^2</f>
        <v>5.3875599999999215E-3</v>
      </c>
    </row>
    <row r="28" spans="1:18" ht="15.75" thickBot="1"/>
    <row r="29" spans="1:18">
      <c r="B29" s="32" t="s">
        <v>0</v>
      </c>
      <c r="C29" s="33" t="s">
        <v>6</v>
      </c>
      <c r="D29" s="27" t="s">
        <v>7</v>
      </c>
      <c r="F29" s="4" t="s">
        <v>8</v>
      </c>
      <c r="G29" s="4" t="s">
        <v>9</v>
      </c>
    </row>
    <row r="30" spans="1:18" ht="15.75" thickBot="1">
      <c r="B30" s="34">
        <f>AVERAGE(B3:B27,F3:F27)</f>
        <v>4.9866000000000001</v>
      </c>
      <c r="C30" s="42">
        <f>SUM(C3:C27,G3:G27)</f>
        <v>-8.8817841970012523E-15</v>
      </c>
      <c r="D30" s="35">
        <f>SUM(D3:D27,H3:H27)</f>
        <v>0.32912200000000014</v>
      </c>
      <c r="F30" s="6">
        <v>4.76</v>
      </c>
      <c r="G30" s="6">
        <v>5.1100000000000003</v>
      </c>
    </row>
    <row r="31" spans="1:18">
      <c r="C31" s="30" t="s">
        <v>25</v>
      </c>
      <c r="D31" s="31" t="s">
        <v>24</v>
      </c>
      <c r="F31" s="4" t="s">
        <v>10</v>
      </c>
    </row>
    <row r="32" spans="1:18" ht="15.75" thickBot="1">
      <c r="C32" s="28"/>
      <c r="D32" s="29"/>
      <c r="F32" s="10">
        <f>(G30-F30)/7</f>
        <v>5.0000000000000079E-2</v>
      </c>
    </row>
    <row r="33" spans="3:5">
      <c r="D33" s="2"/>
    </row>
    <row r="34" spans="3:5">
      <c r="C34" s="2"/>
      <c r="D34" s="2"/>
      <c r="E34" s="2"/>
    </row>
  </sheetData>
  <mergeCells count="6">
    <mergeCell ref="K1:N1"/>
    <mergeCell ref="N2:O2"/>
    <mergeCell ref="J12:O12"/>
    <mergeCell ref="K13:L13"/>
    <mergeCell ref="A1:D1"/>
    <mergeCell ref="E1:H1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"/>
  <sheetViews>
    <sheetView workbookViewId="0">
      <selection activeCell="A17" sqref="A17:A34"/>
    </sheetView>
  </sheetViews>
  <sheetFormatPr defaultRowHeight="15"/>
  <sheetData>
    <row r="1" spans="1:1">
      <c r="A1" s="1">
        <v>4.76</v>
      </c>
    </row>
    <row r="2" spans="1:1">
      <c r="A2" s="1">
        <v>4.83</v>
      </c>
    </row>
    <row r="3" spans="1:1">
      <c r="A3" s="1">
        <v>4.8499999999999996</v>
      </c>
    </row>
    <row r="4" spans="1:1">
      <c r="A4" s="1">
        <v>4.8600000000000003</v>
      </c>
    </row>
    <row r="5" spans="1:1">
      <c r="A5" s="1">
        <v>4.88</v>
      </c>
    </row>
    <row r="6" spans="1:1">
      <c r="A6" s="1">
        <v>4.8899999999999997</v>
      </c>
    </row>
    <row r="7" spans="1:1">
      <c r="A7" s="47">
        <v>4.8899999999999997</v>
      </c>
    </row>
    <row r="8" spans="1:1">
      <c r="A8" s="1">
        <v>4.9000000000000004</v>
      </c>
    </row>
    <row r="9" spans="1:1">
      <c r="A9" s="1">
        <v>4.9000000000000004</v>
      </c>
    </row>
    <row r="10" spans="1:1">
      <c r="A10" s="1">
        <v>4.91</v>
      </c>
    </row>
    <row r="11" spans="1:1">
      <c r="A11" s="1">
        <v>4.92</v>
      </c>
    </row>
    <row r="12" spans="1:1">
      <c r="A12" s="1">
        <v>4.93</v>
      </c>
    </row>
    <row r="13" spans="1:1">
      <c r="A13" s="1">
        <v>4.93</v>
      </c>
    </row>
    <row r="14" spans="1:1">
      <c r="A14" s="1">
        <v>4.93</v>
      </c>
    </row>
    <row r="15" spans="1:1">
      <c r="A15" s="1">
        <v>4.93</v>
      </c>
    </row>
    <row r="16" spans="1:1">
      <c r="A16" s="1">
        <v>4.93</v>
      </c>
    </row>
    <row r="17" spans="1:1">
      <c r="A17" s="1">
        <v>4.95</v>
      </c>
    </row>
    <row r="18" spans="1:1">
      <c r="A18" s="1">
        <v>4.96</v>
      </c>
    </row>
    <row r="19" spans="1:1">
      <c r="A19" s="1">
        <v>4.96</v>
      </c>
    </row>
    <row r="20" spans="1:1">
      <c r="A20" s="1">
        <v>4.96</v>
      </c>
    </row>
    <row r="21" spans="1:1">
      <c r="A21" s="1">
        <v>4.97</v>
      </c>
    </row>
    <row r="22" spans="1:1">
      <c r="A22" s="1">
        <v>4.9800000000000004</v>
      </c>
    </row>
    <row r="23" spans="1:1">
      <c r="A23" s="1">
        <v>4.9800000000000004</v>
      </c>
    </row>
    <row r="24" spans="1:1">
      <c r="A24" s="1">
        <v>4.99</v>
      </c>
    </row>
    <row r="25" spans="1:1">
      <c r="A25" s="1">
        <v>4.99</v>
      </c>
    </row>
    <row r="26" spans="1:1">
      <c r="A26" s="1">
        <v>4.99</v>
      </c>
    </row>
    <row r="27" spans="1:1">
      <c r="A27" s="1">
        <v>5</v>
      </c>
    </row>
    <row r="28" spans="1:1">
      <c r="A28" s="1">
        <v>5</v>
      </c>
    </row>
    <row r="29" spans="1:1">
      <c r="A29" s="1">
        <v>5.01</v>
      </c>
    </row>
    <row r="30" spans="1:1">
      <c r="A30" s="1">
        <v>5.03</v>
      </c>
    </row>
    <row r="31" spans="1:1">
      <c r="A31" s="1">
        <v>5.03</v>
      </c>
    </row>
    <row r="32" spans="1:1">
      <c r="A32" s="1">
        <v>5.04</v>
      </c>
    </row>
    <row r="33" spans="1:1">
      <c r="A33" s="1">
        <v>5.04</v>
      </c>
    </row>
    <row r="34" spans="1:1">
      <c r="A34" s="1">
        <v>5.04</v>
      </c>
    </row>
    <row r="35" spans="1:1">
      <c r="A35" s="47">
        <v>5.05</v>
      </c>
    </row>
    <row r="36" spans="1:1">
      <c r="A36" s="1">
        <v>5.05</v>
      </c>
    </row>
    <row r="37" spans="1:1">
      <c r="A37" s="1">
        <v>5.0599999999999996</v>
      </c>
    </row>
    <row r="38" spans="1:1">
      <c r="A38" s="1">
        <v>5.0599999999999996</v>
      </c>
    </row>
    <row r="39" spans="1:1">
      <c r="A39" s="1">
        <v>5.0599999999999996</v>
      </c>
    </row>
    <row r="40" spans="1:1">
      <c r="A40" s="1">
        <v>5.0599999999999996</v>
      </c>
    </row>
    <row r="41" spans="1:1">
      <c r="A41" s="1">
        <v>5.0599999999999996</v>
      </c>
    </row>
    <row r="42" spans="1:1">
      <c r="A42" s="1">
        <v>5.0599999999999996</v>
      </c>
    </row>
    <row r="43" spans="1:1">
      <c r="A43" s="1">
        <v>5.0599999999999996</v>
      </c>
    </row>
    <row r="44" spans="1:1">
      <c r="A44" s="1">
        <v>5.07</v>
      </c>
    </row>
    <row r="45" spans="1:1">
      <c r="A45" s="1">
        <v>5.07</v>
      </c>
    </row>
    <row r="46" spans="1:1">
      <c r="A46" s="1">
        <v>5.07</v>
      </c>
    </row>
    <row r="47" spans="1:1">
      <c r="A47" s="1">
        <v>5.08</v>
      </c>
    </row>
    <row r="48" spans="1:1">
      <c r="A48" s="1">
        <v>5.0999999999999996</v>
      </c>
    </row>
    <row r="49" spans="1:1">
      <c r="A49" s="1">
        <v>5.1100000000000003</v>
      </c>
    </row>
    <row r="50" spans="1:1">
      <c r="A50" s="43">
        <v>5.15</v>
      </c>
    </row>
  </sheetData>
  <sortState ref="A1:A50">
    <sortCondition ref="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Lyagutov</dc:creator>
  <cp:lastModifiedBy>Администратор</cp:lastModifiedBy>
  <cp:lastPrinted>2016-10-21T17:42:37Z</cp:lastPrinted>
  <dcterms:created xsi:type="dcterms:W3CDTF">2016-10-11T13:47:02Z</dcterms:created>
  <dcterms:modified xsi:type="dcterms:W3CDTF">2016-10-26T17:34:20Z</dcterms:modified>
</cp:coreProperties>
</file>