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C\Desktop\Excel Training\"/>
    </mc:Choice>
  </mc:AlternateContent>
  <xr:revisionPtr revIDLastSave="0" documentId="13_ncr:1_{B21E2E5C-C0F1-48BB-ABD7-73BE094EAAF6}" xr6:coauthVersionLast="36" xr6:coauthVersionMax="36" xr10:uidLastSave="{00000000-0000-0000-0000-000000000000}"/>
  <bookViews>
    <workbookView xWindow="0" yWindow="0" windowWidth="20400" windowHeight="7545" activeTab="1" xr2:uid="{BA4F9FC5-951A-494D-8757-F3D54CB391DB}"/>
  </bookViews>
  <sheets>
    <sheet name="if condition,or and , not" sheetId="2" r:id="rId1"/>
    <sheet name="Data" sheetId="1" r:id="rId2"/>
    <sheet name="text function." sheetId="3" r:id="rId3"/>
  </sheets>
  <definedNames>
    <definedName name="_xlnm._FilterDatabase" localSheetId="1" hidden="1">Data!$A$1:$H$63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6" i="1" l="1"/>
  <c r="F204" i="1"/>
  <c r="C55" i="3" l="1"/>
  <c r="C54" i="3"/>
  <c r="C53" i="3"/>
  <c r="C52" i="3"/>
  <c r="C48" i="3"/>
  <c r="C47" i="3"/>
  <c r="C46" i="3"/>
  <c r="C45" i="3"/>
  <c r="C44" i="3"/>
  <c r="C43" i="3"/>
  <c r="C42" i="3"/>
  <c r="C41" i="3"/>
  <c r="C40" i="3"/>
  <c r="C39" i="3"/>
  <c r="C38" i="3"/>
  <c r="C32" i="3"/>
  <c r="C31" i="3"/>
  <c r="C27" i="3"/>
  <c r="C26" i="3"/>
  <c r="C25" i="3"/>
  <c r="C24" i="3"/>
  <c r="C23" i="3"/>
  <c r="C22" i="3"/>
  <c r="C21" i="3"/>
  <c r="C15" i="3"/>
  <c r="C16" i="3" s="1"/>
  <c r="C14" i="3"/>
  <c r="C13" i="3"/>
  <c r="C12" i="3"/>
  <c r="C11" i="3"/>
  <c r="C10" i="3"/>
  <c r="C9" i="3"/>
  <c r="C8" i="3"/>
  <c r="C7" i="3"/>
  <c r="C6" i="3"/>
</calcChain>
</file>

<file path=xl/sharedStrings.xml><?xml version="1.0" encoding="utf-8"?>
<sst xmlns="http://schemas.openxmlformats.org/spreadsheetml/2006/main" count="946" uniqueCount="248">
  <si>
    <t>Emp Code</t>
  </si>
  <si>
    <t>First Name</t>
  </si>
  <si>
    <t>Last Name</t>
  </si>
  <si>
    <t>Dept</t>
  </si>
  <si>
    <t>Region</t>
  </si>
  <si>
    <t>Branch</t>
  </si>
  <si>
    <t>Hiredate</t>
  </si>
  <si>
    <t>Salary</t>
  </si>
  <si>
    <t>Kalpana</t>
  </si>
  <si>
    <t>Shirishkar</t>
  </si>
  <si>
    <t>R&amp;D</t>
  </si>
  <si>
    <t>east</t>
  </si>
  <si>
    <t>Cuttack</t>
  </si>
  <si>
    <t>Suman</t>
  </si>
  <si>
    <t>Shinde</t>
  </si>
  <si>
    <t>Sales</t>
  </si>
  <si>
    <t>Bharat</t>
  </si>
  <si>
    <t>Shetty</t>
  </si>
  <si>
    <t>Andre</t>
  </si>
  <si>
    <t>Fernendes</t>
  </si>
  <si>
    <t>Mktg</t>
  </si>
  <si>
    <t>Darjeeling</t>
  </si>
  <si>
    <t>Nita</t>
  </si>
  <si>
    <t>Pandhya</t>
  </si>
  <si>
    <t>Payal</t>
  </si>
  <si>
    <t>Singhani</t>
  </si>
  <si>
    <t>Gangtok</t>
  </si>
  <si>
    <t>Lalita</t>
  </si>
  <si>
    <t>Rao</t>
  </si>
  <si>
    <t>CCD</t>
  </si>
  <si>
    <t>Guwahati</t>
  </si>
  <si>
    <t>Satinder Kaur</t>
  </si>
  <si>
    <t>Sasan</t>
  </si>
  <si>
    <t>Patna</t>
  </si>
  <si>
    <t>Aalam</t>
  </si>
  <si>
    <t>Qureshi</t>
  </si>
  <si>
    <t>Personnel</t>
  </si>
  <si>
    <t>north</t>
  </si>
  <si>
    <t>Agra</t>
  </si>
  <si>
    <t>Maya</t>
  </si>
  <si>
    <t>Panchal</t>
  </si>
  <si>
    <t>Parul</t>
  </si>
  <si>
    <t>Shah</t>
  </si>
  <si>
    <t>Neena</t>
  </si>
  <si>
    <t>Mukherjee</t>
  </si>
  <si>
    <t>Giriraj</t>
  </si>
  <si>
    <t>Gupta</t>
  </si>
  <si>
    <t>Kunal</t>
  </si>
  <si>
    <t>Aligarh</t>
  </si>
  <si>
    <t>Chitra</t>
  </si>
  <si>
    <t>Pednekar</t>
  </si>
  <si>
    <t>Finance</t>
  </si>
  <si>
    <t>Tejal</t>
  </si>
  <si>
    <t>Patel</t>
  </si>
  <si>
    <t>Tapan</t>
  </si>
  <si>
    <t>Ghoshal</t>
  </si>
  <si>
    <t>Ambala</t>
  </si>
  <si>
    <t>Pankaj</t>
  </si>
  <si>
    <t>Sutradhar</t>
  </si>
  <si>
    <t>Chetan</t>
  </si>
  <si>
    <t>Dalvi</t>
  </si>
  <si>
    <t>mktg</t>
  </si>
  <si>
    <t>Delhi</t>
  </si>
  <si>
    <t>Sheetal</t>
  </si>
  <si>
    <t>Dodhia</t>
  </si>
  <si>
    <t>delhi</t>
  </si>
  <si>
    <t>Beena</t>
  </si>
  <si>
    <t>Mavadia</t>
  </si>
  <si>
    <t>Sagar</t>
  </si>
  <si>
    <t>Bidkar</t>
  </si>
  <si>
    <t>Pravin</t>
  </si>
  <si>
    <t>Joshi</t>
  </si>
  <si>
    <t>Drishti</t>
  </si>
  <si>
    <t>Mandakini</t>
  </si>
  <si>
    <t>Desai</t>
  </si>
  <si>
    <t>Dayanand</t>
  </si>
  <si>
    <t>Gandhi</t>
  </si>
  <si>
    <t>Ferozepur</t>
  </si>
  <si>
    <t>Kinnari</t>
  </si>
  <si>
    <t>Mehta</t>
  </si>
  <si>
    <t>Raja</t>
  </si>
  <si>
    <t>Raymondekar</t>
  </si>
  <si>
    <t>Hajra</t>
  </si>
  <si>
    <t>Hoonjan</t>
  </si>
  <si>
    <t>Admin</t>
  </si>
  <si>
    <t>Jaipur</t>
  </si>
  <si>
    <t>Laveena</t>
  </si>
  <si>
    <t>Shenoy</t>
  </si>
  <si>
    <t>Farhan</t>
  </si>
  <si>
    <t>Sadiq</t>
  </si>
  <si>
    <t>Priya</t>
  </si>
  <si>
    <t>Shirodkar</t>
  </si>
  <si>
    <t>Priyanka</t>
  </si>
  <si>
    <t>Shilpa</t>
  </si>
  <si>
    <t>Lele</t>
  </si>
  <si>
    <t>Jammu</t>
  </si>
  <si>
    <t>Sonia</t>
  </si>
  <si>
    <t>K. Sita</t>
  </si>
  <si>
    <t>Narayanan</t>
  </si>
  <si>
    <t>Waheda</t>
  </si>
  <si>
    <t>Sheikh</t>
  </si>
  <si>
    <t>Mario</t>
  </si>
  <si>
    <t>Fernandes</t>
  </si>
  <si>
    <t>Vicky</t>
  </si>
  <si>
    <t>Kanpur</t>
  </si>
  <si>
    <t>Seema</t>
  </si>
  <si>
    <t>Ranganathan</t>
  </si>
  <si>
    <t>Asha</t>
  </si>
  <si>
    <t>Trivedi</t>
  </si>
  <si>
    <t>Zarina</t>
  </si>
  <si>
    <t>Vora</t>
  </si>
  <si>
    <t>Lucknow</t>
  </si>
  <si>
    <t>Heena</t>
  </si>
  <si>
    <t>Godbole</t>
  </si>
  <si>
    <t>Uday</t>
  </si>
  <si>
    <t>Naik</t>
  </si>
  <si>
    <t>Jeena</t>
  </si>
  <si>
    <t>Baig</t>
  </si>
  <si>
    <t>Parvati</t>
  </si>
  <si>
    <t>Khanna</t>
  </si>
  <si>
    <t>Mathura</t>
  </si>
  <si>
    <t>Julie</t>
  </si>
  <si>
    <t>D'Souza</t>
  </si>
  <si>
    <t>Disha</t>
  </si>
  <si>
    <t>Parmar</t>
  </si>
  <si>
    <t>south</t>
  </si>
  <si>
    <t>Banglore</t>
  </si>
  <si>
    <t>Kabir</t>
  </si>
  <si>
    <t>Rishi</t>
  </si>
  <si>
    <t>Malik</t>
  </si>
  <si>
    <t>Harsha</t>
  </si>
  <si>
    <t>Tara</t>
  </si>
  <si>
    <t>Phule</t>
  </si>
  <si>
    <t>chennai</t>
  </si>
  <si>
    <t>Katti</t>
  </si>
  <si>
    <t>Surti</t>
  </si>
  <si>
    <t>Rakesh</t>
  </si>
  <si>
    <t>Kumar</t>
  </si>
  <si>
    <t>cochin</t>
  </si>
  <si>
    <t>Director</t>
  </si>
  <si>
    <t>Kuldeep</t>
  </si>
  <si>
    <t>Sharma</t>
  </si>
  <si>
    <t>Hydrabad</t>
  </si>
  <si>
    <t>Rupesh</t>
  </si>
  <si>
    <t>Sawant</t>
  </si>
  <si>
    <t>Jignesh</t>
  </si>
  <si>
    <t>Tripathi</t>
  </si>
  <si>
    <t>Veena</t>
  </si>
  <si>
    <t>Patil</t>
  </si>
  <si>
    <t>Ankur</t>
  </si>
  <si>
    <t>Manglore</t>
  </si>
  <si>
    <t>Arun</t>
  </si>
  <si>
    <t>Kirtikar</t>
  </si>
  <si>
    <t>Sardesai</t>
  </si>
  <si>
    <t>west</t>
  </si>
  <si>
    <t>if dept is marketing / finance then 10% bonus</t>
  </si>
  <si>
    <t>if salary is greater then 10,000, region is south then tax deduction</t>
  </si>
  <si>
    <t>if region is north and branch is agra then 2% tax</t>
  </si>
  <si>
    <t>If not delhi then travel allowence</t>
  </si>
  <si>
    <t>if salary &gt;15000 then 6.5% commision</t>
  </si>
  <si>
    <t>if dept personnel, region north then PF</t>
  </si>
  <si>
    <t>if not east then tax benefit</t>
  </si>
  <si>
    <t>if salary greater then 11000 then 7.3% increment.</t>
  </si>
  <si>
    <t>RAjesh</t>
  </si>
  <si>
    <t>Deshmukh</t>
  </si>
  <si>
    <t>FUNCTIONS</t>
  </si>
  <si>
    <t>Text Function</t>
  </si>
  <si>
    <t>Description</t>
  </si>
  <si>
    <t>Example</t>
  </si>
  <si>
    <t>Upper</t>
  </si>
  <si>
    <t>Converts a text into uppercase</t>
  </si>
  <si>
    <t>Lower</t>
  </si>
  <si>
    <t>Converts a text into lowercase</t>
  </si>
  <si>
    <t>Proper</t>
  </si>
  <si>
    <t>Converts a text into First character as capital</t>
  </si>
  <si>
    <t>Left</t>
  </si>
  <si>
    <t>Extracts characters from left</t>
  </si>
  <si>
    <t>Right</t>
  </si>
  <si>
    <t>Extracts characters from right</t>
  </si>
  <si>
    <t>Mid</t>
  </si>
  <si>
    <t>Extracts caracters from middle</t>
  </si>
  <si>
    <t>Concatenate</t>
  </si>
  <si>
    <t>Join text</t>
  </si>
  <si>
    <t>Len</t>
  </si>
  <si>
    <t>Find the length of string</t>
  </si>
  <si>
    <t>Exact</t>
  </si>
  <si>
    <t>Checks for two text are same or not</t>
  </si>
  <si>
    <t>Search</t>
  </si>
  <si>
    <t>Search for position of text</t>
  </si>
  <si>
    <t>Replace</t>
  </si>
  <si>
    <t>Changes the text</t>
  </si>
  <si>
    <t>Maths Functions</t>
  </si>
  <si>
    <t>Abs</t>
  </si>
  <si>
    <t>Converts negative number to positive number</t>
  </si>
  <si>
    <t>Int</t>
  </si>
  <si>
    <t xml:space="preserve">Discards decimals </t>
  </si>
  <si>
    <t>Mod</t>
  </si>
  <si>
    <t>Gives the remainder from division</t>
  </si>
  <si>
    <t>Sqrt</t>
  </si>
  <si>
    <t>Gives root value</t>
  </si>
  <si>
    <t>Power</t>
  </si>
  <si>
    <t>Gives the number raised to power of</t>
  </si>
  <si>
    <t>Round</t>
  </si>
  <si>
    <t>Rounds to nearest number</t>
  </si>
  <si>
    <t>Trunc</t>
  </si>
  <si>
    <t>Truncates to lower number</t>
  </si>
  <si>
    <t>Statistical Functions</t>
  </si>
  <si>
    <t>CountA</t>
  </si>
  <si>
    <t>Counts text and numbers</t>
  </si>
  <si>
    <t>Countblank</t>
  </si>
  <si>
    <t>Counts blank cells</t>
  </si>
  <si>
    <t>Date Functions</t>
  </si>
  <si>
    <t>Date</t>
  </si>
  <si>
    <t>Adds day, month, year</t>
  </si>
  <si>
    <t>Today</t>
  </si>
  <si>
    <t>Current date</t>
  </si>
  <si>
    <t>Now</t>
  </si>
  <si>
    <t>Current date and time</t>
  </si>
  <si>
    <t>Day</t>
  </si>
  <si>
    <t xml:space="preserve">Extracts day fromCurrent date </t>
  </si>
  <si>
    <t>Month</t>
  </si>
  <si>
    <t xml:space="preserve">Extracts month fromCurrent date </t>
  </si>
  <si>
    <t>Year</t>
  </si>
  <si>
    <t>Extracts year from Curent date</t>
  </si>
  <si>
    <t>Time</t>
  </si>
  <si>
    <t>Adds Hr, min, second</t>
  </si>
  <si>
    <t>Hour</t>
  </si>
  <si>
    <t>Extracts Hours from given time</t>
  </si>
  <si>
    <t>Minute</t>
  </si>
  <si>
    <t>Extracts Minutes from given time</t>
  </si>
  <si>
    <t>Second</t>
  </si>
  <si>
    <t>Extracts Seconds from given time</t>
  </si>
  <si>
    <t>Weekday</t>
  </si>
  <si>
    <t xml:space="preserve">Extracts day from Current date </t>
  </si>
  <si>
    <t>Information Functions</t>
  </si>
  <si>
    <t>IsBlank</t>
  </si>
  <si>
    <t>Returns true if blank cell or false if non blank cell</t>
  </si>
  <si>
    <t>IsError</t>
  </si>
  <si>
    <t>Returns error value</t>
  </si>
  <si>
    <t>Isnumber</t>
  </si>
  <si>
    <t>Returns true if data is number</t>
  </si>
  <si>
    <t>Istext</t>
  </si>
  <si>
    <t>Returns true if data is text</t>
  </si>
  <si>
    <t>q1</t>
  </si>
  <si>
    <t>q2</t>
  </si>
  <si>
    <t>q3</t>
  </si>
  <si>
    <t>amir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</si>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</sst>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8"/>
      <color rgb="FF000000"/>
      <name val="Calibri"/>
      <charset val="134"/>
    </font>
    <font>
      <sz val="16"/>
      <color rgb="FF000000"/>
      <name val="Calibri"/>
      <charset val="134"/>
    </font>
    <font>
      <sz val="12"/>
      <color rgb="FF000000"/>
      <name val="Calibri"/>
      <charset val="134"/>
    </font>
    <font>
      <b/>
      <sz val="10"/>
      <color theme="1"/>
      <name val="Arial"/>
      <charset val="134"/>
    </font>
    <font>
      <b/>
      <sz val="16"/>
      <color rgb="FFFF0000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8080"/>
        <bgColor rgb="FFFF8080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33CCCC"/>
        <bgColor rgb="FF33CCCC"/>
      </patternFill>
    </fill>
    <fill>
      <patternFill patternType="solid">
        <fgColor rgb="FFCC99FF"/>
        <bgColor rgb="FFCC99FF"/>
      </patternFill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 applyAlignment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5" fontId="2" fillId="3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3" borderId="5" xfId="0" applyFont="1" applyFill="1" applyBorder="1" applyAlignment="1">
      <alignment horizontal="center"/>
    </xf>
    <xf numFmtId="15" fontId="3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5" fontId="2" fillId="3" borderId="7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5" fontId="2" fillId="3" borderId="9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4" borderId="0" xfId="0" applyFont="1" applyFill="1" applyBorder="1"/>
    <xf numFmtId="0" fontId="8" fillId="5" borderId="0" xfId="0" applyFont="1" applyFill="1" applyBorder="1" applyAlignment="1">
      <alignment horizontal="center"/>
    </xf>
    <xf numFmtId="0" fontId="7" fillId="6" borderId="0" xfId="0" applyFont="1" applyFill="1" applyBorder="1"/>
    <xf numFmtId="0" fontId="7" fillId="7" borderId="0" xfId="0" applyFont="1" applyFill="1" applyBorder="1"/>
    <xf numFmtId="0" fontId="2" fillId="8" borderId="0" xfId="0" applyFont="1" applyFill="1" applyBorder="1"/>
    <xf numFmtId="0" fontId="2" fillId="9" borderId="0" xfId="0" applyFont="1" applyFill="1" applyBorder="1"/>
    <xf numFmtId="14" fontId="2" fillId="9" borderId="0" xfId="0" applyNumberFormat="1" applyFont="1" applyFill="1" applyBorder="1"/>
    <xf numFmtId="22" fontId="2" fillId="9" borderId="0" xfId="0" applyNumberFormat="1" applyFont="1" applyFill="1" applyBorder="1"/>
    <xf numFmtId="18" fontId="2" fillId="9" borderId="0" xfId="0" applyNumberFormat="1" applyFont="1" applyFill="1" applyBorder="1"/>
    <xf numFmtId="0" fontId="2" fillId="0" borderId="0" xfId="0" applyFont="1" applyBorder="1" applyAlignment="1">
      <alignment horizontal="right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FC3E-1BAB-472D-A01E-071B182B0B6C}">
  <sheetPr>
    <tabColor rgb="FFFF0000"/>
  </sheetPr>
  <dimension ref="A1:K1000"/>
  <sheetViews>
    <sheetView workbookViewId="0">
      <selection activeCell="F13" sqref="F13"/>
    </sheetView>
  </sheetViews>
  <sheetFormatPr defaultColWidth="12.625" defaultRowHeight="15" customHeight="1"/>
  <cols>
    <col min="1" max="26" width="7.625" style="4" customWidth="1"/>
    <col min="27" max="16384" width="12.625" style="4"/>
  </cols>
  <sheetData>
    <row r="1" spans="1:11" ht="23.25">
      <c r="A1" s="17" t="s">
        <v>155</v>
      </c>
      <c r="B1" s="17"/>
      <c r="C1" s="17"/>
      <c r="D1" s="17"/>
      <c r="E1" s="17"/>
      <c r="F1" s="17"/>
      <c r="G1" s="17"/>
      <c r="H1" s="17"/>
      <c r="I1" s="17"/>
      <c r="J1" s="18"/>
    </row>
    <row r="2" spans="1:11" ht="23.25">
      <c r="A2" s="17"/>
      <c r="B2" s="17"/>
      <c r="C2" s="17"/>
      <c r="D2" s="17"/>
      <c r="E2" s="17"/>
      <c r="F2" s="17"/>
      <c r="G2" s="17"/>
      <c r="H2" s="17"/>
      <c r="I2" s="17"/>
      <c r="J2" s="18"/>
    </row>
    <row r="3" spans="1:11" ht="23.25">
      <c r="A3" s="17" t="s">
        <v>156</v>
      </c>
      <c r="B3" s="17"/>
      <c r="C3" s="17"/>
      <c r="D3" s="17"/>
      <c r="E3" s="17"/>
      <c r="F3" s="17"/>
      <c r="G3" s="17"/>
      <c r="H3" s="17"/>
      <c r="I3" s="17"/>
      <c r="J3" s="18"/>
    </row>
    <row r="4" spans="1:11" ht="23.25">
      <c r="A4" s="17"/>
      <c r="B4" s="17"/>
      <c r="C4" s="17"/>
      <c r="D4" s="17"/>
      <c r="E4" s="17"/>
      <c r="F4" s="17"/>
      <c r="G4" s="17"/>
      <c r="H4" s="17"/>
      <c r="I4" s="17"/>
      <c r="J4" s="18"/>
    </row>
    <row r="5" spans="1:11" ht="23.25">
      <c r="A5" s="17" t="s">
        <v>157</v>
      </c>
      <c r="B5" s="17"/>
      <c r="C5" s="17"/>
      <c r="D5" s="17"/>
      <c r="E5" s="17"/>
      <c r="F5" s="17"/>
      <c r="G5" s="17"/>
      <c r="H5" s="17"/>
      <c r="I5" s="17"/>
      <c r="J5" s="18"/>
    </row>
    <row r="6" spans="1:11" ht="23.25">
      <c r="A6" s="17"/>
      <c r="B6" s="17"/>
      <c r="C6" s="17"/>
      <c r="D6" s="17"/>
      <c r="E6" s="17"/>
      <c r="F6" s="17"/>
      <c r="G6" s="17"/>
      <c r="H6" s="17"/>
      <c r="I6" s="17"/>
      <c r="J6" s="18"/>
    </row>
    <row r="7" spans="1:11" ht="23.25">
      <c r="A7" s="17" t="s">
        <v>158</v>
      </c>
      <c r="B7" s="17"/>
      <c r="C7" s="17"/>
      <c r="D7" s="17"/>
      <c r="E7" s="17"/>
      <c r="F7" s="17"/>
      <c r="G7" s="17"/>
      <c r="H7" s="17"/>
      <c r="I7" s="17"/>
      <c r="J7" s="18"/>
    </row>
    <row r="8" spans="1:11" ht="23.25">
      <c r="A8" s="17"/>
      <c r="B8" s="17"/>
      <c r="C8" s="17"/>
      <c r="D8" s="17"/>
      <c r="E8" s="17"/>
      <c r="F8" s="17"/>
      <c r="G8" s="17"/>
      <c r="H8" s="17"/>
      <c r="I8" s="17"/>
      <c r="J8" s="18"/>
    </row>
    <row r="9" spans="1:11" ht="23.25">
      <c r="A9" s="17" t="s">
        <v>159</v>
      </c>
      <c r="B9" s="17"/>
      <c r="C9" s="17"/>
      <c r="D9" s="17"/>
      <c r="E9" s="17"/>
      <c r="F9" s="17"/>
      <c r="G9" s="17"/>
      <c r="H9" s="17"/>
      <c r="I9" s="17"/>
      <c r="J9" s="18"/>
    </row>
    <row r="10" spans="1:11" ht="23.25">
      <c r="A10" s="17"/>
      <c r="B10" s="17"/>
      <c r="C10" s="17"/>
      <c r="D10" s="17"/>
      <c r="E10" s="17"/>
      <c r="F10" s="17"/>
      <c r="G10" s="17"/>
      <c r="H10" s="17"/>
      <c r="I10" s="17"/>
      <c r="J10" s="18"/>
    </row>
    <row r="11" spans="1:11" ht="23.25">
      <c r="A11" s="17" t="s">
        <v>160</v>
      </c>
      <c r="B11" s="17"/>
      <c r="C11" s="17"/>
      <c r="D11" s="17"/>
      <c r="E11" s="17"/>
      <c r="F11" s="17"/>
      <c r="G11" s="17"/>
      <c r="H11" s="17"/>
      <c r="I11" s="17"/>
      <c r="J11" s="18"/>
    </row>
    <row r="12" spans="1:11" ht="23.25">
      <c r="A12" s="17"/>
      <c r="B12" s="17"/>
      <c r="C12" s="17"/>
      <c r="D12" s="17"/>
      <c r="E12" s="17"/>
      <c r="F12" s="17"/>
      <c r="G12" s="17"/>
      <c r="H12" s="17"/>
      <c r="I12" s="17"/>
      <c r="J12" s="18"/>
      <c r="K12" s="19"/>
    </row>
    <row r="13" spans="1:11" ht="23.25">
      <c r="A13" s="17" t="s">
        <v>161</v>
      </c>
      <c r="B13" s="17"/>
      <c r="C13" s="17"/>
      <c r="D13" s="17"/>
      <c r="E13" s="17"/>
      <c r="F13" s="17"/>
      <c r="G13" s="17"/>
      <c r="H13" s="17"/>
      <c r="I13" s="17"/>
      <c r="J13" s="18"/>
    </row>
    <row r="14" spans="1:11" ht="23.25">
      <c r="A14" s="17"/>
      <c r="B14" s="17"/>
      <c r="C14" s="17"/>
      <c r="D14" s="17"/>
      <c r="E14" s="17"/>
      <c r="F14" s="17"/>
      <c r="G14" s="17"/>
      <c r="H14" s="17"/>
      <c r="I14" s="17"/>
      <c r="J14" s="18"/>
    </row>
    <row r="15" spans="1:11" ht="23.25">
      <c r="A15" s="17" t="s">
        <v>162</v>
      </c>
      <c r="B15" s="17"/>
      <c r="C15" s="17"/>
      <c r="D15" s="17"/>
      <c r="E15" s="17"/>
      <c r="F15" s="17"/>
      <c r="G15" s="17"/>
      <c r="H15" s="17"/>
      <c r="I15" s="17"/>
      <c r="J15" s="18"/>
    </row>
    <row r="16" spans="1:11" ht="23.25">
      <c r="A16" s="17"/>
      <c r="B16" s="17"/>
      <c r="C16" s="17"/>
      <c r="D16" s="17"/>
      <c r="E16" s="17"/>
      <c r="F16" s="17"/>
      <c r="G16" s="17"/>
      <c r="H16" s="17"/>
      <c r="I16" s="17"/>
      <c r="J16" s="18"/>
    </row>
    <row r="17" spans="1:10" ht="23.25">
      <c r="A17" s="17"/>
      <c r="B17" s="17"/>
      <c r="C17" s="17"/>
      <c r="D17" s="17"/>
      <c r="E17" s="17"/>
      <c r="F17" s="17"/>
      <c r="G17" s="17"/>
      <c r="H17" s="17"/>
      <c r="I17" s="17"/>
      <c r="J17" s="18"/>
    </row>
    <row r="18" spans="1:10" ht="21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ht="21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 ht="21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C0F0-16DF-4891-9D33-AF74C321924D}">
  <sheetPr filterMode="1"/>
  <dimension ref="A1:H1000"/>
  <sheetViews>
    <sheetView tabSelected="1" topLeftCell="A78" workbookViewId="0">
      <selection activeCell="R138" sqref="R138"/>
    </sheetView>
  </sheetViews>
  <sheetFormatPr defaultColWidth="12.625" defaultRowHeight="15" customHeight="1"/>
  <cols>
    <col min="1" max="1" width="7.625" style="4" customWidth="1"/>
    <col min="2" max="2" width="11.25" style="4" customWidth="1"/>
    <col min="3" max="3" width="11.625" style="4" customWidth="1"/>
    <col min="4" max="4" width="8.75" style="4" customWidth="1"/>
    <col min="5" max="5" width="7.25" style="4" customWidth="1"/>
    <col min="6" max="6" width="8.875" style="4" customWidth="1"/>
    <col min="7" max="7" width="8.75" style="4" customWidth="1"/>
    <col min="8" max="8" width="6.25" style="4" customWidth="1"/>
    <col min="9" max="26" width="7.625" style="4" customWidth="1"/>
    <col min="27" max="16384" width="12.625" style="4"/>
  </cols>
  <sheetData>
    <row r="1" spans="1:8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idden="1">
      <c r="A2" s="5">
        <v>1</v>
      </c>
      <c r="B2" s="6" t="s">
        <v>80</v>
      </c>
      <c r="C2" s="6" t="s">
        <v>81</v>
      </c>
      <c r="D2" s="6" t="s">
        <v>15</v>
      </c>
      <c r="E2" s="6" t="s">
        <v>37</v>
      </c>
      <c r="F2" s="6" t="s">
        <v>77</v>
      </c>
      <c r="G2" s="7">
        <v>28126</v>
      </c>
      <c r="H2" s="8">
        <v>21875</v>
      </c>
    </row>
    <row r="3" spans="1:8" hidden="1">
      <c r="A3" s="5">
        <v>2</v>
      </c>
      <c r="B3" s="6" t="s">
        <v>13</v>
      </c>
      <c r="C3" s="6" t="s">
        <v>14</v>
      </c>
      <c r="D3" s="6" t="s">
        <v>15</v>
      </c>
      <c r="E3" s="6" t="s">
        <v>11</v>
      </c>
      <c r="F3" s="6" t="s">
        <v>12</v>
      </c>
      <c r="G3" s="7">
        <v>28126</v>
      </c>
      <c r="H3" s="29">
        <v>17500</v>
      </c>
    </row>
    <row r="4" spans="1:8" hidden="1">
      <c r="A4" s="5">
        <v>3</v>
      </c>
      <c r="B4" s="6" t="s">
        <v>140</v>
      </c>
      <c r="C4" s="6" t="s">
        <v>141</v>
      </c>
      <c r="D4" s="6" t="s">
        <v>84</v>
      </c>
      <c r="E4" s="6" t="s">
        <v>125</v>
      </c>
      <c r="F4" s="6" t="s">
        <v>142</v>
      </c>
      <c r="G4" s="7">
        <v>36220</v>
      </c>
      <c r="H4" s="8">
        <v>7000</v>
      </c>
    </row>
    <row r="5" spans="1:8">
      <c r="A5" s="5">
        <v>4</v>
      </c>
      <c r="B5" s="6" t="s">
        <v>66</v>
      </c>
      <c r="C5" s="6" t="s">
        <v>67</v>
      </c>
      <c r="D5" s="6" t="s">
        <v>20</v>
      </c>
      <c r="E5" s="6" t="s">
        <v>37</v>
      </c>
      <c r="F5" s="6" t="s">
        <v>62</v>
      </c>
      <c r="G5" s="7">
        <v>29183</v>
      </c>
      <c r="H5" s="8">
        <v>12250</v>
      </c>
    </row>
    <row r="6" spans="1:8" hidden="1">
      <c r="A6" s="5">
        <v>5</v>
      </c>
      <c r="B6" s="6" t="s">
        <v>105</v>
      </c>
      <c r="C6" s="6" t="s">
        <v>106</v>
      </c>
      <c r="D6" s="6" t="s">
        <v>10</v>
      </c>
      <c r="E6" s="6" t="s">
        <v>37</v>
      </c>
      <c r="F6" s="6" t="s">
        <v>104</v>
      </c>
      <c r="G6" s="7">
        <v>32755</v>
      </c>
      <c r="H6" s="8">
        <v>21000</v>
      </c>
    </row>
    <row r="7" spans="1:8" hidden="1">
      <c r="A7" s="5">
        <v>6</v>
      </c>
      <c r="B7" s="6" t="s">
        <v>121</v>
      </c>
      <c r="C7" s="6" t="s">
        <v>122</v>
      </c>
      <c r="D7" s="6" t="s">
        <v>10</v>
      </c>
      <c r="E7" s="6" t="s">
        <v>37</v>
      </c>
      <c r="F7" s="6" t="s">
        <v>120</v>
      </c>
      <c r="G7" s="7">
        <v>32390</v>
      </c>
      <c r="H7" s="8">
        <v>12425</v>
      </c>
    </row>
    <row r="8" spans="1:8" hidden="1">
      <c r="A8" s="5">
        <v>8</v>
      </c>
      <c r="B8" s="6" t="s">
        <v>43</v>
      </c>
      <c r="C8" s="6" t="s">
        <v>44</v>
      </c>
      <c r="D8" s="6" t="s">
        <v>10</v>
      </c>
      <c r="E8" s="6" t="s">
        <v>37</v>
      </c>
      <c r="F8" s="6" t="s">
        <v>38</v>
      </c>
      <c r="G8" s="7">
        <v>32755</v>
      </c>
      <c r="H8" s="8">
        <v>12425</v>
      </c>
    </row>
    <row r="9" spans="1:8" hidden="1">
      <c r="A9" s="5">
        <v>9</v>
      </c>
      <c r="B9" s="6" t="s">
        <v>57</v>
      </c>
      <c r="C9" s="6" t="s">
        <v>58</v>
      </c>
      <c r="D9" s="6" t="s">
        <v>15</v>
      </c>
      <c r="E9" s="6" t="s">
        <v>37</v>
      </c>
      <c r="F9" s="6" t="s">
        <v>56</v>
      </c>
      <c r="G9" s="7">
        <v>36506</v>
      </c>
      <c r="H9" s="8">
        <v>14875</v>
      </c>
    </row>
    <row r="10" spans="1:8">
      <c r="A10" s="5">
        <v>10</v>
      </c>
      <c r="B10" s="9" t="s">
        <v>18</v>
      </c>
      <c r="C10" s="9" t="s">
        <v>19</v>
      </c>
      <c r="D10" s="9" t="s">
        <v>20</v>
      </c>
      <c r="E10" s="6" t="s">
        <v>11</v>
      </c>
      <c r="F10" s="9" t="s">
        <v>21</v>
      </c>
      <c r="G10" s="10">
        <v>28326</v>
      </c>
      <c r="H10" s="8">
        <v>15750</v>
      </c>
    </row>
    <row r="11" spans="1:8" hidden="1">
      <c r="A11" s="5">
        <v>12</v>
      </c>
      <c r="B11" s="6" t="s">
        <v>93</v>
      </c>
      <c r="C11" s="6" t="s">
        <v>94</v>
      </c>
      <c r="D11" s="6" t="s">
        <v>84</v>
      </c>
      <c r="E11" s="6" t="s">
        <v>37</v>
      </c>
      <c r="F11" s="6" t="s">
        <v>95</v>
      </c>
      <c r="G11" s="7">
        <v>30376</v>
      </c>
      <c r="H11" s="8">
        <v>21000</v>
      </c>
    </row>
    <row r="12" spans="1:8" hidden="1">
      <c r="A12" s="5">
        <v>14</v>
      </c>
      <c r="B12" s="9" t="s">
        <v>63</v>
      </c>
      <c r="C12" s="9" t="s">
        <v>74</v>
      </c>
      <c r="D12" s="9" t="s">
        <v>139</v>
      </c>
      <c r="E12" s="6" t="s">
        <v>125</v>
      </c>
      <c r="F12" s="9" t="s">
        <v>138</v>
      </c>
      <c r="G12" s="10">
        <v>31028</v>
      </c>
      <c r="H12" s="8">
        <v>49000</v>
      </c>
    </row>
    <row r="13" spans="1:8" hidden="1">
      <c r="A13" s="5">
        <v>15</v>
      </c>
      <c r="B13" s="6" t="s">
        <v>97</v>
      </c>
      <c r="C13" s="6" t="s">
        <v>98</v>
      </c>
      <c r="D13" s="6" t="s">
        <v>36</v>
      </c>
      <c r="E13" s="6" t="s">
        <v>37</v>
      </c>
      <c r="F13" s="6" t="s">
        <v>95</v>
      </c>
      <c r="G13" s="7">
        <v>31029</v>
      </c>
      <c r="H13" s="8">
        <v>14875</v>
      </c>
    </row>
    <row r="14" spans="1:8" hidden="1">
      <c r="A14" s="5">
        <v>16</v>
      </c>
      <c r="B14" s="6" t="s">
        <v>90</v>
      </c>
      <c r="C14" s="6" t="s">
        <v>91</v>
      </c>
      <c r="D14" s="6" t="s">
        <v>36</v>
      </c>
      <c r="E14" s="6" t="s">
        <v>37</v>
      </c>
      <c r="F14" s="6" t="s">
        <v>85</v>
      </c>
      <c r="G14" s="7">
        <v>31030</v>
      </c>
      <c r="H14" s="8">
        <v>14875</v>
      </c>
    </row>
    <row r="15" spans="1:8">
      <c r="A15" s="5">
        <v>19</v>
      </c>
      <c r="B15" s="6" t="s">
        <v>118</v>
      </c>
      <c r="C15" s="6" t="s">
        <v>119</v>
      </c>
      <c r="D15" s="6" t="s">
        <v>20</v>
      </c>
      <c r="E15" s="6" t="s">
        <v>37</v>
      </c>
      <c r="F15" s="6" t="s">
        <v>120</v>
      </c>
      <c r="G15" s="7">
        <v>31637</v>
      </c>
      <c r="H15" s="8">
        <v>10500</v>
      </c>
    </row>
    <row r="16" spans="1:8" hidden="1">
      <c r="A16" s="5">
        <v>20</v>
      </c>
      <c r="B16" s="6" t="s">
        <v>88</v>
      </c>
      <c r="C16" s="6" t="s">
        <v>89</v>
      </c>
      <c r="D16" s="6" t="s">
        <v>20</v>
      </c>
      <c r="E16" s="6" t="s">
        <v>37</v>
      </c>
      <c r="F16" s="6" t="s">
        <v>85</v>
      </c>
      <c r="G16" s="7">
        <v>36316</v>
      </c>
      <c r="H16" s="29">
        <v>5950</v>
      </c>
    </row>
    <row r="17" spans="1:8" hidden="1">
      <c r="A17" s="5">
        <v>21</v>
      </c>
      <c r="B17" s="6" t="s">
        <v>31</v>
      </c>
      <c r="C17" s="6" t="s">
        <v>32</v>
      </c>
      <c r="D17" s="6" t="s">
        <v>20</v>
      </c>
      <c r="E17" s="6" t="s">
        <v>11</v>
      </c>
      <c r="F17" s="6" t="s">
        <v>33</v>
      </c>
      <c r="G17" s="7">
        <v>36317</v>
      </c>
      <c r="H17" s="8">
        <v>7875</v>
      </c>
    </row>
    <row r="18" spans="1:8" hidden="1">
      <c r="A18" s="5">
        <v>26</v>
      </c>
      <c r="B18" s="6" t="s">
        <v>16</v>
      </c>
      <c r="C18" s="6" t="s">
        <v>17</v>
      </c>
      <c r="D18" s="6" t="s">
        <v>15</v>
      </c>
      <c r="E18" s="6" t="s">
        <v>11</v>
      </c>
      <c r="F18" s="6" t="s">
        <v>12</v>
      </c>
      <c r="G18" s="7">
        <v>30225</v>
      </c>
      <c r="H18" s="8">
        <v>19250</v>
      </c>
    </row>
    <row r="19" spans="1:8" hidden="1">
      <c r="A19" s="5">
        <v>27</v>
      </c>
      <c r="B19" s="6" t="s">
        <v>128</v>
      </c>
      <c r="C19" s="6" t="s">
        <v>129</v>
      </c>
      <c r="D19" s="6" t="s">
        <v>15</v>
      </c>
      <c r="E19" s="6" t="s">
        <v>125</v>
      </c>
      <c r="F19" s="6" t="s">
        <v>126</v>
      </c>
      <c r="G19" s="7">
        <v>33787</v>
      </c>
      <c r="H19" s="8">
        <v>13125</v>
      </c>
    </row>
    <row r="20" spans="1:8" hidden="1">
      <c r="A20" s="5">
        <v>29</v>
      </c>
      <c r="B20" s="6" t="s">
        <v>82</v>
      </c>
      <c r="C20" s="6" t="s">
        <v>83</v>
      </c>
      <c r="D20" s="6" t="s">
        <v>84</v>
      </c>
      <c r="E20" s="6" t="s">
        <v>37</v>
      </c>
      <c r="F20" s="6" t="s">
        <v>85</v>
      </c>
      <c r="G20" s="7">
        <v>35189</v>
      </c>
      <c r="H20" s="29">
        <v>9625</v>
      </c>
    </row>
    <row r="21" spans="1:8" ht="15.75" hidden="1" customHeight="1">
      <c r="A21" s="5">
        <v>30</v>
      </c>
      <c r="B21" s="9" t="s">
        <v>34</v>
      </c>
      <c r="C21" s="9" t="s">
        <v>35</v>
      </c>
      <c r="D21" s="6" t="s">
        <v>36</v>
      </c>
      <c r="E21" s="6" t="s">
        <v>37</v>
      </c>
      <c r="F21" s="9" t="s">
        <v>38</v>
      </c>
      <c r="G21" s="10">
        <v>32435</v>
      </c>
      <c r="H21" s="8">
        <v>14175</v>
      </c>
    </row>
    <row r="22" spans="1:8" ht="15.75" hidden="1" customHeight="1">
      <c r="A22" s="5">
        <v>31</v>
      </c>
      <c r="B22" s="6" t="s">
        <v>45</v>
      </c>
      <c r="C22" s="6" t="s">
        <v>46</v>
      </c>
      <c r="D22" s="6" t="s">
        <v>10</v>
      </c>
      <c r="E22" s="6" t="s">
        <v>37</v>
      </c>
      <c r="F22" s="6" t="s">
        <v>38</v>
      </c>
      <c r="G22" s="7">
        <v>30225</v>
      </c>
      <c r="H22" s="8">
        <v>15750</v>
      </c>
    </row>
    <row r="23" spans="1:8" ht="15.75" hidden="1" customHeight="1">
      <c r="A23" s="5">
        <v>32</v>
      </c>
      <c r="B23" s="9" t="s">
        <v>149</v>
      </c>
      <c r="C23" s="9" t="s">
        <v>71</v>
      </c>
      <c r="D23" s="9" t="s">
        <v>29</v>
      </c>
      <c r="E23" s="6" t="s">
        <v>125</v>
      </c>
      <c r="F23" s="9" t="s">
        <v>150</v>
      </c>
      <c r="G23" s="10">
        <v>30225</v>
      </c>
      <c r="H23" s="8">
        <v>15750</v>
      </c>
    </row>
    <row r="24" spans="1:8" ht="15.75" hidden="1" customHeight="1">
      <c r="A24" s="5">
        <v>33</v>
      </c>
      <c r="B24" s="6" t="s">
        <v>54</v>
      </c>
      <c r="C24" s="6" t="s">
        <v>55</v>
      </c>
      <c r="D24" s="6" t="s">
        <v>29</v>
      </c>
      <c r="E24" s="6" t="s">
        <v>37</v>
      </c>
      <c r="F24" s="6" t="s">
        <v>56</v>
      </c>
      <c r="G24" s="7">
        <v>35618</v>
      </c>
      <c r="H24" s="8">
        <v>7000</v>
      </c>
    </row>
    <row r="25" spans="1:8" ht="15.75" hidden="1" customHeight="1">
      <c r="A25" s="5">
        <v>34</v>
      </c>
      <c r="B25" s="6" t="s">
        <v>109</v>
      </c>
      <c r="C25" s="6" t="s">
        <v>110</v>
      </c>
      <c r="D25" s="6" t="s">
        <v>29</v>
      </c>
      <c r="E25" s="6" t="s">
        <v>37</v>
      </c>
      <c r="F25" s="6" t="s">
        <v>111</v>
      </c>
      <c r="G25" s="7">
        <v>33510</v>
      </c>
      <c r="H25" s="8">
        <v>8750</v>
      </c>
    </row>
    <row r="26" spans="1:8" ht="15.75" hidden="1" customHeight="1">
      <c r="A26" s="5">
        <v>35</v>
      </c>
      <c r="B26" s="6" t="s">
        <v>151</v>
      </c>
      <c r="C26" s="6" t="s">
        <v>71</v>
      </c>
      <c r="D26" s="6" t="s">
        <v>20</v>
      </c>
      <c r="E26" s="6" t="s">
        <v>125</v>
      </c>
      <c r="F26" s="6" t="s">
        <v>150</v>
      </c>
      <c r="G26" s="7">
        <v>33729</v>
      </c>
      <c r="H26" s="8">
        <v>9275</v>
      </c>
    </row>
    <row r="27" spans="1:8" ht="15.75" hidden="1" customHeight="1">
      <c r="A27" s="5">
        <v>38</v>
      </c>
      <c r="B27" s="9" t="s">
        <v>49</v>
      </c>
      <c r="C27" s="9" t="s">
        <v>50</v>
      </c>
      <c r="D27" s="9" t="s">
        <v>51</v>
      </c>
      <c r="E27" s="6" t="s">
        <v>37</v>
      </c>
      <c r="F27" s="9" t="s">
        <v>48</v>
      </c>
      <c r="G27" s="10">
        <v>30225</v>
      </c>
      <c r="H27" s="8">
        <v>24500</v>
      </c>
    </row>
    <row r="28" spans="1:8" ht="15.75" hidden="1" customHeight="1">
      <c r="A28" s="5">
        <v>39</v>
      </c>
      <c r="B28" s="6" t="s">
        <v>63</v>
      </c>
      <c r="C28" s="6" t="s">
        <v>64</v>
      </c>
      <c r="D28" s="6" t="s">
        <v>51</v>
      </c>
      <c r="E28" s="6" t="s">
        <v>37</v>
      </c>
      <c r="F28" s="6" t="s">
        <v>65</v>
      </c>
      <c r="G28" s="7">
        <v>28764</v>
      </c>
      <c r="H28" s="8">
        <v>24500</v>
      </c>
    </row>
    <row r="29" spans="1:8" ht="15.75" hidden="1" customHeight="1">
      <c r="A29" s="5">
        <v>41</v>
      </c>
      <c r="B29" s="6" t="s">
        <v>152</v>
      </c>
      <c r="C29" s="6" t="s">
        <v>153</v>
      </c>
      <c r="D29" s="6" t="s">
        <v>84</v>
      </c>
      <c r="E29" s="6" t="s">
        <v>154</v>
      </c>
      <c r="F29" s="6" t="s">
        <v>21</v>
      </c>
      <c r="G29" s="7">
        <v>35595</v>
      </c>
      <c r="H29" s="8">
        <v>18000</v>
      </c>
    </row>
    <row r="30" spans="1:8" ht="15.75" hidden="1" customHeight="1">
      <c r="A30" s="5">
        <v>45</v>
      </c>
      <c r="B30" s="6" t="s">
        <v>78</v>
      </c>
      <c r="C30" s="6" t="s">
        <v>79</v>
      </c>
      <c r="D30" s="6" t="s">
        <v>10</v>
      </c>
      <c r="E30" s="6" t="s">
        <v>37</v>
      </c>
      <c r="F30" s="6" t="s">
        <v>77</v>
      </c>
      <c r="G30" s="7">
        <v>35618</v>
      </c>
      <c r="H30" s="8">
        <v>11375</v>
      </c>
    </row>
    <row r="31" spans="1:8" ht="15.75" hidden="1" customHeight="1">
      <c r="A31" s="5">
        <v>46</v>
      </c>
      <c r="B31" s="6" t="s">
        <v>116</v>
      </c>
      <c r="C31" s="6" t="s">
        <v>117</v>
      </c>
      <c r="D31" s="6" t="s">
        <v>15</v>
      </c>
      <c r="E31" s="6" t="s">
        <v>37</v>
      </c>
      <c r="F31" s="6" t="s">
        <v>111</v>
      </c>
      <c r="G31" s="7">
        <v>33510</v>
      </c>
      <c r="H31" s="8">
        <v>15750</v>
      </c>
    </row>
    <row r="32" spans="1:8" ht="15.75" hidden="1" customHeight="1">
      <c r="A32" s="5">
        <v>47</v>
      </c>
      <c r="B32" s="6" t="s">
        <v>103</v>
      </c>
      <c r="C32" s="6" t="s">
        <v>71</v>
      </c>
      <c r="D32" s="6" t="s">
        <v>84</v>
      </c>
      <c r="E32" s="6" t="s">
        <v>37</v>
      </c>
      <c r="F32" s="6" t="s">
        <v>104</v>
      </c>
      <c r="G32" s="7">
        <v>32180</v>
      </c>
      <c r="H32" s="8">
        <v>15750</v>
      </c>
    </row>
    <row r="33" spans="1:8" ht="15.75" hidden="1" customHeight="1">
      <c r="A33" s="5">
        <v>49</v>
      </c>
      <c r="B33" s="6" t="s">
        <v>136</v>
      </c>
      <c r="C33" s="6" t="s">
        <v>137</v>
      </c>
      <c r="D33" s="6" t="s">
        <v>29</v>
      </c>
      <c r="E33" s="6" t="s">
        <v>125</v>
      </c>
      <c r="F33" s="6" t="s">
        <v>138</v>
      </c>
      <c r="G33" s="7">
        <v>32435</v>
      </c>
      <c r="H33" s="8">
        <v>15750</v>
      </c>
    </row>
    <row r="34" spans="1:8" ht="15.75" hidden="1" customHeight="1">
      <c r="A34" s="5">
        <v>51</v>
      </c>
      <c r="B34" s="6" t="s">
        <v>101</v>
      </c>
      <c r="C34" s="6" t="s">
        <v>102</v>
      </c>
      <c r="D34" s="6" t="s">
        <v>15</v>
      </c>
      <c r="E34" s="6" t="s">
        <v>37</v>
      </c>
      <c r="F34" s="6" t="s">
        <v>95</v>
      </c>
      <c r="G34" s="7">
        <v>32436</v>
      </c>
      <c r="H34" s="8">
        <v>15750</v>
      </c>
    </row>
    <row r="35" spans="1:8" ht="15.75" hidden="1" customHeight="1">
      <c r="A35" s="5">
        <v>52</v>
      </c>
      <c r="B35" s="6" t="s">
        <v>112</v>
      </c>
      <c r="C35" s="6" t="s">
        <v>113</v>
      </c>
      <c r="D35" s="6" t="s">
        <v>29</v>
      </c>
      <c r="E35" s="6" t="s">
        <v>37</v>
      </c>
      <c r="F35" s="6" t="s">
        <v>111</v>
      </c>
      <c r="G35" s="7">
        <v>32437</v>
      </c>
      <c r="H35" s="8">
        <v>19250</v>
      </c>
    </row>
    <row r="36" spans="1:8" ht="15.75" hidden="1" customHeight="1">
      <c r="A36" s="5">
        <v>55</v>
      </c>
      <c r="B36" s="6" t="s">
        <v>27</v>
      </c>
      <c r="C36" s="6" t="s">
        <v>28</v>
      </c>
      <c r="D36" s="6" t="s">
        <v>29</v>
      </c>
      <c r="E36" s="6" t="s">
        <v>11</v>
      </c>
      <c r="F36" s="6" t="s">
        <v>30</v>
      </c>
      <c r="G36" s="7">
        <v>31717</v>
      </c>
      <c r="H36" s="8">
        <v>15750</v>
      </c>
    </row>
    <row r="37" spans="1:8" ht="15.75" hidden="1" customHeight="1">
      <c r="A37" s="5">
        <v>57</v>
      </c>
      <c r="B37" s="6" t="s">
        <v>134</v>
      </c>
      <c r="C37" s="6" t="s">
        <v>135</v>
      </c>
      <c r="D37" s="6" t="s">
        <v>15</v>
      </c>
      <c r="E37" s="6" t="s">
        <v>125</v>
      </c>
      <c r="F37" s="6" t="s">
        <v>133</v>
      </c>
      <c r="G37" s="7">
        <v>34098</v>
      </c>
      <c r="H37" s="8">
        <v>14875</v>
      </c>
    </row>
    <row r="38" spans="1:8" ht="15.75" customHeight="1" thickBot="1">
      <c r="A38" s="11">
        <v>58</v>
      </c>
      <c r="B38" s="12" t="s">
        <v>39</v>
      </c>
      <c r="C38" s="12" t="s">
        <v>40</v>
      </c>
      <c r="D38" s="12" t="s">
        <v>20</v>
      </c>
      <c r="E38" s="12" t="s">
        <v>37</v>
      </c>
      <c r="F38" s="12" t="s">
        <v>38</v>
      </c>
      <c r="G38" s="13">
        <v>33182</v>
      </c>
      <c r="H38" s="8">
        <v>17500</v>
      </c>
    </row>
    <row r="39" spans="1:8" ht="15.75" hidden="1" customHeight="1">
      <c r="A39" s="14">
        <v>59</v>
      </c>
      <c r="B39" s="15" t="s">
        <v>123</v>
      </c>
      <c r="C39" s="15" t="s">
        <v>124</v>
      </c>
      <c r="D39" s="15" t="s">
        <v>84</v>
      </c>
      <c r="E39" s="15" t="s">
        <v>125</v>
      </c>
      <c r="F39" s="15" t="s">
        <v>126</v>
      </c>
      <c r="G39" s="16">
        <v>31791</v>
      </c>
      <c r="H39" s="8">
        <v>19250</v>
      </c>
    </row>
    <row r="40" spans="1:8" ht="15.75" hidden="1" customHeight="1">
      <c r="A40" s="5">
        <v>62</v>
      </c>
      <c r="B40" s="9" t="s">
        <v>107</v>
      </c>
      <c r="C40" s="9" t="s">
        <v>108</v>
      </c>
      <c r="D40" s="9" t="s">
        <v>15</v>
      </c>
      <c r="E40" s="6" t="s">
        <v>37</v>
      </c>
      <c r="F40" s="9" t="s">
        <v>104</v>
      </c>
      <c r="G40" s="10">
        <v>32107</v>
      </c>
      <c r="H40" s="8">
        <v>19250</v>
      </c>
    </row>
    <row r="41" spans="1:8" ht="15.75" hidden="1" customHeight="1">
      <c r="A41" s="5">
        <v>63</v>
      </c>
      <c r="B41" s="6" t="s">
        <v>99</v>
      </c>
      <c r="C41" s="6" t="s">
        <v>100</v>
      </c>
      <c r="D41" s="6" t="s">
        <v>10</v>
      </c>
      <c r="E41" s="6" t="s">
        <v>37</v>
      </c>
      <c r="F41" s="6" t="s">
        <v>95</v>
      </c>
      <c r="G41" s="7">
        <v>32440</v>
      </c>
      <c r="H41" s="8">
        <v>17500</v>
      </c>
    </row>
    <row r="42" spans="1:8" ht="15.75" hidden="1" customHeight="1">
      <c r="A42" s="5">
        <v>64</v>
      </c>
      <c r="B42" s="6" t="s">
        <v>147</v>
      </c>
      <c r="C42" s="6" t="s">
        <v>148</v>
      </c>
      <c r="D42" s="6" t="s">
        <v>36</v>
      </c>
      <c r="E42" s="6" t="s">
        <v>125</v>
      </c>
      <c r="F42" s="6" t="s">
        <v>142</v>
      </c>
      <c r="G42" s="7">
        <v>32441</v>
      </c>
      <c r="H42" s="8">
        <v>17500</v>
      </c>
    </row>
    <row r="43" spans="1:8" ht="15.75" hidden="1" customHeight="1">
      <c r="A43" s="5">
        <v>66</v>
      </c>
      <c r="B43" s="6" t="s">
        <v>41</v>
      </c>
      <c r="C43" s="6" t="s">
        <v>42</v>
      </c>
      <c r="D43" s="6" t="s">
        <v>36</v>
      </c>
      <c r="E43" s="6" t="s">
        <v>37</v>
      </c>
      <c r="F43" s="6" t="s">
        <v>38</v>
      </c>
      <c r="G43" s="7">
        <v>32443</v>
      </c>
      <c r="H43" s="8">
        <v>17500</v>
      </c>
    </row>
    <row r="44" spans="1:8" ht="15.75" hidden="1" customHeight="1">
      <c r="A44" s="5">
        <v>67</v>
      </c>
      <c r="B44" s="6" t="s">
        <v>114</v>
      </c>
      <c r="C44" s="6" t="s">
        <v>115</v>
      </c>
      <c r="D44" s="6" t="s">
        <v>36</v>
      </c>
      <c r="E44" s="6" t="s">
        <v>37</v>
      </c>
      <c r="F44" s="6" t="s">
        <v>111</v>
      </c>
      <c r="G44" s="7">
        <v>32444</v>
      </c>
      <c r="H44" s="8">
        <v>20125</v>
      </c>
    </row>
    <row r="45" spans="1:8" ht="15.75" hidden="1" customHeight="1">
      <c r="A45" s="5">
        <v>68</v>
      </c>
      <c r="B45" s="6" t="s">
        <v>73</v>
      </c>
      <c r="C45" s="6" t="s">
        <v>74</v>
      </c>
      <c r="D45" s="6" t="s">
        <v>15</v>
      </c>
      <c r="E45" s="6" t="s">
        <v>37</v>
      </c>
      <c r="F45" s="6" t="s">
        <v>62</v>
      </c>
      <c r="G45" s="7">
        <v>35034</v>
      </c>
      <c r="H45" s="8">
        <v>14000</v>
      </c>
    </row>
    <row r="46" spans="1:8" ht="15.75" hidden="1" customHeight="1">
      <c r="A46" s="5">
        <v>69</v>
      </c>
      <c r="B46" s="6" t="s">
        <v>70</v>
      </c>
      <c r="C46" s="6" t="s">
        <v>71</v>
      </c>
      <c r="D46" s="6" t="s">
        <v>36</v>
      </c>
      <c r="E46" s="6" t="s">
        <v>37</v>
      </c>
      <c r="F46" s="6" t="s">
        <v>65</v>
      </c>
      <c r="G46" s="7">
        <v>34761</v>
      </c>
      <c r="H46" s="8">
        <v>10000</v>
      </c>
    </row>
    <row r="47" spans="1:8" ht="15.75" hidden="1" customHeight="1">
      <c r="A47" s="5">
        <v>73</v>
      </c>
      <c r="B47" s="6" t="s">
        <v>86</v>
      </c>
      <c r="C47" s="6" t="s">
        <v>87</v>
      </c>
      <c r="D47" s="6" t="s">
        <v>29</v>
      </c>
      <c r="E47" s="6" t="s">
        <v>37</v>
      </c>
      <c r="F47" s="6" t="s">
        <v>85</v>
      </c>
      <c r="G47" s="7">
        <v>32439</v>
      </c>
      <c r="H47" s="8">
        <v>17500</v>
      </c>
    </row>
    <row r="48" spans="1:8" ht="15.75" hidden="1" customHeight="1">
      <c r="A48" s="5">
        <v>74</v>
      </c>
      <c r="B48" s="6" t="s">
        <v>22</v>
      </c>
      <c r="C48" s="6" t="s">
        <v>23</v>
      </c>
      <c r="D48" s="6" t="s">
        <v>15</v>
      </c>
      <c r="E48" s="6" t="s">
        <v>11</v>
      </c>
      <c r="F48" s="6" t="s">
        <v>21</v>
      </c>
      <c r="G48" s="7">
        <v>32440</v>
      </c>
      <c r="H48" s="8">
        <v>17500</v>
      </c>
    </row>
    <row r="49" spans="1:8" ht="15.75" hidden="1" customHeight="1">
      <c r="A49" s="5">
        <v>77</v>
      </c>
      <c r="B49" s="6" t="s">
        <v>72</v>
      </c>
      <c r="C49" s="6" t="s">
        <v>42</v>
      </c>
      <c r="D49" s="6" t="s">
        <v>10</v>
      </c>
      <c r="E49" s="6" t="s">
        <v>37</v>
      </c>
      <c r="F49" s="6" t="s">
        <v>62</v>
      </c>
      <c r="G49" s="7">
        <v>32443</v>
      </c>
      <c r="H49" s="8">
        <v>17500</v>
      </c>
    </row>
    <row r="50" spans="1:8" ht="15.75" customHeight="1">
      <c r="A50" s="5">
        <v>79</v>
      </c>
      <c r="B50" s="6" t="s">
        <v>68</v>
      </c>
      <c r="C50" s="6" t="s">
        <v>69</v>
      </c>
      <c r="D50" s="6" t="s">
        <v>20</v>
      </c>
      <c r="E50" s="6" t="s">
        <v>37</v>
      </c>
      <c r="F50" s="6" t="s">
        <v>62</v>
      </c>
      <c r="G50" s="7">
        <v>28792</v>
      </c>
      <c r="H50" s="8">
        <v>17500</v>
      </c>
    </row>
    <row r="51" spans="1:8" ht="15.75" customHeight="1">
      <c r="A51" s="5">
        <v>80</v>
      </c>
      <c r="B51" s="6" t="s">
        <v>75</v>
      </c>
      <c r="C51" s="6" t="s">
        <v>76</v>
      </c>
      <c r="D51" s="6" t="s">
        <v>20</v>
      </c>
      <c r="E51" s="6" t="s">
        <v>37</v>
      </c>
      <c r="F51" s="6" t="s">
        <v>77</v>
      </c>
      <c r="G51" s="7">
        <v>32446</v>
      </c>
      <c r="H51" s="8">
        <v>17500</v>
      </c>
    </row>
    <row r="52" spans="1:8" ht="15.75" hidden="1" customHeight="1">
      <c r="A52" s="5">
        <v>81</v>
      </c>
      <c r="B52" s="6" t="s">
        <v>131</v>
      </c>
      <c r="C52" s="6" t="s">
        <v>132</v>
      </c>
      <c r="D52" s="6" t="s">
        <v>29</v>
      </c>
      <c r="E52" s="6" t="s">
        <v>125</v>
      </c>
      <c r="F52" s="6" t="s">
        <v>133</v>
      </c>
      <c r="G52" s="7">
        <v>32447</v>
      </c>
      <c r="H52" s="8">
        <v>17500</v>
      </c>
    </row>
    <row r="53" spans="1:8" ht="15.75" hidden="1" customHeight="1">
      <c r="A53" s="5">
        <v>82</v>
      </c>
      <c r="B53" s="6" t="s">
        <v>8</v>
      </c>
      <c r="C53" s="6" t="s">
        <v>9</v>
      </c>
      <c r="D53" s="6" t="s">
        <v>10</v>
      </c>
      <c r="E53" s="6" t="s">
        <v>11</v>
      </c>
      <c r="F53" s="6" t="s">
        <v>12</v>
      </c>
      <c r="G53" s="7">
        <v>32448</v>
      </c>
      <c r="H53" s="8">
        <v>17500</v>
      </c>
    </row>
    <row r="54" spans="1:8" ht="15.75" hidden="1" customHeight="1">
      <c r="A54" s="5">
        <v>83</v>
      </c>
      <c r="B54" s="6" t="s">
        <v>47</v>
      </c>
      <c r="C54" s="6" t="s">
        <v>42</v>
      </c>
      <c r="D54" s="6" t="s">
        <v>29</v>
      </c>
      <c r="E54" s="6" t="s">
        <v>37</v>
      </c>
      <c r="F54" s="6" t="s">
        <v>48</v>
      </c>
      <c r="G54" s="7">
        <v>36221</v>
      </c>
      <c r="H54" s="8">
        <v>7000</v>
      </c>
    </row>
    <row r="55" spans="1:8" ht="15.75" hidden="1" customHeight="1">
      <c r="A55" s="5">
        <v>86</v>
      </c>
      <c r="B55" s="6" t="s">
        <v>96</v>
      </c>
      <c r="C55" s="6" t="s">
        <v>32</v>
      </c>
      <c r="D55" s="6" t="s">
        <v>29</v>
      </c>
      <c r="E55" s="6" t="s">
        <v>37</v>
      </c>
      <c r="F55" s="6" t="s">
        <v>95</v>
      </c>
      <c r="G55" s="7">
        <v>35810</v>
      </c>
      <c r="H55" s="8">
        <v>17500</v>
      </c>
    </row>
    <row r="56" spans="1:8" ht="15.75" customHeight="1">
      <c r="A56" s="5">
        <v>87</v>
      </c>
      <c r="B56" s="6" t="s">
        <v>145</v>
      </c>
      <c r="C56" s="6" t="s">
        <v>146</v>
      </c>
      <c r="D56" s="6" t="s">
        <v>20</v>
      </c>
      <c r="E56" s="6" t="s">
        <v>125</v>
      </c>
      <c r="F56" s="6" t="s">
        <v>142</v>
      </c>
      <c r="G56" s="7">
        <v>35811</v>
      </c>
      <c r="H56" s="8">
        <v>17500</v>
      </c>
    </row>
    <row r="57" spans="1:8" ht="15.75" hidden="1" customHeight="1">
      <c r="A57" s="5">
        <v>89</v>
      </c>
      <c r="B57" s="6" t="s">
        <v>52</v>
      </c>
      <c r="C57" s="6" t="s">
        <v>53</v>
      </c>
      <c r="D57" s="6" t="s">
        <v>15</v>
      </c>
      <c r="E57" s="6" t="s">
        <v>37</v>
      </c>
      <c r="F57" s="6" t="s">
        <v>48</v>
      </c>
      <c r="G57" s="7">
        <v>28907</v>
      </c>
      <c r="H57" s="8">
        <v>22750</v>
      </c>
    </row>
    <row r="58" spans="1:8" ht="15.75" hidden="1" customHeight="1">
      <c r="A58" s="5">
        <v>90</v>
      </c>
      <c r="B58" s="6" t="s">
        <v>92</v>
      </c>
      <c r="C58" s="6" t="s">
        <v>79</v>
      </c>
      <c r="D58" s="6" t="s">
        <v>10</v>
      </c>
      <c r="E58" s="6" t="s">
        <v>37</v>
      </c>
      <c r="F58" s="6" t="s">
        <v>85</v>
      </c>
      <c r="G58" s="7">
        <v>29226</v>
      </c>
      <c r="H58" s="8">
        <v>22750</v>
      </c>
    </row>
    <row r="59" spans="1:8" ht="15.75" customHeight="1">
      <c r="A59" s="5">
        <v>92</v>
      </c>
      <c r="B59" s="6" t="s">
        <v>24</v>
      </c>
      <c r="C59" s="6" t="s">
        <v>25</v>
      </c>
      <c r="D59" s="6" t="s">
        <v>20</v>
      </c>
      <c r="E59" s="6" t="s">
        <v>11</v>
      </c>
      <c r="F59" s="6" t="s">
        <v>26</v>
      </c>
      <c r="G59" s="7">
        <v>32603</v>
      </c>
      <c r="H59" s="8">
        <v>17325</v>
      </c>
    </row>
    <row r="60" spans="1:8" ht="15.75" hidden="1" customHeight="1">
      <c r="A60" s="5">
        <v>93</v>
      </c>
      <c r="B60" s="6" t="s">
        <v>130</v>
      </c>
      <c r="C60" s="6" t="s">
        <v>108</v>
      </c>
      <c r="D60" s="6" t="s">
        <v>15</v>
      </c>
      <c r="E60" s="6" t="s">
        <v>125</v>
      </c>
      <c r="F60" s="6" t="s">
        <v>126</v>
      </c>
      <c r="G60" s="7">
        <v>32604</v>
      </c>
      <c r="H60" s="8">
        <v>17325</v>
      </c>
    </row>
    <row r="61" spans="1:8" ht="15.75" customHeight="1">
      <c r="A61" s="5">
        <v>95</v>
      </c>
      <c r="B61" s="6" t="s">
        <v>127</v>
      </c>
      <c r="C61" s="6" t="s">
        <v>110</v>
      </c>
      <c r="D61" s="6" t="s">
        <v>20</v>
      </c>
      <c r="E61" s="6" t="s">
        <v>125</v>
      </c>
      <c r="F61" s="6" t="s">
        <v>126</v>
      </c>
      <c r="G61" s="7">
        <v>32606</v>
      </c>
      <c r="H61" s="8">
        <v>17325</v>
      </c>
    </row>
    <row r="62" spans="1:8" ht="15.75" customHeight="1">
      <c r="A62" s="5">
        <v>98</v>
      </c>
      <c r="B62" s="6" t="s">
        <v>59</v>
      </c>
      <c r="C62" s="6" t="s">
        <v>60</v>
      </c>
      <c r="D62" s="6" t="s">
        <v>61</v>
      </c>
      <c r="E62" s="6" t="s">
        <v>37</v>
      </c>
      <c r="F62" s="6" t="s">
        <v>62</v>
      </c>
      <c r="G62" s="7">
        <v>32609</v>
      </c>
      <c r="H62" s="8">
        <v>17325</v>
      </c>
    </row>
    <row r="63" spans="1:8" ht="15.75" hidden="1" customHeight="1" thickBot="1">
      <c r="A63" s="11">
        <v>100</v>
      </c>
      <c r="B63" s="12" t="s">
        <v>143</v>
      </c>
      <c r="C63" s="12" t="s">
        <v>144</v>
      </c>
      <c r="D63" s="12" t="s">
        <v>51</v>
      </c>
      <c r="E63" s="12" t="s">
        <v>125</v>
      </c>
      <c r="F63" s="12" t="s">
        <v>142</v>
      </c>
      <c r="G63" s="13">
        <v>36193</v>
      </c>
      <c r="H63" s="8">
        <v>7875</v>
      </c>
    </row>
    <row r="64" spans="1:8" ht="15.75" customHeight="1"/>
    <row r="65" spans="1:8" ht="15.75" customHeight="1"/>
    <row r="66" spans="1:8" ht="15.75" customHeight="1"/>
    <row r="67" spans="1:8" ht="15.75" customHeight="1"/>
    <row r="68" spans="1:8" ht="15.75" customHeight="1"/>
    <row r="69" spans="1:8" ht="15.75" customHeight="1"/>
    <row r="70" spans="1:8" ht="15.75" customHeight="1"/>
    <row r="71" spans="1:8" ht="15.75" customHeight="1"/>
    <row r="72" spans="1:8" ht="15.75" customHeight="1"/>
    <row r="73" spans="1:8" ht="15.75" customHeight="1"/>
    <row r="74" spans="1:8" ht="15.75" customHeight="1" thickBot="1">
      <c r="A74" s="1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3" t="s">
        <v>7</v>
      </c>
    </row>
    <row r="75" spans="1:8" ht="15.75" customHeight="1">
      <c r="A75" s="5">
        <v>1</v>
      </c>
      <c r="B75" s="6" t="s">
        <v>80</v>
      </c>
      <c r="C75" s="6" t="s">
        <v>81</v>
      </c>
      <c r="D75" s="6" t="s">
        <v>15</v>
      </c>
      <c r="E75" s="6" t="s">
        <v>37</v>
      </c>
      <c r="F75" s="6" t="s">
        <v>77</v>
      </c>
      <c r="G75" s="7">
        <v>28126</v>
      </c>
      <c r="H75" s="8">
        <v>21875</v>
      </c>
    </row>
    <row r="76" spans="1:8" ht="15.75" customHeight="1">
      <c r="A76" s="5">
        <v>2</v>
      </c>
      <c r="B76" s="6" t="s">
        <v>13</v>
      </c>
      <c r="C76" s="6" t="s">
        <v>14</v>
      </c>
      <c r="D76" s="6" t="s">
        <v>15</v>
      </c>
      <c r="E76" s="6" t="s">
        <v>11</v>
      </c>
      <c r="F76" s="6" t="s">
        <v>12</v>
      </c>
      <c r="G76" s="7">
        <v>28126</v>
      </c>
      <c r="H76" s="29">
        <v>17500</v>
      </c>
    </row>
    <row r="77" spans="1:8" ht="15.75" customHeight="1">
      <c r="A77" s="5">
        <v>3</v>
      </c>
      <c r="B77" s="6" t="s">
        <v>140</v>
      </c>
      <c r="C77" s="6" t="s">
        <v>141</v>
      </c>
      <c r="D77" s="6" t="s">
        <v>84</v>
      </c>
      <c r="E77" s="6" t="s">
        <v>125</v>
      </c>
      <c r="F77" s="6" t="s">
        <v>142</v>
      </c>
      <c r="G77" s="7">
        <v>36220</v>
      </c>
      <c r="H77" s="8">
        <v>7000</v>
      </c>
    </row>
    <row r="78" spans="1:8" ht="15.75" customHeight="1">
      <c r="A78" s="5">
        <v>4</v>
      </c>
      <c r="B78" s="6" t="s">
        <v>66</v>
      </c>
      <c r="C78" s="6" t="s">
        <v>67</v>
      </c>
      <c r="D78" s="6" t="s">
        <v>20</v>
      </c>
      <c r="E78" s="6" t="s">
        <v>37</v>
      </c>
      <c r="F78" s="6" t="s">
        <v>62</v>
      </c>
      <c r="G78" s="7">
        <v>29183</v>
      </c>
      <c r="H78" s="8">
        <v>12250</v>
      </c>
    </row>
    <row r="79" spans="1:8" ht="15.75" customHeight="1">
      <c r="A79" s="5">
        <v>5</v>
      </c>
      <c r="B79" s="6" t="s">
        <v>105</v>
      </c>
      <c r="C79" s="6" t="s">
        <v>106</v>
      </c>
      <c r="D79" s="6" t="s">
        <v>10</v>
      </c>
      <c r="E79" s="6" t="s">
        <v>37</v>
      </c>
      <c r="F79" s="6" t="s">
        <v>104</v>
      </c>
      <c r="G79" s="7">
        <v>32755</v>
      </c>
      <c r="H79" s="8">
        <v>21000</v>
      </c>
    </row>
    <row r="80" spans="1:8" ht="15.75" customHeight="1">
      <c r="A80" s="5">
        <v>6</v>
      </c>
      <c r="B80" s="6" t="s">
        <v>121</v>
      </c>
      <c r="C80" s="6" t="s">
        <v>122</v>
      </c>
      <c r="D80" s="6" t="s">
        <v>10</v>
      </c>
      <c r="E80" s="6" t="s">
        <v>37</v>
      </c>
      <c r="F80" s="6" t="s">
        <v>120</v>
      </c>
      <c r="G80" s="7">
        <v>32390</v>
      </c>
      <c r="H80" s="8">
        <v>12425</v>
      </c>
    </row>
    <row r="81" spans="1:8" ht="15.75" customHeight="1">
      <c r="A81" s="5">
        <v>8</v>
      </c>
      <c r="B81" s="6" t="s">
        <v>43</v>
      </c>
      <c r="C81" s="6" t="s">
        <v>44</v>
      </c>
      <c r="D81" s="6" t="s">
        <v>10</v>
      </c>
      <c r="E81" s="6" t="s">
        <v>37</v>
      </c>
      <c r="F81" s="6" t="s">
        <v>38</v>
      </c>
      <c r="G81" s="7">
        <v>32755</v>
      </c>
      <c r="H81" s="8">
        <v>12425</v>
      </c>
    </row>
    <row r="82" spans="1:8" ht="15.75" customHeight="1">
      <c r="A82" s="5">
        <v>9</v>
      </c>
      <c r="B82" s="6" t="s">
        <v>57</v>
      </c>
      <c r="C82" s="6" t="s">
        <v>58</v>
      </c>
      <c r="D82" s="6" t="s">
        <v>15</v>
      </c>
      <c r="E82" s="6" t="s">
        <v>37</v>
      </c>
      <c r="F82" s="6" t="s">
        <v>56</v>
      </c>
      <c r="G82" s="7">
        <v>36506</v>
      </c>
      <c r="H82" s="8">
        <v>14875</v>
      </c>
    </row>
    <row r="83" spans="1:8" ht="15.75" customHeight="1">
      <c r="A83" s="5">
        <v>10</v>
      </c>
      <c r="B83" s="9" t="s">
        <v>18</v>
      </c>
      <c r="C83" s="9" t="s">
        <v>19</v>
      </c>
      <c r="D83" s="9" t="s">
        <v>20</v>
      </c>
      <c r="E83" s="6" t="s">
        <v>11</v>
      </c>
      <c r="F83" s="9" t="s">
        <v>21</v>
      </c>
      <c r="G83" s="10">
        <v>28326</v>
      </c>
      <c r="H83" s="8">
        <v>15750</v>
      </c>
    </row>
    <row r="84" spans="1:8" ht="15.75" customHeight="1">
      <c r="A84" s="5">
        <v>12</v>
      </c>
      <c r="B84" s="6" t="s">
        <v>93</v>
      </c>
      <c r="C84" s="6" t="s">
        <v>94</v>
      </c>
      <c r="D84" s="6" t="s">
        <v>84</v>
      </c>
      <c r="E84" s="6" t="s">
        <v>37</v>
      </c>
      <c r="F84" s="6" t="s">
        <v>95</v>
      </c>
      <c r="G84" s="7">
        <v>30376</v>
      </c>
      <c r="H84" s="8">
        <v>21000</v>
      </c>
    </row>
    <row r="85" spans="1:8" ht="15.75" customHeight="1">
      <c r="A85" s="5">
        <v>14</v>
      </c>
      <c r="B85" s="9" t="s">
        <v>63</v>
      </c>
      <c r="C85" s="9" t="s">
        <v>74</v>
      </c>
      <c r="D85" s="9" t="s">
        <v>139</v>
      </c>
      <c r="E85" s="6" t="s">
        <v>125</v>
      </c>
      <c r="F85" s="9" t="s">
        <v>138</v>
      </c>
      <c r="G85" s="10">
        <v>31028</v>
      </c>
      <c r="H85" s="8">
        <v>49000</v>
      </c>
    </row>
    <row r="86" spans="1:8" ht="15.75" customHeight="1">
      <c r="A86" s="5">
        <v>15</v>
      </c>
      <c r="B86" s="6" t="s">
        <v>97</v>
      </c>
      <c r="C86" s="6" t="s">
        <v>98</v>
      </c>
      <c r="D86" s="6" t="s">
        <v>36</v>
      </c>
      <c r="E86" s="6" t="s">
        <v>37</v>
      </c>
      <c r="F86" s="6" t="s">
        <v>95</v>
      </c>
      <c r="G86" s="7">
        <v>31029</v>
      </c>
      <c r="H86" s="8">
        <v>14875</v>
      </c>
    </row>
    <row r="87" spans="1:8" ht="15.75" customHeight="1">
      <c r="A87" s="5">
        <v>16</v>
      </c>
      <c r="B87" s="6" t="s">
        <v>90</v>
      </c>
      <c r="C87" s="6" t="s">
        <v>91</v>
      </c>
      <c r="D87" s="6" t="s">
        <v>36</v>
      </c>
      <c r="E87" s="6" t="s">
        <v>37</v>
      </c>
      <c r="F87" s="6" t="s">
        <v>85</v>
      </c>
      <c r="G87" s="7">
        <v>31030</v>
      </c>
      <c r="H87" s="8">
        <v>14875</v>
      </c>
    </row>
    <row r="88" spans="1:8" ht="15.75" customHeight="1">
      <c r="A88" s="5">
        <v>19</v>
      </c>
      <c r="B88" s="6" t="s">
        <v>118</v>
      </c>
      <c r="C88" s="6" t="s">
        <v>119</v>
      </c>
      <c r="D88" s="6" t="s">
        <v>20</v>
      </c>
      <c r="E88" s="6" t="s">
        <v>37</v>
      </c>
      <c r="F88" s="6" t="s">
        <v>120</v>
      </c>
      <c r="G88" s="7">
        <v>31637</v>
      </c>
      <c r="H88" s="8">
        <v>10500</v>
      </c>
    </row>
    <row r="89" spans="1:8" ht="15.75" customHeight="1">
      <c r="A89" s="5">
        <v>20</v>
      </c>
      <c r="B89" s="6" t="s">
        <v>88</v>
      </c>
      <c r="C89" s="6" t="s">
        <v>89</v>
      </c>
      <c r="D89" s="6" t="s">
        <v>20</v>
      </c>
      <c r="E89" s="6" t="s">
        <v>37</v>
      </c>
      <c r="F89" s="6" t="s">
        <v>85</v>
      </c>
      <c r="G89" s="7">
        <v>36316</v>
      </c>
      <c r="H89" s="29">
        <v>5950</v>
      </c>
    </row>
    <row r="90" spans="1:8" ht="15.75" customHeight="1">
      <c r="A90" s="5">
        <v>21</v>
      </c>
      <c r="B90" s="6" t="s">
        <v>31</v>
      </c>
      <c r="C90" s="6" t="s">
        <v>32</v>
      </c>
      <c r="D90" s="6" t="s">
        <v>20</v>
      </c>
      <c r="E90" s="6" t="s">
        <v>11</v>
      </c>
      <c r="F90" s="6" t="s">
        <v>33</v>
      </c>
      <c r="G90" s="7">
        <v>36317</v>
      </c>
      <c r="H90" s="8">
        <v>7875</v>
      </c>
    </row>
    <row r="91" spans="1:8" ht="15.75" customHeight="1">
      <c r="A91" s="5">
        <v>26</v>
      </c>
      <c r="B91" s="6" t="s">
        <v>16</v>
      </c>
      <c r="C91" s="6" t="s">
        <v>17</v>
      </c>
      <c r="D91" s="6" t="s">
        <v>15</v>
      </c>
      <c r="E91" s="6" t="s">
        <v>11</v>
      </c>
      <c r="F91" s="6" t="s">
        <v>12</v>
      </c>
      <c r="G91" s="7">
        <v>30225</v>
      </c>
      <c r="H91" s="8">
        <v>19250</v>
      </c>
    </row>
    <row r="92" spans="1:8" ht="15.75" customHeight="1">
      <c r="A92" s="5">
        <v>27</v>
      </c>
      <c r="B92" s="6" t="s">
        <v>128</v>
      </c>
      <c r="C92" s="6" t="s">
        <v>129</v>
      </c>
      <c r="D92" s="6" t="s">
        <v>15</v>
      </c>
      <c r="E92" s="6" t="s">
        <v>125</v>
      </c>
      <c r="F92" s="6" t="s">
        <v>126</v>
      </c>
      <c r="G92" s="7">
        <v>33787</v>
      </c>
      <c r="H92" s="8">
        <v>13125</v>
      </c>
    </row>
    <row r="93" spans="1:8" ht="15.75" customHeight="1">
      <c r="A93" s="5">
        <v>29</v>
      </c>
      <c r="B93" s="6" t="s">
        <v>82</v>
      </c>
      <c r="C93" s="6" t="s">
        <v>83</v>
      </c>
      <c r="D93" s="6" t="s">
        <v>84</v>
      </c>
      <c r="E93" s="6" t="s">
        <v>37</v>
      </c>
      <c r="F93" s="6" t="s">
        <v>85</v>
      </c>
      <c r="G93" s="7">
        <v>35189</v>
      </c>
      <c r="H93" s="29">
        <v>9625</v>
      </c>
    </row>
    <row r="94" spans="1:8" ht="15.75" customHeight="1">
      <c r="A94" s="5">
        <v>30</v>
      </c>
      <c r="B94" s="9" t="s">
        <v>34</v>
      </c>
      <c r="C94" s="9" t="s">
        <v>35</v>
      </c>
      <c r="D94" s="6" t="s">
        <v>36</v>
      </c>
      <c r="E94" s="6" t="s">
        <v>37</v>
      </c>
      <c r="F94" s="9" t="s">
        <v>38</v>
      </c>
      <c r="G94" s="10">
        <v>32435</v>
      </c>
      <c r="H94" s="8">
        <v>14175</v>
      </c>
    </row>
    <row r="95" spans="1:8" ht="15.75" customHeight="1">
      <c r="A95" s="5">
        <v>31</v>
      </c>
      <c r="B95" s="6" t="s">
        <v>45</v>
      </c>
      <c r="C95" s="6" t="s">
        <v>46</v>
      </c>
      <c r="D95" s="6" t="s">
        <v>10</v>
      </c>
      <c r="E95" s="6" t="s">
        <v>37</v>
      </c>
      <c r="F95" s="6" t="s">
        <v>38</v>
      </c>
      <c r="G95" s="7">
        <v>30225</v>
      </c>
      <c r="H95" s="8">
        <v>15750</v>
      </c>
    </row>
    <row r="96" spans="1:8" ht="15.75" customHeight="1">
      <c r="A96" s="5">
        <v>32</v>
      </c>
      <c r="B96" s="9" t="s">
        <v>149</v>
      </c>
      <c r="C96" s="9" t="s">
        <v>71</v>
      </c>
      <c r="D96" s="9" t="s">
        <v>29</v>
      </c>
      <c r="E96" s="6" t="s">
        <v>125</v>
      </c>
      <c r="F96" s="9" t="s">
        <v>150</v>
      </c>
      <c r="G96" s="10">
        <v>30225</v>
      </c>
      <c r="H96" s="8">
        <v>15750</v>
      </c>
    </row>
    <row r="97" spans="1:8" ht="15.75" customHeight="1">
      <c r="A97" s="5">
        <v>33</v>
      </c>
      <c r="B97" s="6" t="s">
        <v>54</v>
      </c>
      <c r="C97" s="6" t="s">
        <v>55</v>
      </c>
      <c r="D97" s="6" t="s">
        <v>29</v>
      </c>
      <c r="E97" s="6" t="s">
        <v>37</v>
      </c>
      <c r="F97" s="6" t="s">
        <v>56</v>
      </c>
      <c r="G97" s="7">
        <v>35618</v>
      </c>
      <c r="H97" s="8">
        <v>7000</v>
      </c>
    </row>
    <row r="98" spans="1:8" ht="15.75" customHeight="1">
      <c r="A98" s="5">
        <v>34</v>
      </c>
      <c r="B98" s="6" t="s">
        <v>109</v>
      </c>
      <c r="C98" s="6" t="s">
        <v>110</v>
      </c>
      <c r="D98" s="6" t="s">
        <v>29</v>
      </c>
      <c r="E98" s="6" t="s">
        <v>37</v>
      </c>
      <c r="F98" s="6" t="s">
        <v>111</v>
      </c>
      <c r="G98" s="7">
        <v>33510</v>
      </c>
      <c r="H98" s="8">
        <v>8750</v>
      </c>
    </row>
    <row r="99" spans="1:8" ht="15.75" customHeight="1">
      <c r="A99" s="5">
        <v>35</v>
      </c>
      <c r="B99" s="6" t="s">
        <v>151</v>
      </c>
      <c r="C99" s="6" t="s">
        <v>71</v>
      </c>
      <c r="D99" s="6" t="s">
        <v>20</v>
      </c>
      <c r="E99" s="6" t="s">
        <v>125</v>
      </c>
      <c r="F99" s="6" t="s">
        <v>150</v>
      </c>
      <c r="G99" s="7">
        <v>33729</v>
      </c>
      <c r="H99" s="8">
        <v>9275</v>
      </c>
    </row>
    <row r="100" spans="1:8" ht="15.75" customHeight="1">
      <c r="A100" s="5">
        <v>38</v>
      </c>
      <c r="B100" s="9" t="s">
        <v>49</v>
      </c>
      <c r="C100" s="9" t="s">
        <v>50</v>
      </c>
      <c r="D100" s="9" t="s">
        <v>51</v>
      </c>
      <c r="E100" s="6" t="s">
        <v>37</v>
      </c>
      <c r="F100" s="9" t="s">
        <v>48</v>
      </c>
      <c r="G100" s="10">
        <v>30225</v>
      </c>
      <c r="H100" s="8">
        <v>24500</v>
      </c>
    </row>
    <row r="101" spans="1:8" ht="15.75" customHeight="1">
      <c r="A101" s="5">
        <v>39</v>
      </c>
      <c r="B101" s="6" t="s">
        <v>63</v>
      </c>
      <c r="C101" s="6" t="s">
        <v>64</v>
      </c>
      <c r="D101" s="6" t="s">
        <v>51</v>
      </c>
      <c r="E101" s="6" t="s">
        <v>37</v>
      </c>
      <c r="F101" s="6" t="s">
        <v>65</v>
      </c>
      <c r="G101" s="7">
        <v>28764</v>
      </c>
      <c r="H101" s="8">
        <v>24500</v>
      </c>
    </row>
    <row r="102" spans="1:8" ht="15.75" customHeight="1">
      <c r="A102" s="5">
        <v>41</v>
      </c>
      <c r="B102" s="6" t="s">
        <v>152</v>
      </c>
      <c r="C102" s="6" t="s">
        <v>153</v>
      </c>
      <c r="D102" s="6" t="s">
        <v>84</v>
      </c>
      <c r="E102" s="6" t="s">
        <v>154</v>
      </c>
      <c r="F102" s="6" t="s">
        <v>21</v>
      </c>
      <c r="G102" s="7">
        <v>35595</v>
      </c>
      <c r="H102" s="29">
        <v>18000</v>
      </c>
    </row>
    <row r="103" spans="1:8" ht="15.75" customHeight="1">
      <c r="A103" s="5">
        <v>45</v>
      </c>
      <c r="B103" s="6" t="s">
        <v>78</v>
      </c>
      <c r="C103" s="6" t="s">
        <v>79</v>
      </c>
      <c r="D103" s="6" t="s">
        <v>10</v>
      </c>
      <c r="E103" s="6" t="s">
        <v>37</v>
      </c>
      <c r="F103" s="6" t="s">
        <v>77</v>
      </c>
      <c r="G103" s="7">
        <v>35618</v>
      </c>
      <c r="H103" s="8">
        <v>11375</v>
      </c>
    </row>
    <row r="104" spans="1:8" ht="15.75" customHeight="1">
      <c r="A104" s="5">
        <v>46</v>
      </c>
      <c r="B104" s="6" t="s">
        <v>116</v>
      </c>
      <c r="C104" s="6" t="s">
        <v>117</v>
      </c>
      <c r="D104" s="6" t="s">
        <v>15</v>
      </c>
      <c r="E104" s="6" t="s">
        <v>37</v>
      </c>
      <c r="F104" s="6" t="s">
        <v>111</v>
      </c>
      <c r="G104" s="7">
        <v>33510</v>
      </c>
      <c r="H104" s="8">
        <v>15750</v>
      </c>
    </row>
    <row r="105" spans="1:8" ht="15.75" customHeight="1">
      <c r="A105" s="5">
        <v>47</v>
      </c>
      <c r="B105" s="6" t="s">
        <v>103</v>
      </c>
      <c r="C105" s="6" t="s">
        <v>71</v>
      </c>
      <c r="D105" s="6" t="s">
        <v>84</v>
      </c>
      <c r="E105" s="6" t="s">
        <v>37</v>
      </c>
      <c r="F105" s="6" t="s">
        <v>104</v>
      </c>
      <c r="G105" s="7">
        <v>32180</v>
      </c>
      <c r="H105" s="8">
        <v>15750</v>
      </c>
    </row>
    <row r="106" spans="1:8" ht="15.75" customHeight="1">
      <c r="A106" s="5">
        <v>49</v>
      </c>
      <c r="B106" s="6" t="s">
        <v>136</v>
      </c>
      <c r="C106" s="6" t="s">
        <v>137</v>
      </c>
      <c r="D106" s="6" t="s">
        <v>29</v>
      </c>
      <c r="E106" s="6" t="s">
        <v>125</v>
      </c>
      <c r="F106" s="6" t="s">
        <v>138</v>
      </c>
      <c r="G106" s="7">
        <v>32435</v>
      </c>
      <c r="H106" s="8">
        <v>15750</v>
      </c>
    </row>
    <row r="107" spans="1:8" ht="15.75" customHeight="1">
      <c r="A107" s="5">
        <v>51</v>
      </c>
      <c r="B107" s="6" t="s">
        <v>101</v>
      </c>
      <c r="C107" s="6" t="s">
        <v>102</v>
      </c>
      <c r="D107" s="6" t="s">
        <v>15</v>
      </c>
      <c r="E107" s="6" t="s">
        <v>37</v>
      </c>
      <c r="F107" s="6" t="s">
        <v>95</v>
      </c>
      <c r="G107" s="7">
        <v>32436</v>
      </c>
      <c r="H107" s="8">
        <v>15750</v>
      </c>
    </row>
    <row r="108" spans="1:8" ht="15.75" customHeight="1">
      <c r="A108" s="5">
        <v>52</v>
      </c>
      <c r="B108" s="6" t="s">
        <v>112</v>
      </c>
      <c r="C108" s="6" t="s">
        <v>113</v>
      </c>
      <c r="D108" s="6" t="s">
        <v>29</v>
      </c>
      <c r="E108" s="6" t="s">
        <v>37</v>
      </c>
      <c r="F108" s="6" t="s">
        <v>111</v>
      </c>
      <c r="G108" s="7">
        <v>32437</v>
      </c>
      <c r="H108" s="8">
        <v>19250</v>
      </c>
    </row>
    <row r="109" spans="1:8" ht="15.75" customHeight="1">
      <c r="A109" s="5">
        <v>55</v>
      </c>
      <c r="B109" s="6" t="s">
        <v>27</v>
      </c>
      <c r="C109" s="6" t="s">
        <v>28</v>
      </c>
      <c r="D109" s="6" t="s">
        <v>29</v>
      </c>
      <c r="E109" s="6" t="s">
        <v>11</v>
      </c>
      <c r="F109" s="6" t="s">
        <v>30</v>
      </c>
      <c r="G109" s="7">
        <v>31717</v>
      </c>
      <c r="H109" s="8">
        <v>15750</v>
      </c>
    </row>
    <row r="110" spans="1:8" ht="15.75" customHeight="1">
      <c r="A110" s="5">
        <v>57</v>
      </c>
      <c r="B110" s="6" t="s">
        <v>134</v>
      </c>
      <c r="C110" s="6" t="s">
        <v>135</v>
      </c>
      <c r="D110" s="6" t="s">
        <v>15</v>
      </c>
      <c r="E110" s="6" t="s">
        <v>125</v>
      </c>
      <c r="F110" s="6" t="s">
        <v>133</v>
      </c>
      <c r="G110" s="7">
        <v>34098</v>
      </c>
      <c r="H110" s="8">
        <v>14875</v>
      </c>
    </row>
    <row r="111" spans="1:8" ht="15.75" customHeight="1" thickBot="1">
      <c r="A111" s="11">
        <v>58</v>
      </c>
      <c r="B111" s="12" t="s">
        <v>39</v>
      </c>
      <c r="C111" s="12" t="s">
        <v>40</v>
      </c>
      <c r="D111" s="12" t="s">
        <v>20</v>
      </c>
      <c r="E111" s="12" t="s">
        <v>37</v>
      </c>
      <c r="F111" s="12" t="s">
        <v>38</v>
      </c>
      <c r="G111" s="13">
        <v>33182</v>
      </c>
      <c r="H111" s="8">
        <v>17500</v>
      </c>
    </row>
    <row r="112" spans="1:8" ht="15.75" customHeight="1">
      <c r="A112" s="14">
        <v>59</v>
      </c>
      <c r="B112" s="15" t="s">
        <v>123</v>
      </c>
      <c r="C112" s="15" t="s">
        <v>124</v>
      </c>
      <c r="D112" s="15" t="s">
        <v>84</v>
      </c>
      <c r="E112" s="15" t="s">
        <v>125</v>
      </c>
      <c r="F112" s="15" t="s">
        <v>126</v>
      </c>
      <c r="G112" s="16">
        <v>31791</v>
      </c>
      <c r="H112" s="8">
        <v>19250</v>
      </c>
    </row>
    <row r="113" spans="1:8" ht="15.75" customHeight="1">
      <c r="A113" s="5">
        <v>62</v>
      </c>
      <c r="B113" s="9" t="s">
        <v>107</v>
      </c>
      <c r="C113" s="9" t="s">
        <v>108</v>
      </c>
      <c r="D113" s="9" t="s">
        <v>15</v>
      </c>
      <c r="E113" s="6" t="s">
        <v>37</v>
      </c>
      <c r="F113" s="9" t="s">
        <v>104</v>
      </c>
      <c r="G113" s="10">
        <v>32107</v>
      </c>
      <c r="H113" s="8">
        <v>19250</v>
      </c>
    </row>
    <row r="114" spans="1:8" ht="15.75" customHeight="1">
      <c r="A114" s="5">
        <v>63</v>
      </c>
      <c r="B114" s="6" t="s">
        <v>99</v>
      </c>
      <c r="C114" s="6" t="s">
        <v>100</v>
      </c>
      <c r="D114" s="6" t="s">
        <v>10</v>
      </c>
      <c r="E114" s="6" t="s">
        <v>37</v>
      </c>
      <c r="F114" s="6" t="s">
        <v>95</v>
      </c>
      <c r="G114" s="7">
        <v>32440</v>
      </c>
      <c r="H114" s="8">
        <v>17500</v>
      </c>
    </row>
    <row r="115" spans="1:8" ht="15.75" customHeight="1">
      <c r="A115" s="5">
        <v>64</v>
      </c>
      <c r="B115" s="6" t="s">
        <v>147</v>
      </c>
      <c r="C115" s="6" t="s">
        <v>148</v>
      </c>
      <c r="D115" s="6" t="s">
        <v>36</v>
      </c>
      <c r="E115" s="6" t="s">
        <v>125</v>
      </c>
      <c r="F115" s="6" t="s">
        <v>142</v>
      </c>
      <c r="G115" s="7">
        <v>32441</v>
      </c>
      <c r="H115" s="8">
        <v>17500</v>
      </c>
    </row>
    <row r="116" spans="1:8" ht="15.75" customHeight="1">
      <c r="A116" s="5">
        <v>66</v>
      </c>
      <c r="B116" s="6" t="s">
        <v>41</v>
      </c>
      <c r="C116" s="6" t="s">
        <v>42</v>
      </c>
      <c r="D116" s="6" t="s">
        <v>36</v>
      </c>
      <c r="E116" s="6" t="s">
        <v>37</v>
      </c>
      <c r="F116" s="6" t="s">
        <v>38</v>
      </c>
      <c r="G116" s="7">
        <v>32443</v>
      </c>
      <c r="H116" s="8">
        <v>17500</v>
      </c>
    </row>
    <row r="117" spans="1:8" ht="15.75" customHeight="1">
      <c r="A117" s="5">
        <v>67</v>
      </c>
      <c r="B117" s="6" t="s">
        <v>114</v>
      </c>
      <c r="C117" s="6" t="s">
        <v>115</v>
      </c>
      <c r="D117" s="6" t="s">
        <v>36</v>
      </c>
      <c r="E117" s="6" t="s">
        <v>37</v>
      </c>
      <c r="F117" s="6" t="s">
        <v>111</v>
      </c>
      <c r="G117" s="7">
        <v>32444</v>
      </c>
      <c r="H117" s="8">
        <v>20125</v>
      </c>
    </row>
    <row r="118" spans="1:8" ht="15.75" customHeight="1">
      <c r="A118" s="5">
        <v>68</v>
      </c>
      <c r="B118" s="6" t="s">
        <v>73</v>
      </c>
      <c r="C118" s="6" t="s">
        <v>74</v>
      </c>
      <c r="D118" s="6" t="s">
        <v>15</v>
      </c>
      <c r="E118" s="6" t="s">
        <v>37</v>
      </c>
      <c r="F118" s="6" t="s">
        <v>62</v>
      </c>
      <c r="G118" s="7">
        <v>35034</v>
      </c>
      <c r="H118" s="8">
        <v>14000</v>
      </c>
    </row>
    <row r="119" spans="1:8" ht="15.75" customHeight="1">
      <c r="A119" s="5">
        <v>69</v>
      </c>
      <c r="B119" s="6" t="s">
        <v>70</v>
      </c>
      <c r="C119" s="6" t="s">
        <v>71</v>
      </c>
      <c r="D119" s="6" t="s">
        <v>36</v>
      </c>
      <c r="E119" s="6" t="s">
        <v>37</v>
      </c>
      <c r="F119" s="6" t="s">
        <v>65</v>
      </c>
      <c r="G119" s="7">
        <v>34761</v>
      </c>
      <c r="H119" s="8">
        <v>10000</v>
      </c>
    </row>
    <row r="120" spans="1:8" ht="15.75" customHeight="1">
      <c r="A120" s="5">
        <v>73</v>
      </c>
      <c r="B120" s="6" t="s">
        <v>86</v>
      </c>
      <c r="C120" s="6" t="s">
        <v>87</v>
      </c>
      <c r="D120" s="6" t="s">
        <v>29</v>
      </c>
      <c r="E120" s="6" t="s">
        <v>37</v>
      </c>
      <c r="F120" s="6" t="s">
        <v>85</v>
      </c>
      <c r="G120" s="7">
        <v>32439</v>
      </c>
      <c r="H120" s="8">
        <v>17500</v>
      </c>
    </row>
    <row r="121" spans="1:8" ht="15.75" customHeight="1">
      <c r="A121" s="5">
        <v>74</v>
      </c>
      <c r="B121" s="6" t="s">
        <v>22</v>
      </c>
      <c r="C121" s="6" t="s">
        <v>23</v>
      </c>
      <c r="D121" s="6" t="s">
        <v>15</v>
      </c>
      <c r="E121" s="6" t="s">
        <v>11</v>
      </c>
      <c r="F121" s="6" t="s">
        <v>21</v>
      </c>
      <c r="G121" s="7">
        <v>32440</v>
      </c>
      <c r="H121" s="8">
        <v>17500</v>
      </c>
    </row>
    <row r="122" spans="1:8" ht="15.75" customHeight="1">
      <c r="A122" s="5">
        <v>77</v>
      </c>
      <c r="B122" s="6" t="s">
        <v>72</v>
      </c>
      <c r="C122" s="6" t="s">
        <v>42</v>
      </c>
      <c r="D122" s="6" t="s">
        <v>10</v>
      </c>
      <c r="E122" s="6" t="s">
        <v>37</v>
      </c>
      <c r="F122" s="6" t="s">
        <v>62</v>
      </c>
      <c r="G122" s="7">
        <v>32443</v>
      </c>
      <c r="H122" s="8">
        <v>17500</v>
      </c>
    </row>
    <row r="123" spans="1:8" ht="15.75" customHeight="1">
      <c r="A123" s="5">
        <v>79</v>
      </c>
      <c r="B123" s="6" t="s">
        <v>68</v>
      </c>
      <c r="C123" s="6" t="s">
        <v>69</v>
      </c>
      <c r="D123" s="6" t="s">
        <v>20</v>
      </c>
      <c r="E123" s="6" t="s">
        <v>37</v>
      </c>
      <c r="F123" s="6" t="s">
        <v>62</v>
      </c>
      <c r="G123" s="7">
        <v>28792</v>
      </c>
      <c r="H123" s="8">
        <v>17500</v>
      </c>
    </row>
    <row r="124" spans="1:8" ht="15.75" customHeight="1">
      <c r="A124" s="5">
        <v>80</v>
      </c>
      <c r="B124" s="6" t="s">
        <v>75</v>
      </c>
      <c r="C124" s="6" t="s">
        <v>76</v>
      </c>
      <c r="D124" s="6" t="s">
        <v>20</v>
      </c>
      <c r="E124" s="6" t="s">
        <v>37</v>
      </c>
      <c r="F124" s="6" t="s">
        <v>77</v>
      </c>
      <c r="G124" s="7">
        <v>32446</v>
      </c>
      <c r="H124" s="8">
        <v>17500</v>
      </c>
    </row>
    <row r="125" spans="1:8" ht="15.75" customHeight="1">
      <c r="A125" s="5">
        <v>81</v>
      </c>
      <c r="B125" s="6" t="s">
        <v>131</v>
      </c>
      <c r="C125" s="6" t="s">
        <v>132</v>
      </c>
      <c r="D125" s="6" t="s">
        <v>29</v>
      </c>
      <c r="E125" s="6" t="s">
        <v>125</v>
      </c>
      <c r="F125" s="6" t="s">
        <v>133</v>
      </c>
      <c r="G125" s="7">
        <v>32447</v>
      </c>
      <c r="H125" s="8">
        <v>17500</v>
      </c>
    </row>
    <row r="126" spans="1:8" ht="15.75" customHeight="1">
      <c r="A126" s="5">
        <v>82</v>
      </c>
      <c r="B126" s="6" t="s">
        <v>8</v>
      </c>
      <c r="C126" s="6" t="s">
        <v>9</v>
      </c>
      <c r="D126" s="6" t="s">
        <v>10</v>
      </c>
      <c r="E126" s="6" t="s">
        <v>11</v>
      </c>
      <c r="F126" s="6" t="s">
        <v>12</v>
      </c>
      <c r="G126" s="7">
        <v>32448</v>
      </c>
      <c r="H126" s="8">
        <v>17500</v>
      </c>
    </row>
    <row r="127" spans="1:8" ht="15.75" customHeight="1">
      <c r="A127" s="5">
        <v>83</v>
      </c>
      <c r="B127" s="6" t="s">
        <v>47</v>
      </c>
      <c r="C127" s="6" t="s">
        <v>42</v>
      </c>
      <c r="D127" s="6" t="s">
        <v>29</v>
      </c>
      <c r="E127" s="6" t="s">
        <v>37</v>
      </c>
      <c r="F127" s="6" t="s">
        <v>48</v>
      </c>
      <c r="G127" s="7">
        <v>36221</v>
      </c>
      <c r="H127" s="8">
        <v>7000</v>
      </c>
    </row>
    <row r="128" spans="1:8" ht="15.75" customHeight="1">
      <c r="A128" s="5">
        <v>86</v>
      </c>
      <c r="B128" s="6" t="s">
        <v>96</v>
      </c>
      <c r="C128" s="6" t="s">
        <v>32</v>
      </c>
      <c r="D128" s="6" t="s">
        <v>29</v>
      </c>
      <c r="E128" s="6" t="s">
        <v>37</v>
      </c>
      <c r="F128" s="6" t="s">
        <v>95</v>
      </c>
      <c r="G128" s="7">
        <v>35810</v>
      </c>
      <c r="H128" s="8">
        <v>17500</v>
      </c>
    </row>
    <row r="129" spans="1:8" ht="15.75" customHeight="1">
      <c r="A129" s="5">
        <v>87</v>
      </c>
      <c r="B129" s="6" t="s">
        <v>145</v>
      </c>
      <c r="C129" s="6" t="s">
        <v>146</v>
      </c>
      <c r="D129" s="6" t="s">
        <v>20</v>
      </c>
      <c r="E129" s="6" t="s">
        <v>125</v>
      </c>
      <c r="F129" s="6" t="s">
        <v>142</v>
      </c>
      <c r="G129" s="7">
        <v>35811</v>
      </c>
      <c r="H129" s="8">
        <v>17500</v>
      </c>
    </row>
    <row r="130" spans="1:8" ht="15.75" customHeight="1">
      <c r="A130" s="5">
        <v>89</v>
      </c>
      <c r="B130" s="6" t="s">
        <v>52</v>
      </c>
      <c r="C130" s="6" t="s">
        <v>53</v>
      </c>
      <c r="D130" s="6" t="s">
        <v>15</v>
      </c>
      <c r="E130" s="6" t="s">
        <v>37</v>
      </c>
      <c r="F130" s="6" t="s">
        <v>48</v>
      </c>
      <c r="G130" s="7">
        <v>28907</v>
      </c>
      <c r="H130" s="8">
        <v>22750</v>
      </c>
    </row>
    <row r="131" spans="1:8" ht="15.75" customHeight="1">
      <c r="A131" s="5">
        <v>90</v>
      </c>
      <c r="B131" s="6" t="s">
        <v>92</v>
      </c>
      <c r="C131" s="6" t="s">
        <v>79</v>
      </c>
      <c r="D131" s="6" t="s">
        <v>10</v>
      </c>
      <c r="E131" s="6" t="s">
        <v>37</v>
      </c>
      <c r="F131" s="6" t="s">
        <v>85</v>
      </c>
      <c r="G131" s="7">
        <v>29226</v>
      </c>
      <c r="H131" s="8">
        <v>22750</v>
      </c>
    </row>
    <row r="132" spans="1:8" ht="15.75" customHeight="1">
      <c r="A132" s="5">
        <v>92</v>
      </c>
      <c r="B132" s="6" t="s">
        <v>24</v>
      </c>
      <c r="C132" s="6" t="s">
        <v>25</v>
      </c>
      <c r="D132" s="6" t="s">
        <v>20</v>
      </c>
      <c r="E132" s="6" t="s">
        <v>11</v>
      </c>
      <c r="F132" s="6" t="s">
        <v>26</v>
      </c>
      <c r="G132" s="7">
        <v>32603</v>
      </c>
      <c r="H132" s="8">
        <v>17325</v>
      </c>
    </row>
    <row r="133" spans="1:8" ht="15.75" customHeight="1">
      <c r="A133" s="5">
        <v>93</v>
      </c>
      <c r="B133" s="6" t="s">
        <v>130</v>
      </c>
      <c r="C133" s="6" t="s">
        <v>108</v>
      </c>
      <c r="D133" s="6" t="s">
        <v>15</v>
      </c>
      <c r="E133" s="6" t="s">
        <v>125</v>
      </c>
      <c r="F133" s="6" t="s">
        <v>126</v>
      </c>
      <c r="G133" s="7">
        <v>32604</v>
      </c>
      <c r="H133" s="8">
        <v>17325</v>
      </c>
    </row>
    <row r="134" spans="1:8" ht="15.75" customHeight="1">
      <c r="A134" s="5">
        <v>95</v>
      </c>
      <c r="B134" s="6" t="s">
        <v>127</v>
      </c>
      <c r="C134" s="6" t="s">
        <v>110</v>
      </c>
      <c r="D134" s="6" t="s">
        <v>20</v>
      </c>
      <c r="E134" s="6" t="s">
        <v>125</v>
      </c>
      <c r="F134" s="6" t="s">
        <v>126</v>
      </c>
      <c r="G134" s="7">
        <v>32606</v>
      </c>
      <c r="H134" s="8">
        <v>17325</v>
      </c>
    </row>
    <row r="135" spans="1:8" ht="15.75" customHeight="1">
      <c r="A135" s="5">
        <v>98</v>
      </c>
      <c r="B135" s="6" t="s">
        <v>59</v>
      </c>
      <c r="C135" s="6" t="s">
        <v>60</v>
      </c>
      <c r="D135" s="6" t="s">
        <v>61</v>
      </c>
      <c r="E135" s="6" t="s">
        <v>37</v>
      </c>
      <c r="F135" s="6" t="s">
        <v>62</v>
      </c>
      <c r="G135" s="7">
        <v>32609</v>
      </c>
      <c r="H135" s="8">
        <v>17325</v>
      </c>
    </row>
    <row r="136" spans="1:8" ht="15.75" customHeight="1" thickBot="1">
      <c r="A136" s="11">
        <v>100</v>
      </c>
      <c r="B136" s="12" t="s">
        <v>143</v>
      </c>
      <c r="C136" s="12" t="s">
        <v>144</v>
      </c>
      <c r="D136" s="12" t="s">
        <v>51</v>
      </c>
      <c r="E136" s="12" t="s">
        <v>125</v>
      </c>
      <c r="F136" s="12" t="s">
        <v>142</v>
      </c>
      <c r="G136" s="13">
        <v>36193</v>
      </c>
      <c r="H136" s="8">
        <v>7875</v>
      </c>
    </row>
    <row r="137" spans="1:8" ht="15.75" customHeight="1"/>
    <row r="138" spans="1:8" ht="15.75" customHeight="1"/>
    <row r="139" spans="1:8" ht="15.75" customHeight="1"/>
    <row r="140" spans="1:8" ht="15.75" customHeight="1"/>
    <row r="141" spans="1:8" ht="15.75" customHeight="1">
      <c r="A141" s="4" t="s">
        <v>243</v>
      </c>
    </row>
    <row r="142" spans="1:8" ht="15.75" customHeight="1" thickBot="1">
      <c r="A142" s="1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  <c r="H142" s="3" t="s">
        <v>7</v>
      </c>
    </row>
    <row r="143" spans="1:8" ht="15.75" customHeight="1">
      <c r="A143" s="5">
        <v>4</v>
      </c>
      <c r="B143" s="6" t="s">
        <v>66</v>
      </c>
      <c r="C143" s="6" t="s">
        <v>67</v>
      </c>
      <c r="D143" s="6" t="s">
        <v>20</v>
      </c>
      <c r="E143" s="6" t="s">
        <v>37</v>
      </c>
      <c r="F143" s="6" t="s">
        <v>62</v>
      </c>
      <c r="G143" s="7">
        <v>29183</v>
      </c>
      <c r="H143" s="8">
        <v>12250</v>
      </c>
    </row>
    <row r="144" spans="1:8" ht="15.75" customHeight="1">
      <c r="A144" s="5">
        <v>10</v>
      </c>
      <c r="B144" s="9" t="s">
        <v>18</v>
      </c>
      <c r="C144" s="9" t="s">
        <v>19</v>
      </c>
      <c r="D144" s="9" t="s">
        <v>20</v>
      </c>
      <c r="E144" s="6" t="s">
        <v>11</v>
      </c>
      <c r="F144" s="9" t="s">
        <v>21</v>
      </c>
      <c r="G144" s="10">
        <v>28326</v>
      </c>
      <c r="H144" s="8">
        <v>15750</v>
      </c>
    </row>
    <row r="145" spans="1:8" ht="15.75" customHeight="1">
      <c r="A145" s="5">
        <v>19</v>
      </c>
      <c r="B145" s="6" t="s">
        <v>118</v>
      </c>
      <c r="C145" s="6" t="s">
        <v>119</v>
      </c>
      <c r="D145" s="6" t="s">
        <v>20</v>
      </c>
      <c r="E145" s="6" t="s">
        <v>37</v>
      </c>
      <c r="F145" s="6" t="s">
        <v>120</v>
      </c>
      <c r="G145" s="7">
        <v>31637</v>
      </c>
      <c r="H145" s="8">
        <v>10500</v>
      </c>
    </row>
    <row r="146" spans="1:8" ht="15.75" customHeight="1">
      <c r="A146" s="5">
        <v>20</v>
      </c>
      <c r="B146" s="6" t="s">
        <v>88</v>
      </c>
      <c r="C146" s="6" t="s">
        <v>89</v>
      </c>
      <c r="D146" s="6" t="s">
        <v>20</v>
      </c>
      <c r="E146" s="6" t="s">
        <v>37</v>
      </c>
      <c r="F146" s="6" t="s">
        <v>85</v>
      </c>
      <c r="G146" s="7">
        <v>36316</v>
      </c>
      <c r="H146" s="29">
        <v>5950</v>
      </c>
    </row>
    <row r="147" spans="1:8" ht="15.75" customHeight="1">
      <c r="A147" s="5">
        <v>21</v>
      </c>
      <c r="B147" s="6" t="s">
        <v>31</v>
      </c>
      <c r="C147" s="6" t="s">
        <v>32</v>
      </c>
      <c r="D147" s="6" t="s">
        <v>20</v>
      </c>
      <c r="E147" s="6" t="s">
        <v>11</v>
      </c>
      <c r="F147" s="6" t="s">
        <v>33</v>
      </c>
      <c r="G147" s="7">
        <v>36317</v>
      </c>
      <c r="H147" s="8">
        <v>7875</v>
      </c>
    </row>
    <row r="148" spans="1:8" ht="15.75" customHeight="1">
      <c r="A148" s="5">
        <v>35</v>
      </c>
      <c r="B148" s="6" t="s">
        <v>151</v>
      </c>
      <c r="C148" s="6" t="s">
        <v>71</v>
      </c>
      <c r="D148" s="6" t="s">
        <v>20</v>
      </c>
      <c r="E148" s="6" t="s">
        <v>125</v>
      </c>
      <c r="F148" s="6" t="s">
        <v>150</v>
      </c>
      <c r="G148" s="7">
        <v>33729</v>
      </c>
      <c r="H148" s="8">
        <v>9275</v>
      </c>
    </row>
    <row r="149" spans="1:8" ht="15.75" customHeight="1" thickBot="1">
      <c r="A149" s="11">
        <v>58</v>
      </c>
      <c r="B149" s="12" t="s">
        <v>39</v>
      </c>
      <c r="C149" s="12" t="s">
        <v>40</v>
      </c>
      <c r="D149" s="12" t="s">
        <v>20</v>
      </c>
      <c r="E149" s="12" t="s">
        <v>37</v>
      </c>
      <c r="F149" s="12" t="s">
        <v>38</v>
      </c>
      <c r="G149" s="13">
        <v>33182</v>
      </c>
      <c r="H149" s="8">
        <v>17500</v>
      </c>
    </row>
    <row r="150" spans="1:8" ht="15.75" customHeight="1">
      <c r="A150" s="5">
        <v>79</v>
      </c>
      <c r="B150" s="6" t="s">
        <v>68</v>
      </c>
      <c r="C150" s="6" t="s">
        <v>69</v>
      </c>
      <c r="D150" s="6" t="s">
        <v>20</v>
      </c>
      <c r="E150" s="6" t="s">
        <v>37</v>
      </c>
      <c r="F150" s="6" t="s">
        <v>62</v>
      </c>
      <c r="G150" s="7">
        <v>28792</v>
      </c>
      <c r="H150" s="8">
        <v>17500</v>
      </c>
    </row>
    <row r="151" spans="1:8" ht="15.75" customHeight="1">
      <c r="A151" s="5">
        <v>80</v>
      </c>
      <c r="B151" s="6" t="s">
        <v>75</v>
      </c>
      <c r="C151" s="6" t="s">
        <v>76</v>
      </c>
      <c r="D151" s="6" t="s">
        <v>20</v>
      </c>
      <c r="E151" s="6" t="s">
        <v>37</v>
      </c>
      <c r="F151" s="6" t="s">
        <v>77</v>
      </c>
      <c r="G151" s="7">
        <v>32446</v>
      </c>
      <c r="H151" s="8">
        <v>17500</v>
      </c>
    </row>
    <row r="152" spans="1:8" ht="15.75" customHeight="1">
      <c r="A152" s="5">
        <v>87</v>
      </c>
      <c r="B152" s="6" t="s">
        <v>145</v>
      </c>
      <c r="C152" s="6" t="s">
        <v>146</v>
      </c>
      <c r="D152" s="6" t="s">
        <v>20</v>
      </c>
      <c r="E152" s="6" t="s">
        <v>125</v>
      </c>
      <c r="F152" s="6" t="s">
        <v>142</v>
      </c>
      <c r="G152" s="7">
        <v>35811</v>
      </c>
      <c r="H152" s="8">
        <v>17500</v>
      </c>
    </row>
    <row r="153" spans="1:8" ht="15.75" customHeight="1">
      <c r="A153" s="5">
        <v>92</v>
      </c>
      <c r="B153" s="6" t="s">
        <v>24</v>
      </c>
      <c r="C153" s="6" t="s">
        <v>25</v>
      </c>
      <c r="D153" s="6" t="s">
        <v>20</v>
      </c>
      <c r="E153" s="6" t="s">
        <v>11</v>
      </c>
      <c r="F153" s="6" t="s">
        <v>26</v>
      </c>
      <c r="G153" s="7">
        <v>32603</v>
      </c>
      <c r="H153" s="8">
        <v>17325</v>
      </c>
    </row>
    <row r="154" spans="1:8" ht="15.75" customHeight="1">
      <c r="A154" s="5">
        <v>95</v>
      </c>
      <c r="B154" s="6" t="s">
        <v>127</v>
      </c>
      <c r="C154" s="6" t="s">
        <v>110</v>
      </c>
      <c r="D154" s="6" t="s">
        <v>20</v>
      </c>
      <c r="E154" s="6" t="s">
        <v>125</v>
      </c>
      <c r="F154" s="6" t="s">
        <v>126</v>
      </c>
      <c r="G154" s="7">
        <v>32606</v>
      </c>
      <c r="H154" s="8">
        <v>17325</v>
      </c>
    </row>
    <row r="155" spans="1:8" ht="15.75" customHeight="1">
      <c r="A155" s="5">
        <v>98</v>
      </c>
      <c r="B155" s="6" t="s">
        <v>59</v>
      </c>
      <c r="C155" s="6" t="s">
        <v>60</v>
      </c>
      <c r="D155" s="6" t="s">
        <v>61</v>
      </c>
      <c r="E155" s="6" t="s">
        <v>37</v>
      </c>
      <c r="F155" s="6" t="s">
        <v>62</v>
      </c>
      <c r="G155" s="7">
        <v>32609</v>
      </c>
      <c r="H155" s="8">
        <v>17325</v>
      </c>
    </row>
    <row r="156" spans="1:8" ht="15.75" customHeight="1"/>
    <row r="157" spans="1:8" ht="15.75" customHeight="1">
      <c r="A157" s="4" t="s">
        <v>244</v>
      </c>
    </row>
    <row r="158" spans="1:8" ht="15.75" customHeight="1" thickBot="1">
      <c r="A158" s="1" t="s">
        <v>0</v>
      </c>
      <c r="B158" s="2" t="s">
        <v>1</v>
      </c>
      <c r="C158" s="2" t="s">
        <v>2</v>
      </c>
      <c r="D158" s="2" t="s">
        <v>3</v>
      </c>
      <c r="E158" s="2" t="s">
        <v>4</v>
      </c>
      <c r="F158" s="2" t="s">
        <v>5</v>
      </c>
      <c r="G158" s="2" t="s">
        <v>6</v>
      </c>
      <c r="H158" s="3" t="s">
        <v>7</v>
      </c>
    </row>
    <row r="159" spans="1:8" ht="15.75" customHeight="1">
      <c r="A159" s="5">
        <v>3</v>
      </c>
      <c r="B159" s="6" t="s">
        <v>140</v>
      </c>
      <c r="C159" s="6" t="s">
        <v>141</v>
      </c>
      <c r="D159" s="6" t="s">
        <v>84</v>
      </c>
      <c r="E159" s="6" t="s">
        <v>125</v>
      </c>
      <c r="F159" s="6" t="s">
        <v>142</v>
      </c>
      <c r="G159" s="7">
        <v>36220</v>
      </c>
      <c r="H159" s="8">
        <v>7000</v>
      </c>
    </row>
    <row r="160" spans="1:8" ht="15.75" customHeight="1">
      <c r="A160" s="5">
        <v>14</v>
      </c>
      <c r="B160" s="9" t="s">
        <v>63</v>
      </c>
      <c r="C160" s="9" t="s">
        <v>74</v>
      </c>
      <c r="D160" s="9" t="s">
        <v>139</v>
      </c>
      <c r="E160" s="6" t="s">
        <v>125</v>
      </c>
      <c r="F160" s="9" t="s">
        <v>138</v>
      </c>
      <c r="G160" s="10">
        <v>31028</v>
      </c>
      <c r="H160" s="8">
        <v>49000</v>
      </c>
    </row>
    <row r="161" spans="1:8" ht="15.75" customHeight="1">
      <c r="A161" s="5">
        <v>27</v>
      </c>
      <c r="B161" s="6" t="s">
        <v>128</v>
      </c>
      <c r="C161" s="6" t="s">
        <v>129</v>
      </c>
      <c r="D161" s="6" t="s">
        <v>15</v>
      </c>
      <c r="E161" s="6" t="s">
        <v>125</v>
      </c>
      <c r="F161" s="6" t="s">
        <v>126</v>
      </c>
      <c r="G161" s="7">
        <v>33787</v>
      </c>
      <c r="H161" s="8">
        <v>13125</v>
      </c>
    </row>
    <row r="162" spans="1:8" ht="15.75" customHeight="1">
      <c r="A162" s="5">
        <v>32</v>
      </c>
      <c r="B162" s="9" t="s">
        <v>149</v>
      </c>
      <c r="C162" s="9" t="s">
        <v>71</v>
      </c>
      <c r="D162" s="9" t="s">
        <v>29</v>
      </c>
      <c r="E162" s="6" t="s">
        <v>125</v>
      </c>
      <c r="F162" s="9" t="s">
        <v>150</v>
      </c>
      <c r="G162" s="10">
        <v>30225</v>
      </c>
      <c r="H162" s="8">
        <v>15750</v>
      </c>
    </row>
    <row r="163" spans="1:8" ht="15.75" customHeight="1">
      <c r="A163" s="5">
        <v>35</v>
      </c>
      <c r="B163" s="6" t="s">
        <v>151</v>
      </c>
      <c r="C163" s="6" t="s">
        <v>71</v>
      </c>
      <c r="D163" s="6" t="s">
        <v>20</v>
      </c>
      <c r="E163" s="6" t="s">
        <v>125</v>
      </c>
      <c r="F163" s="6" t="s">
        <v>150</v>
      </c>
      <c r="G163" s="7">
        <v>33729</v>
      </c>
      <c r="H163" s="8">
        <v>9275</v>
      </c>
    </row>
    <row r="164" spans="1:8" ht="15.75" customHeight="1">
      <c r="A164" s="5">
        <v>49</v>
      </c>
      <c r="B164" s="6" t="s">
        <v>136</v>
      </c>
      <c r="C164" s="6" t="s">
        <v>137</v>
      </c>
      <c r="D164" s="6" t="s">
        <v>29</v>
      </c>
      <c r="E164" s="6" t="s">
        <v>125</v>
      </c>
      <c r="F164" s="6" t="s">
        <v>138</v>
      </c>
      <c r="G164" s="7">
        <v>32435</v>
      </c>
      <c r="H164" s="8">
        <v>15750</v>
      </c>
    </row>
    <row r="165" spans="1:8" ht="15.75" customHeight="1" thickBot="1">
      <c r="A165" s="5">
        <v>57</v>
      </c>
      <c r="B165" s="6" t="s">
        <v>134</v>
      </c>
      <c r="C165" s="6" t="s">
        <v>135</v>
      </c>
      <c r="D165" s="6" t="s">
        <v>15</v>
      </c>
      <c r="E165" s="6" t="s">
        <v>125</v>
      </c>
      <c r="F165" s="6" t="s">
        <v>133</v>
      </c>
      <c r="G165" s="7">
        <v>34098</v>
      </c>
      <c r="H165" s="8">
        <v>14875</v>
      </c>
    </row>
    <row r="166" spans="1:8" ht="15.75" customHeight="1">
      <c r="A166" s="14">
        <v>59</v>
      </c>
      <c r="B166" s="15" t="s">
        <v>123</v>
      </c>
      <c r="C166" s="15" t="s">
        <v>124</v>
      </c>
      <c r="D166" s="15" t="s">
        <v>84</v>
      </c>
      <c r="E166" s="15" t="s">
        <v>125</v>
      </c>
      <c r="F166" s="15" t="s">
        <v>126</v>
      </c>
      <c r="G166" s="16">
        <v>31791</v>
      </c>
      <c r="H166" s="8">
        <v>19250</v>
      </c>
    </row>
    <row r="167" spans="1:8" ht="15.75" customHeight="1">
      <c r="A167" s="5">
        <v>64</v>
      </c>
      <c r="B167" s="6" t="s">
        <v>147</v>
      </c>
      <c r="C167" s="6" t="s">
        <v>148</v>
      </c>
      <c r="D167" s="6" t="s">
        <v>36</v>
      </c>
      <c r="E167" s="6" t="s">
        <v>125</v>
      </c>
      <c r="F167" s="6" t="s">
        <v>142</v>
      </c>
      <c r="G167" s="7">
        <v>32441</v>
      </c>
      <c r="H167" s="8">
        <v>17500</v>
      </c>
    </row>
    <row r="168" spans="1:8" ht="15.75" customHeight="1">
      <c r="A168" s="5">
        <v>81</v>
      </c>
      <c r="B168" s="6" t="s">
        <v>131</v>
      </c>
      <c r="C168" s="6" t="s">
        <v>132</v>
      </c>
      <c r="D168" s="6" t="s">
        <v>29</v>
      </c>
      <c r="E168" s="6" t="s">
        <v>125</v>
      </c>
      <c r="F168" s="6" t="s">
        <v>133</v>
      </c>
      <c r="G168" s="7">
        <v>32447</v>
      </c>
      <c r="H168" s="8">
        <v>17500</v>
      </c>
    </row>
    <row r="169" spans="1:8" ht="15.75" customHeight="1">
      <c r="A169" s="5">
        <v>87</v>
      </c>
      <c r="B169" s="6" t="s">
        <v>145</v>
      </c>
      <c r="C169" s="6" t="s">
        <v>146</v>
      </c>
      <c r="D169" s="6" t="s">
        <v>20</v>
      </c>
      <c r="E169" s="6" t="s">
        <v>125</v>
      </c>
      <c r="F169" s="6" t="s">
        <v>142</v>
      </c>
      <c r="G169" s="7">
        <v>35811</v>
      </c>
      <c r="H169" s="8">
        <v>17500</v>
      </c>
    </row>
    <row r="170" spans="1:8" ht="15.75" customHeight="1">
      <c r="A170" s="5">
        <v>93</v>
      </c>
      <c r="B170" s="6" t="s">
        <v>130</v>
      </c>
      <c r="C170" s="6" t="s">
        <v>108</v>
      </c>
      <c r="D170" s="6" t="s">
        <v>15</v>
      </c>
      <c r="E170" s="6" t="s">
        <v>125</v>
      </c>
      <c r="F170" s="6" t="s">
        <v>126</v>
      </c>
      <c r="G170" s="7">
        <v>32604</v>
      </c>
      <c r="H170" s="8">
        <v>17325</v>
      </c>
    </row>
    <row r="171" spans="1:8" ht="15.75" customHeight="1">
      <c r="A171" s="5">
        <v>95</v>
      </c>
      <c r="B171" s="6" t="s">
        <v>127</v>
      </c>
      <c r="C171" s="6" t="s">
        <v>110</v>
      </c>
      <c r="D171" s="6" t="s">
        <v>20</v>
      </c>
      <c r="E171" s="6" t="s">
        <v>125</v>
      </c>
      <c r="F171" s="6" t="s">
        <v>126</v>
      </c>
      <c r="G171" s="7">
        <v>32606</v>
      </c>
      <c r="H171" s="8">
        <v>17325</v>
      </c>
    </row>
    <row r="172" spans="1:8" ht="15.75" customHeight="1" thickBot="1">
      <c r="A172" s="11">
        <v>100</v>
      </c>
      <c r="B172" s="12" t="s">
        <v>143</v>
      </c>
      <c r="C172" s="12" t="s">
        <v>144</v>
      </c>
      <c r="D172" s="12" t="s">
        <v>51</v>
      </c>
      <c r="E172" s="12" t="s">
        <v>125</v>
      </c>
      <c r="F172" s="12" t="s">
        <v>142</v>
      </c>
      <c r="G172" s="13">
        <v>36193</v>
      </c>
      <c r="H172" s="8">
        <v>7875</v>
      </c>
    </row>
    <row r="173" spans="1:8" ht="15.75" customHeight="1"/>
    <row r="174" spans="1:8" ht="15.75" customHeight="1">
      <c r="A174" s="4" t="s">
        <v>245</v>
      </c>
    </row>
    <row r="175" spans="1:8" ht="15.75" customHeight="1" thickBot="1">
      <c r="A175" s="1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  <c r="H175" s="3" t="s">
        <v>7</v>
      </c>
    </row>
    <row r="176" spans="1:8" ht="15.75" customHeight="1">
      <c r="A176" s="5">
        <v>32</v>
      </c>
      <c r="B176" s="9" t="s">
        <v>149</v>
      </c>
      <c r="C176" s="9" t="s">
        <v>71</v>
      </c>
      <c r="D176" s="9" t="s">
        <v>29</v>
      </c>
      <c r="E176" s="6" t="s">
        <v>125</v>
      </c>
      <c r="F176" s="9" t="s">
        <v>150</v>
      </c>
      <c r="G176" s="10">
        <v>30225</v>
      </c>
      <c r="H176" s="8">
        <v>15750</v>
      </c>
    </row>
    <row r="177" spans="1:8" ht="15.75" customHeight="1">
      <c r="A177" s="5">
        <v>33</v>
      </c>
      <c r="B177" s="6" t="s">
        <v>54</v>
      </c>
      <c r="C177" s="6" t="s">
        <v>55</v>
      </c>
      <c r="D177" s="6" t="s">
        <v>29</v>
      </c>
      <c r="E177" s="6" t="s">
        <v>37</v>
      </c>
      <c r="F177" s="6" t="s">
        <v>56</v>
      </c>
      <c r="G177" s="7">
        <v>35618</v>
      </c>
      <c r="H177" s="8">
        <v>7000</v>
      </c>
    </row>
    <row r="178" spans="1:8" ht="15.75" customHeight="1">
      <c r="A178" s="5">
        <v>34</v>
      </c>
      <c r="B178" s="6" t="s">
        <v>109</v>
      </c>
      <c r="C178" s="6" t="s">
        <v>110</v>
      </c>
      <c r="D178" s="6" t="s">
        <v>29</v>
      </c>
      <c r="E178" s="6" t="s">
        <v>37</v>
      </c>
      <c r="F178" s="6" t="s">
        <v>111</v>
      </c>
      <c r="G178" s="7">
        <v>33510</v>
      </c>
      <c r="H178" s="8">
        <v>8750</v>
      </c>
    </row>
    <row r="179" spans="1:8" ht="15.75" customHeight="1">
      <c r="A179" s="5">
        <v>49</v>
      </c>
      <c r="B179" s="6" t="s">
        <v>136</v>
      </c>
      <c r="C179" s="6" t="s">
        <v>137</v>
      </c>
      <c r="D179" s="6" t="s">
        <v>29</v>
      </c>
      <c r="E179" s="6" t="s">
        <v>125</v>
      </c>
      <c r="F179" s="6" t="s">
        <v>138</v>
      </c>
      <c r="G179" s="7">
        <v>32435</v>
      </c>
      <c r="H179" s="8">
        <v>15750</v>
      </c>
    </row>
    <row r="180" spans="1:8" ht="15.75" customHeight="1">
      <c r="A180" s="5">
        <v>52</v>
      </c>
      <c r="B180" s="6" t="s">
        <v>112</v>
      </c>
      <c r="C180" s="6" t="s">
        <v>113</v>
      </c>
      <c r="D180" s="6" t="s">
        <v>29</v>
      </c>
      <c r="E180" s="6" t="s">
        <v>37</v>
      </c>
      <c r="F180" s="6" t="s">
        <v>111</v>
      </c>
      <c r="G180" s="7">
        <v>32437</v>
      </c>
      <c r="H180" s="8">
        <v>19250</v>
      </c>
    </row>
    <row r="181" spans="1:8" ht="15.75" customHeight="1">
      <c r="A181" s="5">
        <v>55</v>
      </c>
      <c r="B181" s="6" t="s">
        <v>27</v>
      </c>
      <c r="C181" s="6" t="s">
        <v>28</v>
      </c>
      <c r="D181" s="6" t="s">
        <v>29</v>
      </c>
      <c r="E181" s="6" t="s">
        <v>11</v>
      </c>
      <c r="F181" s="6" t="s">
        <v>30</v>
      </c>
      <c r="G181" s="7">
        <v>31717</v>
      </c>
      <c r="H181" s="8">
        <v>15750</v>
      </c>
    </row>
    <row r="182" spans="1:8" ht="15.75" customHeight="1">
      <c r="A182" s="5">
        <v>73</v>
      </c>
      <c r="B182" s="6" t="s">
        <v>86</v>
      </c>
      <c r="C182" s="6" t="s">
        <v>87</v>
      </c>
      <c r="D182" s="6" t="s">
        <v>29</v>
      </c>
      <c r="E182" s="6" t="s">
        <v>37</v>
      </c>
      <c r="F182" s="6" t="s">
        <v>85</v>
      </c>
      <c r="G182" s="7">
        <v>32439</v>
      </c>
      <c r="H182" s="8">
        <v>17500</v>
      </c>
    </row>
    <row r="183" spans="1:8" ht="15.75" customHeight="1">
      <c r="A183" s="5">
        <v>81</v>
      </c>
      <c r="B183" s="6" t="s">
        <v>131</v>
      </c>
      <c r="C183" s="6" t="s">
        <v>132</v>
      </c>
      <c r="D183" s="6" t="s">
        <v>29</v>
      </c>
      <c r="E183" s="6" t="s">
        <v>125</v>
      </c>
      <c r="F183" s="6" t="s">
        <v>133</v>
      </c>
      <c r="G183" s="7">
        <v>32447</v>
      </c>
      <c r="H183" s="8">
        <v>17500</v>
      </c>
    </row>
    <row r="184" spans="1:8" ht="15.75" customHeight="1">
      <c r="A184" s="5">
        <v>83</v>
      </c>
      <c r="B184" s="6" t="s">
        <v>47</v>
      </c>
      <c r="C184" s="6" t="s">
        <v>42</v>
      </c>
      <c r="D184" s="6" t="s">
        <v>29</v>
      </c>
      <c r="E184" s="6" t="s">
        <v>37</v>
      </c>
      <c r="F184" s="6" t="s">
        <v>48</v>
      </c>
      <c r="G184" s="7">
        <v>36221</v>
      </c>
      <c r="H184" s="8">
        <v>7000</v>
      </c>
    </row>
    <row r="185" spans="1:8" ht="15.75" customHeight="1">
      <c r="A185" s="5">
        <v>86</v>
      </c>
      <c r="B185" s="6" t="s">
        <v>96</v>
      </c>
      <c r="C185" s="6" t="s">
        <v>32</v>
      </c>
      <c r="D185" s="6" t="s">
        <v>29</v>
      </c>
      <c r="E185" s="6" t="s">
        <v>37</v>
      </c>
      <c r="F185" s="6" t="s">
        <v>95</v>
      </c>
      <c r="G185" s="7">
        <v>35810</v>
      </c>
      <c r="H185" s="8">
        <v>17500</v>
      </c>
    </row>
    <row r="186" spans="1:8" ht="15.75" customHeight="1"/>
    <row r="187" spans="1:8" ht="15.75" customHeight="1"/>
    <row r="188" spans="1:8" ht="15.75" customHeight="1"/>
    <row r="189" spans="1:8" ht="15.75" customHeight="1"/>
    <row r="190" spans="1:8" ht="15.75" customHeight="1"/>
    <row r="191" spans="1:8" ht="15.75" customHeight="1"/>
    <row r="192" spans="1:8" ht="15.75" customHeight="1"/>
    <row r="193" spans="5:7" ht="15.75" customHeight="1"/>
    <row r="194" spans="5:7" ht="15.75" customHeight="1"/>
    <row r="195" spans="5:7" ht="15.75" customHeight="1"/>
    <row r="196" spans="5:7" ht="15.75" customHeight="1"/>
    <row r="197" spans="5:7" ht="15.75" customHeight="1"/>
    <row r="198" spans="5:7" ht="15.75" customHeight="1"/>
    <row r="199" spans="5:7" ht="15.75" customHeight="1"/>
    <row r="200" spans="5:7" ht="15.75" customHeight="1"/>
    <row r="201" spans="5:7" ht="15.75" customHeight="1"/>
    <row r="202" spans="5:7" ht="15.75" customHeight="1">
      <c r="E202" s="4" t="s">
        <v>246</v>
      </c>
      <c r="G202" s="4" t="s">
        <v>247</v>
      </c>
    </row>
    <row r="203" spans="5:7" ht="15.75" customHeight="1"/>
    <row r="204" spans="5:7" ht="15.75" customHeight="1">
      <c r="F204" s="30" t="str">
        <f>_xlfn.CONCAT(E202,G202)</f>
        <v>amirkhan</v>
      </c>
    </row>
    <row r="205" spans="5:7" ht="15.75" customHeight="1"/>
    <row r="206" spans="5:7" ht="15.75" customHeight="1">
      <c r="F206" s="4" t="str">
        <f>_xlfn.CONCAT(E202," ",G202)</f>
        <v>amir khan</v>
      </c>
    </row>
    <row r="207" spans="5:7" ht="15.75" customHeight="1"/>
    <row r="208" spans="5:7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H63" xr:uid="{4E3728E5-31F0-4477-9545-CF1E18B787D3}">
    <filterColumn colId="3">
      <filters>
        <filter val="Mktg"/>
      </filters>
    </filterColumn>
    <filterColumn colId="7">
      <filters>
        <filter val="10500"/>
        <filter val="12250"/>
        <filter val="15750"/>
        <filter val="17325"/>
        <filter val="17500"/>
      </filters>
    </filterColumn>
  </autoFilter>
  <sortState ref="A148:H209">
    <sortCondition ref="A2"/>
  </sortState>
  <pageMargins left="0.69930555555555596" right="0.69930555555555596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1982-B638-4C68-8AF6-FA04C23A00D8}">
  <dimension ref="A1:C1000"/>
  <sheetViews>
    <sheetView topLeftCell="A22" workbookViewId="0"/>
  </sheetViews>
  <sheetFormatPr defaultColWidth="12.625" defaultRowHeight="15" customHeight="1"/>
  <cols>
    <col min="1" max="1" width="18.375" style="4" customWidth="1"/>
    <col min="2" max="2" width="39.5" style="4" customWidth="1"/>
    <col min="3" max="3" width="19.375" style="4" customWidth="1"/>
    <col min="4" max="26" width="7.625" style="4" customWidth="1"/>
    <col min="27" max="16384" width="12.625" style="4"/>
  </cols>
  <sheetData>
    <row r="1" spans="1:3" ht="14.25">
      <c r="A1" s="20" t="s">
        <v>163</v>
      </c>
      <c r="B1" s="20" t="s">
        <v>164</v>
      </c>
      <c r="C1" s="20">
        <v>101</v>
      </c>
    </row>
    <row r="3" spans="1:3" ht="20.25">
      <c r="A3" s="21" t="s">
        <v>165</v>
      </c>
    </row>
    <row r="5" spans="1:3" ht="14.25">
      <c r="A5" s="22" t="s">
        <v>166</v>
      </c>
      <c r="B5" s="22" t="s">
        <v>167</v>
      </c>
      <c r="C5" s="22" t="s">
        <v>168</v>
      </c>
    </row>
    <row r="6" spans="1:3">
      <c r="A6" s="23" t="s">
        <v>169</v>
      </c>
      <c r="B6" s="24" t="s">
        <v>170</v>
      </c>
      <c r="C6" s="25" t="str">
        <f>UPPER(A1)</f>
        <v>RAJESH</v>
      </c>
    </row>
    <row r="7" spans="1:3">
      <c r="A7" s="23" t="s">
        <v>171</v>
      </c>
      <c r="B7" s="24" t="s">
        <v>172</v>
      </c>
      <c r="C7" s="25" t="str">
        <f>LOWER(A1)</f>
        <v>rajesh</v>
      </c>
    </row>
    <row r="8" spans="1:3">
      <c r="A8" s="23" t="s">
        <v>173</v>
      </c>
      <c r="B8" s="24" t="s">
        <v>174</v>
      </c>
      <c r="C8" s="25" t="str">
        <f>PROPER(A1)</f>
        <v>Rajesh</v>
      </c>
    </row>
    <row r="9" spans="1:3">
      <c r="A9" s="23" t="s">
        <v>175</v>
      </c>
      <c r="B9" s="24" t="s">
        <v>176</v>
      </c>
      <c r="C9" s="25" t="str">
        <f>LEFT(A1,3)</f>
        <v>RAj</v>
      </c>
    </row>
    <row r="10" spans="1:3">
      <c r="A10" s="23" t="s">
        <v>177</v>
      </c>
      <c r="B10" s="24" t="s">
        <v>178</v>
      </c>
      <c r="C10" s="25" t="str">
        <f>RIGHT(A1,3)</f>
        <v>esh</v>
      </c>
    </row>
    <row r="11" spans="1:3">
      <c r="A11" s="23" t="s">
        <v>179</v>
      </c>
      <c r="B11" s="24" t="s">
        <v>180</v>
      </c>
      <c r="C11" s="25" t="str">
        <f>MID(A1,3,3)</f>
        <v>jes</v>
      </c>
    </row>
    <row r="12" spans="1:3">
      <c r="A12" s="23" t="s">
        <v>181</v>
      </c>
      <c r="B12" s="24" t="s">
        <v>182</v>
      </c>
      <c r="C12" s="25" t="str">
        <f>CONCATENATE("Hello ",A1,B1)</f>
        <v>Hello RAjeshDeshmukh</v>
      </c>
    </row>
    <row r="13" spans="1:3">
      <c r="A13" s="23" t="s">
        <v>183</v>
      </c>
      <c r="B13" s="24" t="s">
        <v>184</v>
      </c>
      <c r="C13" s="25">
        <f>LEN(A1)</f>
        <v>6</v>
      </c>
    </row>
    <row r="14" spans="1:3">
      <c r="A14" s="23" t="s">
        <v>185</v>
      </c>
      <c r="B14" s="24" t="s">
        <v>186</v>
      </c>
      <c r="C14" s="25" t="b">
        <f>EXACT(A1,A1)</f>
        <v>1</v>
      </c>
    </row>
    <row r="15" spans="1:3">
      <c r="A15" s="23" t="s">
        <v>187</v>
      </c>
      <c r="B15" s="24" t="s">
        <v>188</v>
      </c>
      <c r="C15" s="25">
        <f>SEARCH("is","India is my country",1)</f>
        <v>7</v>
      </c>
    </row>
    <row r="16" spans="1:3">
      <c r="A16" s="23" t="s">
        <v>189</v>
      </c>
      <c r="B16" s="24" t="s">
        <v>190</v>
      </c>
      <c r="C16" s="25" t="str">
        <f>REPLACE("India is my country",C15,2,"was")</f>
        <v>India was my country</v>
      </c>
    </row>
    <row r="20" spans="1:3" ht="14.25">
      <c r="A20" s="22" t="s">
        <v>191</v>
      </c>
      <c r="B20" s="22" t="s">
        <v>167</v>
      </c>
      <c r="C20" s="22" t="s">
        <v>168</v>
      </c>
    </row>
    <row r="21" spans="1:3" ht="15.75" customHeight="1">
      <c r="A21" s="23" t="s">
        <v>192</v>
      </c>
      <c r="B21" s="24" t="s">
        <v>193</v>
      </c>
      <c r="C21" s="25">
        <f>ABS(-25)</f>
        <v>25</v>
      </c>
    </row>
    <row r="22" spans="1:3" ht="15.75" customHeight="1">
      <c r="A22" s="23" t="s">
        <v>194</v>
      </c>
      <c r="B22" s="24" t="s">
        <v>195</v>
      </c>
      <c r="C22" s="25">
        <f>INT(1236.76)</f>
        <v>1236</v>
      </c>
    </row>
    <row r="23" spans="1:3" ht="15.75" customHeight="1">
      <c r="A23" s="23" t="s">
        <v>196</v>
      </c>
      <c r="B23" s="24" t="s">
        <v>197</v>
      </c>
      <c r="C23" s="25">
        <f>MOD(15,4)</f>
        <v>3</v>
      </c>
    </row>
    <row r="24" spans="1:3" ht="15.75" customHeight="1">
      <c r="A24" s="23" t="s">
        <v>198</v>
      </c>
      <c r="B24" s="24" t="s">
        <v>199</v>
      </c>
      <c r="C24" s="25">
        <f>SQRT(81)</f>
        <v>9</v>
      </c>
    </row>
    <row r="25" spans="1:3" ht="15.75" customHeight="1">
      <c r="A25" s="23" t="s">
        <v>200</v>
      </c>
      <c r="B25" s="24" t="s">
        <v>201</v>
      </c>
      <c r="C25" s="25">
        <f>POWER(2,3)</f>
        <v>8</v>
      </c>
    </row>
    <row r="26" spans="1:3" ht="15.75" customHeight="1">
      <c r="A26" s="23" t="s">
        <v>202</v>
      </c>
      <c r="B26" s="24" t="s">
        <v>203</v>
      </c>
      <c r="C26" s="25">
        <f>ROUND(1236.5678,2)</f>
        <v>1236.57</v>
      </c>
    </row>
    <row r="27" spans="1:3" ht="15.75" customHeight="1">
      <c r="A27" s="23" t="s">
        <v>204</v>
      </c>
      <c r="B27" s="24" t="s">
        <v>205</v>
      </c>
      <c r="C27" s="25">
        <f>TRUNC(1236.5678,2)</f>
        <v>1236.56</v>
      </c>
    </row>
    <row r="28" spans="1:3" ht="15.75" customHeight="1"/>
    <row r="29" spans="1:3" ht="15.75" customHeight="1"/>
    <row r="30" spans="1:3" ht="15.75" customHeight="1">
      <c r="A30" s="22" t="s">
        <v>206</v>
      </c>
      <c r="B30" s="22" t="s">
        <v>167</v>
      </c>
      <c r="C30" s="22" t="s">
        <v>168</v>
      </c>
    </row>
    <row r="31" spans="1:3" ht="15.75" customHeight="1">
      <c r="A31" s="23" t="s">
        <v>207</v>
      </c>
      <c r="B31" s="24" t="s">
        <v>208</v>
      </c>
      <c r="C31" s="25">
        <f>COUNTA(E31:E34)</f>
        <v>0</v>
      </c>
    </row>
    <row r="32" spans="1:3" ht="15.75" customHeight="1">
      <c r="A32" s="23" t="s">
        <v>209</v>
      </c>
      <c r="B32" s="24" t="s">
        <v>210</v>
      </c>
      <c r="C32" s="25">
        <f>COUNTBLANK(E31:E34)</f>
        <v>4</v>
      </c>
    </row>
    <row r="33" spans="1:3" ht="15.75" customHeight="1"/>
    <row r="34" spans="1:3" ht="15.75" customHeight="1"/>
    <row r="35" spans="1:3" ht="15.75" customHeight="1"/>
    <row r="36" spans="1:3" ht="15.75" customHeight="1"/>
    <row r="37" spans="1:3" ht="15.75" customHeight="1">
      <c r="A37" s="22" t="s">
        <v>211</v>
      </c>
      <c r="B37" s="22" t="s">
        <v>167</v>
      </c>
      <c r="C37" s="22" t="s">
        <v>168</v>
      </c>
    </row>
    <row r="38" spans="1:3" ht="15.75" customHeight="1">
      <c r="A38" s="23" t="s">
        <v>212</v>
      </c>
      <c r="B38" s="24" t="s">
        <v>213</v>
      </c>
      <c r="C38" s="26">
        <f>DATE(2004,1,14)</f>
        <v>38000</v>
      </c>
    </row>
    <row r="39" spans="1:3" ht="15.75" customHeight="1">
      <c r="A39" s="23" t="s">
        <v>214</v>
      </c>
      <c r="B39" s="24" t="s">
        <v>215</v>
      </c>
      <c r="C39" s="26">
        <f ca="1">TODAY()</f>
        <v>44896</v>
      </c>
    </row>
    <row r="40" spans="1:3" ht="15.75" customHeight="1">
      <c r="A40" s="23" t="s">
        <v>216</v>
      </c>
      <c r="B40" s="24" t="s">
        <v>217</v>
      </c>
      <c r="C40" s="27">
        <f ca="1">NOW()</f>
        <v>44896.708965740741</v>
      </c>
    </row>
    <row r="41" spans="1:3" ht="15.75" customHeight="1">
      <c r="A41" s="23" t="s">
        <v>218</v>
      </c>
      <c r="B41" s="24" t="s">
        <v>219</v>
      </c>
      <c r="C41" s="25">
        <f ca="1">DAY(TODAY())</f>
        <v>1</v>
      </c>
    </row>
    <row r="42" spans="1:3" ht="15.75" customHeight="1">
      <c r="A42" s="23" t="s">
        <v>220</v>
      </c>
      <c r="B42" s="24" t="s">
        <v>221</v>
      </c>
      <c r="C42" s="25">
        <f ca="1">MONTH(TODAY())</f>
        <v>12</v>
      </c>
    </row>
    <row r="43" spans="1:3" ht="15.75" customHeight="1">
      <c r="A43" s="23" t="s">
        <v>222</v>
      </c>
      <c r="B43" s="24" t="s">
        <v>223</v>
      </c>
      <c r="C43" s="25">
        <f ca="1">YEAR(TODAY())</f>
        <v>2022</v>
      </c>
    </row>
    <row r="44" spans="1:3" ht="15.75" customHeight="1">
      <c r="A44" s="23" t="s">
        <v>224</v>
      </c>
      <c r="B44" s="24" t="s">
        <v>225</v>
      </c>
      <c r="C44" s="28">
        <f>TIME(12,30,45)</f>
        <v>0.52135416666666667</v>
      </c>
    </row>
    <row r="45" spans="1:3" ht="15.75" customHeight="1">
      <c r="A45" s="23" t="s">
        <v>226</v>
      </c>
      <c r="B45" s="24" t="s">
        <v>227</v>
      </c>
      <c r="C45" s="25">
        <f>HOUR(C44)</f>
        <v>12</v>
      </c>
    </row>
    <row r="46" spans="1:3" ht="15.75" customHeight="1">
      <c r="A46" s="23" t="s">
        <v>228</v>
      </c>
      <c r="B46" s="24" t="s">
        <v>229</v>
      </c>
      <c r="C46" s="25">
        <f>MINUTE(C44)</f>
        <v>30</v>
      </c>
    </row>
    <row r="47" spans="1:3" ht="15.75" customHeight="1">
      <c r="A47" s="23" t="s">
        <v>230</v>
      </c>
      <c r="B47" s="24" t="s">
        <v>231</v>
      </c>
      <c r="C47" s="25">
        <f>SECOND(C44)</f>
        <v>45</v>
      </c>
    </row>
    <row r="48" spans="1:3" ht="15.75" customHeight="1">
      <c r="A48" s="23" t="s">
        <v>232</v>
      </c>
      <c r="B48" s="24" t="s">
        <v>233</v>
      </c>
      <c r="C48" s="25" t="str">
        <f ca="1">TEXT(WEEKDAY(TODAY()),"dddd")</f>
        <v>Thursday</v>
      </c>
    </row>
    <row r="49" spans="1:3" ht="15.75" customHeight="1"/>
    <row r="50" spans="1:3" ht="15.75" customHeight="1"/>
    <row r="51" spans="1:3" ht="15.75" customHeight="1">
      <c r="A51" s="22" t="s">
        <v>234</v>
      </c>
      <c r="B51" s="22" t="s">
        <v>167</v>
      </c>
      <c r="C51" s="22" t="s">
        <v>168</v>
      </c>
    </row>
    <row r="52" spans="1:3" ht="15.75" customHeight="1">
      <c r="A52" s="23" t="s">
        <v>235</v>
      </c>
      <c r="B52" s="24" t="s">
        <v>236</v>
      </c>
      <c r="C52" s="25" t="str">
        <f>IF(ISBLANK(D52),"Blank cell",D52)</f>
        <v>Blank cell</v>
      </c>
    </row>
    <row r="53" spans="1:3" ht="15.75" customHeight="1">
      <c r="A53" s="23" t="s">
        <v>237</v>
      </c>
      <c r="B53" s="24" t="s">
        <v>238</v>
      </c>
      <c r="C53" s="25">
        <f>IF(ISERROR(E55),"Error data",E55)</f>
        <v>0</v>
      </c>
    </row>
    <row r="54" spans="1:3" ht="15.75" customHeight="1">
      <c r="A54" s="23" t="s">
        <v>239</v>
      </c>
      <c r="B54" s="24" t="s">
        <v>240</v>
      </c>
      <c r="C54" s="25" t="str">
        <f>IF(ISNUMBER(E56),E56,"Not a number")</f>
        <v>Not a number</v>
      </c>
    </row>
    <row r="55" spans="1:3" ht="15.75" customHeight="1">
      <c r="A55" s="23" t="s">
        <v>241</v>
      </c>
      <c r="B55" s="24" t="s">
        <v>242</v>
      </c>
      <c r="C55" s="25" t="str">
        <f>IF(ISTEXT(E52),E52,"Not text data")</f>
        <v>Not text data</v>
      </c>
    </row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596" right="0.69930555555555596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 condition,or and , not</vt:lpstr>
      <vt:lpstr>Data</vt:lpstr>
      <vt:lpstr>text function.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SXC</dc:creator>
  <cp:lastModifiedBy>SXC</cp:lastModifiedBy>
  <dcterms:created xsi:type="dcterms:W3CDTF">2022-12-01T08:33:40Z</dcterms:created>
  <dcterms:modified xsi:type="dcterms:W3CDTF">2022-12-01T11:34:21Z</dcterms:modified>
</cp:coreProperties>
</file>