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DMIN\Desktop\DATA Analy\Assignment\"/>
    </mc:Choice>
  </mc:AlternateContent>
  <xr:revisionPtr revIDLastSave="0" documentId="13_ncr:1_{B219C8C6-33A7-46BB-8BBD-D6D56C1E3D0F}" xr6:coauthVersionLast="47" xr6:coauthVersionMax="47" xr10:uidLastSave="{00000000-0000-0000-0000-000000000000}"/>
  <bookViews>
    <workbookView xWindow="-108" yWindow="-108" windowWidth="23256" windowHeight="12456" tabRatio="683" firstSheet="1" activeTab="6" xr2:uid="{00000000-000D-0000-FFFF-FFFF00000000}"/>
  </bookViews>
  <sheets>
    <sheet name="Customer_Dim" sheetId="5" r:id="rId1"/>
    <sheet name="Product_Dim" sheetId="8" r:id="rId2"/>
    <sheet name="Store_Dim" sheetId="12" r:id="rId3"/>
    <sheet name="Sales_Fact" sheetId="19" r:id="rId4"/>
    <sheet name="Statistics" sheetId="51" r:id="rId5"/>
    <sheet name="Lookup" sheetId="21" r:id="rId6"/>
    <sheet name="Pivot" sheetId="47" r:id="rId7"/>
    <sheet name="Charts" sheetId="59" r:id="rId8"/>
    <sheet name="Dashboard" sheetId="48" r:id="rId9"/>
  </sheets>
  <definedNames>
    <definedName name="_xlcn.WorksheetConnection_Ecommerce_Sales_DatasetProject.xlsxCustomer1" hidden="1">CUSTOMER[]</definedName>
    <definedName name="_xlcn.WorksheetConnection_Ecommerce_Sales_DatasetProject.xlsxProd1" hidden="1">PRODUCT[]</definedName>
    <definedName name="_xlcn.WorksheetConnection_Ecommerce_Sales_DatasetProject.xlsxSALES1" hidden="1">SALES[]</definedName>
    <definedName name="_xlcn.WorksheetConnection_Ecommerce_Sales_DatasetProject.xlsxStore1" hidden="1">STORE[]</definedName>
    <definedName name="_xlcn.WorksheetConnection_SalesA1Q20011" hidden="1">Sales_Fact!$A$1:$Q$2001</definedName>
    <definedName name="ExternalData_1" localSheetId="0" hidden="1">Customer_Dim!$A$1:$H$501</definedName>
    <definedName name="ExternalData_1" localSheetId="3" hidden="1">Sales_Fact!$A$1:$J$2001</definedName>
    <definedName name="ExternalData_2" localSheetId="1" hidden="1">Product_Dim!$A$1:$G$101</definedName>
    <definedName name="ExternalData_2" localSheetId="2" hidden="1">Store_Dim!$A$1:$E$21</definedName>
    <definedName name="Slicer_City">#N/A</definedName>
  </definedNames>
  <calcPr calcId="191029"/>
  <pivotCaches>
    <pivotCache cacheId="1465" r:id="rId10"/>
    <pivotCache cacheId="1466" r:id="rId11"/>
    <pivotCache cacheId="1467" r:id="rId12"/>
    <pivotCache cacheId="1468" r:id="rId13"/>
    <pivotCache cacheId="1469" r:id="rId14"/>
  </pivotCaches>
  <extLst>
    <ext xmlns:x14="http://schemas.microsoft.com/office/spreadsheetml/2009/9/main" uri="{876F7934-8845-4945-9796-88D515C7AA90}">
      <x14:pivotCaches>
        <pivotCache cacheId="147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ales!$A$1:$Q$2001"/>
          <x15:modelTable id="Store" name="Store" connection="WorksheetConnection_Ecommerce_Sales_Dataset Project.xlsx!Store"/>
          <x15:modelTable id="SALES" name="SALES" connection="WorksheetConnection_Ecommerce_Sales_Dataset Project.xlsx!SALES"/>
          <x15:modelTable id="Prod" name="Prod" connection="WorksheetConnection_Ecommerce_Sales_Dataset Project.xlsx!Prod"/>
          <x15:modelTable id="Customer" name="Customer" connection="WorksheetConnection_Ecommerce_Sales_Dataset Project.xlsx!Customer"/>
        </x15:modelTables>
        <x15:modelRelationships>
          <x15:modelRelationship fromTable="SALES" fromColumn="Product_ID" toTable="Prod" toColumn="Product_ID"/>
          <x15:modelRelationship fromTable="SALES" fromColumn="Customer_ID" toTable="Customer" toColumn="Customer_ID"/>
          <x15:modelRelationship fromTable="SALES" fromColumn="Store_ID" toTable="Store" toColumn="Store_ID"/>
        </x15:modelRelationships>
        <x15:extLst>
          <ext xmlns:x16="http://schemas.microsoft.com/office/spreadsheetml/2014/11/main" uri="{9835A34E-60A6-4A7C-AAB8-D5F71C897F49}">
            <x16:modelTimeGroupings>
              <x16:modelTimeGrouping tableName="Range"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SALE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K12" i="21" l="1"/>
  <c r="M12" i="21" s="1"/>
  <c r="L12" i="21"/>
  <c r="K13" i="21"/>
  <c r="M13" i="21" s="1"/>
  <c r="K14" i="21"/>
  <c r="M14" i="21" s="1"/>
  <c r="K15" i="21"/>
  <c r="M15" i="21" s="1"/>
  <c r="K16" i="21"/>
  <c r="M16" i="21" s="1"/>
  <c r="K17" i="21"/>
  <c r="M17" i="21" s="1"/>
  <c r="K18" i="21"/>
  <c r="M18" i="21" s="1"/>
  <c r="K19" i="21"/>
  <c r="K20" i="21"/>
  <c r="M20" i="21" s="1"/>
  <c r="L13" i="21"/>
  <c r="L14" i="21"/>
  <c r="L15" i="21"/>
  <c r="L16" i="21"/>
  <c r="L17" i="21"/>
  <c r="L18" i="21"/>
  <c r="L19" i="21"/>
  <c r="L20" i="21"/>
  <c r="M19" i="21"/>
  <c r="P2" i="5"/>
  <c r="M2" i="19" l="1"/>
  <c r="M3" i="19"/>
  <c r="M4" i="19"/>
  <c r="M5" i="19"/>
  <c r="M6" i="19"/>
  <c r="M7" i="19"/>
  <c r="M8" i="19"/>
  <c r="M9" i="19"/>
  <c r="M10" i="19"/>
  <c r="M11" i="19"/>
  <c r="M12" i="19"/>
  <c r="M13" i="19"/>
  <c r="M14" i="19"/>
  <c r="M15" i="19"/>
  <c r="M16" i="19"/>
  <c r="M17" i="19"/>
  <c r="M18" i="19"/>
  <c r="M19" i="19"/>
  <c r="M20" i="19"/>
  <c r="M21" i="19"/>
  <c r="M22" i="19"/>
  <c r="M23" i="19"/>
  <c r="M24" i="19"/>
  <c r="M25" i="19"/>
  <c r="M26" i="19"/>
  <c r="M27" i="19"/>
  <c r="M28" i="19"/>
  <c r="M29" i="19"/>
  <c r="M30" i="19"/>
  <c r="M31" i="19"/>
  <c r="M32" i="19"/>
  <c r="M33" i="19"/>
  <c r="M34" i="19"/>
  <c r="M35" i="19"/>
  <c r="M36" i="19"/>
  <c r="M37" i="19"/>
  <c r="M38" i="19"/>
  <c r="M39" i="19"/>
  <c r="M40" i="19"/>
  <c r="M41" i="19"/>
  <c r="M42" i="19"/>
  <c r="M43" i="19"/>
  <c r="M44" i="19"/>
  <c r="M45" i="19"/>
  <c r="M46" i="19"/>
  <c r="M47" i="19"/>
  <c r="M48" i="19"/>
  <c r="M49" i="19"/>
  <c r="M50" i="19"/>
  <c r="M51" i="19"/>
  <c r="M52" i="19"/>
  <c r="M53" i="19"/>
  <c r="M54" i="19"/>
  <c r="M55" i="19"/>
  <c r="M56" i="19"/>
  <c r="M57" i="19"/>
  <c r="M58" i="19"/>
  <c r="M59" i="19"/>
  <c r="M60" i="19"/>
  <c r="M61" i="19"/>
  <c r="M62" i="19"/>
  <c r="M63" i="19"/>
  <c r="M64" i="19"/>
  <c r="M65" i="19"/>
  <c r="M67" i="19"/>
  <c r="M68" i="19"/>
  <c r="M69" i="19"/>
  <c r="M70" i="19"/>
  <c r="M71" i="19"/>
  <c r="M73" i="19"/>
  <c r="M74" i="19"/>
  <c r="M75" i="19"/>
  <c r="M76" i="19"/>
  <c r="M77" i="19"/>
  <c r="M78" i="19"/>
  <c r="M79" i="19"/>
  <c r="M80" i="19"/>
  <c r="M81" i="19"/>
  <c r="M82" i="19"/>
  <c r="M83" i="19"/>
  <c r="M84" i="19"/>
  <c r="M85" i="19"/>
  <c r="M87" i="19"/>
  <c r="M88" i="19"/>
  <c r="M89" i="19"/>
  <c r="M90" i="19"/>
  <c r="M91" i="19"/>
  <c r="M92" i="19"/>
  <c r="M93" i="19"/>
  <c r="M94" i="19"/>
  <c r="M95" i="19"/>
  <c r="M97" i="19"/>
  <c r="M98" i="19"/>
  <c r="M99" i="19"/>
  <c r="M100" i="19"/>
  <c r="M101" i="19"/>
  <c r="M102" i="19"/>
  <c r="M103" i="19"/>
  <c r="M104" i="19"/>
  <c r="M105" i="19"/>
  <c r="M106" i="19"/>
  <c r="M107" i="19"/>
  <c r="M108" i="19"/>
  <c r="M109" i="19"/>
  <c r="M110" i="19"/>
  <c r="M111" i="19"/>
  <c r="M112" i="19"/>
  <c r="M113" i="19"/>
  <c r="M114" i="19"/>
  <c r="M115" i="19"/>
  <c r="M116" i="19"/>
  <c r="M117" i="19"/>
  <c r="M118" i="19"/>
  <c r="M119" i="19"/>
  <c r="M120" i="19"/>
  <c r="M121" i="19"/>
  <c r="M122" i="19"/>
  <c r="M123" i="19"/>
  <c r="M124" i="19"/>
  <c r="M125" i="19"/>
  <c r="M126" i="19"/>
  <c r="M127" i="19"/>
  <c r="M128" i="19"/>
  <c r="M129" i="19"/>
  <c r="M130" i="19"/>
  <c r="M131" i="19"/>
  <c r="M132" i="19"/>
  <c r="M133" i="19"/>
  <c r="M134" i="19"/>
  <c r="M135" i="19"/>
  <c r="M136" i="19"/>
  <c r="M137" i="19"/>
  <c r="M138" i="19"/>
  <c r="M139" i="19"/>
  <c r="M140" i="19"/>
  <c r="M141" i="19"/>
  <c r="M142" i="19"/>
  <c r="M143" i="19"/>
  <c r="M144" i="19"/>
  <c r="M145" i="19"/>
  <c r="M146" i="19"/>
  <c r="M147" i="19"/>
  <c r="M148" i="19"/>
  <c r="M149" i="19"/>
  <c r="M150" i="19"/>
  <c r="M151" i="19"/>
  <c r="M152" i="19"/>
  <c r="M153" i="19"/>
  <c r="M154" i="19"/>
  <c r="M155" i="19"/>
  <c r="M156" i="19"/>
  <c r="M157" i="19"/>
  <c r="M158" i="19"/>
  <c r="M159" i="19"/>
  <c r="M160" i="19"/>
  <c r="M161" i="19"/>
  <c r="M162" i="19"/>
  <c r="M163" i="19"/>
  <c r="M164" i="19"/>
  <c r="M165" i="19"/>
  <c r="M166" i="19"/>
  <c r="M167" i="19"/>
  <c r="M168" i="19"/>
  <c r="M169" i="19"/>
  <c r="M170" i="19"/>
  <c r="M171" i="19"/>
  <c r="M172" i="19"/>
  <c r="M173" i="19"/>
  <c r="M174" i="19"/>
  <c r="M175" i="19"/>
  <c r="M176" i="19"/>
  <c r="M177" i="19"/>
  <c r="M178" i="19"/>
  <c r="M179" i="19"/>
  <c r="M180" i="19"/>
  <c r="M181" i="19"/>
  <c r="M182" i="19"/>
  <c r="M183" i="19"/>
  <c r="M184" i="19"/>
  <c r="M185" i="19"/>
  <c r="M186" i="19"/>
  <c r="M187" i="19"/>
  <c r="M188" i="19"/>
  <c r="M189" i="19"/>
  <c r="M190" i="19"/>
  <c r="M191" i="19"/>
  <c r="M192" i="19"/>
  <c r="M193" i="19"/>
  <c r="M194" i="19"/>
  <c r="M195" i="19"/>
  <c r="M196" i="19"/>
  <c r="M197" i="19"/>
  <c r="M198" i="19"/>
  <c r="M199" i="19"/>
  <c r="M200" i="19"/>
  <c r="M201" i="19"/>
  <c r="M202" i="19"/>
  <c r="M203" i="19"/>
  <c r="M204" i="19"/>
  <c r="M205" i="19"/>
  <c r="M206" i="19"/>
  <c r="M207" i="19"/>
  <c r="M208" i="19"/>
  <c r="M209" i="19"/>
  <c r="M210" i="19"/>
  <c r="M211" i="19"/>
  <c r="M212" i="19"/>
  <c r="M213" i="19"/>
  <c r="M214" i="19"/>
  <c r="M215" i="19"/>
  <c r="M216" i="19"/>
  <c r="M217" i="19"/>
  <c r="M218" i="19"/>
  <c r="M219" i="19"/>
  <c r="M220" i="19"/>
  <c r="M221" i="19"/>
  <c r="M222" i="19"/>
  <c r="M223" i="19"/>
  <c r="M224" i="19"/>
  <c r="M225" i="19"/>
  <c r="M226" i="19"/>
  <c r="M227" i="19"/>
  <c r="M228" i="19"/>
  <c r="M229" i="19"/>
  <c r="M230" i="19"/>
  <c r="M231" i="19"/>
  <c r="M232" i="19"/>
  <c r="M233" i="19"/>
  <c r="M234" i="19"/>
  <c r="M235" i="19"/>
  <c r="M236" i="19"/>
  <c r="M237" i="19"/>
  <c r="M238" i="19"/>
  <c r="M239" i="19"/>
  <c r="M240" i="19"/>
  <c r="M241" i="19"/>
  <c r="M242" i="19"/>
  <c r="M243" i="19"/>
  <c r="M244" i="19"/>
  <c r="M245" i="19"/>
  <c r="M246" i="19"/>
  <c r="M247" i="19"/>
  <c r="M248" i="19"/>
  <c r="M249" i="19"/>
  <c r="M250" i="19"/>
  <c r="M251" i="19"/>
  <c r="M252" i="19"/>
  <c r="M253" i="19"/>
  <c r="M254" i="19"/>
  <c r="M255" i="19"/>
  <c r="M256" i="19"/>
  <c r="M257" i="19"/>
  <c r="M258" i="19"/>
  <c r="M259" i="19"/>
  <c r="M260" i="19"/>
  <c r="M261" i="19"/>
  <c r="M262" i="19"/>
  <c r="M263" i="19"/>
  <c r="M264" i="19"/>
  <c r="M265" i="19"/>
  <c r="M266" i="19"/>
  <c r="M267" i="19"/>
  <c r="M268" i="19"/>
  <c r="M269" i="19"/>
  <c r="M270" i="19"/>
  <c r="M271" i="19"/>
  <c r="M272" i="19"/>
  <c r="M273" i="19"/>
  <c r="M274" i="19"/>
  <c r="M275" i="19"/>
  <c r="M276" i="19"/>
  <c r="M277" i="19"/>
  <c r="M278" i="19"/>
  <c r="M279" i="19"/>
  <c r="M280" i="19"/>
  <c r="M281" i="19"/>
  <c r="M282" i="19"/>
  <c r="M283" i="19"/>
  <c r="M284" i="19"/>
  <c r="M285" i="19"/>
  <c r="M286" i="19"/>
  <c r="M287" i="19"/>
  <c r="M288" i="19"/>
  <c r="M289" i="19"/>
  <c r="M290" i="19"/>
  <c r="M291" i="19"/>
  <c r="M292" i="19"/>
  <c r="M293" i="19"/>
  <c r="M294" i="19"/>
  <c r="M295" i="19"/>
  <c r="M296" i="19"/>
  <c r="M297" i="19"/>
  <c r="M298" i="19"/>
  <c r="M299" i="19"/>
  <c r="M300" i="19"/>
  <c r="M301" i="19"/>
  <c r="M302" i="19"/>
  <c r="M303" i="19"/>
  <c r="M304" i="19"/>
  <c r="M305" i="19"/>
  <c r="M306" i="19"/>
  <c r="M307" i="19"/>
  <c r="M308" i="19"/>
  <c r="M309" i="19"/>
  <c r="M310" i="19"/>
  <c r="M311" i="19"/>
  <c r="M312" i="19"/>
  <c r="M313" i="19"/>
  <c r="M314" i="19"/>
  <c r="M315" i="19"/>
  <c r="M316" i="19"/>
  <c r="M317" i="19"/>
  <c r="M318" i="19"/>
  <c r="M319" i="19"/>
  <c r="M320" i="19"/>
  <c r="M321" i="19"/>
  <c r="M322" i="19"/>
  <c r="M323" i="19"/>
  <c r="M324" i="19"/>
  <c r="M325" i="19"/>
  <c r="M326" i="19"/>
  <c r="M327" i="19"/>
  <c r="M328" i="19"/>
  <c r="M329" i="19"/>
  <c r="M330" i="19"/>
  <c r="M331" i="19"/>
  <c r="M332" i="19"/>
  <c r="M333" i="19"/>
  <c r="M334" i="19"/>
  <c r="M335" i="19"/>
  <c r="M336" i="19"/>
  <c r="M337" i="19"/>
  <c r="M338" i="19"/>
  <c r="M339" i="19"/>
  <c r="M340" i="19"/>
  <c r="M341" i="19"/>
  <c r="M342" i="19"/>
  <c r="M343" i="19"/>
  <c r="M344" i="19"/>
  <c r="M345" i="19"/>
  <c r="M346" i="19"/>
  <c r="M347" i="19"/>
  <c r="M348" i="19"/>
  <c r="M349" i="19"/>
  <c r="M350" i="19"/>
  <c r="M351" i="19"/>
  <c r="M352" i="19"/>
  <c r="M353" i="19"/>
  <c r="M354" i="19"/>
  <c r="M355" i="19"/>
  <c r="M356" i="19"/>
  <c r="M357" i="19"/>
  <c r="M358" i="19"/>
  <c r="M359" i="19"/>
  <c r="M360" i="19"/>
  <c r="M361" i="19"/>
  <c r="M362" i="19"/>
  <c r="M363" i="19"/>
  <c r="M364" i="19"/>
  <c r="M365" i="19"/>
  <c r="M366" i="19"/>
  <c r="M367" i="19"/>
  <c r="M368" i="19"/>
  <c r="M369" i="19"/>
  <c r="M370" i="19"/>
  <c r="M371" i="19"/>
  <c r="M372" i="19"/>
  <c r="M373" i="19"/>
  <c r="M374" i="19"/>
  <c r="M375" i="19"/>
  <c r="M376" i="19"/>
  <c r="M377" i="19"/>
  <c r="M378" i="19"/>
  <c r="M379" i="19"/>
  <c r="M380" i="19"/>
  <c r="M381" i="19"/>
  <c r="M382" i="19"/>
  <c r="M383" i="19"/>
  <c r="M384" i="19"/>
  <c r="M385" i="19"/>
  <c r="M386" i="19"/>
  <c r="M387" i="19"/>
  <c r="M388" i="19"/>
  <c r="M389" i="19"/>
  <c r="M390" i="19"/>
  <c r="M391" i="19"/>
  <c r="M392" i="19"/>
  <c r="M393" i="19"/>
  <c r="M394" i="19"/>
  <c r="M395" i="19"/>
  <c r="M396" i="19"/>
  <c r="M397" i="19"/>
  <c r="M398" i="19"/>
  <c r="M399" i="19"/>
  <c r="M400" i="19"/>
  <c r="M401" i="19"/>
  <c r="M402" i="19"/>
  <c r="M403" i="19"/>
  <c r="M404" i="19"/>
  <c r="M405" i="19"/>
  <c r="M406" i="19"/>
  <c r="M407" i="19"/>
  <c r="M408" i="19"/>
  <c r="M409" i="19"/>
  <c r="M410" i="19"/>
  <c r="M411" i="19"/>
  <c r="M412" i="19"/>
  <c r="M413" i="19"/>
  <c r="M414" i="19"/>
  <c r="M415" i="19"/>
  <c r="M416" i="19"/>
  <c r="M417" i="19"/>
  <c r="M418" i="19"/>
  <c r="M419" i="19"/>
  <c r="M420" i="19"/>
  <c r="M421" i="19"/>
  <c r="M422" i="19"/>
  <c r="M423" i="19"/>
  <c r="M424" i="19"/>
  <c r="M425" i="19"/>
  <c r="M426" i="19"/>
  <c r="M427" i="19"/>
  <c r="M428" i="19"/>
  <c r="M429" i="19"/>
  <c r="M430" i="19"/>
  <c r="M431" i="19"/>
  <c r="M432" i="19"/>
  <c r="M433" i="19"/>
  <c r="M434" i="19"/>
  <c r="M435" i="19"/>
  <c r="M436" i="19"/>
  <c r="M437" i="19"/>
  <c r="M438" i="19"/>
  <c r="M439" i="19"/>
  <c r="M440" i="19"/>
  <c r="M441" i="19"/>
  <c r="M442" i="19"/>
  <c r="M443" i="19"/>
  <c r="M444" i="19"/>
  <c r="M445" i="19"/>
  <c r="M446" i="19"/>
  <c r="M447" i="19"/>
  <c r="M448" i="19"/>
  <c r="M449" i="19"/>
  <c r="M450" i="19"/>
  <c r="M451" i="19"/>
  <c r="M452" i="19"/>
  <c r="M453" i="19"/>
  <c r="M454" i="19"/>
  <c r="M455" i="19"/>
  <c r="M456" i="19"/>
  <c r="M457" i="19"/>
  <c r="M458" i="19"/>
  <c r="M459" i="19"/>
  <c r="M460" i="19"/>
  <c r="M461" i="19"/>
  <c r="M462" i="19"/>
  <c r="M463" i="19"/>
  <c r="M464" i="19"/>
  <c r="M465" i="19"/>
  <c r="M466" i="19"/>
  <c r="M467" i="19"/>
  <c r="M468" i="19"/>
  <c r="M469" i="19"/>
  <c r="M470" i="19"/>
  <c r="M471" i="19"/>
  <c r="M472" i="19"/>
  <c r="M473" i="19"/>
  <c r="M474" i="19"/>
  <c r="M475" i="19"/>
  <c r="M476" i="19"/>
  <c r="M477" i="19"/>
  <c r="M478" i="19"/>
  <c r="M479" i="19"/>
  <c r="M480" i="19"/>
  <c r="M481" i="19"/>
  <c r="M482" i="19"/>
  <c r="M483" i="19"/>
  <c r="M484" i="19"/>
  <c r="M485" i="19"/>
  <c r="M486" i="19"/>
  <c r="M487" i="19"/>
  <c r="M488" i="19"/>
  <c r="M489" i="19"/>
  <c r="M490" i="19"/>
  <c r="M491" i="19"/>
  <c r="M492" i="19"/>
  <c r="M493" i="19"/>
  <c r="M494" i="19"/>
  <c r="M495" i="19"/>
  <c r="M496" i="19"/>
  <c r="M497" i="19"/>
  <c r="M498" i="19"/>
  <c r="M499" i="19"/>
  <c r="M500" i="19"/>
  <c r="M501" i="19"/>
  <c r="M502" i="19"/>
  <c r="M503" i="19"/>
  <c r="M504" i="19"/>
  <c r="M505" i="19"/>
  <c r="M506" i="19"/>
  <c r="M507" i="19"/>
  <c r="M508" i="19"/>
  <c r="M509" i="19"/>
  <c r="M510" i="19"/>
  <c r="M511" i="19"/>
  <c r="M512" i="19"/>
  <c r="M513" i="19"/>
  <c r="M514" i="19"/>
  <c r="M515" i="19"/>
  <c r="M516" i="19"/>
  <c r="M517" i="19"/>
  <c r="M518" i="19"/>
  <c r="M519" i="19"/>
  <c r="M520" i="19"/>
  <c r="M521" i="19"/>
  <c r="M522" i="19"/>
  <c r="M523" i="19"/>
  <c r="M524" i="19"/>
  <c r="M525" i="19"/>
  <c r="M526" i="19"/>
  <c r="M527" i="19"/>
  <c r="M528" i="19"/>
  <c r="M529" i="19"/>
  <c r="M530" i="19"/>
  <c r="M531" i="19"/>
  <c r="M532" i="19"/>
  <c r="M533" i="19"/>
  <c r="M534" i="19"/>
  <c r="M535" i="19"/>
  <c r="M536" i="19"/>
  <c r="M537" i="19"/>
  <c r="M538" i="19"/>
  <c r="M539" i="19"/>
  <c r="M540" i="19"/>
  <c r="M541" i="19"/>
  <c r="M542" i="19"/>
  <c r="M543" i="19"/>
  <c r="M544" i="19"/>
  <c r="M545" i="19"/>
  <c r="M546" i="19"/>
  <c r="M547" i="19"/>
  <c r="M548" i="19"/>
  <c r="M549" i="19"/>
  <c r="M550" i="19"/>
  <c r="M551" i="19"/>
  <c r="M552" i="19"/>
  <c r="M553" i="19"/>
  <c r="M554" i="19"/>
  <c r="M555" i="19"/>
  <c r="M556" i="19"/>
  <c r="M557" i="19"/>
  <c r="M558" i="19"/>
  <c r="M559" i="19"/>
  <c r="M560" i="19"/>
  <c r="M561" i="19"/>
  <c r="M562" i="19"/>
  <c r="M563" i="19"/>
  <c r="M564" i="19"/>
  <c r="M565" i="19"/>
  <c r="M566" i="19"/>
  <c r="M567" i="19"/>
  <c r="M568" i="19"/>
  <c r="M569" i="19"/>
  <c r="M570" i="19"/>
  <c r="M571" i="19"/>
  <c r="M572" i="19"/>
  <c r="M573" i="19"/>
  <c r="M574" i="19"/>
  <c r="M575" i="19"/>
  <c r="M576" i="19"/>
  <c r="M577" i="19"/>
  <c r="M578" i="19"/>
  <c r="M579" i="19"/>
  <c r="M580" i="19"/>
  <c r="M581" i="19"/>
  <c r="M582" i="19"/>
  <c r="M583" i="19"/>
  <c r="M584" i="19"/>
  <c r="M585" i="19"/>
  <c r="M586" i="19"/>
  <c r="M587" i="19"/>
  <c r="M588" i="19"/>
  <c r="M589" i="19"/>
  <c r="M590" i="19"/>
  <c r="M591" i="19"/>
  <c r="M592" i="19"/>
  <c r="M593" i="19"/>
  <c r="M594" i="19"/>
  <c r="M595" i="19"/>
  <c r="M596" i="19"/>
  <c r="M597" i="19"/>
  <c r="M598" i="19"/>
  <c r="M599" i="19"/>
  <c r="M600" i="19"/>
  <c r="M601" i="19"/>
  <c r="M602" i="19"/>
  <c r="M603" i="19"/>
  <c r="M604" i="19"/>
  <c r="M605" i="19"/>
  <c r="M606" i="19"/>
  <c r="M607" i="19"/>
  <c r="M608" i="19"/>
  <c r="M609" i="19"/>
  <c r="M610" i="19"/>
  <c r="M611" i="19"/>
  <c r="M612" i="19"/>
  <c r="M613" i="19"/>
  <c r="M614" i="19"/>
  <c r="M615" i="19"/>
  <c r="M616" i="19"/>
  <c r="M617" i="19"/>
  <c r="M618" i="19"/>
  <c r="M619" i="19"/>
  <c r="M620" i="19"/>
  <c r="M621" i="19"/>
  <c r="M622" i="19"/>
  <c r="M623" i="19"/>
  <c r="M624" i="19"/>
  <c r="M625" i="19"/>
  <c r="M626" i="19"/>
  <c r="M627" i="19"/>
  <c r="M628" i="19"/>
  <c r="M629" i="19"/>
  <c r="M630" i="19"/>
  <c r="M631" i="19"/>
  <c r="M632" i="19"/>
  <c r="M633" i="19"/>
  <c r="M634" i="19"/>
  <c r="M635" i="19"/>
  <c r="M636" i="19"/>
  <c r="M637" i="19"/>
  <c r="M638" i="19"/>
  <c r="M639" i="19"/>
  <c r="M640" i="19"/>
  <c r="M641" i="19"/>
  <c r="M642" i="19"/>
  <c r="M643" i="19"/>
  <c r="M644" i="19"/>
  <c r="M645" i="19"/>
  <c r="M646" i="19"/>
  <c r="M647" i="19"/>
  <c r="M648" i="19"/>
  <c r="M649" i="19"/>
  <c r="M650" i="19"/>
  <c r="M651" i="19"/>
  <c r="M652" i="19"/>
  <c r="M653" i="19"/>
  <c r="M654" i="19"/>
  <c r="M655" i="19"/>
  <c r="M656" i="19"/>
  <c r="M657" i="19"/>
  <c r="M658" i="19"/>
  <c r="M659" i="19"/>
  <c r="M660" i="19"/>
  <c r="M661" i="19"/>
  <c r="M662" i="19"/>
  <c r="M663" i="19"/>
  <c r="M664" i="19"/>
  <c r="M665" i="19"/>
  <c r="M666" i="19"/>
  <c r="M667" i="19"/>
  <c r="M668" i="19"/>
  <c r="M669" i="19"/>
  <c r="M670" i="19"/>
  <c r="M671" i="19"/>
  <c r="M672" i="19"/>
  <c r="M673" i="19"/>
  <c r="M674" i="19"/>
  <c r="M675" i="19"/>
  <c r="M676" i="19"/>
  <c r="M677" i="19"/>
  <c r="M678" i="19"/>
  <c r="M679" i="19"/>
  <c r="M680" i="19"/>
  <c r="M681" i="19"/>
  <c r="M682" i="19"/>
  <c r="M683" i="19"/>
  <c r="M684" i="19"/>
  <c r="M685" i="19"/>
  <c r="M686" i="19"/>
  <c r="M687" i="19"/>
  <c r="M688" i="19"/>
  <c r="M689" i="19"/>
  <c r="M690" i="19"/>
  <c r="M691" i="19"/>
  <c r="M692" i="19"/>
  <c r="M693" i="19"/>
  <c r="M694" i="19"/>
  <c r="M695" i="19"/>
  <c r="M696" i="19"/>
  <c r="M697" i="19"/>
  <c r="M698" i="19"/>
  <c r="M699" i="19"/>
  <c r="M700" i="19"/>
  <c r="M701" i="19"/>
  <c r="M702" i="19"/>
  <c r="M703" i="19"/>
  <c r="M704" i="19"/>
  <c r="M705" i="19"/>
  <c r="M706" i="19"/>
  <c r="M707" i="19"/>
  <c r="M708" i="19"/>
  <c r="M709" i="19"/>
  <c r="M710" i="19"/>
  <c r="M711" i="19"/>
  <c r="M712" i="19"/>
  <c r="M713" i="19"/>
  <c r="M714" i="19"/>
  <c r="M715" i="19"/>
  <c r="M716" i="19"/>
  <c r="M717" i="19"/>
  <c r="M718" i="19"/>
  <c r="M719" i="19"/>
  <c r="M720" i="19"/>
  <c r="M721" i="19"/>
  <c r="M722" i="19"/>
  <c r="M723" i="19"/>
  <c r="M724" i="19"/>
  <c r="M725" i="19"/>
  <c r="M726" i="19"/>
  <c r="M727" i="19"/>
  <c r="M728" i="19"/>
  <c r="M729" i="19"/>
  <c r="M730" i="19"/>
  <c r="M731" i="19"/>
  <c r="M732" i="19"/>
  <c r="M733" i="19"/>
  <c r="M734" i="19"/>
  <c r="M735" i="19"/>
  <c r="M736" i="19"/>
  <c r="M737" i="19"/>
  <c r="M738" i="19"/>
  <c r="M739" i="19"/>
  <c r="M740" i="19"/>
  <c r="M741" i="19"/>
  <c r="M742" i="19"/>
  <c r="M743" i="19"/>
  <c r="M744" i="19"/>
  <c r="M745" i="19"/>
  <c r="M746" i="19"/>
  <c r="M747" i="19"/>
  <c r="M748" i="19"/>
  <c r="M749" i="19"/>
  <c r="M750" i="19"/>
  <c r="M751" i="19"/>
  <c r="M752" i="19"/>
  <c r="M753" i="19"/>
  <c r="M754" i="19"/>
  <c r="M755" i="19"/>
  <c r="M756" i="19"/>
  <c r="M757" i="19"/>
  <c r="M758" i="19"/>
  <c r="M759" i="19"/>
  <c r="M760" i="19"/>
  <c r="M761" i="19"/>
  <c r="M762" i="19"/>
  <c r="M763" i="19"/>
  <c r="M764" i="19"/>
  <c r="M765" i="19"/>
  <c r="M766" i="19"/>
  <c r="M767" i="19"/>
  <c r="M768" i="19"/>
  <c r="M769" i="19"/>
  <c r="M770" i="19"/>
  <c r="M771" i="19"/>
  <c r="M772" i="19"/>
  <c r="M773" i="19"/>
  <c r="M774" i="19"/>
  <c r="M775" i="19"/>
  <c r="M776" i="19"/>
  <c r="M777" i="19"/>
  <c r="M778" i="19"/>
  <c r="M779" i="19"/>
  <c r="M780" i="19"/>
  <c r="M781" i="19"/>
  <c r="M782" i="19"/>
  <c r="M783" i="19"/>
  <c r="M784" i="19"/>
  <c r="M785" i="19"/>
  <c r="M786" i="19"/>
  <c r="M787" i="19"/>
  <c r="M788" i="19"/>
  <c r="M789" i="19"/>
  <c r="M790" i="19"/>
  <c r="M791" i="19"/>
  <c r="M792" i="19"/>
  <c r="M793" i="19"/>
  <c r="M794" i="19"/>
  <c r="M795" i="19"/>
  <c r="M796" i="19"/>
  <c r="M797" i="19"/>
  <c r="M798" i="19"/>
  <c r="M799" i="19"/>
  <c r="M800" i="19"/>
  <c r="M801" i="19"/>
  <c r="M802" i="19"/>
  <c r="M803" i="19"/>
  <c r="M804" i="19"/>
  <c r="M805" i="19"/>
  <c r="M806" i="19"/>
  <c r="M807" i="19"/>
  <c r="M808" i="19"/>
  <c r="M809" i="19"/>
  <c r="M810" i="19"/>
  <c r="M811" i="19"/>
  <c r="M812" i="19"/>
  <c r="M813" i="19"/>
  <c r="M814" i="19"/>
  <c r="M815" i="19"/>
  <c r="M816" i="19"/>
  <c r="M817" i="19"/>
  <c r="M818" i="19"/>
  <c r="M819" i="19"/>
  <c r="M820" i="19"/>
  <c r="M821" i="19"/>
  <c r="M822" i="19"/>
  <c r="M823" i="19"/>
  <c r="M824" i="19"/>
  <c r="M825" i="19"/>
  <c r="M826" i="19"/>
  <c r="M827" i="19"/>
  <c r="M828" i="19"/>
  <c r="M829" i="19"/>
  <c r="M830" i="19"/>
  <c r="M831" i="19"/>
  <c r="M832" i="19"/>
  <c r="M833" i="19"/>
  <c r="M834" i="19"/>
  <c r="M835" i="19"/>
  <c r="M836" i="19"/>
  <c r="M837" i="19"/>
  <c r="M838" i="19"/>
  <c r="M839" i="19"/>
  <c r="M840" i="19"/>
  <c r="M841" i="19"/>
  <c r="M842" i="19"/>
  <c r="M843" i="19"/>
  <c r="M844" i="19"/>
  <c r="M845" i="19"/>
  <c r="M846" i="19"/>
  <c r="M847" i="19"/>
  <c r="M848" i="19"/>
  <c r="M849" i="19"/>
  <c r="M850" i="19"/>
  <c r="M851" i="19"/>
  <c r="M852" i="19"/>
  <c r="M853" i="19"/>
  <c r="M854" i="19"/>
  <c r="M855" i="19"/>
  <c r="M856" i="19"/>
  <c r="M857" i="19"/>
  <c r="M858" i="19"/>
  <c r="M859" i="19"/>
  <c r="M860" i="19"/>
  <c r="M861" i="19"/>
  <c r="M862" i="19"/>
  <c r="M863" i="19"/>
  <c r="M864" i="19"/>
  <c r="M865" i="19"/>
  <c r="M866" i="19"/>
  <c r="M867" i="19"/>
  <c r="M868" i="19"/>
  <c r="M869" i="19"/>
  <c r="M870" i="19"/>
  <c r="M871" i="19"/>
  <c r="M872" i="19"/>
  <c r="M873" i="19"/>
  <c r="M874" i="19"/>
  <c r="M875" i="19"/>
  <c r="M876" i="19"/>
  <c r="M877" i="19"/>
  <c r="M878" i="19"/>
  <c r="M879" i="19"/>
  <c r="M880" i="19"/>
  <c r="M881" i="19"/>
  <c r="M882" i="19"/>
  <c r="M883" i="19"/>
  <c r="M884" i="19"/>
  <c r="M885" i="19"/>
  <c r="M886" i="19"/>
  <c r="M887" i="19"/>
  <c r="M888" i="19"/>
  <c r="M889" i="19"/>
  <c r="M890" i="19"/>
  <c r="M891" i="19"/>
  <c r="M892" i="19"/>
  <c r="M893" i="19"/>
  <c r="M894" i="19"/>
  <c r="M895" i="19"/>
  <c r="M896" i="19"/>
  <c r="M897" i="19"/>
  <c r="M898" i="19"/>
  <c r="M899" i="19"/>
  <c r="M900" i="19"/>
  <c r="M901" i="19"/>
  <c r="M902" i="19"/>
  <c r="M903" i="19"/>
  <c r="M904" i="19"/>
  <c r="M905" i="19"/>
  <c r="M906" i="19"/>
  <c r="M907" i="19"/>
  <c r="M908" i="19"/>
  <c r="M909" i="19"/>
  <c r="M910" i="19"/>
  <c r="M911" i="19"/>
  <c r="M912" i="19"/>
  <c r="M913" i="19"/>
  <c r="M914" i="19"/>
  <c r="M915" i="19"/>
  <c r="M916" i="19"/>
  <c r="M917" i="19"/>
  <c r="M918" i="19"/>
  <c r="M919" i="19"/>
  <c r="M920" i="19"/>
  <c r="M921" i="19"/>
  <c r="M922" i="19"/>
  <c r="M923" i="19"/>
  <c r="M924" i="19"/>
  <c r="M925" i="19"/>
  <c r="M926" i="19"/>
  <c r="M927" i="19"/>
  <c r="M928" i="19"/>
  <c r="M929" i="19"/>
  <c r="M930" i="19"/>
  <c r="M931" i="19"/>
  <c r="M932" i="19"/>
  <c r="M933" i="19"/>
  <c r="M934" i="19"/>
  <c r="M935" i="19"/>
  <c r="M936" i="19"/>
  <c r="M937" i="19"/>
  <c r="M938" i="19"/>
  <c r="M939" i="19"/>
  <c r="M940" i="19"/>
  <c r="M941" i="19"/>
  <c r="M942" i="19"/>
  <c r="M943" i="19"/>
  <c r="M944" i="19"/>
  <c r="M945" i="19"/>
  <c r="M946" i="19"/>
  <c r="M947" i="19"/>
  <c r="M948" i="19"/>
  <c r="M949" i="19"/>
  <c r="M950" i="19"/>
  <c r="M951" i="19"/>
  <c r="M952" i="19"/>
  <c r="M953" i="19"/>
  <c r="M954" i="19"/>
  <c r="M955" i="19"/>
  <c r="M956" i="19"/>
  <c r="M957" i="19"/>
  <c r="M958" i="19"/>
  <c r="M959" i="19"/>
  <c r="M960" i="19"/>
  <c r="M961" i="19"/>
  <c r="M962" i="19"/>
  <c r="M963" i="19"/>
  <c r="M964" i="19"/>
  <c r="M965" i="19"/>
  <c r="M966" i="19"/>
  <c r="M967" i="19"/>
  <c r="M968" i="19"/>
  <c r="M969" i="19"/>
  <c r="M970" i="19"/>
  <c r="M971" i="19"/>
  <c r="M972" i="19"/>
  <c r="M973" i="19"/>
  <c r="M974" i="19"/>
  <c r="M975" i="19"/>
  <c r="M976" i="19"/>
  <c r="M977" i="19"/>
  <c r="M978" i="19"/>
  <c r="M979" i="19"/>
  <c r="M980" i="19"/>
  <c r="M981" i="19"/>
  <c r="M982" i="19"/>
  <c r="M983" i="19"/>
  <c r="M984" i="19"/>
  <c r="M985" i="19"/>
  <c r="M986" i="19"/>
  <c r="M987" i="19"/>
  <c r="M988" i="19"/>
  <c r="M989" i="19"/>
  <c r="M990" i="19"/>
  <c r="M991" i="19"/>
  <c r="M992" i="19"/>
  <c r="M993" i="19"/>
  <c r="M994" i="19"/>
  <c r="M995" i="19"/>
  <c r="M996" i="19"/>
  <c r="M997" i="19"/>
  <c r="M998" i="19"/>
  <c r="M999" i="19"/>
  <c r="M1000" i="19"/>
  <c r="M1001" i="19"/>
  <c r="M1002" i="19"/>
  <c r="M1003" i="19"/>
  <c r="M1004" i="19"/>
  <c r="M1005" i="19"/>
  <c r="M1006" i="19"/>
  <c r="M1007" i="19"/>
  <c r="M1008" i="19"/>
  <c r="M1009" i="19"/>
  <c r="M1010" i="19"/>
  <c r="M1011" i="19"/>
  <c r="M1012" i="19"/>
  <c r="M1013" i="19"/>
  <c r="M1014" i="19"/>
  <c r="M1015" i="19"/>
  <c r="M1016" i="19"/>
  <c r="M1017" i="19"/>
  <c r="M1018" i="19"/>
  <c r="M1019" i="19"/>
  <c r="M1020" i="19"/>
  <c r="M1021" i="19"/>
  <c r="M1022" i="19"/>
  <c r="M1023" i="19"/>
  <c r="M1024" i="19"/>
  <c r="M1025" i="19"/>
  <c r="M1026" i="19"/>
  <c r="M1027" i="19"/>
  <c r="M1028" i="19"/>
  <c r="M1029" i="19"/>
  <c r="M1030" i="19"/>
  <c r="M1031" i="19"/>
  <c r="M1032" i="19"/>
  <c r="M1033" i="19"/>
  <c r="M1034" i="19"/>
  <c r="M1035" i="19"/>
  <c r="M1036" i="19"/>
  <c r="M1037" i="19"/>
  <c r="M1038" i="19"/>
  <c r="M1039" i="19"/>
  <c r="M1040" i="19"/>
  <c r="M1041" i="19"/>
  <c r="M1042" i="19"/>
  <c r="M1043" i="19"/>
  <c r="M1044" i="19"/>
  <c r="M1045" i="19"/>
  <c r="M1046" i="19"/>
  <c r="M1047" i="19"/>
  <c r="M1048" i="19"/>
  <c r="M1049" i="19"/>
  <c r="M1050" i="19"/>
  <c r="M1051" i="19"/>
  <c r="M1052" i="19"/>
  <c r="M1053" i="19"/>
  <c r="M1054" i="19"/>
  <c r="M1055" i="19"/>
  <c r="M1056" i="19"/>
  <c r="M1057" i="19"/>
  <c r="M1058" i="19"/>
  <c r="M1059" i="19"/>
  <c r="M1060" i="19"/>
  <c r="M1061" i="19"/>
  <c r="M1062" i="19"/>
  <c r="M1063" i="19"/>
  <c r="M1064" i="19"/>
  <c r="M1065" i="19"/>
  <c r="M1066" i="19"/>
  <c r="M1067" i="19"/>
  <c r="M1068" i="19"/>
  <c r="M1069" i="19"/>
  <c r="M1070" i="19"/>
  <c r="M1071" i="19"/>
  <c r="M1072" i="19"/>
  <c r="M1073" i="19"/>
  <c r="M1074" i="19"/>
  <c r="M1075" i="19"/>
  <c r="M1076" i="19"/>
  <c r="M1077" i="19"/>
  <c r="M1078" i="19"/>
  <c r="M1079" i="19"/>
  <c r="M1080" i="19"/>
  <c r="M1081" i="19"/>
  <c r="M1082" i="19"/>
  <c r="M1083" i="19"/>
  <c r="M1084" i="19"/>
  <c r="M1085" i="19"/>
  <c r="M1086" i="19"/>
  <c r="M1087" i="19"/>
  <c r="M1088" i="19"/>
  <c r="M1089" i="19"/>
  <c r="M1090" i="19"/>
  <c r="M1091" i="19"/>
  <c r="M1092" i="19"/>
  <c r="M1093" i="19"/>
  <c r="M1094" i="19"/>
  <c r="M1095" i="19"/>
  <c r="M1096" i="19"/>
  <c r="M1097" i="19"/>
  <c r="M1098" i="19"/>
  <c r="M1099" i="19"/>
  <c r="M1100" i="19"/>
  <c r="M1101" i="19"/>
  <c r="M1102" i="19"/>
  <c r="M1103" i="19"/>
  <c r="M1104" i="19"/>
  <c r="M1105" i="19"/>
  <c r="M1106" i="19"/>
  <c r="M1107" i="19"/>
  <c r="M1108" i="19"/>
  <c r="M1109" i="19"/>
  <c r="M1110" i="19"/>
  <c r="M1111" i="19"/>
  <c r="M1112" i="19"/>
  <c r="M1113" i="19"/>
  <c r="M1114" i="19"/>
  <c r="M1115" i="19"/>
  <c r="M1116" i="19"/>
  <c r="M1117" i="19"/>
  <c r="M1118" i="19"/>
  <c r="M1119" i="19"/>
  <c r="M1120" i="19"/>
  <c r="M1121" i="19"/>
  <c r="M1122" i="19"/>
  <c r="M1123" i="19"/>
  <c r="M1124" i="19"/>
  <c r="M1125" i="19"/>
  <c r="M1126" i="19"/>
  <c r="M1127" i="19"/>
  <c r="M1128" i="19"/>
  <c r="M1129" i="19"/>
  <c r="M1130" i="19"/>
  <c r="M1131" i="19"/>
  <c r="M1132" i="19"/>
  <c r="M1133" i="19"/>
  <c r="M1134" i="19"/>
  <c r="M1135" i="19"/>
  <c r="M1136" i="19"/>
  <c r="M1137" i="19"/>
  <c r="M1138" i="19"/>
  <c r="M1139" i="19"/>
  <c r="M1140" i="19"/>
  <c r="M1141" i="19"/>
  <c r="M1142" i="19"/>
  <c r="M1143" i="19"/>
  <c r="M1144" i="19"/>
  <c r="M1145" i="19"/>
  <c r="M1146" i="19"/>
  <c r="M1147" i="19"/>
  <c r="M1148" i="19"/>
  <c r="M1149" i="19"/>
  <c r="M1150" i="19"/>
  <c r="M1151" i="19"/>
  <c r="M1152" i="19"/>
  <c r="M1153" i="19"/>
  <c r="M1154" i="19"/>
  <c r="M1155" i="19"/>
  <c r="M1156" i="19"/>
  <c r="M1157" i="19"/>
  <c r="M1158" i="19"/>
  <c r="M1159" i="19"/>
  <c r="M1160" i="19"/>
  <c r="M1161" i="19"/>
  <c r="M1162" i="19"/>
  <c r="M1163" i="19"/>
  <c r="M1164" i="19"/>
  <c r="M1165" i="19"/>
  <c r="M1166" i="19"/>
  <c r="M1167" i="19"/>
  <c r="M1168" i="19"/>
  <c r="M1169" i="19"/>
  <c r="M1170" i="19"/>
  <c r="M1171" i="19"/>
  <c r="M1172" i="19"/>
  <c r="M1173" i="19"/>
  <c r="M1174" i="19"/>
  <c r="M1175" i="19"/>
  <c r="M1176" i="19"/>
  <c r="M1177" i="19"/>
  <c r="M1178" i="19"/>
  <c r="M1179" i="19"/>
  <c r="M1180" i="19"/>
  <c r="M1181" i="19"/>
  <c r="M1182" i="19"/>
  <c r="M1183" i="19"/>
  <c r="M1184" i="19"/>
  <c r="M1185" i="19"/>
  <c r="M1186" i="19"/>
  <c r="M1187" i="19"/>
  <c r="M1188" i="19"/>
  <c r="M1189" i="19"/>
  <c r="M1190" i="19"/>
  <c r="M1191" i="19"/>
  <c r="M1192" i="19"/>
  <c r="M1193" i="19"/>
  <c r="M1194" i="19"/>
  <c r="M1195" i="19"/>
  <c r="M1196" i="19"/>
  <c r="M1197" i="19"/>
  <c r="M1198" i="19"/>
  <c r="M1199" i="19"/>
  <c r="M1200" i="19"/>
  <c r="M1201" i="19"/>
  <c r="M1202" i="19"/>
  <c r="M1203" i="19"/>
  <c r="M1204" i="19"/>
  <c r="M1205" i="19"/>
  <c r="M1206" i="19"/>
  <c r="M1207" i="19"/>
  <c r="M1208" i="19"/>
  <c r="M1209" i="19"/>
  <c r="M1210" i="19"/>
  <c r="M1211" i="19"/>
  <c r="M1212" i="19"/>
  <c r="M1213" i="19"/>
  <c r="M1214" i="19"/>
  <c r="M1215" i="19"/>
  <c r="M1216" i="19"/>
  <c r="M1217" i="19"/>
  <c r="M1218" i="19"/>
  <c r="M1219" i="19"/>
  <c r="M1220" i="19"/>
  <c r="M1221" i="19"/>
  <c r="M1222" i="19"/>
  <c r="M1223" i="19"/>
  <c r="M1224" i="19"/>
  <c r="M1225" i="19"/>
  <c r="M1226" i="19"/>
  <c r="M1227" i="19"/>
  <c r="M1228" i="19"/>
  <c r="M1229" i="19"/>
  <c r="M1230" i="19"/>
  <c r="M1231" i="19"/>
  <c r="M1232" i="19"/>
  <c r="M1233" i="19"/>
  <c r="M1234" i="19"/>
  <c r="M1235" i="19"/>
  <c r="M1236" i="19"/>
  <c r="M1237" i="19"/>
  <c r="M1238" i="19"/>
  <c r="M1239" i="19"/>
  <c r="M1240" i="19"/>
  <c r="M1241" i="19"/>
  <c r="M1242" i="19"/>
  <c r="M1243" i="19"/>
  <c r="M1244" i="19"/>
  <c r="M1245" i="19"/>
  <c r="M1246" i="19"/>
  <c r="M1247" i="19"/>
  <c r="M1248" i="19"/>
  <c r="M1249" i="19"/>
  <c r="M1250" i="19"/>
  <c r="M1251" i="19"/>
  <c r="M1252" i="19"/>
  <c r="M1253" i="19"/>
  <c r="M1254" i="19"/>
  <c r="M1255" i="19"/>
  <c r="M1256" i="19"/>
  <c r="M1257" i="19"/>
  <c r="M1258" i="19"/>
  <c r="M1259" i="19"/>
  <c r="M1260" i="19"/>
  <c r="M1261" i="19"/>
  <c r="M1262" i="19"/>
  <c r="M1263" i="19"/>
  <c r="M1264" i="19"/>
  <c r="M1265" i="19"/>
  <c r="M1266" i="19"/>
  <c r="M1267" i="19"/>
  <c r="M1268" i="19"/>
  <c r="M1269" i="19"/>
  <c r="M1270" i="19"/>
  <c r="M1271" i="19"/>
  <c r="M1272" i="19"/>
  <c r="M1273" i="19"/>
  <c r="M1274" i="19"/>
  <c r="M1275" i="19"/>
  <c r="M1276" i="19"/>
  <c r="M1277" i="19"/>
  <c r="M1278" i="19"/>
  <c r="M1279" i="19"/>
  <c r="M1280" i="19"/>
  <c r="M1281" i="19"/>
  <c r="M1282" i="19"/>
  <c r="M1283" i="19"/>
  <c r="M1284" i="19"/>
  <c r="M1285" i="19"/>
  <c r="M1286" i="19"/>
  <c r="M1287" i="19"/>
  <c r="M1288" i="19"/>
  <c r="M1289" i="19"/>
  <c r="M1290" i="19"/>
  <c r="M1291" i="19"/>
  <c r="M1292" i="19"/>
  <c r="M1293" i="19"/>
  <c r="M1294" i="19"/>
  <c r="M1295" i="19"/>
  <c r="M1296" i="19"/>
  <c r="M1297" i="19"/>
  <c r="M1298" i="19"/>
  <c r="M1299" i="19"/>
  <c r="M1300" i="19"/>
  <c r="M1301" i="19"/>
  <c r="M1302" i="19"/>
  <c r="M1303" i="19"/>
  <c r="M1304" i="19"/>
  <c r="M1305" i="19"/>
  <c r="M1306" i="19"/>
  <c r="M1307" i="19"/>
  <c r="M1308" i="19"/>
  <c r="M1309" i="19"/>
  <c r="M1310" i="19"/>
  <c r="M1311" i="19"/>
  <c r="M1312" i="19"/>
  <c r="M1313" i="19"/>
  <c r="M1314" i="19"/>
  <c r="M1315" i="19"/>
  <c r="M1316" i="19"/>
  <c r="M1317" i="19"/>
  <c r="M1318" i="19"/>
  <c r="M1319" i="19"/>
  <c r="M1320" i="19"/>
  <c r="M1321" i="19"/>
  <c r="M1322" i="19"/>
  <c r="M1323" i="19"/>
  <c r="M1324" i="19"/>
  <c r="M1325" i="19"/>
  <c r="M1326" i="19"/>
  <c r="M1327" i="19"/>
  <c r="M1328" i="19"/>
  <c r="M1329" i="19"/>
  <c r="M1330" i="19"/>
  <c r="M1331" i="19"/>
  <c r="M1332" i="19"/>
  <c r="M1333" i="19"/>
  <c r="M1334" i="19"/>
  <c r="M1335" i="19"/>
  <c r="M1336" i="19"/>
  <c r="M1337" i="19"/>
  <c r="M1338" i="19"/>
  <c r="M1339" i="19"/>
  <c r="M1340" i="19"/>
  <c r="M1341" i="19"/>
  <c r="M1342" i="19"/>
  <c r="M1343" i="19"/>
  <c r="M1344" i="19"/>
  <c r="M1345" i="19"/>
  <c r="M1346" i="19"/>
  <c r="M1347" i="19"/>
  <c r="M1348" i="19"/>
  <c r="M1349" i="19"/>
  <c r="M1350" i="19"/>
  <c r="M1351" i="19"/>
  <c r="M1352" i="19"/>
  <c r="M1353" i="19"/>
  <c r="M1354" i="19"/>
  <c r="M1355" i="19"/>
  <c r="M1356" i="19"/>
  <c r="M1357" i="19"/>
  <c r="M1358" i="19"/>
  <c r="M1359" i="19"/>
  <c r="M1360" i="19"/>
  <c r="M1361" i="19"/>
  <c r="M1362" i="19"/>
  <c r="M1363" i="19"/>
  <c r="M1364" i="19"/>
  <c r="M1365" i="19"/>
  <c r="M1366" i="19"/>
  <c r="M1367" i="19"/>
  <c r="M1368" i="19"/>
  <c r="M1369" i="19"/>
  <c r="M1370" i="19"/>
  <c r="M1371" i="19"/>
  <c r="M1372" i="19"/>
  <c r="M1373" i="19"/>
  <c r="M1374" i="19"/>
  <c r="M1375" i="19"/>
  <c r="M1376" i="19"/>
  <c r="M1377" i="19"/>
  <c r="M1378" i="19"/>
  <c r="M1379" i="19"/>
  <c r="M1380" i="19"/>
  <c r="M1381" i="19"/>
  <c r="M1382" i="19"/>
  <c r="M1383" i="19"/>
  <c r="M1384" i="19"/>
  <c r="M1385" i="19"/>
  <c r="M1386" i="19"/>
  <c r="M1387" i="19"/>
  <c r="M1388" i="19"/>
  <c r="M1389" i="19"/>
  <c r="M1390" i="19"/>
  <c r="M1391" i="19"/>
  <c r="M1392" i="19"/>
  <c r="M1393" i="19"/>
  <c r="M1394" i="19"/>
  <c r="M1395" i="19"/>
  <c r="M1396" i="19"/>
  <c r="M1397" i="19"/>
  <c r="M1398" i="19"/>
  <c r="M1399" i="19"/>
  <c r="M1400" i="19"/>
  <c r="M1401" i="19"/>
  <c r="M1402" i="19"/>
  <c r="M1403" i="19"/>
  <c r="M1404" i="19"/>
  <c r="M1405" i="19"/>
  <c r="M1406" i="19"/>
  <c r="M1407" i="19"/>
  <c r="M1408" i="19"/>
  <c r="M1409" i="19"/>
  <c r="M1410" i="19"/>
  <c r="M1411" i="19"/>
  <c r="M1412" i="19"/>
  <c r="M1413" i="19"/>
  <c r="M1414" i="19"/>
  <c r="M1415" i="19"/>
  <c r="M1416" i="19"/>
  <c r="M1417" i="19"/>
  <c r="M1418" i="19"/>
  <c r="M1419" i="19"/>
  <c r="M1420" i="19"/>
  <c r="M1421" i="19"/>
  <c r="M1422" i="19"/>
  <c r="M1423" i="19"/>
  <c r="M1424" i="19"/>
  <c r="M1425" i="19"/>
  <c r="M1426" i="19"/>
  <c r="M1427" i="19"/>
  <c r="M1428" i="19"/>
  <c r="M1429" i="19"/>
  <c r="M1430" i="19"/>
  <c r="M1431" i="19"/>
  <c r="M1432" i="19"/>
  <c r="M1433" i="19"/>
  <c r="M1434" i="19"/>
  <c r="M1435" i="19"/>
  <c r="M1436" i="19"/>
  <c r="M1437" i="19"/>
  <c r="M1438" i="19"/>
  <c r="M1439" i="19"/>
  <c r="M1440" i="19"/>
  <c r="M1441" i="19"/>
  <c r="M1442" i="19"/>
  <c r="M1443" i="19"/>
  <c r="M1444" i="19"/>
  <c r="M1445" i="19"/>
  <c r="M1446" i="19"/>
  <c r="M1447" i="19"/>
  <c r="M1448" i="19"/>
  <c r="M1449" i="19"/>
  <c r="M1450" i="19"/>
  <c r="M1451" i="19"/>
  <c r="M1452" i="19"/>
  <c r="M1453" i="19"/>
  <c r="M1454" i="19"/>
  <c r="M1455" i="19"/>
  <c r="M1456" i="19"/>
  <c r="M1457" i="19"/>
  <c r="M1458" i="19"/>
  <c r="M1459" i="19"/>
  <c r="M1460" i="19"/>
  <c r="M1461" i="19"/>
  <c r="M1462" i="19"/>
  <c r="M1463" i="19"/>
  <c r="M1464" i="19"/>
  <c r="M1465" i="19"/>
  <c r="M1466" i="19"/>
  <c r="M1467" i="19"/>
  <c r="M1468" i="19"/>
  <c r="M1469" i="19"/>
  <c r="M1470" i="19"/>
  <c r="M1471" i="19"/>
  <c r="M1472" i="19"/>
  <c r="M1473" i="19"/>
  <c r="M1474" i="19"/>
  <c r="M1475" i="19"/>
  <c r="M1476" i="19"/>
  <c r="M1477" i="19"/>
  <c r="M1478" i="19"/>
  <c r="M1479" i="19"/>
  <c r="M1480" i="19"/>
  <c r="M1481" i="19"/>
  <c r="M1482" i="19"/>
  <c r="M1483" i="19"/>
  <c r="M1484" i="19"/>
  <c r="M1485" i="19"/>
  <c r="M1486" i="19"/>
  <c r="M1487" i="19"/>
  <c r="M1488" i="19"/>
  <c r="M1489" i="19"/>
  <c r="M1490" i="19"/>
  <c r="M1491" i="19"/>
  <c r="M1492" i="19"/>
  <c r="M1493" i="19"/>
  <c r="M1494" i="19"/>
  <c r="M1495" i="19"/>
  <c r="M1496" i="19"/>
  <c r="M1497" i="19"/>
  <c r="M1498" i="19"/>
  <c r="M1499" i="19"/>
  <c r="M1500" i="19"/>
  <c r="M1501" i="19"/>
  <c r="M1502" i="19"/>
  <c r="M1503" i="19"/>
  <c r="M1504" i="19"/>
  <c r="M1505" i="19"/>
  <c r="M1506" i="19"/>
  <c r="M1507" i="19"/>
  <c r="M1508" i="19"/>
  <c r="M1509" i="19"/>
  <c r="M1510" i="19"/>
  <c r="M1511" i="19"/>
  <c r="M1512" i="19"/>
  <c r="M1513" i="19"/>
  <c r="M1514" i="19"/>
  <c r="M1515" i="19"/>
  <c r="M1516" i="19"/>
  <c r="M1517" i="19"/>
  <c r="M1518" i="19"/>
  <c r="M1519" i="19"/>
  <c r="M1520" i="19"/>
  <c r="M1521" i="19"/>
  <c r="M1522" i="19"/>
  <c r="M1523" i="19"/>
  <c r="M1524" i="19"/>
  <c r="M1525" i="19"/>
  <c r="M1526" i="19"/>
  <c r="M1527" i="19"/>
  <c r="M1528" i="19"/>
  <c r="M1529" i="19"/>
  <c r="M1530" i="19"/>
  <c r="M1531" i="19"/>
  <c r="M1532" i="19"/>
  <c r="M1533" i="19"/>
  <c r="M1534" i="19"/>
  <c r="M1535" i="19"/>
  <c r="M1536" i="19"/>
  <c r="M1537" i="19"/>
  <c r="M1538" i="19"/>
  <c r="M1539" i="19"/>
  <c r="M1540" i="19"/>
  <c r="M1541" i="19"/>
  <c r="M1542" i="19"/>
  <c r="M1543" i="19"/>
  <c r="M1544" i="19"/>
  <c r="M1545" i="19"/>
  <c r="M1546" i="19"/>
  <c r="M1547" i="19"/>
  <c r="M1548" i="19"/>
  <c r="M1549" i="19"/>
  <c r="M1550" i="19"/>
  <c r="M1551" i="19"/>
  <c r="M1552" i="19"/>
  <c r="M1553" i="19"/>
  <c r="M1554" i="19"/>
  <c r="M1555" i="19"/>
  <c r="M1556" i="19"/>
  <c r="M1557" i="19"/>
  <c r="M1558" i="19"/>
  <c r="M1559" i="19"/>
  <c r="M1560" i="19"/>
  <c r="M1561" i="19"/>
  <c r="M1562" i="19"/>
  <c r="M1563" i="19"/>
  <c r="M1564" i="19"/>
  <c r="M1565" i="19"/>
  <c r="M1566" i="19"/>
  <c r="M1567" i="19"/>
  <c r="M1568" i="19"/>
  <c r="M1569" i="19"/>
  <c r="M1570" i="19"/>
  <c r="M1571" i="19"/>
  <c r="M1572" i="19"/>
  <c r="M1573" i="19"/>
  <c r="M1574" i="19"/>
  <c r="M1575" i="19"/>
  <c r="M1576" i="19"/>
  <c r="M1577" i="19"/>
  <c r="M1578" i="19"/>
  <c r="M1579" i="19"/>
  <c r="M1580" i="19"/>
  <c r="M1581" i="19"/>
  <c r="M1582" i="19"/>
  <c r="M1583" i="19"/>
  <c r="M1584" i="19"/>
  <c r="M1585" i="19"/>
  <c r="M1586" i="19"/>
  <c r="M1587" i="19"/>
  <c r="M1588" i="19"/>
  <c r="M1589" i="19"/>
  <c r="M1590" i="19"/>
  <c r="M1591" i="19"/>
  <c r="M1592" i="19"/>
  <c r="M1593" i="19"/>
  <c r="M1594" i="19"/>
  <c r="M1595" i="19"/>
  <c r="M1596" i="19"/>
  <c r="M1597" i="19"/>
  <c r="M1598" i="19"/>
  <c r="M1599" i="19"/>
  <c r="M1600" i="19"/>
  <c r="M1601" i="19"/>
  <c r="M1602" i="19"/>
  <c r="M1603" i="19"/>
  <c r="M1604" i="19"/>
  <c r="M1605" i="19"/>
  <c r="M1606" i="19"/>
  <c r="M1607" i="19"/>
  <c r="M1608" i="19"/>
  <c r="M1609" i="19"/>
  <c r="M1610" i="19"/>
  <c r="M1611" i="19"/>
  <c r="M1612" i="19"/>
  <c r="M1613" i="19"/>
  <c r="M1614" i="19"/>
  <c r="M1615" i="19"/>
  <c r="M1616" i="19"/>
  <c r="M1617" i="19"/>
  <c r="M1618" i="19"/>
  <c r="M1619" i="19"/>
  <c r="M1620" i="19"/>
  <c r="M1621" i="19"/>
  <c r="M1622" i="19"/>
  <c r="M1623" i="19"/>
  <c r="M1624" i="19"/>
  <c r="M1625" i="19"/>
  <c r="M1626" i="19"/>
  <c r="M1627" i="19"/>
  <c r="M1628" i="19"/>
  <c r="M1629" i="19"/>
  <c r="M1630" i="19"/>
  <c r="M1631" i="19"/>
  <c r="M1632" i="19"/>
  <c r="M1633" i="19"/>
  <c r="M1634" i="19"/>
  <c r="M1635" i="19"/>
  <c r="M1636" i="19"/>
  <c r="M1637" i="19"/>
  <c r="M1638" i="19"/>
  <c r="M1639" i="19"/>
  <c r="M1640" i="19"/>
  <c r="M1641" i="19"/>
  <c r="M1642" i="19"/>
  <c r="M1643" i="19"/>
  <c r="M1644" i="19"/>
  <c r="M1645" i="19"/>
  <c r="M1646" i="19"/>
  <c r="M1647" i="19"/>
  <c r="M1648" i="19"/>
  <c r="M1649" i="19"/>
  <c r="M1650" i="19"/>
  <c r="M1651" i="19"/>
  <c r="M1652" i="19"/>
  <c r="M1653" i="19"/>
  <c r="M1654" i="19"/>
  <c r="M1655" i="19"/>
  <c r="M1656" i="19"/>
  <c r="M1657" i="19"/>
  <c r="M1658" i="19"/>
  <c r="M1659" i="19"/>
  <c r="M1660" i="19"/>
  <c r="M1661" i="19"/>
  <c r="M1662" i="19"/>
  <c r="M1663" i="19"/>
  <c r="M1664" i="19"/>
  <c r="M1665" i="19"/>
  <c r="M1666" i="19"/>
  <c r="M1667" i="19"/>
  <c r="M1668" i="19"/>
  <c r="M1669" i="19"/>
  <c r="M1670" i="19"/>
  <c r="M1671" i="19"/>
  <c r="M1672" i="19"/>
  <c r="M1673" i="19"/>
  <c r="M1674" i="19"/>
  <c r="M1675" i="19"/>
  <c r="M1676" i="19"/>
  <c r="M1677" i="19"/>
  <c r="M1678" i="19"/>
  <c r="M1679" i="19"/>
  <c r="M1680" i="19"/>
  <c r="M1681" i="19"/>
  <c r="M1682" i="19"/>
  <c r="M1683" i="19"/>
  <c r="M1684" i="19"/>
  <c r="M1685" i="19"/>
  <c r="M1686" i="19"/>
  <c r="M1687" i="19"/>
  <c r="M1688" i="19"/>
  <c r="M1689" i="19"/>
  <c r="M1690" i="19"/>
  <c r="M1691" i="19"/>
  <c r="M1692" i="19"/>
  <c r="M1693" i="19"/>
  <c r="M1694" i="19"/>
  <c r="M1695" i="19"/>
  <c r="M1696" i="19"/>
  <c r="M1697" i="19"/>
  <c r="M1698" i="19"/>
  <c r="M1699" i="19"/>
  <c r="M1700" i="19"/>
  <c r="M1701" i="19"/>
  <c r="M1702" i="19"/>
  <c r="M1703" i="19"/>
  <c r="M1704" i="19"/>
  <c r="M1705" i="19"/>
  <c r="M1706" i="19"/>
  <c r="M1707" i="19"/>
  <c r="M1708" i="19"/>
  <c r="M1709" i="19"/>
  <c r="M1710" i="19"/>
  <c r="M1711" i="19"/>
  <c r="M1712" i="19"/>
  <c r="M1713" i="19"/>
  <c r="M1714" i="19"/>
  <c r="M1715" i="19"/>
  <c r="M1716" i="19"/>
  <c r="M1717" i="19"/>
  <c r="M1718" i="19"/>
  <c r="M1719" i="19"/>
  <c r="M1720" i="19"/>
  <c r="M1721" i="19"/>
  <c r="M1722" i="19"/>
  <c r="M1723" i="19"/>
  <c r="M1724" i="19"/>
  <c r="M1725" i="19"/>
  <c r="M1726" i="19"/>
  <c r="M1727" i="19"/>
  <c r="M1728" i="19"/>
  <c r="M1729" i="19"/>
  <c r="M1730" i="19"/>
  <c r="M1731" i="19"/>
  <c r="M1732" i="19"/>
  <c r="M1733" i="19"/>
  <c r="M1734" i="19"/>
  <c r="M1735" i="19"/>
  <c r="M1736" i="19"/>
  <c r="M1737" i="19"/>
  <c r="M1738" i="19"/>
  <c r="M1739" i="19"/>
  <c r="M1740" i="19"/>
  <c r="M1741" i="19"/>
  <c r="M1742" i="19"/>
  <c r="M1743" i="19"/>
  <c r="M1744" i="19"/>
  <c r="M1745" i="19"/>
  <c r="M1746" i="19"/>
  <c r="M1747" i="19"/>
  <c r="M1748" i="19"/>
  <c r="M1749" i="19"/>
  <c r="M1750" i="19"/>
  <c r="M1751" i="19"/>
  <c r="M1752" i="19"/>
  <c r="M1753" i="19"/>
  <c r="M1754" i="19"/>
  <c r="M1755" i="19"/>
  <c r="M1756" i="19"/>
  <c r="M1757" i="19"/>
  <c r="M1758" i="19"/>
  <c r="M1759" i="19"/>
  <c r="M1760" i="19"/>
  <c r="M1761" i="19"/>
  <c r="M1762" i="19"/>
  <c r="M1763" i="19"/>
  <c r="M1764" i="19"/>
  <c r="M1765" i="19"/>
  <c r="M1766" i="19"/>
  <c r="M1767" i="19"/>
  <c r="M1768" i="19"/>
  <c r="M1769" i="19"/>
  <c r="M1770" i="19"/>
  <c r="M1771" i="19"/>
  <c r="M1772" i="19"/>
  <c r="M1773" i="19"/>
  <c r="M1774" i="19"/>
  <c r="M1775" i="19"/>
  <c r="M1776" i="19"/>
  <c r="M1777" i="19"/>
  <c r="M1778" i="19"/>
  <c r="M1779" i="19"/>
  <c r="M1780" i="19"/>
  <c r="M1781" i="19"/>
  <c r="M1782" i="19"/>
  <c r="M1783" i="19"/>
  <c r="M1784" i="19"/>
  <c r="M1785" i="19"/>
  <c r="M1786" i="19"/>
  <c r="M1787" i="19"/>
  <c r="M1788" i="19"/>
  <c r="M1789" i="19"/>
  <c r="M1790" i="19"/>
  <c r="M1791" i="19"/>
  <c r="M1792" i="19"/>
  <c r="M1793" i="19"/>
  <c r="M1794" i="19"/>
  <c r="M1795" i="19"/>
  <c r="M1796" i="19"/>
  <c r="M1797" i="19"/>
  <c r="M1798" i="19"/>
  <c r="M1799" i="19"/>
  <c r="M1800" i="19"/>
  <c r="M1801" i="19"/>
  <c r="M1802" i="19"/>
  <c r="M1803" i="19"/>
  <c r="M1804" i="19"/>
  <c r="M1805" i="19"/>
  <c r="M1806" i="19"/>
  <c r="M1807" i="19"/>
  <c r="M1808" i="19"/>
  <c r="M1809" i="19"/>
  <c r="M1810" i="19"/>
  <c r="M1811" i="19"/>
  <c r="M1812" i="19"/>
  <c r="M1813" i="19"/>
  <c r="M1814" i="19"/>
  <c r="M1815" i="19"/>
  <c r="M1816" i="19"/>
  <c r="M1817" i="19"/>
  <c r="M1818" i="19"/>
  <c r="M1819" i="19"/>
  <c r="M1820" i="19"/>
  <c r="M1821" i="19"/>
  <c r="M1822" i="19"/>
  <c r="M1823" i="19"/>
  <c r="M1824" i="19"/>
  <c r="M1825" i="19"/>
  <c r="M1826" i="19"/>
  <c r="M1827" i="19"/>
  <c r="M1828" i="19"/>
  <c r="M1829" i="19"/>
  <c r="M1830" i="19"/>
  <c r="M1831" i="19"/>
  <c r="M1832" i="19"/>
  <c r="M1833" i="19"/>
  <c r="M1834" i="19"/>
  <c r="M1835" i="19"/>
  <c r="M1836" i="19"/>
  <c r="M1837" i="19"/>
  <c r="M1838" i="19"/>
  <c r="M1839" i="19"/>
  <c r="M1840" i="19"/>
  <c r="M1841" i="19"/>
  <c r="M1842" i="19"/>
  <c r="M1843" i="19"/>
  <c r="M1844" i="19"/>
  <c r="M1845" i="19"/>
  <c r="M1846" i="19"/>
  <c r="M1847" i="19"/>
  <c r="M1848" i="19"/>
  <c r="M1849" i="19"/>
  <c r="M1850" i="19"/>
  <c r="M1851" i="19"/>
  <c r="M1852" i="19"/>
  <c r="M1853" i="19"/>
  <c r="M1854" i="19"/>
  <c r="M1855" i="19"/>
  <c r="M1856" i="19"/>
  <c r="M1857" i="19"/>
  <c r="M1858" i="19"/>
  <c r="M1859" i="19"/>
  <c r="M1860" i="19"/>
  <c r="M1861" i="19"/>
  <c r="M1862" i="19"/>
  <c r="M1863" i="19"/>
  <c r="M1864" i="19"/>
  <c r="M1865" i="19"/>
  <c r="M1866" i="19"/>
  <c r="M1867" i="19"/>
  <c r="M1868" i="19"/>
  <c r="M1869" i="19"/>
  <c r="M1870" i="19"/>
  <c r="M1871" i="19"/>
  <c r="M1872" i="19"/>
  <c r="M1873" i="19"/>
  <c r="M1874" i="19"/>
  <c r="M1875" i="19"/>
  <c r="M1876" i="19"/>
  <c r="M1877" i="19"/>
  <c r="M1878" i="19"/>
  <c r="M1879" i="19"/>
  <c r="M1880" i="19"/>
  <c r="M1881" i="19"/>
  <c r="M1882" i="19"/>
  <c r="M1883" i="19"/>
  <c r="M1884" i="19"/>
  <c r="M1885" i="19"/>
  <c r="M1886" i="19"/>
  <c r="M1887" i="19"/>
  <c r="M1888" i="19"/>
  <c r="M1889" i="19"/>
  <c r="M1890" i="19"/>
  <c r="M1891" i="19"/>
  <c r="M1892" i="19"/>
  <c r="M1893" i="19"/>
  <c r="M1894" i="19"/>
  <c r="M1895" i="19"/>
  <c r="M1896" i="19"/>
  <c r="M1897" i="19"/>
  <c r="M1898" i="19"/>
  <c r="M1899" i="19"/>
  <c r="M1900" i="19"/>
  <c r="M1901" i="19"/>
  <c r="M1902" i="19"/>
  <c r="M1903" i="19"/>
  <c r="M1904" i="19"/>
  <c r="M1905" i="19"/>
  <c r="M1906" i="19"/>
  <c r="M1907" i="19"/>
  <c r="M1908" i="19"/>
  <c r="M1909" i="19"/>
  <c r="M1910" i="19"/>
  <c r="M1911" i="19"/>
  <c r="M1912" i="19"/>
  <c r="M1913" i="19"/>
  <c r="M1914" i="19"/>
  <c r="M1915" i="19"/>
  <c r="M1916" i="19"/>
  <c r="M1917" i="19"/>
  <c r="M1918" i="19"/>
  <c r="M1919" i="19"/>
  <c r="M1920" i="19"/>
  <c r="M1921" i="19"/>
  <c r="M1922" i="19"/>
  <c r="M1923" i="19"/>
  <c r="M1924" i="19"/>
  <c r="M1925" i="19"/>
  <c r="M1926" i="19"/>
  <c r="M1927" i="19"/>
  <c r="M1928" i="19"/>
  <c r="M1929" i="19"/>
  <c r="M1930" i="19"/>
  <c r="M1931" i="19"/>
  <c r="M1932" i="19"/>
  <c r="M1933" i="19"/>
  <c r="M1934" i="19"/>
  <c r="M1935" i="19"/>
  <c r="M1936" i="19"/>
  <c r="M1937" i="19"/>
  <c r="M1938" i="19"/>
  <c r="M1939" i="19"/>
  <c r="M1940" i="19"/>
  <c r="M1941" i="19"/>
  <c r="M1942" i="19"/>
  <c r="M1943" i="19"/>
  <c r="M1944" i="19"/>
  <c r="M1945" i="19"/>
  <c r="M1946" i="19"/>
  <c r="M1947" i="19"/>
  <c r="M1948" i="19"/>
  <c r="M1949" i="19"/>
  <c r="M1950" i="19"/>
  <c r="M1951" i="19"/>
  <c r="M1952" i="19"/>
  <c r="M1953" i="19"/>
  <c r="M1954" i="19"/>
  <c r="M1955" i="19"/>
  <c r="M1956" i="19"/>
  <c r="M1957" i="19"/>
  <c r="M1958" i="19"/>
  <c r="M1959" i="19"/>
  <c r="M1960" i="19"/>
  <c r="M1961" i="19"/>
  <c r="M1962" i="19"/>
  <c r="M1963" i="19"/>
  <c r="M1964" i="19"/>
  <c r="M1965" i="19"/>
  <c r="M1966" i="19"/>
  <c r="M1967" i="19"/>
  <c r="M1968" i="19"/>
  <c r="M1969" i="19"/>
  <c r="M1970" i="19"/>
  <c r="M1971" i="19"/>
  <c r="M1972" i="19"/>
  <c r="M1973" i="19"/>
  <c r="M1974" i="19"/>
  <c r="M1975" i="19"/>
  <c r="M1976" i="19"/>
  <c r="M1977" i="19"/>
  <c r="M1978" i="19"/>
  <c r="M1979" i="19"/>
  <c r="M1980" i="19"/>
  <c r="M1981" i="19"/>
  <c r="M1982" i="19"/>
  <c r="M1983" i="19"/>
  <c r="M1984" i="19"/>
  <c r="M1985" i="19"/>
  <c r="M1986" i="19"/>
  <c r="M1987" i="19"/>
  <c r="M1988" i="19"/>
  <c r="M1989" i="19"/>
  <c r="M1990" i="19"/>
  <c r="M1991" i="19"/>
  <c r="M1992" i="19"/>
  <c r="M1993" i="19"/>
  <c r="M1994" i="19"/>
  <c r="M1995" i="19"/>
  <c r="M1996" i="19"/>
  <c r="M1997" i="19"/>
  <c r="M1998" i="19"/>
  <c r="M1999" i="19"/>
  <c r="M2000" i="19"/>
  <c r="M2001" i="19"/>
  <c r="Q3" i="19"/>
  <c r="Q4" i="19"/>
  <c r="Q5" i="19"/>
  <c r="Q6" i="19"/>
  <c r="Q7" i="19"/>
  <c r="Q8" i="19"/>
  <c r="Q9" i="19"/>
  <c r="Q10" i="19"/>
  <c r="Q11" i="19"/>
  <c r="Q12" i="19"/>
  <c r="Q13" i="19"/>
  <c r="Q14" i="19"/>
  <c r="Q15" i="19"/>
  <c r="Q16" i="19"/>
  <c r="Q17" i="19"/>
  <c r="Q18" i="19"/>
  <c r="Q19" i="19"/>
  <c r="Q20" i="19"/>
  <c r="Q21" i="19"/>
  <c r="Q22" i="19"/>
  <c r="Q23" i="19"/>
  <c r="Q24" i="19"/>
  <c r="Q25" i="19"/>
  <c r="Q26" i="19"/>
  <c r="Q27" i="19"/>
  <c r="Q28" i="19"/>
  <c r="Q29" i="19"/>
  <c r="Q30" i="19"/>
  <c r="Q31" i="19"/>
  <c r="Q32" i="19"/>
  <c r="Q33" i="19"/>
  <c r="Q34" i="19"/>
  <c r="Q35" i="19"/>
  <c r="Q36" i="19"/>
  <c r="Q37" i="19"/>
  <c r="Q38" i="19"/>
  <c r="Q39" i="19"/>
  <c r="Q40" i="19"/>
  <c r="Q41" i="19"/>
  <c r="Q42" i="19"/>
  <c r="Q43" i="19"/>
  <c r="Q44" i="19"/>
  <c r="Q45" i="19"/>
  <c r="Q46" i="19"/>
  <c r="Q47" i="19"/>
  <c r="Q48" i="19"/>
  <c r="Q49" i="19"/>
  <c r="Q50" i="19"/>
  <c r="Q51" i="19"/>
  <c r="Q52" i="19"/>
  <c r="Q53" i="19"/>
  <c r="Q54" i="19"/>
  <c r="Q55" i="19"/>
  <c r="Q56" i="19"/>
  <c r="Q57" i="19"/>
  <c r="Q58" i="19"/>
  <c r="Q59" i="19"/>
  <c r="Q60" i="19"/>
  <c r="Q61" i="19"/>
  <c r="Q62" i="19"/>
  <c r="Q63" i="19"/>
  <c r="Q64" i="19"/>
  <c r="Q65" i="19"/>
  <c r="Q66" i="19"/>
  <c r="Q67" i="19"/>
  <c r="Q68" i="19"/>
  <c r="Q69" i="19"/>
  <c r="Q70" i="19"/>
  <c r="Q71" i="19"/>
  <c r="Q72" i="19"/>
  <c r="Q73" i="19"/>
  <c r="Q74" i="19"/>
  <c r="Q75" i="19"/>
  <c r="Q76" i="19"/>
  <c r="Q77" i="19"/>
  <c r="Q78" i="19"/>
  <c r="Q79" i="19"/>
  <c r="Q80" i="19"/>
  <c r="Q81" i="19"/>
  <c r="Q82" i="19"/>
  <c r="Q83" i="19"/>
  <c r="Q84" i="19"/>
  <c r="Q85" i="19"/>
  <c r="Q86" i="19"/>
  <c r="Q87" i="19"/>
  <c r="Q88" i="19"/>
  <c r="Q89" i="19"/>
  <c r="Q90" i="19"/>
  <c r="Q91" i="19"/>
  <c r="Q92" i="19"/>
  <c r="Q93" i="19"/>
  <c r="Q94" i="19"/>
  <c r="Q95" i="19"/>
  <c r="Q96" i="19"/>
  <c r="Q97" i="19"/>
  <c r="Q98" i="19"/>
  <c r="Q99" i="19"/>
  <c r="Q100" i="19"/>
  <c r="Q101" i="19"/>
  <c r="Q102" i="19"/>
  <c r="Q103" i="19"/>
  <c r="Q104" i="19"/>
  <c r="Q105" i="19"/>
  <c r="Q106" i="19"/>
  <c r="Q107" i="19"/>
  <c r="Q108" i="19"/>
  <c r="Q109" i="19"/>
  <c r="Q110" i="19"/>
  <c r="Q111" i="19"/>
  <c r="Q112" i="19"/>
  <c r="Q113" i="19"/>
  <c r="Q114" i="19"/>
  <c r="Q115" i="19"/>
  <c r="Q116" i="19"/>
  <c r="Q117" i="19"/>
  <c r="Q118" i="19"/>
  <c r="Q119" i="19"/>
  <c r="Q120" i="19"/>
  <c r="Q121" i="19"/>
  <c r="Q122" i="19"/>
  <c r="Q123" i="19"/>
  <c r="Q124" i="19"/>
  <c r="Q125" i="19"/>
  <c r="Q126" i="19"/>
  <c r="Q127" i="19"/>
  <c r="Q128" i="19"/>
  <c r="Q129" i="19"/>
  <c r="Q130" i="19"/>
  <c r="Q131" i="19"/>
  <c r="Q132" i="19"/>
  <c r="Q133" i="19"/>
  <c r="Q134" i="19"/>
  <c r="Q135" i="19"/>
  <c r="Q136" i="19"/>
  <c r="Q137" i="19"/>
  <c r="Q138" i="19"/>
  <c r="Q139" i="19"/>
  <c r="Q140" i="19"/>
  <c r="Q141" i="19"/>
  <c r="Q142" i="19"/>
  <c r="Q143" i="19"/>
  <c r="Q144" i="19"/>
  <c r="Q145" i="19"/>
  <c r="Q146" i="19"/>
  <c r="Q147" i="19"/>
  <c r="Q148" i="19"/>
  <c r="Q149" i="19"/>
  <c r="Q150" i="19"/>
  <c r="Q151" i="19"/>
  <c r="Q152" i="19"/>
  <c r="Q153" i="19"/>
  <c r="Q154" i="19"/>
  <c r="Q155" i="19"/>
  <c r="Q156" i="19"/>
  <c r="Q157" i="19"/>
  <c r="Q158" i="19"/>
  <c r="Q159" i="19"/>
  <c r="Q160" i="19"/>
  <c r="Q161" i="19"/>
  <c r="Q162" i="19"/>
  <c r="Q163" i="19"/>
  <c r="Q164" i="19"/>
  <c r="Q165" i="19"/>
  <c r="Q166" i="19"/>
  <c r="Q167" i="19"/>
  <c r="Q168" i="19"/>
  <c r="Q169" i="19"/>
  <c r="Q170" i="19"/>
  <c r="Q171" i="19"/>
  <c r="Q172" i="19"/>
  <c r="Q173" i="19"/>
  <c r="Q174" i="19"/>
  <c r="Q175" i="19"/>
  <c r="Q176" i="19"/>
  <c r="Q177" i="19"/>
  <c r="Q178" i="19"/>
  <c r="Q179" i="19"/>
  <c r="Q180" i="19"/>
  <c r="Q181" i="19"/>
  <c r="Q182" i="19"/>
  <c r="Q183" i="19"/>
  <c r="Q184" i="19"/>
  <c r="Q185" i="19"/>
  <c r="Q186" i="19"/>
  <c r="Q187" i="19"/>
  <c r="Q188" i="19"/>
  <c r="Q189" i="19"/>
  <c r="Q190" i="19"/>
  <c r="Q191" i="19"/>
  <c r="Q192" i="19"/>
  <c r="Q193" i="19"/>
  <c r="Q194" i="19"/>
  <c r="Q195" i="19"/>
  <c r="Q196" i="19"/>
  <c r="Q197" i="19"/>
  <c r="Q198" i="19"/>
  <c r="Q199" i="19"/>
  <c r="Q200" i="19"/>
  <c r="Q201" i="19"/>
  <c r="Q202" i="19"/>
  <c r="Q203" i="19"/>
  <c r="Q204" i="19"/>
  <c r="Q205" i="19"/>
  <c r="Q206" i="19"/>
  <c r="Q207" i="19"/>
  <c r="Q208" i="19"/>
  <c r="Q209" i="19"/>
  <c r="Q210" i="19"/>
  <c r="Q211" i="19"/>
  <c r="Q212" i="19"/>
  <c r="Q213" i="19"/>
  <c r="Q214" i="19"/>
  <c r="Q215" i="19"/>
  <c r="Q216" i="19"/>
  <c r="Q217" i="19"/>
  <c r="Q218" i="19"/>
  <c r="Q219" i="19"/>
  <c r="Q220" i="19"/>
  <c r="Q221" i="19"/>
  <c r="Q222" i="19"/>
  <c r="Q223" i="19"/>
  <c r="Q224" i="19"/>
  <c r="Q225" i="19"/>
  <c r="Q226" i="19"/>
  <c r="Q227" i="19"/>
  <c r="Q228" i="19"/>
  <c r="Q229" i="19"/>
  <c r="Q230" i="19"/>
  <c r="Q231" i="19"/>
  <c r="Q232" i="19"/>
  <c r="Q233" i="19"/>
  <c r="Q234" i="19"/>
  <c r="Q235" i="19"/>
  <c r="Q236" i="19"/>
  <c r="Q237" i="19"/>
  <c r="Q238" i="19"/>
  <c r="Q239" i="19"/>
  <c r="Q240" i="19"/>
  <c r="Q241" i="19"/>
  <c r="Q242" i="19"/>
  <c r="Q243" i="19"/>
  <c r="Q244" i="19"/>
  <c r="Q245" i="19"/>
  <c r="Q246" i="19"/>
  <c r="Q247" i="19"/>
  <c r="Q248" i="19"/>
  <c r="Q249" i="19"/>
  <c r="Q250" i="19"/>
  <c r="Q251" i="19"/>
  <c r="Q252" i="19"/>
  <c r="Q253" i="19"/>
  <c r="Q254" i="19"/>
  <c r="Q255" i="19"/>
  <c r="Q256" i="19"/>
  <c r="Q257" i="19"/>
  <c r="Q258" i="19"/>
  <c r="Q259" i="19"/>
  <c r="Q260" i="19"/>
  <c r="Q261" i="19"/>
  <c r="Q262" i="19"/>
  <c r="Q263" i="19"/>
  <c r="Q264" i="19"/>
  <c r="Q265" i="19"/>
  <c r="Q266" i="19"/>
  <c r="Q267" i="19"/>
  <c r="Q268" i="19"/>
  <c r="Q269" i="19"/>
  <c r="Q270" i="19"/>
  <c r="Q271" i="19"/>
  <c r="Q272" i="19"/>
  <c r="Q273" i="19"/>
  <c r="Q274" i="19"/>
  <c r="Q275" i="19"/>
  <c r="Q276" i="19"/>
  <c r="Q277" i="19"/>
  <c r="Q278" i="19"/>
  <c r="Q279" i="19"/>
  <c r="Q280" i="19"/>
  <c r="Q281" i="19"/>
  <c r="Q282" i="19"/>
  <c r="Q283" i="19"/>
  <c r="Q284" i="19"/>
  <c r="Q285" i="19"/>
  <c r="Q286" i="19"/>
  <c r="Q287" i="19"/>
  <c r="Q288" i="19"/>
  <c r="Q289" i="19"/>
  <c r="Q290" i="19"/>
  <c r="Q291" i="19"/>
  <c r="Q292" i="19"/>
  <c r="Q293" i="19"/>
  <c r="Q294" i="19"/>
  <c r="Q295" i="19"/>
  <c r="Q296" i="19"/>
  <c r="Q297" i="19"/>
  <c r="Q298" i="19"/>
  <c r="Q299" i="19"/>
  <c r="Q300" i="19"/>
  <c r="Q301" i="19"/>
  <c r="Q302" i="19"/>
  <c r="Q303" i="19"/>
  <c r="Q304" i="19"/>
  <c r="Q305" i="19"/>
  <c r="Q306" i="19"/>
  <c r="Q307" i="19"/>
  <c r="Q308" i="19"/>
  <c r="Q309" i="19"/>
  <c r="Q310" i="19"/>
  <c r="Q311" i="19"/>
  <c r="Q312" i="19"/>
  <c r="Q313" i="19"/>
  <c r="Q314" i="19"/>
  <c r="Q315" i="19"/>
  <c r="Q316" i="19"/>
  <c r="Q317" i="19"/>
  <c r="Q318" i="19"/>
  <c r="Q319" i="19"/>
  <c r="Q320" i="19"/>
  <c r="Q321" i="19"/>
  <c r="Q322" i="19"/>
  <c r="Q323" i="19"/>
  <c r="Q324" i="19"/>
  <c r="Q325" i="19"/>
  <c r="Q326" i="19"/>
  <c r="Q327" i="19"/>
  <c r="Q328" i="19"/>
  <c r="Q329" i="19"/>
  <c r="Q330" i="19"/>
  <c r="Q331" i="19"/>
  <c r="Q332" i="19"/>
  <c r="Q333" i="19"/>
  <c r="Q334" i="19"/>
  <c r="Q335" i="19"/>
  <c r="Q336" i="19"/>
  <c r="Q337" i="19"/>
  <c r="Q338" i="19"/>
  <c r="Q339" i="19"/>
  <c r="Q340" i="19"/>
  <c r="Q341" i="19"/>
  <c r="Q342" i="19"/>
  <c r="Q343" i="19"/>
  <c r="Q344" i="19"/>
  <c r="Q345" i="19"/>
  <c r="Q346" i="19"/>
  <c r="Q347" i="19"/>
  <c r="Q348" i="19"/>
  <c r="Q349" i="19"/>
  <c r="Q350" i="19"/>
  <c r="Q351" i="19"/>
  <c r="Q352" i="19"/>
  <c r="Q353" i="19"/>
  <c r="Q354" i="19"/>
  <c r="Q355" i="19"/>
  <c r="Q356" i="19"/>
  <c r="Q357" i="19"/>
  <c r="Q358" i="19"/>
  <c r="Q359" i="19"/>
  <c r="Q360" i="19"/>
  <c r="Q361" i="19"/>
  <c r="Q362" i="19"/>
  <c r="Q363" i="19"/>
  <c r="Q364" i="19"/>
  <c r="Q365" i="19"/>
  <c r="Q366" i="19"/>
  <c r="Q367" i="19"/>
  <c r="Q368" i="19"/>
  <c r="Q369" i="19"/>
  <c r="Q370" i="19"/>
  <c r="Q371" i="19"/>
  <c r="Q372" i="19"/>
  <c r="Q373" i="19"/>
  <c r="Q374" i="19"/>
  <c r="Q375" i="19"/>
  <c r="Q376" i="19"/>
  <c r="Q377" i="19"/>
  <c r="Q378" i="19"/>
  <c r="Q379" i="19"/>
  <c r="Q380" i="19"/>
  <c r="Q381" i="19"/>
  <c r="Q382" i="19"/>
  <c r="Q383" i="19"/>
  <c r="Q384" i="19"/>
  <c r="Q385" i="19"/>
  <c r="Q386" i="19"/>
  <c r="Q387" i="19"/>
  <c r="Q388" i="19"/>
  <c r="Q389" i="19"/>
  <c r="Q390" i="19"/>
  <c r="Q391" i="19"/>
  <c r="Q392" i="19"/>
  <c r="Q393" i="19"/>
  <c r="Q394" i="19"/>
  <c r="Q395" i="19"/>
  <c r="Q396" i="19"/>
  <c r="Q397" i="19"/>
  <c r="Q398" i="19"/>
  <c r="Q399" i="19"/>
  <c r="Q400" i="19"/>
  <c r="Q401" i="19"/>
  <c r="Q402" i="19"/>
  <c r="Q403" i="19"/>
  <c r="Q404" i="19"/>
  <c r="Q405" i="19"/>
  <c r="Q406" i="19"/>
  <c r="Q407" i="19"/>
  <c r="Q408" i="19"/>
  <c r="Q409" i="19"/>
  <c r="Q410" i="19"/>
  <c r="Q411" i="19"/>
  <c r="Q412" i="19"/>
  <c r="Q413" i="19"/>
  <c r="Q414" i="19"/>
  <c r="Q415" i="19"/>
  <c r="Q416" i="19"/>
  <c r="Q417" i="19"/>
  <c r="Q418" i="19"/>
  <c r="Q419" i="19"/>
  <c r="Q420" i="19"/>
  <c r="Q421" i="19"/>
  <c r="Q422" i="19"/>
  <c r="Q423" i="19"/>
  <c r="Q424" i="19"/>
  <c r="Q425" i="19"/>
  <c r="Q426" i="19"/>
  <c r="Q427" i="19"/>
  <c r="Q428" i="19"/>
  <c r="Q429" i="19"/>
  <c r="Q430" i="19"/>
  <c r="Q431" i="19"/>
  <c r="Q432" i="19"/>
  <c r="Q433" i="19"/>
  <c r="Q434" i="19"/>
  <c r="Q435" i="19"/>
  <c r="Q436" i="19"/>
  <c r="Q437" i="19"/>
  <c r="Q438" i="19"/>
  <c r="Q439" i="19"/>
  <c r="Q440" i="19"/>
  <c r="Q441" i="19"/>
  <c r="Q442" i="19"/>
  <c r="Q443" i="19"/>
  <c r="Q444" i="19"/>
  <c r="Q445" i="19"/>
  <c r="Q446" i="19"/>
  <c r="Q447" i="19"/>
  <c r="Q448" i="19"/>
  <c r="Q449" i="19"/>
  <c r="Q450" i="19"/>
  <c r="Q451" i="19"/>
  <c r="Q452" i="19"/>
  <c r="Q453" i="19"/>
  <c r="Q454" i="19"/>
  <c r="Q455" i="19"/>
  <c r="Q456" i="19"/>
  <c r="Q457" i="19"/>
  <c r="Q458" i="19"/>
  <c r="Q459" i="19"/>
  <c r="Q460" i="19"/>
  <c r="Q461" i="19"/>
  <c r="Q462" i="19"/>
  <c r="Q463" i="19"/>
  <c r="Q464" i="19"/>
  <c r="Q465" i="19"/>
  <c r="Q466" i="19"/>
  <c r="Q467" i="19"/>
  <c r="Q468" i="19"/>
  <c r="Q469" i="19"/>
  <c r="Q470" i="19"/>
  <c r="Q471" i="19"/>
  <c r="Q472" i="19"/>
  <c r="Q473" i="19"/>
  <c r="Q474" i="19"/>
  <c r="Q475" i="19"/>
  <c r="Q476" i="19"/>
  <c r="Q477" i="19"/>
  <c r="Q478" i="19"/>
  <c r="Q479" i="19"/>
  <c r="Q480" i="19"/>
  <c r="Q481" i="19"/>
  <c r="Q482" i="19"/>
  <c r="Q483" i="19"/>
  <c r="Q484" i="19"/>
  <c r="Q485" i="19"/>
  <c r="Q486" i="19"/>
  <c r="Q487" i="19"/>
  <c r="Q488" i="19"/>
  <c r="Q489" i="19"/>
  <c r="Q490" i="19"/>
  <c r="Q491" i="19"/>
  <c r="Q492" i="19"/>
  <c r="Q493" i="19"/>
  <c r="Q494" i="19"/>
  <c r="Q495" i="19"/>
  <c r="Q496" i="19"/>
  <c r="Q497" i="19"/>
  <c r="Q498" i="19"/>
  <c r="Q499" i="19"/>
  <c r="Q500" i="19"/>
  <c r="Q501" i="19"/>
  <c r="Q502" i="19"/>
  <c r="Q503" i="19"/>
  <c r="Q504" i="19"/>
  <c r="Q505" i="19"/>
  <c r="Q506" i="19"/>
  <c r="Q507" i="19"/>
  <c r="Q508" i="19"/>
  <c r="Q509" i="19"/>
  <c r="Q510" i="19"/>
  <c r="Q511" i="19"/>
  <c r="Q512" i="19"/>
  <c r="Q513" i="19"/>
  <c r="Q514" i="19"/>
  <c r="Q515" i="19"/>
  <c r="Q516" i="19"/>
  <c r="Q517" i="19"/>
  <c r="Q518" i="19"/>
  <c r="Q519" i="19"/>
  <c r="Q520" i="19"/>
  <c r="Q521" i="19"/>
  <c r="Q522" i="19"/>
  <c r="Q523" i="19"/>
  <c r="Q524" i="19"/>
  <c r="Q525" i="19"/>
  <c r="Q526" i="19"/>
  <c r="Q527" i="19"/>
  <c r="Q528" i="19"/>
  <c r="Q529" i="19"/>
  <c r="Q530" i="19"/>
  <c r="Q531" i="19"/>
  <c r="Q532" i="19"/>
  <c r="Q533" i="19"/>
  <c r="Q534" i="19"/>
  <c r="Q535" i="19"/>
  <c r="Q536" i="19"/>
  <c r="Q537" i="19"/>
  <c r="Q538" i="19"/>
  <c r="Q539" i="19"/>
  <c r="Q540" i="19"/>
  <c r="Q541" i="19"/>
  <c r="Q542" i="19"/>
  <c r="Q543" i="19"/>
  <c r="Q544" i="19"/>
  <c r="Q545" i="19"/>
  <c r="Q546" i="19"/>
  <c r="Q547" i="19"/>
  <c r="Q548" i="19"/>
  <c r="Q549" i="19"/>
  <c r="Q550" i="19"/>
  <c r="Q551" i="19"/>
  <c r="Q552" i="19"/>
  <c r="Q553" i="19"/>
  <c r="Q554" i="19"/>
  <c r="Q555" i="19"/>
  <c r="Q556" i="19"/>
  <c r="Q557" i="19"/>
  <c r="Q558" i="19"/>
  <c r="Q559" i="19"/>
  <c r="Q560" i="19"/>
  <c r="Q561" i="19"/>
  <c r="Q562" i="19"/>
  <c r="Q563" i="19"/>
  <c r="Q564" i="19"/>
  <c r="Q565" i="19"/>
  <c r="Q566" i="19"/>
  <c r="Q567" i="19"/>
  <c r="Q568" i="19"/>
  <c r="Q569" i="19"/>
  <c r="Q570" i="19"/>
  <c r="Q571" i="19"/>
  <c r="Q572" i="19"/>
  <c r="Q573" i="19"/>
  <c r="Q574" i="19"/>
  <c r="Q575" i="19"/>
  <c r="Q576" i="19"/>
  <c r="Q577" i="19"/>
  <c r="Q578" i="19"/>
  <c r="Q579" i="19"/>
  <c r="Q580" i="19"/>
  <c r="Q581" i="19"/>
  <c r="Q582" i="19"/>
  <c r="Q583" i="19"/>
  <c r="Q584" i="19"/>
  <c r="Q585" i="19"/>
  <c r="Q586" i="19"/>
  <c r="Q587" i="19"/>
  <c r="Q588" i="19"/>
  <c r="Q589" i="19"/>
  <c r="Q590" i="19"/>
  <c r="Q591" i="19"/>
  <c r="Q592" i="19"/>
  <c r="Q593" i="19"/>
  <c r="Q594" i="19"/>
  <c r="Q595" i="19"/>
  <c r="Q596" i="19"/>
  <c r="Q597" i="19"/>
  <c r="Q598" i="19"/>
  <c r="Q599" i="19"/>
  <c r="Q600" i="19"/>
  <c r="Q601" i="19"/>
  <c r="Q602" i="19"/>
  <c r="Q603" i="19"/>
  <c r="Q604" i="19"/>
  <c r="Q605" i="19"/>
  <c r="Q606" i="19"/>
  <c r="Q607" i="19"/>
  <c r="Q608" i="19"/>
  <c r="Q609" i="19"/>
  <c r="Q610" i="19"/>
  <c r="Q611" i="19"/>
  <c r="Q612" i="19"/>
  <c r="Q613" i="19"/>
  <c r="Q614" i="19"/>
  <c r="Q615" i="19"/>
  <c r="Q616" i="19"/>
  <c r="Q617" i="19"/>
  <c r="Q618" i="19"/>
  <c r="Q619" i="19"/>
  <c r="Q620" i="19"/>
  <c r="Q621" i="19"/>
  <c r="Q622" i="19"/>
  <c r="Q623" i="19"/>
  <c r="Q624" i="19"/>
  <c r="Q625" i="19"/>
  <c r="Q626" i="19"/>
  <c r="Q627" i="19"/>
  <c r="Q628" i="19"/>
  <c r="Q629" i="19"/>
  <c r="Q630" i="19"/>
  <c r="Q631" i="19"/>
  <c r="Q632" i="19"/>
  <c r="Q633" i="19"/>
  <c r="Q634" i="19"/>
  <c r="Q635" i="19"/>
  <c r="Q636" i="19"/>
  <c r="Q637" i="19"/>
  <c r="Q638" i="19"/>
  <c r="Q639" i="19"/>
  <c r="Q640" i="19"/>
  <c r="Q641" i="19"/>
  <c r="Q642" i="19"/>
  <c r="Q643" i="19"/>
  <c r="Q644" i="19"/>
  <c r="Q645" i="19"/>
  <c r="Q646" i="19"/>
  <c r="Q647" i="19"/>
  <c r="Q648" i="19"/>
  <c r="Q649" i="19"/>
  <c r="Q650" i="19"/>
  <c r="Q651" i="19"/>
  <c r="Q652" i="19"/>
  <c r="Q653" i="19"/>
  <c r="Q654" i="19"/>
  <c r="Q655" i="19"/>
  <c r="Q656" i="19"/>
  <c r="Q657" i="19"/>
  <c r="Q658" i="19"/>
  <c r="Q659" i="19"/>
  <c r="Q660" i="19"/>
  <c r="Q661" i="19"/>
  <c r="Q662" i="19"/>
  <c r="Q663" i="19"/>
  <c r="Q664" i="19"/>
  <c r="Q665" i="19"/>
  <c r="Q666" i="19"/>
  <c r="Q667" i="19"/>
  <c r="Q668" i="19"/>
  <c r="Q669" i="19"/>
  <c r="Q670" i="19"/>
  <c r="Q671" i="19"/>
  <c r="Q672" i="19"/>
  <c r="Q673" i="19"/>
  <c r="Q674" i="19"/>
  <c r="Q675" i="19"/>
  <c r="Q676" i="19"/>
  <c r="Q677" i="19"/>
  <c r="Q678" i="19"/>
  <c r="Q679" i="19"/>
  <c r="Q680" i="19"/>
  <c r="Q681" i="19"/>
  <c r="Q682" i="19"/>
  <c r="Q683" i="19"/>
  <c r="Q684" i="19"/>
  <c r="Q685" i="19"/>
  <c r="Q686" i="19"/>
  <c r="Q687" i="19"/>
  <c r="Q688" i="19"/>
  <c r="Q689" i="19"/>
  <c r="Q690" i="19"/>
  <c r="Q691" i="19"/>
  <c r="Q692" i="19"/>
  <c r="Q693" i="19"/>
  <c r="Q694" i="19"/>
  <c r="Q695" i="19"/>
  <c r="Q696" i="19"/>
  <c r="Q697" i="19"/>
  <c r="Q698" i="19"/>
  <c r="Q699" i="19"/>
  <c r="Q700" i="19"/>
  <c r="Q701" i="19"/>
  <c r="Q702" i="19"/>
  <c r="Q703" i="19"/>
  <c r="Q704" i="19"/>
  <c r="Q705" i="19"/>
  <c r="Q706" i="19"/>
  <c r="Q707" i="19"/>
  <c r="Q708" i="19"/>
  <c r="Q709" i="19"/>
  <c r="Q710" i="19"/>
  <c r="Q711" i="19"/>
  <c r="Q712" i="19"/>
  <c r="Q713" i="19"/>
  <c r="Q714" i="19"/>
  <c r="Q715" i="19"/>
  <c r="Q716" i="19"/>
  <c r="Q717" i="19"/>
  <c r="Q718" i="19"/>
  <c r="Q719" i="19"/>
  <c r="Q720" i="19"/>
  <c r="Q721" i="19"/>
  <c r="Q722" i="19"/>
  <c r="Q723" i="19"/>
  <c r="Q724" i="19"/>
  <c r="Q725" i="19"/>
  <c r="Q726" i="19"/>
  <c r="Q727" i="19"/>
  <c r="Q728" i="19"/>
  <c r="Q729" i="19"/>
  <c r="Q730" i="19"/>
  <c r="Q731" i="19"/>
  <c r="Q732" i="19"/>
  <c r="Q733" i="19"/>
  <c r="Q734" i="19"/>
  <c r="Q735" i="19"/>
  <c r="Q736" i="19"/>
  <c r="Q737" i="19"/>
  <c r="Q738" i="19"/>
  <c r="Q739" i="19"/>
  <c r="Q740" i="19"/>
  <c r="Q741" i="19"/>
  <c r="Q742" i="19"/>
  <c r="Q743" i="19"/>
  <c r="Q744" i="19"/>
  <c r="Q745" i="19"/>
  <c r="Q746" i="19"/>
  <c r="Q747" i="19"/>
  <c r="Q748" i="19"/>
  <c r="Q749" i="19"/>
  <c r="Q750" i="19"/>
  <c r="Q751" i="19"/>
  <c r="Q752" i="19"/>
  <c r="Q753" i="19"/>
  <c r="Q754" i="19"/>
  <c r="Q755" i="19"/>
  <c r="Q756" i="19"/>
  <c r="Q757" i="19"/>
  <c r="Q758" i="19"/>
  <c r="Q759" i="19"/>
  <c r="Q760" i="19"/>
  <c r="Q761" i="19"/>
  <c r="Q762" i="19"/>
  <c r="Q763" i="19"/>
  <c r="Q764" i="19"/>
  <c r="Q765" i="19"/>
  <c r="Q766" i="19"/>
  <c r="Q767" i="19"/>
  <c r="Q768" i="19"/>
  <c r="Q769" i="19"/>
  <c r="Q770" i="19"/>
  <c r="Q771" i="19"/>
  <c r="Q772" i="19"/>
  <c r="Q773" i="19"/>
  <c r="Q774" i="19"/>
  <c r="Q775" i="19"/>
  <c r="Q776" i="19"/>
  <c r="Q777" i="19"/>
  <c r="Q778" i="19"/>
  <c r="Q779" i="19"/>
  <c r="Q780" i="19"/>
  <c r="Q781" i="19"/>
  <c r="Q782" i="19"/>
  <c r="Q783" i="19"/>
  <c r="Q784" i="19"/>
  <c r="Q785" i="19"/>
  <c r="Q786" i="19"/>
  <c r="Q787" i="19"/>
  <c r="Q788" i="19"/>
  <c r="Q789" i="19"/>
  <c r="Q790" i="19"/>
  <c r="Q791" i="19"/>
  <c r="Q792" i="19"/>
  <c r="Q793" i="19"/>
  <c r="Q794" i="19"/>
  <c r="Q795" i="19"/>
  <c r="Q796" i="19"/>
  <c r="Q797" i="19"/>
  <c r="Q798" i="19"/>
  <c r="Q799" i="19"/>
  <c r="Q800" i="19"/>
  <c r="Q801" i="19"/>
  <c r="Q802" i="19"/>
  <c r="Q803" i="19"/>
  <c r="Q804" i="19"/>
  <c r="Q805" i="19"/>
  <c r="Q806" i="19"/>
  <c r="Q807" i="19"/>
  <c r="Q808" i="19"/>
  <c r="Q809" i="19"/>
  <c r="Q810" i="19"/>
  <c r="Q811" i="19"/>
  <c r="Q812" i="19"/>
  <c r="Q813" i="19"/>
  <c r="Q814" i="19"/>
  <c r="Q815" i="19"/>
  <c r="Q816" i="19"/>
  <c r="Q817" i="19"/>
  <c r="Q818" i="19"/>
  <c r="Q819" i="19"/>
  <c r="Q820" i="19"/>
  <c r="Q821" i="19"/>
  <c r="Q822" i="19"/>
  <c r="Q823" i="19"/>
  <c r="Q824" i="19"/>
  <c r="Q825" i="19"/>
  <c r="Q826" i="19"/>
  <c r="Q827" i="19"/>
  <c r="Q828" i="19"/>
  <c r="Q829" i="19"/>
  <c r="Q830" i="19"/>
  <c r="Q831" i="19"/>
  <c r="Q832" i="19"/>
  <c r="Q833" i="19"/>
  <c r="Q834" i="19"/>
  <c r="Q835" i="19"/>
  <c r="Q836" i="19"/>
  <c r="Q837" i="19"/>
  <c r="Q838" i="19"/>
  <c r="Q839" i="19"/>
  <c r="Q840" i="19"/>
  <c r="Q841" i="19"/>
  <c r="Q842" i="19"/>
  <c r="Q843" i="19"/>
  <c r="Q844" i="19"/>
  <c r="Q845" i="19"/>
  <c r="Q846" i="19"/>
  <c r="Q847" i="19"/>
  <c r="Q848" i="19"/>
  <c r="Q849" i="19"/>
  <c r="Q850" i="19"/>
  <c r="Q851" i="19"/>
  <c r="Q852" i="19"/>
  <c r="Q853" i="19"/>
  <c r="Q854" i="19"/>
  <c r="Q855" i="19"/>
  <c r="Q856" i="19"/>
  <c r="Q857" i="19"/>
  <c r="Q858" i="19"/>
  <c r="Q859" i="19"/>
  <c r="Q860" i="19"/>
  <c r="Q861" i="19"/>
  <c r="Q862" i="19"/>
  <c r="Q863" i="19"/>
  <c r="Q864" i="19"/>
  <c r="Q865" i="19"/>
  <c r="Q866" i="19"/>
  <c r="Q867" i="19"/>
  <c r="Q868" i="19"/>
  <c r="Q869" i="19"/>
  <c r="Q870" i="19"/>
  <c r="Q871" i="19"/>
  <c r="Q872" i="19"/>
  <c r="Q873" i="19"/>
  <c r="Q874" i="19"/>
  <c r="Q875" i="19"/>
  <c r="Q876" i="19"/>
  <c r="Q877" i="19"/>
  <c r="Q878" i="19"/>
  <c r="Q879" i="19"/>
  <c r="Q880" i="19"/>
  <c r="Q881" i="19"/>
  <c r="Q882" i="19"/>
  <c r="Q883" i="19"/>
  <c r="Q884" i="19"/>
  <c r="Q885" i="19"/>
  <c r="Q886" i="19"/>
  <c r="Q887" i="19"/>
  <c r="Q888" i="19"/>
  <c r="Q889" i="19"/>
  <c r="Q890" i="19"/>
  <c r="Q891" i="19"/>
  <c r="Q892" i="19"/>
  <c r="Q893" i="19"/>
  <c r="Q894" i="19"/>
  <c r="Q895" i="19"/>
  <c r="Q896" i="19"/>
  <c r="Q897" i="19"/>
  <c r="Q898" i="19"/>
  <c r="Q899" i="19"/>
  <c r="Q900" i="19"/>
  <c r="Q901" i="19"/>
  <c r="Q902" i="19"/>
  <c r="Q903" i="19"/>
  <c r="Q904" i="19"/>
  <c r="Q905" i="19"/>
  <c r="Q906" i="19"/>
  <c r="Q907" i="19"/>
  <c r="Q908" i="19"/>
  <c r="Q909" i="19"/>
  <c r="Q910" i="19"/>
  <c r="Q911" i="19"/>
  <c r="Q912" i="19"/>
  <c r="Q913" i="19"/>
  <c r="Q914" i="19"/>
  <c r="Q915" i="19"/>
  <c r="Q916" i="19"/>
  <c r="Q917" i="19"/>
  <c r="Q918" i="19"/>
  <c r="Q919" i="19"/>
  <c r="Q920" i="19"/>
  <c r="Q921" i="19"/>
  <c r="Q922" i="19"/>
  <c r="Q923" i="19"/>
  <c r="Q924" i="19"/>
  <c r="Q925" i="19"/>
  <c r="Q926" i="19"/>
  <c r="Q927" i="19"/>
  <c r="Q928" i="19"/>
  <c r="Q929" i="19"/>
  <c r="Q930" i="19"/>
  <c r="Q931" i="19"/>
  <c r="Q932" i="19"/>
  <c r="Q933" i="19"/>
  <c r="Q934" i="19"/>
  <c r="Q935" i="19"/>
  <c r="Q936" i="19"/>
  <c r="Q937" i="19"/>
  <c r="Q938" i="19"/>
  <c r="Q939" i="19"/>
  <c r="Q940" i="19"/>
  <c r="Q941" i="19"/>
  <c r="Q942" i="19"/>
  <c r="Q943" i="19"/>
  <c r="Q944" i="19"/>
  <c r="Q945" i="19"/>
  <c r="Q946" i="19"/>
  <c r="Q947" i="19"/>
  <c r="Q948" i="19"/>
  <c r="Q949" i="19"/>
  <c r="Q950" i="19"/>
  <c r="Q951" i="19"/>
  <c r="Q952" i="19"/>
  <c r="Q953" i="19"/>
  <c r="Q954" i="19"/>
  <c r="Q955" i="19"/>
  <c r="Q956" i="19"/>
  <c r="Q957" i="19"/>
  <c r="Q958" i="19"/>
  <c r="Q959" i="19"/>
  <c r="Q960" i="19"/>
  <c r="Q961" i="19"/>
  <c r="Q962" i="19"/>
  <c r="Q963" i="19"/>
  <c r="Q964" i="19"/>
  <c r="Q965" i="19"/>
  <c r="Q966" i="19"/>
  <c r="Q967" i="19"/>
  <c r="Q968" i="19"/>
  <c r="Q969" i="19"/>
  <c r="Q970" i="19"/>
  <c r="Q971" i="19"/>
  <c r="Q972" i="19"/>
  <c r="Q973" i="19"/>
  <c r="Q974" i="19"/>
  <c r="Q975" i="19"/>
  <c r="Q976" i="19"/>
  <c r="Q977" i="19"/>
  <c r="Q978" i="19"/>
  <c r="Q979" i="19"/>
  <c r="Q980" i="19"/>
  <c r="Q981" i="19"/>
  <c r="Q982" i="19"/>
  <c r="Q983" i="19"/>
  <c r="Q984" i="19"/>
  <c r="Q985" i="19"/>
  <c r="Q986" i="19"/>
  <c r="Q987" i="19"/>
  <c r="Q988" i="19"/>
  <c r="Q989" i="19"/>
  <c r="Q990" i="19"/>
  <c r="Q991" i="19"/>
  <c r="Q992" i="19"/>
  <c r="Q993" i="19"/>
  <c r="Q994" i="19"/>
  <c r="Q995" i="19"/>
  <c r="Q996" i="19"/>
  <c r="Q997" i="19"/>
  <c r="Q998" i="19"/>
  <c r="Q999" i="19"/>
  <c r="Q1000" i="19"/>
  <c r="Q1001" i="19"/>
  <c r="Q1002" i="19"/>
  <c r="Q1003" i="19"/>
  <c r="Q1004" i="19"/>
  <c r="Q1005" i="19"/>
  <c r="Q1006" i="19"/>
  <c r="Q1007" i="19"/>
  <c r="Q1008" i="19"/>
  <c r="Q1009" i="19"/>
  <c r="Q1010" i="19"/>
  <c r="Q1011" i="19"/>
  <c r="Q1012" i="19"/>
  <c r="Q1013" i="19"/>
  <c r="Q1014" i="19"/>
  <c r="Q1015" i="19"/>
  <c r="Q1016" i="19"/>
  <c r="Q1017" i="19"/>
  <c r="Q1018" i="19"/>
  <c r="Q1019" i="19"/>
  <c r="Q1020" i="19"/>
  <c r="Q1021" i="19"/>
  <c r="Q1022" i="19"/>
  <c r="Q1023" i="19"/>
  <c r="Q1024" i="19"/>
  <c r="Q1025" i="19"/>
  <c r="Q1026" i="19"/>
  <c r="Q1027" i="19"/>
  <c r="Q1028" i="19"/>
  <c r="Q1029" i="19"/>
  <c r="Q1030" i="19"/>
  <c r="Q1031" i="19"/>
  <c r="Q1032" i="19"/>
  <c r="Q1033" i="19"/>
  <c r="Q1034" i="19"/>
  <c r="Q1035" i="19"/>
  <c r="Q1036" i="19"/>
  <c r="Q1037" i="19"/>
  <c r="Q1038" i="19"/>
  <c r="Q1039" i="19"/>
  <c r="Q1040" i="19"/>
  <c r="Q1041" i="19"/>
  <c r="Q1042" i="19"/>
  <c r="Q1043" i="19"/>
  <c r="Q1044" i="19"/>
  <c r="Q1045" i="19"/>
  <c r="Q1046" i="19"/>
  <c r="Q1047" i="19"/>
  <c r="Q1048" i="19"/>
  <c r="Q1049" i="19"/>
  <c r="Q1050" i="19"/>
  <c r="Q1051" i="19"/>
  <c r="Q1052" i="19"/>
  <c r="Q1053" i="19"/>
  <c r="Q1054" i="19"/>
  <c r="Q1055" i="19"/>
  <c r="Q1056" i="19"/>
  <c r="Q1057" i="19"/>
  <c r="Q1058" i="19"/>
  <c r="Q1059" i="19"/>
  <c r="Q1060" i="19"/>
  <c r="Q1061" i="19"/>
  <c r="Q1062" i="19"/>
  <c r="Q1063" i="19"/>
  <c r="Q1064" i="19"/>
  <c r="Q1065" i="19"/>
  <c r="Q1066" i="19"/>
  <c r="Q1067" i="19"/>
  <c r="Q1068" i="19"/>
  <c r="Q1069" i="19"/>
  <c r="Q1070" i="19"/>
  <c r="Q1071" i="19"/>
  <c r="Q1072" i="19"/>
  <c r="Q1073" i="19"/>
  <c r="Q1074" i="19"/>
  <c r="Q1075" i="19"/>
  <c r="Q1076" i="19"/>
  <c r="Q1077" i="19"/>
  <c r="Q1078" i="19"/>
  <c r="Q1079" i="19"/>
  <c r="Q1080" i="19"/>
  <c r="Q1081" i="19"/>
  <c r="Q1082" i="19"/>
  <c r="Q1083" i="19"/>
  <c r="Q1084" i="19"/>
  <c r="Q1085" i="19"/>
  <c r="Q1086" i="19"/>
  <c r="Q1087" i="19"/>
  <c r="Q1088" i="19"/>
  <c r="Q1089" i="19"/>
  <c r="Q1090" i="19"/>
  <c r="Q1091" i="19"/>
  <c r="Q1092" i="19"/>
  <c r="Q1093" i="19"/>
  <c r="Q1094" i="19"/>
  <c r="Q1095" i="19"/>
  <c r="Q1096" i="19"/>
  <c r="Q1097" i="19"/>
  <c r="Q1098" i="19"/>
  <c r="Q1099" i="19"/>
  <c r="Q1100" i="19"/>
  <c r="Q1101" i="19"/>
  <c r="Q1102" i="19"/>
  <c r="Q1103" i="19"/>
  <c r="Q1104" i="19"/>
  <c r="Q1105" i="19"/>
  <c r="Q1106" i="19"/>
  <c r="Q1107" i="19"/>
  <c r="Q1108" i="19"/>
  <c r="Q1109" i="19"/>
  <c r="Q1110" i="19"/>
  <c r="Q1111" i="19"/>
  <c r="Q1112" i="19"/>
  <c r="Q1113" i="19"/>
  <c r="Q1114" i="19"/>
  <c r="Q1115" i="19"/>
  <c r="Q1116" i="19"/>
  <c r="Q1117" i="19"/>
  <c r="Q1118" i="19"/>
  <c r="Q1119" i="19"/>
  <c r="Q1120" i="19"/>
  <c r="Q1121" i="19"/>
  <c r="Q1122" i="19"/>
  <c r="Q1123" i="19"/>
  <c r="Q1124" i="19"/>
  <c r="Q1125" i="19"/>
  <c r="Q1126" i="19"/>
  <c r="Q1127" i="19"/>
  <c r="Q1128" i="19"/>
  <c r="Q1129" i="19"/>
  <c r="Q1130" i="19"/>
  <c r="Q1131" i="19"/>
  <c r="Q1132" i="19"/>
  <c r="Q1133" i="19"/>
  <c r="Q1134" i="19"/>
  <c r="Q1135" i="19"/>
  <c r="Q1136" i="19"/>
  <c r="Q1137" i="19"/>
  <c r="Q1138" i="19"/>
  <c r="Q1139" i="19"/>
  <c r="Q1140" i="19"/>
  <c r="Q1141" i="19"/>
  <c r="Q1142" i="19"/>
  <c r="Q1143" i="19"/>
  <c r="Q1144" i="19"/>
  <c r="Q1145" i="19"/>
  <c r="Q1146" i="19"/>
  <c r="Q1147" i="19"/>
  <c r="Q1148" i="19"/>
  <c r="Q1149" i="19"/>
  <c r="Q1150" i="19"/>
  <c r="Q1151" i="19"/>
  <c r="Q1152" i="19"/>
  <c r="Q1153" i="19"/>
  <c r="Q1154" i="19"/>
  <c r="Q1155" i="19"/>
  <c r="Q1156" i="19"/>
  <c r="Q1157" i="19"/>
  <c r="Q1158" i="19"/>
  <c r="Q1159" i="19"/>
  <c r="Q1160" i="19"/>
  <c r="Q1161" i="19"/>
  <c r="Q1162" i="19"/>
  <c r="Q1163" i="19"/>
  <c r="Q1164" i="19"/>
  <c r="Q1165" i="19"/>
  <c r="Q1166" i="19"/>
  <c r="Q1167" i="19"/>
  <c r="Q1168" i="19"/>
  <c r="Q1169" i="19"/>
  <c r="Q1170" i="19"/>
  <c r="Q1171" i="19"/>
  <c r="Q1172" i="19"/>
  <c r="Q1173" i="19"/>
  <c r="Q1174" i="19"/>
  <c r="Q1175" i="19"/>
  <c r="Q1176" i="19"/>
  <c r="Q1177" i="19"/>
  <c r="Q1178" i="19"/>
  <c r="Q1179" i="19"/>
  <c r="Q1180" i="19"/>
  <c r="Q1181" i="19"/>
  <c r="Q1182" i="19"/>
  <c r="Q1183" i="19"/>
  <c r="Q1184" i="19"/>
  <c r="Q1185" i="19"/>
  <c r="Q1186" i="19"/>
  <c r="Q1187" i="19"/>
  <c r="Q1188" i="19"/>
  <c r="Q1189" i="19"/>
  <c r="Q1190" i="19"/>
  <c r="Q1191" i="19"/>
  <c r="Q1192" i="19"/>
  <c r="Q1193" i="19"/>
  <c r="Q1194" i="19"/>
  <c r="Q1195" i="19"/>
  <c r="Q1196" i="19"/>
  <c r="Q1197" i="19"/>
  <c r="Q1198" i="19"/>
  <c r="Q1199" i="19"/>
  <c r="Q1200" i="19"/>
  <c r="Q1201" i="19"/>
  <c r="Q1202" i="19"/>
  <c r="Q1203" i="19"/>
  <c r="Q1204" i="19"/>
  <c r="Q1205" i="19"/>
  <c r="Q1206" i="19"/>
  <c r="Q1207" i="19"/>
  <c r="Q1208" i="19"/>
  <c r="Q1209" i="19"/>
  <c r="Q1210" i="19"/>
  <c r="Q1211" i="19"/>
  <c r="Q1212" i="19"/>
  <c r="Q1213" i="19"/>
  <c r="Q1214" i="19"/>
  <c r="Q1215" i="19"/>
  <c r="Q1216" i="19"/>
  <c r="Q1217" i="19"/>
  <c r="Q1218" i="19"/>
  <c r="Q1219" i="19"/>
  <c r="Q1220" i="19"/>
  <c r="Q1221" i="19"/>
  <c r="Q1222" i="19"/>
  <c r="Q1223" i="19"/>
  <c r="Q1224" i="19"/>
  <c r="Q1225" i="19"/>
  <c r="Q1226" i="19"/>
  <c r="Q1227" i="19"/>
  <c r="Q1228" i="19"/>
  <c r="Q1229" i="19"/>
  <c r="Q1230" i="19"/>
  <c r="Q1231" i="19"/>
  <c r="Q1232" i="19"/>
  <c r="Q1233" i="19"/>
  <c r="Q1234" i="19"/>
  <c r="Q1235" i="19"/>
  <c r="Q1236" i="19"/>
  <c r="Q1237" i="19"/>
  <c r="Q1238" i="19"/>
  <c r="Q1239" i="19"/>
  <c r="Q1240" i="19"/>
  <c r="Q1241" i="19"/>
  <c r="Q1242" i="19"/>
  <c r="Q1243" i="19"/>
  <c r="Q1244" i="19"/>
  <c r="Q1245" i="19"/>
  <c r="Q1246" i="19"/>
  <c r="Q1247" i="19"/>
  <c r="Q1248" i="19"/>
  <c r="Q1249" i="19"/>
  <c r="Q1250" i="19"/>
  <c r="Q1251" i="19"/>
  <c r="Q1252" i="19"/>
  <c r="Q1253" i="19"/>
  <c r="Q1254" i="19"/>
  <c r="Q1255" i="19"/>
  <c r="Q1256" i="19"/>
  <c r="Q1257" i="19"/>
  <c r="Q1258" i="19"/>
  <c r="Q1259" i="19"/>
  <c r="Q1260" i="19"/>
  <c r="Q1261" i="19"/>
  <c r="Q1262" i="19"/>
  <c r="Q1263" i="19"/>
  <c r="Q1264" i="19"/>
  <c r="Q1265" i="19"/>
  <c r="Q1266" i="19"/>
  <c r="Q1267" i="19"/>
  <c r="Q1268" i="19"/>
  <c r="Q1269" i="19"/>
  <c r="Q1270" i="19"/>
  <c r="Q1271" i="19"/>
  <c r="Q1272" i="19"/>
  <c r="Q1273" i="19"/>
  <c r="Q1274" i="19"/>
  <c r="Q1275" i="19"/>
  <c r="Q1276" i="19"/>
  <c r="Q1277" i="19"/>
  <c r="Q1278" i="19"/>
  <c r="Q1279" i="19"/>
  <c r="Q1280" i="19"/>
  <c r="Q1281" i="19"/>
  <c r="Q1282" i="19"/>
  <c r="Q1283" i="19"/>
  <c r="Q1284" i="19"/>
  <c r="Q1285" i="19"/>
  <c r="Q1286" i="19"/>
  <c r="Q1287" i="19"/>
  <c r="Q1288" i="19"/>
  <c r="Q1289" i="19"/>
  <c r="Q1290" i="19"/>
  <c r="Q1291" i="19"/>
  <c r="Q1292" i="19"/>
  <c r="Q1293" i="19"/>
  <c r="Q1294" i="19"/>
  <c r="Q1295" i="19"/>
  <c r="Q1296" i="19"/>
  <c r="Q1297" i="19"/>
  <c r="Q1298" i="19"/>
  <c r="Q1299" i="19"/>
  <c r="Q1300" i="19"/>
  <c r="Q1301" i="19"/>
  <c r="Q1302" i="19"/>
  <c r="Q1303" i="19"/>
  <c r="Q1304" i="19"/>
  <c r="Q1305" i="19"/>
  <c r="Q1306" i="19"/>
  <c r="Q1307" i="19"/>
  <c r="Q1308" i="19"/>
  <c r="Q1309" i="19"/>
  <c r="Q1310" i="19"/>
  <c r="Q1311" i="19"/>
  <c r="Q1312" i="19"/>
  <c r="Q1313" i="19"/>
  <c r="Q1314" i="19"/>
  <c r="Q1315" i="19"/>
  <c r="Q1316" i="19"/>
  <c r="Q1317" i="19"/>
  <c r="Q1318" i="19"/>
  <c r="Q1319" i="19"/>
  <c r="Q1320" i="19"/>
  <c r="Q1321" i="19"/>
  <c r="Q1322" i="19"/>
  <c r="Q1323" i="19"/>
  <c r="Q1324" i="19"/>
  <c r="Q1325" i="19"/>
  <c r="Q1326" i="19"/>
  <c r="Q1327" i="19"/>
  <c r="Q1328" i="19"/>
  <c r="Q1329" i="19"/>
  <c r="Q1330" i="19"/>
  <c r="Q1331" i="19"/>
  <c r="Q1332" i="19"/>
  <c r="Q1333" i="19"/>
  <c r="Q1334" i="19"/>
  <c r="Q1335" i="19"/>
  <c r="Q1336" i="19"/>
  <c r="Q1337" i="19"/>
  <c r="Q1338" i="19"/>
  <c r="Q1339" i="19"/>
  <c r="Q1340" i="19"/>
  <c r="Q1341" i="19"/>
  <c r="Q1342" i="19"/>
  <c r="Q1343" i="19"/>
  <c r="Q1344" i="19"/>
  <c r="Q1345" i="19"/>
  <c r="Q1346" i="19"/>
  <c r="Q1347" i="19"/>
  <c r="Q1348" i="19"/>
  <c r="Q1349" i="19"/>
  <c r="Q1350" i="19"/>
  <c r="Q1351" i="19"/>
  <c r="Q1352" i="19"/>
  <c r="Q1353" i="19"/>
  <c r="Q1354" i="19"/>
  <c r="Q1355" i="19"/>
  <c r="Q1356" i="19"/>
  <c r="Q1357" i="19"/>
  <c r="Q1358" i="19"/>
  <c r="Q1359" i="19"/>
  <c r="Q1360" i="19"/>
  <c r="Q1361" i="19"/>
  <c r="Q1362" i="19"/>
  <c r="Q1363" i="19"/>
  <c r="Q1364" i="19"/>
  <c r="Q1365" i="19"/>
  <c r="Q1366" i="19"/>
  <c r="Q1367" i="19"/>
  <c r="Q1368" i="19"/>
  <c r="Q1369" i="19"/>
  <c r="Q1370" i="19"/>
  <c r="Q1371" i="19"/>
  <c r="Q1372" i="19"/>
  <c r="Q1373" i="19"/>
  <c r="Q1374" i="19"/>
  <c r="Q1375" i="19"/>
  <c r="Q1376" i="19"/>
  <c r="Q1377" i="19"/>
  <c r="Q1378" i="19"/>
  <c r="Q1379" i="19"/>
  <c r="Q1380" i="19"/>
  <c r="Q1381" i="19"/>
  <c r="Q1382" i="19"/>
  <c r="Q1383" i="19"/>
  <c r="Q1384" i="19"/>
  <c r="Q1385" i="19"/>
  <c r="Q1386" i="19"/>
  <c r="Q1387" i="19"/>
  <c r="Q1388" i="19"/>
  <c r="Q1389" i="19"/>
  <c r="Q1390" i="19"/>
  <c r="Q1391" i="19"/>
  <c r="Q1392" i="19"/>
  <c r="Q1393" i="19"/>
  <c r="Q1394" i="19"/>
  <c r="Q1395" i="19"/>
  <c r="Q1396" i="19"/>
  <c r="Q1397" i="19"/>
  <c r="Q1398" i="19"/>
  <c r="Q1399" i="19"/>
  <c r="Q1400" i="19"/>
  <c r="Q1401" i="19"/>
  <c r="Q1402" i="19"/>
  <c r="Q1403" i="19"/>
  <c r="Q1404" i="19"/>
  <c r="Q1405" i="19"/>
  <c r="Q1406" i="19"/>
  <c r="Q1407" i="19"/>
  <c r="Q1408" i="19"/>
  <c r="Q1409" i="19"/>
  <c r="Q1410" i="19"/>
  <c r="Q1411" i="19"/>
  <c r="Q1412" i="19"/>
  <c r="Q1413" i="19"/>
  <c r="Q1414" i="19"/>
  <c r="Q1415" i="19"/>
  <c r="Q1416" i="19"/>
  <c r="Q1417" i="19"/>
  <c r="Q1418" i="19"/>
  <c r="Q1419" i="19"/>
  <c r="Q1420" i="19"/>
  <c r="Q1421" i="19"/>
  <c r="Q1422" i="19"/>
  <c r="Q1423" i="19"/>
  <c r="Q1424" i="19"/>
  <c r="Q1425" i="19"/>
  <c r="Q1426" i="19"/>
  <c r="Q1427" i="19"/>
  <c r="Q1428" i="19"/>
  <c r="Q1429" i="19"/>
  <c r="Q1430" i="19"/>
  <c r="Q1431" i="19"/>
  <c r="Q1432" i="19"/>
  <c r="Q1433" i="19"/>
  <c r="Q1434" i="19"/>
  <c r="Q1435" i="19"/>
  <c r="Q1436" i="19"/>
  <c r="Q1437" i="19"/>
  <c r="Q1438" i="19"/>
  <c r="Q1439" i="19"/>
  <c r="Q1440" i="19"/>
  <c r="Q1441" i="19"/>
  <c r="Q1442" i="19"/>
  <c r="Q1443" i="19"/>
  <c r="Q1444" i="19"/>
  <c r="Q1445" i="19"/>
  <c r="Q1446" i="19"/>
  <c r="Q1447" i="19"/>
  <c r="Q1448" i="19"/>
  <c r="Q1449" i="19"/>
  <c r="Q1450" i="19"/>
  <c r="Q1451" i="19"/>
  <c r="Q1452" i="19"/>
  <c r="Q1453" i="19"/>
  <c r="Q1454" i="19"/>
  <c r="Q1455" i="19"/>
  <c r="Q1456" i="19"/>
  <c r="Q1457" i="19"/>
  <c r="Q1458" i="19"/>
  <c r="Q1459" i="19"/>
  <c r="Q1460" i="19"/>
  <c r="Q1461" i="19"/>
  <c r="Q1462" i="19"/>
  <c r="Q1463" i="19"/>
  <c r="Q1464" i="19"/>
  <c r="Q1465" i="19"/>
  <c r="Q1466" i="19"/>
  <c r="Q1467" i="19"/>
  <c r="Q1468" i="19"/>
  <c r="Q1469" i="19"/>
  <c r="Q1470" i="19"/>
  <c r="Q1471" i="19"/>
  <c r="Q1472" i="19"/>
  <c r="Q1473" i="19"/>
  <c r="Q1474" i="19"/>
  <c r="Q1475" i="19"/>
  <c r="Q1476" i="19"/>
  <c r="Q1477" i="19"/>
  <c r="Q1478" i="19"/>
  <c r="Q1479" i="19"/>
  <c r="Q1480" i="19"/>
  <c r="Q1481" i="19"/>
  <c r="Q1482" i="19"/>
  <c r="Q1483" i="19"/>
  <c r="Q1484" i="19"/>
  <c r="Q1485" i="19"/>
  <c r="Q1486" i="19"/>
  <c r="Q1487" i="19"/>
  <c r="Q1488" i="19"/>
  <c r="Q1489" i="19"/>
  <c r="Q1490" i="19"/>
  <c r="Q1491" i="19"/>
  <c r="Q1492" i="19"/>
  <c r="Q1493" i="19"/>
  <c r="Q1494" i="19"/>
  <c r="Q1495" i="19"/>
  <c r="Q1496" i="19"/>
  <c r="Q1497" i="19"/>
  <c r="Q1498" i="19"/>
  <c r="Q1499" i="19"/>
  <c r="Q1500" i="19"/>
  <c r="Q1501" i="19"/>
  <c r="Q1502" i="19"/>
  <c r="Q1503" i="19"/>
  <c r="Q1504" i="19"/>
  <c r="Q1505" i="19"/>
  <c r="Q1506" i="19"/>
  <c r="Q1507" i="19"/>
  <c r="Q1508" i="19"/>
  <c r="Q1509" i="19"/>
  <c r="Q1510" i="19"/>
  <c r="Q1511" i="19"/>
  <c r="Q1512" i="19"/>
  <c r="Q1513" i="19"/>
  <c r="Q1514" i="19"/>
  <c r="Q1515" i="19"/>
  <c r="Q1516" i="19"/>
  <c r="Q1517" i="19"/>
  <c r="Q1518" i="19"/>
  <c r="Q1519" i="19"/>
  <c r="Q1520" i="19"/>
  <c r="Q1521" i="19"/>
  <c r="Q1522" i="19"/>
  <c r="Q1523" i="19"/>
  <c r="Q1524" i="19"/>
  <c r="Q1525" i="19"/>
  <c r="Q1526" i="19"/>
  <c r="Q1527" i="19"/>
  <c r="Q1528" i="19"/>
  <c r="Q1529" i="19"/>
  <c r="Q1530" i="19"/>
  <c r="Q1531" i="19"/>
  <c r="Q1532" i="19"/>
  <c r="Q1533" i="19"/>
  <c r="Q1534" i="19"/>
  <c r="Q1535" i="19"/>
  <c r="Q1536" i="19"/>
  <c r="Q1537" i="19"/>
  <c r="Q1538" i="19"/>
  <c r="Q1539" i="19"/>
  <c r="Q1540" i="19"/>
  <c r="Q1541" i="19"/>
  <c r="Q1542" i="19"/>
  <c r="Q1543" i="19"/>
  <c r="Q1544" i="19"/>
  <c r="Q1545" i="19"/>
  <c r="Q1546" i="19"/>
  <c r="Q1547" i="19"/>
  <c r="Q1548" i="19"/>
  <c r="Q1549" i="19"/>
  <c r="Q1550" i="19"/>
  <c r="Q1551" i="19"/>
  <c r="Q1552" i="19"/>
  <c r="Q1553" i="19"/>
  <c r="Q1554" i="19"/>
  <c r="Q1555" i="19"/>
  <c r="Q1556" i="19"/>
  <c r="Q1557" i="19"/>
  <c r="Q1558" i="19"/>
  <c r="Q1559" i="19"/>
  <c r="Q1560" i="19"/>
  <c r="Q1561" i="19"/>
  <c r="Q1562" i="19"/>
  <c r="Q1563" i="19"/>
  <c r="Q1564" i="19"/>
  <c r="Q1565" i="19"/>
  <c r="Q1566" i="19"/>
  <c r="Q1567" i="19"/>
  <c r="Q1568" i="19"/>
  <c r="Q1569" i="19"/>
  <c r="Q1570" i="19"/>
  <c r="Q1571" i="19"/>
  <c r="Q1572" i="19"/>
  <c r="Q1573" i="19"/>
  <c r="Q1574" i="19"/>
  <c r="Q1575" i="19"/>
  <c r="Q1576" i="19"/>
  <c r="Q1577" i="19"/>
  <c r="Q1578" i="19"/>
  <c r="Q1579" i="19"/>
  <c r="Q1580" i="19"/>
  <c r="Q1581" i="19"/>
  <c r="Q1582" i="19"/>
  <c r="Q1583" i="19"/>
  <c r="Q1584" i="19"/>
  <c r="Q1585" i="19"/>
  <c r="Q1586" i="19"/>
  <c r="Q1587" i="19"/>
  <c r="Q1588" i="19"/>
  <c r="Q1589" i="19"/>
  <c r="Q1590" i="19"/>
  <c r="Q1591" i="19"/>
  <c r="Q1592" i="19"/>
  <c r="Q1593" i="19"/>
  <c r="Q1594" i="19"/>
  <c r="Q1595" i="19"/>
  <c r="Q1596" i="19"/>
  <c r="Q1597" i="19"/>
  <c r="Q1598" i="19"/>
  <c r="Q1599" i="19"/>
  <c r="Q1600" i="19"/>
  <c r="Q1601" i="19"/>
  <c r="Q1602" i="19"/>
  <c r="Q1603" i="19"/>
  <c r="Q1604" i="19"/>
  <c r="Q1605" i="19"/>
  <c r="Q1606" i="19"/>
  <c r="Q1607" i="19"/>
  <c r="Q1608" i="19"/>
  <c r="Q1609" i="19"/>
  <c r="Q1610" i="19"/>
  <c r="Q1611" i="19"/>
  <c r="Q1612" i="19"/>
  <c r="Q1613" i="19"/>
  <c r="Q1614" i="19"/>
  <c r="Q1615" i="19"/>
  <c r="Q1616" i="19"/>
  <c r="Q1617" i="19"/>
  <c r="Q1618" i="19"/>
  <c r="Q1619" i="19"/>
  <c r="Q1620" i="19"/>
  <c r="Q1621" i="19"/>
  <c r="Q1622" i="19"/>
  <c r="Q1623" i="19"/>
  <c r="Q1624" i="19"/>
  <c r="Q1625" i="19"/>
  <c r="Q1626" i="19"/>
  <c r="Q1627" i="19"/>
  <c r="Q1628" i="19"/>
  <c r="Q1629" i="19"/>
  <c r="Q1630" i="19"/>
  <c r="Q1631" i="19"/>
  <c r="Q1632" i="19"/>
  <c r="Q1633" i="19"/>
  <c r="Q1634" i="19"/>
  <c r="Q1635" i="19"/>
  <c r="Q1636" i="19"/>
  <c r="Q1637" i="19"/>
  <c r="Q1638" i="19"/>
  <c r="Q1639" i="19"/>
  <c r="Q1640" i="19"/>
  <c r="Q1641" i="19"/>
  <c r="Q1642" i="19"/>
  <c r="Q1643" i="19"/>
  <c r="Q1644" i="19"/>
  <c r="Q1645" i="19"/>
  <c r="Q1646" i="19"/>
  <c r="Q1647" i="19"/>
  <c r="Q1648" i="19"/>
  <c r="Q1649" i="19"/>
  <c r="Q1650" i="19"/>
  <c r="Q1651" i="19"/>
  <c r="Q1652" i="19"/>
  <c r="Q1653" i="19"/>
  <c r="Q1654" i="19"/>
  <c r="Q1655" i="19"/>
  <c r="Q1656" i="19"/>
  <c r="Q1657" i="19"/>
  <c r="Q1658" i="19"/>
  <c r="Q1659" i="19"/>
  <c r="Q1660" i="19"/>
  <c r="Q1661" i="19"/>
  <c r="Q1662" i="19"/>
  <c r="Q1663" i="19"/>
  <c r="Q1664" i="19"/>
  <c r="Q1665" i="19"/>
  <c r="Q1666" i="19"/>
  <c r="Q1667" i="19"/>
  <c r="Q1668" i="19"/>
  <c r="Q1669" i="19"/>
  <c r="Q1670" i="19"/>
  <c r="Q1671" i="19"/>
  <c r="Q1672" i="19"/>
  <c r="Q1673" i="19"/>
  <c r="Q1674" i="19"/>
  <c r="Q1675" i="19"/>
  <c r="Q1676" i="19"/>
  <c r="Q1677" i="19"/>
  <c r="Q1678" i="19"/>
  <c r="Q1679" i="19"/>
  <c r="Q1680" i="19"/>
  <c r="Q1681" i="19"/>
  <c r="Q1682" i="19"/>
  <c r="Q1683" i="19"/>
  <c r="Q1684" i="19"/>
  <c r="Q1685" i="19"/>
  <c r="Q1686" i="19"/>
  <c r="Q1687" i="19"/>
  <c r="Q1688" i="19"/>
  <c r="Q1689" i="19"/>
  <c r="Q1690" i="19"/>
  <c r="Q1691" i="19"/>
  <c r="Q1692" i="19"/>
  <c r="Q1693" i="19"/>
  <c r="Q1694" i="19"/>
  <c r="Q1695" i="19"/>
  <c r="Q1696" i="19"/>
  <c r="Q1697" i="19"/>
  <c r="Q1698" i="19"/>
  <c r="Q1699" i="19"/>
  <c r="Q1700" i="19"/>
  <c r="Q1701" i="19"/>
  <c r="Q1702" i="19"/>
  <c r="Q1703" i="19"/>
  <c r="Q1704" i="19"/>
  <c r="Q1705" i="19"/>
  <c r="Q1706" i="19"/>
  <c r="Q1707" i="19"/>
  <c r="Q1708" i="19"/>
  <c r="Q1709" i="19"/>
  <c r="Q1710" i="19"/>
  <c r="Q1711" i="19"/>
  <c r="Q1712" i="19"/>
  <c r="Q1713" i="19"/>
  <c r="Q1714" i="19"/>
  <c r="Q1715" i="19"/>
  <c r="Q1716" i="19"/>
  <c r="Q1717" i="19"/>
  <c r="Q1718" i="19"/>
  <c r="Q1719" i="19"/>
  <c r="Q1720" i="19"/>
  <c r="Q1721" i="19"/>
  <c r="Q1722" i="19"/>
  <c r="Q1723" i="19"/>
  <c r="Q1724" i="19"/>
  <c r="Q1725" i="19"/>
  <c r="Q1726" i="19"/>
  <c r="Q1727" i="19"/>
  <c r="Q1728" i="19"/>
  <c r="Q1729" i="19"/>
  <c r="Q1730" i="19"/>
  <c r="Q1731" i="19"/>
  <c r="Q1732" i="19"/>
  <c r="Q1733" i="19"/>
  <c r="Q1734" i="19"/>
  <c r="Q1735" i="19"/>
  <c r="Q1736" i="19"/>
  <c r="Q1737" i="19"/>
  <c r="Q1738" i="19"/>
  <c r="Q1739" i="19"/>
  <c r="Q1740" i="19"/>
  <c r="Q1741" i="19"/>
  <c r="Q1742" i="19"/>
  <c r="Q1743" i="19"/>
  <c r="Q1744" i="19"/>
  <c r="Q1745" i="19"/>
  <c r="Q1746" i="19"/>
  <c r="Q1747" i="19"/>
  <c r="Q1748" i="19"/>
  <c r="Q1749" i="19"/>
  <c r="Q1750" i="19"/>
  <c r="Q1751" i="19"/>
  <c r="Q1752" i="19"/>
  <c r="Q1753" i="19"/>
  <c r="Q1754" i="19"/>
  <c r="Q1755" i="19"/>
  <c r="Q1756" i="19"/>
  <c r="Q1757" i="19"/>
  <c r="Q1758" i="19"/>
  <c r="Q1759" i="19"/>
  <c r="Q1760" i="19"/>
  <c r="Q1761" i="19"/>
  <c r="Q1762" i="19"/>
  <c r="Q1763" i="19"/>
  <c r="Q1764" i="19"/>
  <c r="Q1765" i="19"/>
  <c r="Q1766" i="19"/>
  <c r="Q1767" i="19"/>
  <c r="Q1768" i="19"/>
  <c r="Q1769" i="19"/>
  <c r="Q1770" i="19"/>
  <c r="Q1771" i="19"/>
  <c r="Q1772" i="19"/>
  <c r="Q1773" i="19"/>
  <c r="Q1774" i="19"/>
  <c r="Q1775" i="19"/>
  <c r="Q1776" i="19"/>
  <c r="Q1777" i="19"/>
  <c r="Q1778" i="19"/>
  <c r="Q1779" i="19"/>
  <c r="Q1780" i="19"/>
  <c r="Q1781" i="19"/>
  <c r="Q1782" i="19"/>
  <c r="Q1783" i="19"/>
  <c r="Q1784" i="19"/>
  <c r="Q1785" i="19"/>
  <c r="Q1786" i="19"/>
  <c r="Q1787" i="19"/>
  <c r="Q1788" i="19"/>
  <c r="Q1789" i="19"/>
  <c r="Q1790" i="19"/>
  <c r="Q1791" i="19"/>
  <c r="Q1792" i="19"/>
  <c r="Q1793" i="19"/>
  <c r="Q1794" i="19"/>
  <c r="Q1795" i="19"/>
  <c r="Q1796" i="19"/>
  <c r="Q1797" i="19"/>
  <c r="Q1798" i="19"/>
  <c r="Q1799" i="19"/>
  <c r="Q1800" i="19"/>
  <c r="Q1801" i="19"/>
  <c r="Q1802" i="19"/>
  <c r="Q1803" i="19"/>
  <c r="Q1804" i="19"/>
  <c r="Q1805" i="19"/>
  <c r="Q1806" i="19"/>
  <c r="Q1807" i="19"/>
  <c r="Q1808" i="19"/>
  <c r="Q1809" i="19"/>
  <c r="Q1810" i="19"/>
  <c r="Q1811" i="19"/>
  <c r="Q1812" i="19"/>
  <c r="Q1813" i="19"/>
  <c r="Q1814" i="19"/>
  <c r="Q1815" i="19"/>
  <c r="Q1816" i="19"/>
  <c r="Q1817" i="19"/>
  <c r="Q1818" i="19"/>
  <c r="Q1819" i="19"/>
  <c r="Q1820" i="19"/>
  <c r="Q1821" i="19"/>
  <c r="Q1822" i="19"/>
  <c r="Q1823" i="19"/>
  <c r="Q1824" i="19"/>
  <c r="Q1825" i="19"/>
  <c r="Q1826" i="19"/>
  <c r="Q1827" i="19"/>
  <c r="Q1828" i="19"/>
  <c r="Q1829" i="19"/>
  <c r="Q1830" i="19"/>
  <c r="Q1831" i="19"/>
  <c r="Q1832" i="19"/>
  <c r="Q1833" i="19"/>
  <c r="Q1834" i="19"/>
  <c r="Q1835" i="19"/>
  <c r="Q1836" i="19"/>
  <c r="Q1837" i="19"/>
  <c r="Q1838" i="19"/>
  <c r="Q1839" i="19"/>
  <c r="Q1840" i="19"/>
  <c r="Q1841" i="19"/>
  <c r="Q1842" i="19"/>
  <c r="Q1843" i="19"/>
  <c r="Q1844" i="19"/>
  <c r="Q1845" i="19"/>
  <c r="Q1846" i="19"/>
  <c r="Q1847" i="19"/>
  <c r="Q1848" i="19"/>
  <c r="Q1849" i="19"/>
  <c r="Q1850" i="19"/>
  <c r="Q1851" i="19"/>
  <c r="Q1852" i="19"/>
  <c r="Q1853" i="19"/>
  <c r="Q1854" i="19"/>
  <c r="Q1855" i="19"/>
  <c r="Q1856" i="19"/>
  <c r="Q1857" i="19"/>
  <c r="Q1858" i="19"/>
  <c r="Q1859" i="19"/>
  <c r="Q1860" i="19"/>
  <c r="Q1861" i="19"/>
  <c r="Q1862" i="19"/>
  <c r="Q1863" i="19"/>
  <c r="Q1864" i="19"/>
  <c r="Q1865" i="19"/>
  <c r="Q1866" i="19"/>
  <c r="Q1867" i="19"/>
  <c r="Q1868" i="19"/>
  <c r="Q1869" i="19"/>
  <c r="Q1870" i="19"/>
  <c r="Q1871" i="19"/>
  <c r="Q1872" i="19"/>
  <c r="Q1873" i="19"/>
  <c r="Q1874" i="19"/>
  <c r="Q1875" i="19"/>
  <c r="Q1876" i="19"/>
  <c r="Q1877" i="19"/>
  <c r="Q1878" i="19"/>
  <c r="Q1879" i="19"/>
  <c r="Q1880" i="19"/>
  <c r="Q1881" i="19"/>
  <c r="Q1882" i="19"/>
  <c r="Q1883" i="19"/>
  <c r="Q1884" i="19"/>
  <c r="Q1885" i="19"/>
  <c r="Q1886" i="19"/>
  <c r="Q1887" i="19"/>
  <c r="Q1888" i="19"/>
  <c r="Q1889" i="19"/>
  <c r="Q1890" i="19"/>
  <c r="Q1891" i="19"/>
  <c r="Q1892" i="19"/>
  <c r="Q1893" i="19"/>
  <c r="Q1894" i="19"/>
  <c r="Q1895" i="19"/>
  <c r="Q1896" i="19"/>
  <c r="Q1897" i="19"/>
  <c r="Q1898" i="19"/>
  <c r="Q1899" i="19"/>
  <c r="Q1900" i="19"/>
  <c r="Q1901" i="19"/>
  <c r="Q1902" i="19"/>
  <c r="Q1903" i="19"/>
  <c r="Q1904" i="19"/>
  <c r="Q1905" i="19"/>
  <c r="Q1906" i="19"/>
  <c r="Q1907" i="19"/>
  <c r="Q1908" i="19"/>
  <c r="Q1909" i="19"/>
  <c r="Q1910" i="19"/>
  <c r="Q1911" i="19"/>
  <c r="Q1912" i="19"/>
  <c r="Q1913" i="19"/>
  <c r="Q1914" i="19"/>
  <c r="Q1915" i="19"/>
  <c r="Q1916" i="19"/>
  <c r="Q1917" i="19"/>
  <c r="Q1918" i="19"/>
  <c r="Q1919" i="19"/>
  <c r="Q1920" i="19"/>
  <c r="Q1921" i="19"/>
  <c r="Q1922" i="19"/>
  <c r="Q1923" i="19"/>
  <c r="Q1924" i="19"/>
  <c r="Q1925" i="19"/>
  <c r="Q1926" i="19"/>
  <c r="Q1927" i="19"/>
  <c r="Q1928" i="19"/>
  <c r="Q1929" i="19"/>
  <c r="Q1930" i="19"/>
  <c r="Q1931" i="19"/>
  <c r="Q1932" i="19"/>
  <c r="Q1933" i="19"/>
  <c r="Q1934" i="19"/>
  <c r="Q1935" i="19"/>
  <c r="Q1936" i="19"/>
  <c r="Q1937" i="19"/>
  <c r="Q1938" i="19"/>
  <c r="Q1939" i="19"/>
  <c r="Q1940" i="19"/>
  <c r="Q1941" i="19"/>
  <c r="Q1942" i="19"/>
  <c r="Q1943" i="19"/>
  <c r="Q1944" i="19"/>
  <c r="Q1945" i="19"/>
  <c r="Q1946" i="19"/>
  <c r="Q1947" i="19"/>
  <c r="Q1948" i="19"/>
  <c r="Q1949" i="19"/>
  <c r="Q1950" i="19"/>
  <c r="Q1951" i="19"/>
  <c r="Q1952" i="19"/>
  <c r="Q1953" i="19"/>
  <c r="Q1954" i="19"/>
  <c r="Q1955" i="19"/>
  <c r="Q1956" i="19"/>
  <c r="Q1957" i="19"/>
  <c r="Q1958" i="19"/>
  <c r="Q1959" i="19"/>
  <c r="Q1960" i="19"/>
  <c r="Q1961" i="19"/>
  <c r="Q1962" i="19"/>
  <c r="Q1963" i="19"/>
  <c r="Q1964" i="19"/>
  <c r="Q1965" i="19"/>
  <c r="Q1966" i="19"/>
  <c r="Q1967" i="19"/>
  <c r="Q1968" i="19"/>
  <c r="Q1969" i="19"/>
  <c r="Q1970" i="19"/>
  <c r="Q1971" i="19"/>
  <c r="Q1972" i="19"/>
  <c r="Q1973" i="19"/>
  <c r="Q1974" i="19"/>
  <c r="Q1975" i="19"/>
  <c r="Q1976" i="19"/>
  <c r="Q1977" i="19"/>
  <c r="Q1978" i="19"/>
  <c r="Q1979" i="19"/>
  <c r="Q1980" i="19"/>
  <c r="Q1981" i="19"/>
  <c r="Q1982" i="19"/>
  <c r="Q1983" i="19"/>
  <c r="Q1984" i="19"/>
  <c r="Q1985" i="19"/>
  <c r="Q1986" i="19"/>
  <c r="Q1987" i="19"/>
  <c r="Q1988" i="19"/>
  <c r="Q1989" i="19"/>
  <c r="Q1990" i="19"/>
  <c r="Q1991" i="19"/>
  <c r="Q1992" i="19"/>
  <c r="Q1993" i="19"/>
  <c r="Q1994" i="19"/>
  <c r="Q1995" i="19"/>
  <c r="Q1996" i="19"/>
  <c r="Q1997" i="19"/>
  <c r="Q1998" i="19"/>
  <c r="Q1999" i="19"/>
  <c r="Q2000" i="19"/>
  <c r="Q2001" i="19"/>
  <c r="Q2" i="19"/>
  <c r="G21" i="19"/>
  <c r="G54" i="19"/>
  <c r="G270" i="19"/>
  <c r="D21" i="21"/>
  <c r="E21" i="21" s="1"/>
  <c r="D20" i="21"/>
  <c r="E20" i="21" s="1"/>
  <c r="D19" i="21"/>
  <c r="E19" i="21" s="1"/>
  <c r="D18" i="21"/>
  <c r="E18" i="21" s="1"/>
  <c r="D17" i="21"/>
  <c r="E17" i="21" s="1"/>
  <c r="D16" i="21"/>
  <c r="E16" i="21" s="1"/>
  <c r="D15" i="21"/>
  <c r="E15" i="21" s="1"/>
  <c r="D14" i="21"/>
  <c r="E14" i="21" s="1"/>
  <c r="D13" i="21"/>
  <c r="E13" i="21" s="1"/>
  <c r="D12" i="21"/>
  <c r="E12" i="21" s="1"/>
  <c r="P4" i="5" l="1"/>
  <c r="L2" i="19"/>
  <c r="L3" i="19"/>
  <c r="L4" i="19"/>
  <c r="L5" i="19"/>
  <c r="L6" i="19"/>
  <c r="L7" i="19"/>
  <c r="L8" i="19"/>
  <c r="L9" i="19"/>
  <c r="L10" i="19"/>
  <c r="L11" i="19"/>
  <c r="L12" i="19"/>
  <c r="L13" i="19"/>
  <c r="L14" i="19"/>
  <c r="L15" i="19"/>
  <c r="L16" i="19"/>
  <c r="L17" i="19"/>
  <c r="L18" i="19"/>
  <c r="L19" i="19"/>
  <c r="L20" i="19"/>
  <c r="L21" i="19"/>
  <c r="L22" i="19"/>
  <c r="L23" i="19"/>
  <c r="L24" i="19"/>
  <c r="L25" i="19"/>
  <c r="L26" i="19"/>
  <c r="L27" i="19"/>
  <c r="L28" i="19"/>
  <c r="L29" i="19"/>
  <c r="L30" i="19"/>
  <c r="L31" i="19"/>
  <c r="L32" i="19"/>
  <c r="L33" i="19"/>
  <c r="L34" i="19"/>
  <c r="L35" i="19"/>
  <c r="L36" i="19"/>
  <c r="L37" i="19"/>
  <c r="L38" i="19"/>
  <c r="L39" i="19"/>
  <c r="L40" i="19"/>
  <c r="L41" i="19"/>
  <c r="L42" i="19"/>
  <c r="L43" i="19"/>
  <c r="L44" i="19"/>
  <c r="L45" i="19"/>
  <c r="L46" i="19"/>
  <c r="L47" i="19"/>
  <c r="L48" i="19"/>
  <c r="L49" i="19"/>
  <c r="L50" i="19"/>
  <c r="L51" i="19"/>
  <c r="L52" i="19"/>
  <c r="L53" i="19"/>
  <c r="L54" i="19"/>
  <c r="L55" i="19"/>
  <c r="L56" i="19"/>
  <c r="L57" i="19"/>
  <c r="L58" i="19"/>
  <c r="L59" i="19"/>
  <c r="L60" i="19"/>
  <c r="L61" i="19"/>
  <c r="L62" i="19"/>
  <c r="L63" i="19"/>
  <c r="L64" i="19"/>
  <c r="L65" i="19"/>
  <c r="L67" i="19"/>
  <c r="L68" i="19"/>
  <c r="L69" i="19"/>
  <c r="L70" i="19"/>
  <c r="L71" i="19"/>
  <c r="L73" i="19"/>
  <c r="L74" i="19"/>
  <c r="L75" i="19"/>
  <c r="L76" i="19"/>
  <c r="L77" i="19"/>
  <c r="L78" i="19"/>
  <c r="L79" i="19"/>
  <c r="L80" i="19"/>
  <c r="L81" i="19"/>
  <c r="L82" i="19"/>
  <c r="L83" i="19"/>
  <c r="L84" i="19"/>
  <c r="L85" i="19"/>
  <c r="L87" i="19"/>
  <c r="L88" i="19"/>
  <c r="L89" i="19"/>
  <c r="L90" i="19"/>
  <c r="L91" i="19"/>
  <c r="L92" i="19"/>
  <c r="L93" i="19"/>
  <c r="L94" i="19"/>
  <c r="L95" i="19"/>
  <c r="L97" i="19"/>
  <c r="L98" i="19"/>
  <c r="L99" i="19"/>
  <c r="L100" i="19"/>
  <c r="L101" i="19"/>
  <c r="L102" i="19"/>
  <c r="L103" i="19"/>
  <c r="L104" i="19"/>
  <c r="L105" i="19"/>
  <c r="L106" i="19"/>
  <c r="L107" i="19"/>
  <c r="L108" i="19"/>
  <c r="L109" i="19"/>
  <c r="L110" i="19"/>
  <c r="L111" i="19"/>
  <c r="L112" i="19"/>
  <c r="L113" i="19"/>
  <c r="L114" i="19"/>
  <c r="L115" i="19"/>
  <c r="L116" i="19"/>
  <c r="L117" i="19"/>
  <c r="L118" i="19"/>
  <c r="L119" i="19"/>
  <c r="L120" i="19"/>
  <c r="L121" i="19"/>
  <c r="L122" i="19"/>
  <c r="L123" i="19"/>
  <c r="L124" i="19"/>
  <c r="L125" i="19"/>
  <c r="L126" i="19"/>
  <c r="L127" i="19"/>
  <c r="L128" i="19"/>
  <c r="L129" i="19"/>
  <c r="L130" i="19"/>
  <c r="L131" i="19"/>
  <c r="L132" i="19"/>
  <c r="L133" i="19"/>
  <c r="L134" i="19"/>
  <c r="L135" i="19"/>
  <c r="L136" i="19"/>
  <c r="L137" i="19"/>
  <c r="L138" i="19"/>
  <c r="L139" i="19"/>
  <c r="L140" i="19"/>
  <c r="L141" i="19"/>
  <c r="L142" i="19"/>
  <c r="L143" i="19"/>
  <c r="L144" i="19"/>
  <c r="L145" i="19"/>
  <c r="L146" i="19"/>
  <c r="L147" i="19"/>
  <c r="L148" i="19"/>
  <c r="L149" i="19"/>
  <c r="L150" i="19"/>
  <c r="L151" i="19"/>
  <c r="L152" i="19"/>
  <c r="L153" i="19"/>
  <c r="L154" i="19"/>
  <c r="L155" i="19"/>
  <c r="L156" i="19"/>
  <c r="L157" i="19"/>
  <c r="L158" i="19"/>
  <c r="L159" i="19"/>
  <c r="L160" i="19"/>
  <c r="L161" i="19"/>
  <c r="L162" i="19"/>
  <c r="L163" i="19"/>
  <c r="L164" i="19"/>
  <c r="L165" i="19"/>
  <c r="L166" i="19"/>
  <c r="L167" i="19"/>
  <c r="L168" i="19"/>
  <c r="L169" i="19"/>
  <c r="L170" i="19"/>
  <c r="L171" i="19"/>
  <c r="L172" i="19"/>
  <c r="L173" i="19"/>
  <c r="L174" i="19"/>
  <c r="L175" i="19"/>
  <c r="L176" i="19"/>
  <c r="L177" i="19"/>
  <c r="L178" i="19"/>
  <c r="L179" i="19"/>
  <c r="L180" i="19"/>
  <c r="L181" i="19"/>
  <c r="L182" i="19"/>
  <c r="L183" i="19"/>
  <c r="L184" i="19"/>
  <c r="L185" i="19"/>
  <c r="L186" i="19"/>
  <c r="L187" i="19"/>
  <c r="L188" i="19"/>
  <c r="L189" i="19"/>
  <c r="L190" i="19"/>
  <c r="L191" i="19"/>
  <c r="L192" i="19"/>
  <c r="L193" i="19"/>
  <c r="L194" i="19"/>
  <c r="L195" i="19"/>
  <c r="L196" i="19"/>
  <c r="L197" i="19"/>
  <c r="L198" i="19"/>
  <c r="L199" i="19"/>
  <c r="L200" i="19"/>
  <c r="L201" i="19"/>
  <c r="L202" i="19"/>
  <c r="L203" i="19"/>
  <c r="L204" i="19"/>
  <c r="L205" i="19"/>
  <c r="L206" i="19"/>
  <c r="L207" i="19"/>
  <c r="L208" i="19"/>
  <c r="L209" i="19"/>
  <c r="L210" i="19"/>
  <c r="L211" i="19"/>
  <c r="L212" i="19"/>
  <c r="L213" i="19"/>
  <c r="L214" i="19"/>
  <c r="L215" i="19"/>
  <c r="L216" i="19"/>
  <c r="L217" i="19"/>
  <c r="L218" i="19"/>
  <c r="L219" i="19"/>
  <c r="L220" i="19"/>
  <c r="L221" i="19"/>
  <c r="L222" i="19"/>
  <c r="L223" i="19"/>
  <c r="L224" i="19"/>
  <c r="L225" i="19"/>
  <c r="L226" i="19"/>
  <c r="L227" i="19"/>
  <c r="L228" i="19"/>
  <c r="L229" i="19"/>
  <c r="L230" i="19"/>
  <c r="L231" i="19"/>
  <c r="L232" i="19"/>
  <c r="L233" i="19"/>
  <c r="L234" i="19"/>
  <c r="L235" i="19"/>
  <c r="L236" i="19"/>
  <c r="L237" i="19"/>
  <c r="L238" i="19"/>
  <c r="L239" i="19"/>
  <c r="L240" i="19"/>
  <c r="L241" i="19"/>
  <c r="L242" i="19"/>
  <c r="L243" i="19"/>
  <c r="L244" i="19"/>
  <c r="L245" i="19"/>
  <c r="L246" i="19"/>
  <c r="L247" i="19"/>
  <c r="L248" i="19"/>
  <c r="L249" i="19"/>
  <c r="L250" i="19"/>
  <c r="L251" i="19"/>
  <c r="L252" i="19"/>
  <c r="L253" i="19"/>
  <c r="L254" i="19"/>
  <c r="L255" i="19"/>
  <c r="L256" i="19"/>
  <c r="L257" i="19"/>
  <c r="L258" i="19"/>
  <c r="L259" i="19"/>
  <c r="L260" i="19"/>
  <c r="L261" i="19"/>
  <c r="L262" i="19"/>
  <c r="L263" i="19"/>
  <c r="L264" i="19"/>
  <c r="L265" i="19"/>
  <c r="L266" i="19"/>
  <c r="L267" i="19"/>
  <c r="L268" i="19"/>
  <c r="L269" i="19"/>
  <c r="L270" i="19"/>
  <c r="L271" i="19"/>
  <c r="L272" i="19"/>
  <c r="L273" i="19"/>
  <c r="L274" i="19"/>
  <c r="L275" i="19"/>
  <c r="L276" i="19"/>
  <c r="L277" i="19"/>
  <c r="L278" i="19"/>
  <c r="L279" i="19"/>
  <c r="L280" i="19"/>
  <c r="L281" i="19"/>
  <c r="L282" i="19"/>
  <c r="L283" i="19"/>
  <c r="L284" i="19"/>
  <c r="L285" i="19"/>
  <c r="L286" i="19"/>
  <c r="L287" i="19"/>
  <c r="L288" i="19"/>
  <c r="L289" i="19"/>
  <c r="L290" i="19"/>
  <c r="L291" i="19"/>
  <c r="L292" i="19"/>
  <c r="L293" i="19"/>
  <c r="L294" i="19"/>
  <c r="L295" i="19"/>
  <c r="L296" i="19"/>
  <c r="L297" i="19"/>
  <c r="L298" i="19"/>
  <c r="L299" i="19"/>
  <c r="L300" i="19"/>
  <c r="L301" i="19"/>
  <c r="L302" i="19"/>
  <c r="L303" i="19"/>
  <c r="L304" i="19"/>
  <c r="L305" i="19"/>
  <c r="L306" i="19"/>
  <c r="L307" i="19"/>
  <c r="L308" i="19"/>
  <c r="L309" i="19"/>
  <c r="L310" i="19"/>
  <c r="L311" i="19"/>
  <c r="L312" i="19"/>
  <c r="L313" i="19"/>
  <c r="L314" i="19"/>
  <c r="L315" i="19"/>
  <c r="L316" i="19"/>
  <c r="L317" i="19"/>
  <c r="L318" i="19"/>
  <c r="L319" i="19"/>
  <c r="L320" i="19"/>
  <c r="L321" i="19"/>
  <c r="L322" i="19"/>
  <c r="L323" i="19"/>
  <c r="L324" i="19"/>
  <c r="L325" i="19"/>
  <c r="L326" i="19"/>
  <c r="L327" i="19"/>
  <c r="L328" i="19"/>
  <c r="L329" i="19"/>
  <c r="L330" i="19"/>
  <c r="L331" i="19"/>
  <c r="L332" i="19"/>
  <c r="L333" i="19"/>
  <c r="L334" i="19"/>
  <c r="L335" i="19"/>
  <c r="L336" i="19"/>
  <c r="L337" i="19"/>
  <c r="L338" i="19"/>
  <c r="L339" i="19"/>
  <c r="L340" i="19"/>
  <c r="L341" i="19"/>
  <c r="L342" i="19"/>
  <c r="L343" i="19"/>
  <c r="L344" i="19"/>
  <c r="L345" i="19"/>
  <c r="L346" i="19"/>
  <c r="L347" i="19"/>
  <c r="L348" i="19"/>
  <c r="L349" i="19"/>
  <c r="L350" i="19"/>
  <c r="L351" i="19"/>
  <c r="L352" i="19"/>
  <c r="L353" i="19"/>
  <c r="L354" i="19"/>
  <c r="L355" i="19"/>
  <c r="L356" i="19"/>
  <c r="L357" i="19"/>
  <c r="L358" i="19"/>
  <c r="L359" i="19"/>
  <c r="L360" i="19"/>
  <c r="L361" i="19"/>
  <c r="L362" i="19"/>
  <c r="L363" i="19"/>
  <c r="L364" i="19"/>
  <c r="L365" i="19"/>
  <c r="L366" i="19"/>
  <c r="L367" i="19"/>
  <c r="L368" i="19"/>
  <c r="L369" i="19"/>
  <c r="L370" i="19"/>
  <c r="L371" i="19"/>
  <c r="L372" i="19"/>
  <c r="L373" i="19"/>
  <c r="L374" i="19"/>
  <c r="L375" i="19"/>
  <c r="L376" i="19"/>
  <c r="L377" i="19"/>
  <c r="L378" i="19"/>
  <c r="L379" i="19"/>
  <c r="L380" i="19"/>
  <c r="L381" i="19"/>
  <c r="L382" i="19"/>
  <c r="L383" i="19"/>
  <c r="L384" i="19"/>
  <c r="L385" i="19"/>
  <c r="L386" i="19"/>
  <c r="L387" i="19"/>
  <c r="L388" i="19"/>
  <c r="L389" i="19"/>
  <c r="L390" i="19"/>
  <c r="L391" i="19"/>
  <c r="L392" i="19"/>
  <c r="L393" i="19"/>
  <c r="L394" i="19"/>
  <c r="L395" i="19"/>
  <c r="L396" i="19"/>
  <c r="L397" i="19"/>
  <c r="L398" i="19"/>
  <c r="L399" i="19"/>
  <c r="L400" i="19"/>
  <c r="L401" i="19"/>
  <c r="L402" i="19"/>
  <c r="L403" i="19"/>
  <c r="L404" i="19"/>
  <c r="L405" i="19"/>
  <c r="L406" i="19"/>
  <c r="L407" i="19"/>
  <c r="L408" i="19"/>
  <c r="L409" i="19"/>
  <c r="L410" i="19"/>
  <c r="L411" i="19"/>
  <c r="L412" i="19"/>
  <c r="L413" i="19"/>
  <c r="L414" i="19"/>
  <c r="L415" i="19"/>
  <c r="L416" i="19"/>
  <c r="L417" i="19"/>
  <c r="L418" i="19"/>
  <c r="L419" i="19"/>
  <c r="L420" i="19"/>
  <c r="L421" i="19"/>
  <c r="L422" i="19"/>
  <c r="L423" i="19"/>
  <c r="L424" i="19"/>
  <c r="L425" i="19"/>
  <c r="L426" i="19"/>
  <c r="L427" i="19"/>
  <c r="L428" i="19"/>
  <c r="L429" i="19"/>
  <c r="L430" i="19"/>
  <c r="L431" i="19"/>
  <c r="L432" i="19"/>
  <c r="L433" i="19"/>
  <c r="L434" i="19"/>
  <c r="L435" i="19"/>
  <c r="L436" i="19"/>
  <c r="L437" i="19"/>
  <c r="L438" i="19"/>
  <c r="L439" i="19"/>
  <c r="L440" i="19"/>
  <c r="L441" i="19"/>
  <c r="L442" i="19"/>
  <c r="L443" i="19"/>
  <c r="L444" i="19"/>
  <c r="L445" i="19"/>
  <c r="L446" i="19"/>
  <c r="L447" i="19"/>
  <c r="L448" i="19"/>
  <c r="L449" i="19"/>
  <c r="L450" i="19"/>
  <c r="L451" i="19"/>
  <c r="L452" i="19"/>
  <c r="L453" i="19"/>
  <c r="L454" i="19"/>
  <c r="L455" i="19"/>
  <c r="L456" i="19"/>
  <c r="L457" i="19"/>
  <c r="L458" i="19"/>
  <c r="L459" i="19"/>
  <c r="L460" i="19"/>
  <c r="L461" i="19"/>
  <c r="L462" i="19"/>
  <c r="L463" i="19"/>
  <c r="L464" i="19"/>
  <c r="L465" i="19"/>
  <c r="L466" i="19"/>
  <c r="L467" i="19"/>
  <c r="L468" i="19"/>
  <c r="L469" i="19"/>
  <c r="L470" i="19"/>
  <c r="L471" i="19"/>
  <c r="L472" i="19"/>
  <c r="L473" i="19"/>
  <c r="L474" i="19"/>
  <c r="L475" i="19"/>
  <c r="L476" i="19"/>
  <c r="L477" i="19"/>
  <c r="L478" i="19"/>
  <c r="L479" i="19"/>
  <c r="L480" i="19"/>
  <c r="L481" i="19"/>
  <c r="L482" i="19"/>
  <c r="L483" i="19"/>
  <c r="L484" i="19"/>
  <c r="L485" i="19"/>
  <c r="L486" i="19"/>
  <c r="L487" i="19"/>
  <c r="L488" i="19"/>
  <c r="L489" i="19"/>
  <c r="L490" i="19"/>
  <c r="L491" i="19"/>
  <c r="L492" i="19"/>
  <c r="L493" i="19"/>
  <c r="L494" i="19"/>
  <c r="L495" i="19"/>
  <c r="L496" i="19"/>
  <c r="L497" i="19"/>
  <c r="L498" i="19"/>
  <c r="L499" i="19"/>
  <c r="L500" i="19"/>
  <c r="L501" i="19"/>
  <c r="L502" i="19"/>
  <c r="L503" i="19"/>
  <c r="L504" i="19"/>
  <c r="L505" i="19"/>
  <c r="L506" i="19"/>
  <c r="L507" i="19"/>
  <c r="L508" i="19"/>
  <c r="L509" i="19"/>
  <c r="L510" i="19"/>
  <c r="L511" i="19"/>
  <c r="L512" i="19"/>
  <c r="L513" i="19"/>
  <c r="L514" i="19"/>
  <c r="L515" i="19"/>
  <c r="L516" i="19"/>
  <c r="L517" i="19"/>
  <c r="L518" i="19"/>
  <c r="L519" i="19"/>
  <c r="L520" i="19"/>
  <c r="L521" i="19"/>
  <c r="L522" i="19"/>
  <c r="L523" i="19"/>
  <c r="L524" i="19"/>
  <c r="L525" i="19"/>
  <c r="L526" i="19"/>
  <c r="L527" i="19"/>
  <c r="L528" i="19"/>
  <c r="L529" i="19"/>
  <c r="L530" i="19"/>
  <c r="L531" i="19"/>
  <c r="L532" i="19"/>
  <c r="L533" i="19"/>
  <c r="L534" i="19"/>
  <c r="L535" i="19"/>
  <c r="L536" i="19"/>
  <c r="L537" i="19"/>
  <c r="L538" i="19"/>
  <c r="L539" i="19"/>
  <c r="L540" i="19"/>
  <c r="L541" i="19"/>
  <c r="L542" i="19"/>
  <c r="L543" i="19"/>
  <c r="L544" i="19"/>
  <c r="L545" i="19"/>
  <c r="L546" i="19"/>
  <c r="L547" i="19"/>
  <c r="L548" i="19"/>
  <c r="L549" i="19"/>
  <c r="L550" i="19"/>
  <c r="L551" i="19"/>
  <c r="L552" i="19"/>
  <c r="L553" i="19"/>
  <c r="L554" i="19"/>
  <c r="L555" i="19"/>
  <c r="L556" i="19"/>
  <c r="L557" i="19"/>
  <c r="L558" i="19"/>
  <c r="L559" i="19"/>
  <c r="L560" i="19"/>
  <c r="L561" i="19"/>
  <c r="L562" i="19"/>
  <c r="L563" i="19"/>
  <c r="L564" i="19"/>
  <c r="L565" i="19"/>
  <c r="L566" i="19"/>
  <c r="L567" i="19"/>
  <c r="L568" i="19"/>
  <c r="L569" i="19"/>
  <c r="L570" i="19"/>
  <c r="L571" i="19"/>
  <c r="L572" i="19"/>
  <c r="L573" i="19"/>
  <c r="L574" i="19"/>
  <c r="L575" i="19"/>
  <c r="L576" i="19"/>
  <c r="L577" i="19"/>
  <c r="L578" i="19"/>
  <c r="L579" i="19"/>
  <c r="L580" i="19"/>
  <c r="L581" i="19"/>
  <c r="L582" i="19"/>
  <c r="L583" i="19"/>
  <c r="L584" i="19"/>
  <c r="L585" i="19"/>
  <c r="L586" i="19"/>
  <c r="L587" i="19"/>
  <c r="L588" i="19"/>
  <c r="L589" i="19"/>
  <c r="L590" i="19"/>
  <c r="L591" i="19"/>
  <c r="L592" i="19"/>
  <c r="L593" i="19"/>
  <c r="L594" i="19"/>
  <c r="L595" i="19"/>
  <c r="L596" i="19"/>
  <c r="L597" i="19"/>
  <c r="L598" i="19"/>
  <c r="L599" i="19"/>
  <c r="L600" i="19"/>
  <c r="L601" i="19"/>
  <c r="L602" i="19"/>
  <c r="L603" i="19"/>
  <c r="L604" i="19"/>
  <c r="L605" i="19"/>
  <c r="L606" i="19"/>
  <c r="L607" i="19"/>
  <c r="L608" i="19"/>
  <c r="L609" i="19"/>
  <c r="L610" i="19"/>
  <c r="L611" i="19"/>
  <c r="L612" i="19"/>
  <c r="L613" i="19"/>
  <c r="L614" i="19"/>
  <c r="L615" i="19"/>
  <c r="L616" i="19"/>
  <c r="L617" i="19"/>
  <c r="L618" i="19"/>
  <c r="L619" i="19"/>
  <c r="L620" i="19"/>
  <c r="L621" i="19"/>
  <c r="L622" i="19"/>
  <c r="L623" i="19"/>
  <c r="L624" i="19"/>
  <c r="L625" i="19"/>
  <c r="L626" i="19"/>
  <c r="L627" i="19"/>
  <c r="L628" i="19"/>
  <c r="L629" i="19"/>
  <c r="L630" i="19"/>
  <c r="L631" i="19"/>
  <c r="L632" i="19"/>
  <c r="L633" i="19"/>
  <c r="L634" i="19"/>
  <c r="L635" i="19"/>
  <c r="L636" i="19"/>
  <c r="L637" i="19"/>
  <c r="L638" i="19"/>
  <c r="L639" i="19"/>
  <c r="L640" i="19"/>
  <c r="L641" i="19"/>
  <c r="L642" i="19"/>
  <c r="L643" i="19"/>
  <c r="L644" i="19"/>
  <c r="L645" i="19"/>
  <c r="L646" i="19"/>
  <c r="L647" i="19"/>
  <c r="L648" i="19"/>
  <c r="L649" i="19"/>
  <c r="L650" i="19"/>
  <c r="L651" i="19"/>
  <c r="L652" i="19"/>
  <c r="L653" i="19"/>
  <c r="L654" i="19"/>
  <c r="L655" i="19"/>
  <c r="L656" i="19"/>
  <c r="L657" i="19"/>
  <c r="L658" i="19"/>
  <c r="L659" i="19"/>
  <c r="L660" i="19"/>
  <c r="L661" i="19"/>
  <c r="L662" i="19"/>
  <c r="L663" i="19"/>
  <c r="L664" i="19"/>
  <c r="L665" i="19"/>
  <c r="L666" i="19"/>
  <c r="L667" i="19"/>
  <c r="L668" i="19"/>
  <c r="L669" i="19"/>
  <c r="L670" i="19"/>
  <c r="L671" i="19"/>
  <c r="L672" i="19"/>
  <c r="L673" i="19"/>
  <c r="L674" i="19"/>
  <c r="L675" i="19"/>
  <c r="L676" i="19"/>
  <c r="L677" i="19"/>
  <c r="L678" i="19"/>
  <c r="L679" i="19"/>
  <c r="L680" i="19"/>
  <c r="L681" i="19"/>
  <c r="L682" i="19"/>
  <c r="L683" i="19"/>
  <c r="L684" i="19"/>
  <c r="L685" i="19"/>
  <c r="L686" i="19"/>
  <c r="L687" i="19"/>
  <c r="L688" i="19"/>
  <c r="L689" i="19"/>
  <c r="L690" i="19"/>
  <c r="L691" i="19"/>
  <c r="L692" i="19"/>
  <c r="L693" i="19"/>
  <c r="L694" i="19"/>
  <c r="L695" i="19"/>
  <c r="L696" i="19"/>
  <c r="L697" i="19"/>
  <c r="L698" i="19"/>
  <c r="L699" i="19"/>
  <c r="L700" i="19"/>
  <c r="L701" i="19"/>
  <c r="L702" i="19"/>
  <c r="L703" i="19"/>
  <c r="L704" i="19"/>
  <c r="L705" i="19"/>
  <c r="L706" i="19"/>
  <c r="L707" i="19"/>
  <c r="L708" i="19"/>
  <c r="L709" i="19"/>
  <c r="L710" i="19"/>
  <c r="L711" i="19"/>
  <c r="L712" i="19"/>
  <c r="L713" i="19"/>
  <c r="L714" i="19"/>
  <c r="L715" i="19"/>
  <c r="L716" i="19"/>
  <c r="L717" i="19"/>
  <c r="L718" i="19"/>
  <c r="L719" i="19"/>
  <c r="L720" i="19"/>
  <c r="L721" i="19"/>
  <c r="L722" i="19"/>
  <c r="L723" i="19"/>
  <c r="L724" i="19"/>
  <c r="L725" i="19"/>
  <c r="L726" i="19"/>
  <c r="L727" i="19"/>
  <c r="L728" i="19"/>
  <c r="L729" i="19"/>
  <c r="L730" i="19"/>
  <c r="L731" i="19"/>
  <c r="L732" i="19"/>
  <c r="L733" i="19"/>
  <c r="L734" i="19"/>
  <c r="L735" i="19"/>
  <c r="L736" i="19"/>
  <c r="L737" i="19"/>
  <c r="L738" i="19"/>
  <c r="L739" i="19"/>
  <c r="L740" i="19"/>
  <c r="L741" i="19"/>
  <c r="L742" i="19"/>
  <c r="L743" i="19"/>
  <c r="L744" i="19"/>
  <c r="L745" i="19"/>
  <c r="L746" i="19"/>
  <c r="L747" i="19"/>
  <c r="L748" i="19"/>
  <c r="L749" i="19"/>
  <c r="L750" i="19"/>
  <c r="L751" i="19"/>
  <c r="L752" i="19"/>
  <c r="L753" i="19"/>
  <c r="L754" i="19"/>
  <c r="L755" i="19"/>
  <c r="L756" i="19"/>
  <c r="L757" i="19"/>
  <c r="L758" i="19"/>
  <c r="L759" i="19"/>
  <c r="L760" i="19"/>
  <c r="L761" i="19"/>
  <c r="L762" i="19"/>
  <c r="L763" i="19"/>
  <c r="L764" i="19"/>
  <c r="L765" i="19"/>
  <c r="L766" i="19"/>
  <c r="L767" i="19"/>
  <c r="L768" i="19"/>
  <c r="L769" i="19"/>
  <c r="L770" i="19"/>
  <c r="L771" i="19"/>
  <c r="L772" i="19"/>
  <c r="L773" i="19"/>
  <c r="L774" i="19"/>
  <c r="L775" i="19"/>
  <c r="L776" i="19"/>
  <c r="L777" i="19"/>
  <c r="L778" i="19"/>
  <c r="L779" i="19"/>
  <c r="L780" i="19"/>
  <c r="L781" i="19"/>
  <c r="L782" i="19"/>
  <c r="L783" i="19"/>
  <c r="L784" i="19"/>
  <c r="L785" i="19"/>
  <c r="L786" i="19"/>
  <c r="L787" i="19"/>
  <c r="L788" i="19"/>
  <c r="L789" i="19"/>
  <c r="L790" i="19"/>
  <c r="L791" i="19"/>
  <c r="L792" i="19"/>
  <c r="L793" i="19"/>
  <c r="L794" i="19"/>
  <c r="L795" i="19"/>
  <c r="L796" i="19"/>
  <c r="L797" i="19"/>
  <c r="L798" i="19"/>
  <c r="L799" i="19"/>
  <c r="L800" i="19"/>
  <c r="L801" i="19"/>
  <c r="L802" i="19"/>
  <c r="L803" i="19"/>
  <c r="L804" i="19"/>
  <c r="L805" i="19"/>
  <c r="L806" i="19"/>
  <c r="L807" i="19"/>
  <c r="L808" i="19"/>
  <c r="L809" i="19"/>
  <c r="L810" i="19"/>
  <c r="L811" i="19"/>
  <c r="L812" i="19"/>
  <c r="L813" i="19"/>
  <c r="L814" i="19"/>
  <c r="L815" i="19"/>
  <c r="L816" i="19"/>
  <c r="L817" i="19"/>
  <c r="L818" i="19"/>
  <c r="L819" i="19"/>
  <c r="L820" i="19"/>
  <c r="L821" i="19"/>
  <c r="L822" i="19"/>
  <c r="L823" i="19"/>
  <c r="L824" i="19"/>
  <c r="L825" i="19"/>
  <c r="L826" i="19"/>
  <c r="L827" i="19"/>
  <c r="L828" i="19"/>
  <c r="L829" i="19"/>
  <c r="L830" i="19"/>
  <c r="L831" i="19"/>
  <c r="L832" i="19"/>
  <c r="L833" i="19"/>
  <c r="L834" i="19"/>
  <c r="L835" i="19"/>
  <c r="L836" i="19"/>
  <c r="L837" i="19"/>
  <c r="L838" i="19"/>
  <c r="L839" i="19"/>
  <c r="L840" i="19"/>
  <c r="L841" i="19"/>
  <c r="L842" i="19"/>
  <c r="L843" i="19"/>
  <c r="L844" i="19"/>
  <c r="L845" i="19"/>
  <c r="L846" i="19"/>
  <c r="L847" i="19"/>
  <c r="L848" i="19"/>
  <c r="L849" i="19"/>
  <c r="L850" i="19"/>
  <c r="L851" i="19"/>
  <c r="L852" i="19"/>
  <c r="L853" i="19"/>
  <c r="L854" i="19"/>
  <c r="L855" i="19"/>
  <c r="L856" i="19"/>
  <c r="L857" i="19"/>
  <c r="L858" i="19"/>
  <c r="L859" i="19"/>
  <c r="L860" i="19"/>
  <c r="L861" i="19"/>
  <c r="L862" i="19"/>
  <c r="L863" i="19"/>
  <c r="L864" i="19"/>
  <c r="L865" i="19"/>
  <c r="L866" i="19"/>
  <c r="L867" i="19"/>
  <c r="L868" i="19"/>
  <c r="L869" i="19"/>
  <c r="L870" i="19"/>
  <c r="L871" i="19"/>
  <c r="L872" i="19"/>
  <c r="L873" i="19"/>
  <c r="L874" i="19"/>
  <c r="L875" i="19"/>
  <c r="L876" i="19"/>
  <c r="L877" i="19"/>
  <c r="L878" i="19"/>
  <c r="L879" i="19"/>
  <c r="L880" i="19"/>
  <c r="L881" i="19"/>
  <c r="L882" i="19"/>
  <c r="L883" i="19"/>
  <c r="L884" i="19"/>
  <c r="L885" i="19"/>
  <c r="L886" i="19"/>
  <c r="L887" i="19"/>
  <c r="L888" i="19"/>
  <c r="L889" i="19"/>
  <c r="L890" i="19"/>
  <c r="L891" i="19"/>
  <c r="L892" i="19"/>
  <c r="L893" i="19"/>
  <c r="L894" i="19"/>
  <c r="L895" i="19"/>
  <c r="L896" i="19"/>
  <c r="L897" i="19"/>
  <c r="L898" i="19"/>
  <c r="L899" i="19"/>
  <c r="L900" i="19"/>
  <c r="L901" i="19"/>
  <c r="L902" i="19"/>
  <c r="L903" i="19"/>
  <c r="L904" i="19"/>
  <c r="L905" i="19"/>
  <c r="L906" i="19"/>
  <c r="L907" i="19"/>
  <c r="L908" i="19"/>
  <c r="L909" i="19"/>
  <c r="L910" i="19"/>
  <c r="L911" i="19"/>
  <c r="L912" i="19"/>
  <c r="L913" i="19"/>
  <c r="L914" i="19"/>
  <c r="L915" i="19"/>
  <c r="L916" i="19"/>
  <c r="L917" i="19"/>
  <c r="L918" i="19"/>
  <c r="L919" i="19"/>
  <c r="L920" i="19"/>
  <c r="L921" i="19"/>
  <c r="L922" i="19"/>
  <c r="L923" i="19"/>
  <c r="L924" i="19"/>
  <c r="L925" i="19"/>
  <c r="L926" i="19"/>
  <c r="L927" i="19"/>
  <c r="L928" i="19"/>
  <c r="L929" i="19"/>
  <c r="L930" i="19"/>
  <c r="L931" i="19"/>
  <c r="L932" i="19"/>
  <c r="L933" i="19"/>
  <c r="L934" i="19"/>
  <c r="L935" i="19"/>
  <c r="L936" i="19"/>
  <c r="L937" i="19"/>
  <c r="L938" i="19"/>
  <c r="L939" i="19"/>
  <c r="L940" i="19"/>
  <c r="L941" i="19"/>
  <c r="L942" i="19"/>
  <c r="L943" i="19"/>
  <c r="L944" i="19"/>
  <c r="L945" i="19"/>
  <c r="L946" i="19"/>
  <c r="L947" i="19"/>
  <c r="L948" i="19"/>
  <c r="L949" i="19"/>
  <c r="L950" i="19"/>
  <c r="L951" i="19"/>
  <c r="L952" i="19"/>
  <c r="L953" i="19"/>
  <c r="L954" i="19"/>
  <c r="L955" i="19"/>
  <c r="L956" i="19"/>
  <c r="L957" i="19"/>
  <c r="L958" i="19"/>
  <c r="L959" i="19"/>
  <c r="L960" i="19"/>
  <c r="L961" i="19"/>
  <c r="L962" i="19"/>
  <c r="L963" i="19"/>
  <c r="L964" i="19"/>
  <c r="L965" i="19"/>
  <c r="L966" i="19"/>
  <c r="L967" i="19"/>
  <c r="L968" i="19"/>
  <c r="L969" i="19"/>
  <c r="L970" i="19"/>
  <c r="L971" i="19"/>
  <c r="L972" i="19"/>
  <c r="L973" i="19"/>
  <c r="L974" i="19"/>
  <c r="L975" i="19"/>
  <c r="L976" i="19"/>
  <c r="L977" i="19"/>
  <c r="L978" i="19"/>
  <c r="L979" i="19"/>
  <c r="L980" i="19"/>
  <c r="L981" i="19"/>
  <c r="L982" i="19"/>
  <c r="L983" i="19"/>
  <c r="L984" i="19"/>
  <c r="L985" i="19"/>
  <c r="L986" i="19"/>
  <c r="L987" i="19"/>
  <c r="L988" i="19"/>
  <c r="L989" i="19"/>
  <c r="L990" i="19"/>
  <c r="L991" i="19"/>
  <c r="L992" i="19"/>
  <c r="L993" i="19"/>
  <c r="L994" i="19"/>
  <c r="L995" i="19"/>
  <c r="L996" i="19"/>
  <c r="L997" i="19"/>
  <c r="L998" i="19"/>
  <c r="L999" i="19"/>
  <c r="L1000" i="19"/>
  <c r="L1001" i="19"/>
  <c r="L1002" i="19"/>
  <c r="L1003" i="19"/>
  <c r="L1004" i="19"/>
  <c r="L1005" i="19"/>
  <c r="L1006" i="19"/>
  <c r="L1007" i="19"/>
  <c r="L1008" i="19"/>
  <c r="L1009" i="19"/>
  <c r="L1010" i="19"/>
  <c r="L1011" i="19"/>
  <c r="L1012" i="19"/>
  <c r="L1013" i="19"/>
  <c r="L1014" i="19"/>
  <c r="L1015" i="19"/>
  <c r="L1016" i="19"/>
  <c r="L1017" i="19"/>
  <c r="L1018" i="19"/>
  <c r="L1019" i="19"/>
  <c r="L1020" i="19"/>
  <c r="L1021" i="19"/>
  <c r="L1022" i="19"/>
  <c r="L1023" i="19"/>
  <c r="L1024" i="19"/>
  <c r="L1025" i="19"/>
  <c r="L1026" i="19"/>
  <c r="L1027" i="19"/>
  <c r="L1028" i="19"/>
  <c r="L1029" i="19"/>
  <c r="L1030" i="19"/>
  <c r="L1031" i="19"/>
  <c r="L1032" i="19"/>
  <c r="L1033" i="19"/>
  <c r="L1034" i="19"/>
  <c r="L1035" i="19"/>
  <c r="L1036" i="19"/>
  <c r="L1037" i="19"/>
  <c r="L1038" i="19"/>
  <c r="L1039" i="19"/>
  <c r="L1040" i="19"/>
  <c r="L1041" i="19"/>
  <c r="L1042" i="19"/>
  <c r="L1043" i="19"/>
  <c r="L1044" i="19"/>
  <c r="L1045" i="19"/>
  <c r="L1046" i="19"/>
  <c r="L1047" i="19"/>
  <c r="L1048" i="19"/>
  <c r="L1049" i="19"/>
  <c r="L1050" i="19"/>
  <c r="L1051" i="19"/>
  <c r="L1052" i="19"/>
  <c r="L1053" i="19"/>
  <c r="L1054" i="19"/>
  <c r="L1055" i="19"/>
  <c r="L1056" i="19"/>
  <c r="L1057" i="19"/>
  <c r="L1058" i="19"/>
  <c r="L1059" i="19"/>
  <c r="L1060" i="19"/>
  <c r="L1061" i="19"/>
  <c r="L1062" i="19"/>
  <c r="L1063" i="19"/>
  <c r="L1064" i="19"/>
  <c r="L1065" i="19"/>
  <c r="L1066" i="19"/>
  <c r="L1067" i="19"/>
  <c r="L1068" i="19"/>
  <c r="L1069" i="19"/>
  <c r="L1070" i="19"/>
  <c r="L1071" i="19"/>
  <c r="L1072" i="19"/>
  <c r="L1073" i="19"/>
  <c r="L1074" i="19"/>
  <c r="L1075" i="19"/>
  <c r="L1076" i="19"/>
  <c r="L1077" i="19"/>
  <c r="L1078" i="19"/>
  <c r="L1079" i="19"/>
  <c r="L1080" i="19"/>
  <c r="L1081" i="19"/>
  <c r="L1082" i="19"/>
  <c r="L1083" i="19"/>
  <c r="L1084" i="19"/>
  <c r="L1085" i="19"/>
  <c r="L1086" i="19"/>
  <c r="L1087" i="19"/>
  <c r="L1088" i="19"/>
  <c r="L1089" i="19"/>
  <c r="L1090" i="19"/>
  <c r="L1091" i="19"/>
  <c r="L1092" i="19"/>
  <c r="L1093" i="19"/>
  <c r="L1094" i="19"/>
  <c r="L1095" i="19"/>
  <c r="L1096" i="19"/>
  <c r="L1097" i="19"/>
  <c r="L1098" i="19"/>
  <c r="L1099" i="19"/>
  <c r="L1100" i="19"/>
  <c r="L1101" i="19"/>
  <c r="L1102" i="19"/>
  <c r="L1103" i="19"/>
  <c r="L1104" i="19"/>
  <c r="L1105" i="19"/>
  <c r="L1106" i="19"/>
  <c r="L1107" i="19"/>
  <c r="L1108" i="19"/>
  <c r="L1109" i="19"/>
  <c r="L1110" i="19"/>
  <c r="L1111" i="19"/>
  <c r="L1112" i="19"/>
  <c r="L1113" i="19"/>
  <c r="L1114" i="19"/>
  <c r="L1115" i="19"/>
  <c r="L1116" i="19"/>
  <c r="L1117" i="19"/>
  <c r="L1118" i="19"/>
  <c r="L1119" i="19"/>
  <c r="L1120" i="19"/>
  <c r="L1121" i="19"/>
  <c r="L1122" i="19"/>
  <c r="L1123" i="19"/>
  <c r="L1124" i="19"/>
  <c r="L1125" i="19"/>
  <c r="L1126" i="19"/>
  <c r="L1127" i="19"/>
  <c r="L1128" i="19"/>
  <c r="L1129" i="19"/>
  <c r="L1130" i="19"/>
  <c r="L1131" i="19"/>
  <c r="L1132" i="19"/>
  <c r="L1133" i="19"/>
  <c r="L1134" i="19"/>
  <c r="L1135" i="19"/>
  <c r="L1136" i="19"/>
  <c r="L1137" i="19"/>
  <c r="L1138" i="19"/>
  <c r="L1139" i="19"/>
  <c r="L1140" i="19"/>
  <c r="L1141" i="19"/>
  <c r="L1142" i="19"/>
  <c r="L1143" i="19"/>
  <c r="L1144" i="19"/>
  <c r="L1145" i="19"/>
  <c r="L1146" i="19"/>
  <c r="L1147" i="19"/>
  <c r="L1148" i="19"/>
  <c r="L1149" i="19"/>
  <c r="L1150" i="19"/>
  <c r="L1151" i="19"/>
  <c r="L1152" i="19"/>
  <c r="L1153" i="19"/>
  <c r="L1154" i="19"/>
  <c r="L1155" i="19"/>
  <c r="L1156" i="19"/>
  <c r="L1157" i="19"/>
  <c r="L1158" i="19"/>
  <c r="L1159" i="19"/>
  <c r="L1160" i="19"/>
  <c r="L1161" i="19"/>
  <c r="L1162" i="19"/>
  <c r="L1163" i="19"/>
  <c r="L1164" i="19"/>
  <c r="L1165" i="19"/>
  <c r="L1166" i="19"/>
  <c r="L1167" i="19"/>
  <c r="L1168" i="19"/>
  <c r="L1169" i="19"/>
  <c r="L1170" i="19"/>
  <c r="L1171" i="19"/>
  <c r="L1172" i="19"/>
  <c r="L1173" i="19"/>
  <c r="L1174" i="19"/>
  <c r="L1175" i="19"/>
  <c r="L1176" i="19"/>
  <c r="L1177" i="19"/>
  <c r="L1178" i="19"/>
  <c r="L1179" i="19"/>
  <c r="L1180" i="19"/>
  <c r="L1181" i="19"/>
  <c r="L1182" i="19"/>
  <c r="L1183" i="19"/>
  <c r="L1184" i="19"/>
  <c r="L1185" i="19"/>
  <c r="L1186" i="19"/>
  <c r="L1187" i="19"/>
  <c r="L1188" i="19"/>
  <c r="L1189" i="19"/>
  <c r="L1190" i="19"/>
  <c r="L1191" i="19"/>
  <c r="L1192" i="19"/>
  <c r="L1193" i="19"/>
  <c r="L1194" i="19"/>
  <c r="L1195" i="19"/>
  <c r="L1196" i="19"/>
  <c r="L1197" i="19"/>
  <c r="L1198" i="19"/>
  <c r="L1199" i="19"/>
  <c r="L1200" i="19"/>
  <c r="L1201" i="19"/>
  <c r="L1202" i="19"/>
  <c r="L1203" i="19"/>
  <c r="L1204" i="19"/>
  <c r="L1205" i="19"/>
  <c r="L1206" i="19"/>
  <c r="L1207" i="19"/>
  <c r="L1208" i="19"/>
  <c r="L1209" i="19"/>
  <c r="L1210" i="19"/>
  <c r="L1211" i="19"/>
  <c r="L1212" i="19"/>
  <c r="L1213" i="19"/>
  <c r="L1214" i="19"/>
  <c r="L1215" i="19"/>
  <c r="L1216" i="19"/>
  <c r="L1217" i="19"/>
  <c r="L1218" i="19"/>
  <c r="L1219" i="19"/>
  <c r="L1220" i="19"/>
  <c r="L1221" i="19"/>
  <c r="L1222" i="19"/>
  <c r="L1223" i="19"/>
  <c r="L1224" i="19"/>
  <c r="L1225" i="19"/>
  <c r="L1226" i="19"/>
  <c r="L1227" i="19"/>
  <c r="L1228" i="19"/>
  <c r="L1229" i="19"/>
  <c r="L1230" i="19"/>
  <c r="L1231" i="19"/>
  <c r="L1232" i="19"/>
  <c r="L1233" i="19"/>
  <c r="L1234" i="19"/>
  <c r="L1235" i="19"/>
  <c r="L1236" i="19"/>
  <c r="L1237" i="19"/>
  <c r="L1238" i="19"/>
  <c r="L1239" i="19"/>
  <c r="L1240" i="19"/>
  <c r="L1241" i="19"/>
  <c r="L1242" i="19"/>
  <c r="L1243" i="19"/>
  <c r="L1244" i="19"/>
  <c r="L1245" i="19"/>
  <c r="L1246" i="19"/>
  <c r="L1247" i="19"/>
  <c r="L1248" i="19"/>
  <c r="L1249" i="19"/>
  <c r="L1250" i="19"/>
  <c r="L1251" i="19"/>
  <c r="L1252" i="19"/>
  <c r="L1253" i="19"/>
  <c r="L1254" i="19"/>
  <c r="L1255" i="19"/>
  <c r="L1256" i="19"/>
  <c r="L1257" i="19"/>
  <c r="L1258" i="19"/>
  <c r="L1259" i="19"/>
  <c r="L1260" i="19"/>
  <c r="L1261" i="19"/>
  <c r="L1262" i="19"/>
  <c r="L1263" i="19"/>
  <c r="L1264" i="19"/>
  <c r="L1265" i="19"/>
  <c r="L1266" i="19"/>
  <c r="L1267" i="19"/>
  <c r="L1268" i="19"/>
  <c r="L1269" i="19"/>
  <c r="L1270" i="19"/>
  <c r="L1271" i="19"/>
  <c r="L1272" i="19"/>
  <c r="L1273" i="19"/>
  <c r="L1274" i="19"/>
  <c r="L1275" i="19"/>
  <c r="L1276" i="19"/>
  <c r="L1277" i="19"/>
  <c r="L1278" i="19"/>
  <c r="L1279" i="19"/>
  <c r="L1280" i="19"/>
  <c r="L1281" i="19"/>
  <c r="L1282" i="19"/>
  <c r="L1283" i="19"/>
  <c r="L1284" i="19"/>
  <c r="L1285" i="19"/>
  <c r="L1286" i="19"/>
  <c r="L1287" i="19"/>
  <c r="L1288" i="19"/>
  <c r="L1289" i="19"/>
  <c r="L1290" i="19"/>
  <c r="L1291" i="19"/>
  <c r="L1292" i="19"/>
  <c r="L1293" i="19"/>
  <c r="L1294" i="19"/>
  <c r="L1295" i="19"/>
  <c r="L1296" i="19"/>
  <c r="L1297" i="19"/>
  <c r="L1298" i="19"/>
  <c r="L1299" i="19"/>
  <c r="L1300" i="19"/>
  <c r="L1301" i="19"/>
  <c r="L1302" i="19"/>
  <c r="L1303" i="19"/>
  <c r="L1304" i="19"/>
  <c r="L1305" i="19"/>
  <c r="L1306" i="19"/>
  <c r="L1307" i="19"/>
  <c r="L1308" i="19"/>
  <c r="L1309" i="19"/>
  <c r="L1310" i="19"/>
  <c r="L1311" i="19"/>
  <c r="L1312" i="19"/>
  <c r="L1313" i="19"/>
  <c r="L1314" i="19"/>
  <c r="L1315" i="19"/>
  <c r="L1316" i="19"/>
  <c r="L1317" i="19"/>
  <c r="L1318" i="19"/>
  <c r="L1319" i="19"/>
  <c r="L1320" i="19"/>
  <c r="L1321" i="19"/>
  <c r="L1322" i="19"/>
  <c r="L1323" i="19"/>
  <c r="L1324" i="19"/>
  <c r="L1325" i="19"/>
  <c r="L1326" i="19"/>
  <c r="L1327" i="19"/>
  <c r="L1328" i="19"/>
  <c r="L1329" i="19"/>
  <c r="L1330" i="19"/>
  <c r="L1331" i="19"/>
  <c r="L1332" i="19"/>
  <c r="L1333" i="19"/>
  <c r="L1334" i="19"/>
  <c r="L1335" i="19"/>
  <c r="L1336" i="19"/>
  <c r="L1337" i="19"/>
  <c r="L1338" i="19"/>
  <c r="L1339" i="19"/>
  <c r="L1340" i="19"/>
  <c r="L1341" i="19"/>
  <c r="L1342" i="19"/>
  <c r="L1343" i="19"/>
  <c r="L1344" i="19"/>
  <c r="L1345" i="19"/>
  <c r="L1346" i="19"/>
  <c r="L1347" i="19"/>
  <c r="L1348" i="19"/>
  <c r="L1349" i="19"/>
  <c r="L1350" i="19"/>
  <c r="L1351" i="19"/>
  <c r="L1352" i="19"/>
  <c r="L1353" i="19"/>
  <c r="L1354" i="19"/>
  <c r="L1355" i="19"/>
  <c r="L1356" i="19"/>
  <c r="L1357" i="19"/>
  <c r="L1358" i="19"/>
  <c r="L1359" i="19"/>
  <c r="L1360" i="19"/>
  <c r="L1361" i="19"/>
  <c r="L1362" i="19"/>
  <c r="L1363" i="19"/>
  <c r="L1364" i="19"/>
  <c r="L1365" i="19"/>
  <c r="L1366" i="19"/>
  <c r="L1367" i="19"/>
  <c r="L1368" i="19"/>
  <c r="L1369" i="19"/>
  <c r="L1370" i="19"/>
  <c r="L1371" i="19"/>
  <c r="L1372" i="19"/>
  <c r="L1373" i="19"/>
  <c r="L1374" i="19"/>
  <c r="L1375" i="19"/>
  <c r="L1376" i="19"/>
  <c r="L1377" i="19"/>
  <c r="L1378" i="19"/>
  <c r="L1379" i="19"/>
  <c r="L1380" i="19"/>
  <c r="L1381" i="19"/>
  <c r="L1382" i="19"/>
  <c r="L1383" i="19"/>
  <c r="L1384" i="19"/>
  <c r="L1385" i="19"/>
  <c r="L1386" i="19"/>
  <c r="L1387" i="19"/>
  <c r="L1388" i="19"/>
  <c r="L1389" i="19"/>
  <c r="L1390" i="19"/>
  <c r="L1391" i="19"/>
  <c r="L1392" i="19"/>
  <c r="L1393" i="19"/>
  <c r="L1394" i="19"/>
  <c r="L1395" i="19"/>
  <c r="L1396" i="19"/>
  <c r="L1397" i="19"/>
  <c r="L1398" i="19"/>
  <c r="L1399" i="19"/>
  <c r="L1400" i="19"/>
  <c r="L1401" i="19"/>
  <c r="L1402" i="19"/>
  <c r="L1403" i="19"/>
  <c r="L1404" i="19"/>
  <c r="L1405" i="19"/>
  <c r="L1406" i="19"/>
  <c r="L1407" i="19"/>
  <c r="L1408" i="19"/>
  <c r="L1409" i="19"/>
  <c r="L1410" i="19"/>
  <c r="L1411" i="19"/>
  <c r="L1412" i="19"/>
  <c r="L1413" i="19"/>
  <c r="L1414" i="19"/>
  <c r="L1415" i="19"/>
  <c r="L1416" i="19"/>
  <c r="L1417" i="19"/>
  <c r="L1418" i="19"/>
  <c r="L1419" i="19"/>
  <c r="L1420" i="19"/>
  <c r="L1421" i="19"/>
  <c r="L1422" i="19"/>
  <c r="L1423" i="19"/>
  <c r="L1424" i="19"/>
  <c r="L1425" i="19"/>
  <c r="L1426" i="19"/>
  <c r="L1427" i="19"/>
  <c r="L1428" i="19"/>
  <c r="L1429" i="19"/>
  <c r="L1430" i="19"/>
  <c r="L1431" i="19"/>
  <c r="L1432" i="19"/>
  <c r="L1433" i="19"/>
  <c r="L1434" i="19"/>
  <c r="L1435" i="19"/>
  <c r="L1436" i="19"/>
  <c r="L1437" i="19"/>
  <c r="L1438" i="19"/>
  <c r="L1439" i="19"/>
  <c r="L1440" i="19"/>
  <c r="L1441" i="19"/>
  <c r="L1442" i="19"/>
  <c r="L1443" i="19"/>
  <c r="L1444" i="19"/>
  <c r="L1445" i="19"/>
  <c r="L1446" i="19"/>
  <c r="L1447" i="19"/>
  <c r="L1448" i="19"/>
  <c r="L1449" i="19"/>
  <c r="L1450" i="19"/>
  <c r="L1451" i="19"/>
  <c r="L1452" i="19"/>
  <c r="L1453" i="19"/>
  <c r="L1454" i="19"/>
  <c r="L1455" i="19"/>
  <c r="L1456" i="19"/>
  <c r="L1457" i="19"/>
  <c r="L1458" i="19"/>
  <c r="L1459" i="19"/>
  <c r="L1460" i="19"/>
  <c r="L1461" i="19"/>
  <c r="L1462" i="19"/>
  <c r="L1463" i="19"/>
  <c r="L1464" i="19"/>
  <c r="L1465" i="19"/>
  <c r="L1466" i="19"/>
  <c r="L1467" i="19"/>
  <c r="L1468" i="19"/>
  <c r="L1469" i="19"/>
  <c r="L1470" i="19"/>
  <c r="L1471" i="19"/>
  <c r="L1472" i="19"/>
  <c r="L1473" i="19"/>
  <c r="L1474" i="19"/>
  <c r="L1475" i="19"/>
  <c r="L1476" i="19"/>
  <c r="L1477" i="19"/>
  <c r="L1478" i="19"/>
  <c r="L1479" i="19"/>
  <c r="L1480" i="19"/>
  <c r="L1481" i="19"/>
  <c r="L1482" i="19"/>
  <c r="L1483" i="19"/>
  <c r="L1484" i="19"/>
  <c r="L1485" i="19"/>
  <c r="L1486" i="19"/>
  <c r="L1487" i="19"/>
  <c r="L1488" i="19"/>
  <c r="L1489" i="19"/>
  <c r="L1490" i="19"/>
  <c r="L1491" i="19"/>
  <c r="L1492" i="19"/>
  <c r="L1493" i="19"/>
  <c r="L1494" i="19"/>
  <c r="L1495" i="19"/>
  <c r="L1496" i="19"/>
  <c r="L1497" i="19"/>
  <c r="L1498" i="19"/>
  <c r="L1499" i="19"/>
  <c r="L1500" i="19"/>
  <c r="L1501" i="19"/>
  <c r="L1502" i="19"/>
  <c r="L1503" i="19"/>
  <c r="L1504" i="19"/>
  <c r="L1505" i="19"/>
  <c r="L1506" i="19"/>
  <c r="L1507" i="19"/>
  <c r="L1508" i="19"/>
  <c r="L1509" i="19"/>
  <c r="L1510" i="19"/>
  <c r="L1511" i="19"/>
  <c r="L1512" i="19"/>
  <c r="L1513" i="19"/>
  <c r="L1514" i="19"/>
  <c r="L1515" i="19"/>
  <c r="L1516" i="19"/>
  <c r="L1517" i="19"/>
  <c r="L1518" i="19"/>
  <c r="L1519" i="19"/>
  <c r="L1520" i="19"/>
  <c r="L1521" i="19"/>
  <c r="L1522" i="19"/>
  <c r="L1523" i="19"/>
  <c r="L1524" i="19"/>
  <c r="L1525" i="19"/>
  <c r="L1526" i="19"/>
  <c r="L1527" i="19"/>
  <c r="L1528" i="19"/>
  <c r="L1529" i="19"/>
  <c r="L1530" i="19"/>
  <c r="L1531" i="19"/>
  <c r="L1532" i="19"/>
  <c r="L1533" i="19"/>
  <c r="L1534" i="19"/>
  <c r="L1535" i="19"/>
  <c r="L1536" i="19"/>
  <c r="L1537" i="19"/>
  <c r="L1538" i="19"/>
  <c r="L1539" i="19"/>
  <c r="L1540" i="19"/>
  <c r="L1541" i="19"/>
  <c r="L1542" i="19"/>
  <c r="L1543" i="19"/>
  <c r="L1544" i="19"/>
  <c r="L1545" i="19"/>
  <c r="L1546" i="19"/>
  <c r="L1547" i="19"/>
  <c r="L1548" i="19"/>
  <c r="L1549" i="19"/>
  <c r="L1550" i="19"/>
  <c r="L1551" i="19"/>
  <c r="L1552" i="19"/>
  <c r="L1553" i="19"/>
  <c r="L1554" i="19"/>
  <c r="L1555" i="19"/>
  <c r="L1556" i="19"/>
  <c r="L1557" i="19"/>
  <c r="L1558" i="19"/>
  <c r="L1559" i="19"/>
  <c r="L1560" i="19"/>
  <c r="L1561" i="19"/>
  <c r="L1562" i="19"/>
  <c r="L1563" i="19"/>
  <c r="L1564" i="19"/>
  <c r="L1565" i="19"/>
  <c r="L1566" i="19"/>
  <c r="L1567" i="19"/>
  <c r="L1568" i="19"/>
  <c r="L1569" i="19"/>
  <c r="L1570" i="19"/>
  <c r="L1571" i="19"/>
  <c r="L1572" i="19"/>
  <c r="L1573" i="19"/>
  <c r="L1574" i="19"/>
  <c r="L1575" i="19"/>
  <c r="L1576" i="19"/>
  <c r="L1577" i="19"/>
  <c r="L1578" i="19"/>
  <c r="L1579" i="19"/>
  <c r="L1580" i="19"/>
  <c r="L1581" i="19"/>
  <c r="L1582" i="19"/>
  <c r="L1583" i="19"/>
  <c r="L1584" i="19"/>
  <c r="L1585" i="19"/>
  <c r="L1586" i="19"/>
  <c r="L1587" i="19"/>
  <c r="L1588" i="19"/>
  <c r="L1589" i="19"/>
  <c r="L1590" i="19"/>
  <c r="L1591" i="19"/>
  <c r="L1592" i="19"/>
  <c r="L1593" i="19"/>
  <c r="L1594" i="19"/>
  <c r="L1595" i="19"/>
  <c r="L1596" i="19"/>
  <c r="L1597" i="19"/>
  <c r="L1598" i="19"/>
  <c r="L1599" i="19"/>
  <c r="L1600" i="19"/>
  <c r="L1601" i="19"/>
  <c r="L1602" i="19"/>
  <c r="L1603" i="19"/>
  <c r="L1604" i="19"/>
  <c r="L1605" i="19"/>
  <c r="L1606" i="19"/>
  <c r="L1607" i="19"/>
  <c r="L1608" i="19"/>
  <c r="L1609" i="19"/>
  <c r="L1610" i="19"/>
  <c r="L1611" i="19"/>
  <c r="L1612" i="19"/>
  <c r="L1613" i="19"/>
  <c r="L1614" i="19"/>
  <c r="L1615" i="19"/>
  <c r="L1616" i="19"/>
  <c r="L1617" i="19"/>
  <c r="L1618" i="19"/>
  <c r="L1619" i="19"/>
  <c r="L1620" i="19"/>
  <c r="L1621" i="19"/>
  <c r="L1622" i="19"/>
  <c r="L1623" i="19"/>
  <c r="L1624" i="19"/>
  <c r="L1625" i="19"/>
  <c r="L1626" i="19"/>
  <c r="L1627" i="19"/>
  <c r="L1628" i="19"/>
  <c r="L1629" i="19"/>
  <c r="L1630" i="19"/>
  <c r="L1631" i="19"/>
  <c r="L1632" i="19"/>
  <c r="L1633" i="19"/>
  <c r="L1634" i="19"/>
  <c r="L1635" i="19"/>
  <c r="L1636" i="19"/>
  <c r="L1637" i="19"/>
  <c r="L1638" i="19"/>
  <c r="L1639" i="19"/>
  <c r="L1640" i="19"/>
  <c r="L1641" i="19"/>
  <c r="L1642" i="19"/>
  <c r="L1643" i="19"/>
  <c r="L1644" i="19"/>
  <c r="L1645" i="19"/>
  <c r="L1646" i="19"/>
  <c r="L1647" i="19"/>
  <c r="L1648" i="19"/>
  <c r="L1649" i="19"/>
  <c r="L1650" i="19"/>
  <c r="L1651" i="19"/>
  <c r="L1652" i="19"/>
  <c r="L1653" i="19"/>
  <c r="L1654" i="19"/>
  <c r="L1655" i="19"/>
  <c r="L1656" i="19"/>
  <c r="L1657" i="19"/>
  <c r="L1658" i="19"/>
  <c r="L1659" i="19"/>
  <c r="L1660" i="19"/>
  <c r="L1661" i="19"/>
  <c r="L1662" i="19"/>
  <c r="L1663" i="19"/>
  <c r="L1664" i="19"/>
  <c r="L1665" i="19"/>
  <c r="L1666" i="19"/>
  <c r="L1667" i="19"/>
  <c r="L1668" i="19"/>
  <c r="L1669" i="19"/>
  <c r="L1670" i="19"/>
  <c r="L1671" i="19"/>
  <c r="L1672" i="19"/>
  <c r="L1673" i="19"/>
  <c r="L1674" i="19"/>
  <c r="L1675" i="19"/>
  <c r="L1676" i="19"/>
  <c r="L1677" i="19"/>
  <c r="L1678" i="19"/>
  <c r="L1679" i="19"/>
  <c r="L1680" i="19"/>
  <c r="L1681" i="19"/>
  <c r="L1682" i="19"/>
  <c r="L1683" i="19"/>
  <c r="L1684" i="19"/>
  <c r="L1685" i="19"/>
  <c r="L1686" i="19"/>
  <c r="L1687" i="19"/>
  <c r="L1688" i="19"/>
  <c r="L1689" i="19"/>
  <c r="L1690" i="19"/>
  <c r="L1691" i="19"/>
  <c r="L1692" i="19"/>
  <c r="L1693" i="19"/>
  <c r="L1694" i="19"/>
  <c r="L1695" i="19"/>
  <c r="L1696" i="19"/>
  <c r="L1697" i="19"/>
  <c r="L1698" i="19"/>
  <c r="L1699" i="19"/>
  <c r="L1700" i="19"/>
  <c r="L1701" i="19"/>
  <c r="L1702" i="19"/>
  <c r="L1703" i="19"/>
  <c r="L1704" i="19"/>
  <c r="L1705" i="19"/>
  <c r="L1706" i="19"/>
  <c r="L1707" i="19"/>
  <c r="L1708" i="19"/>
  <c r="L1709" i="19"/>
  <c r="L1710" i="19"/>
  <c r="L1711" i="19"/>
  <c r="L1712" i="19"/>
  <c r="L1713" i="19"/>
  <c r="L1714" i="19"/>
  <c r="L1715" i="19"/>
  <c r="L1716" i="19"/>
  <c r="L1717" i="19"/>
  <c r="L1718" i="19"/>
  <c r="L1719" i="19"/>
  <c r="L1720" i="19"/>
  <c r="L1721" i="19"/>
  <c r="L1722" i="19"/>
  <c r="L1723" i="19"/>
  <c r="L1724" i="19"/>
  <c r="L1725" i="19"/>
  <c r="L1726" i="19"/>
  <c r="L1727" i="19"/>
  <c r="L1728" i="19"/>
  <c r="L1729" i="19"/>
  <c r="L1730" i="19"/>
  <c r="L1731" i="19"/>
  <c r="L1732" i="19"/>
  <c r="L1733" i="19"/>
  <c r="L1734" i="19"/>
  <c r="L1735" i="19"/>
  <c r="L1736" i="19"/>
  <c r="L1737" i="19"/>
  <c r="L1738" i="19"/>
  <c r="L1739" i="19"/>
  <c r="L1740" i="19"/>
  <c r="L1741" i="19"/>
  <c r="L1742" i="19"/>
  <c r="L1743" i="19"/>
  <c r="L1744" i="19"/>
  <c r="L1745" i="19"/>
  <c r="L1746" i="19"/>
  <c r="L1747" i="19"/>
  <c r="L1748" i="19"/>
  <c r="L1749" i="19"/>
  <c r="L1750" i="19"/>
  <c r="L1751" i="19"/>
  <c r="L1752" i="19"/>
  <c r="L1753" i="19"/>
  <c r="L1754" i="19"/>
  <c r="L1755" i="19"/>
  <c r="L1756" i="19"/>
  <c r="L1757" i="19"/>
  <c r="L1758" i="19"/>
  <c r="L1759" i="19"/>
  <c r="L1760" i="19"/>
  <c r="L1761" i="19"/>
  <c r="L1762" i="19"/>
  <c r="L1763" i="19"/>
  <c r="L1764" i="19"/>
  <c r="L1765" i="19"/>
  <c r="L1766" i="19"/>
  <c r="L1767" i="19"/>
  <c r="L1768" i="19"/>
  <c r="L1769" i="19"/>
  <c r="L1770" i="19"/>
  <c r="L1771" i="19"/>
  <c r="L1772" i="19"/>
  <c r="L1773" i="19"/>
  <c r="L1774" i="19"/>
  <c r="L1775" i="19"/>
  <c r="L1776" i="19"/>
  <c r="L1777" i="19"/>
  <c r="L1778" i="19"/>
  <c r="L1779" i="19"/>
  <c r="L1780" i="19"/>
  <c r="L1781" i="19"/>
  <c r="L1782" i="19"/>
  <c r="L1783" i="19"/>
  <c r="L1784" i="19"/>
  <c r="L1785" i="19"/>
  <c r="L1786" i="19"/>
  <c r="L1787" i="19"/>
  <c r="L1788" i="19"/>
  <c r="L1789" i="19"/>
  <c r="L1790" i="19"/>
  <c r="L1791" i="19"/>
  <c r="L1792" i="19"/>
  <c r="L1793" i="19"/>
  <c r="L1794" i="19"/>
  <c r="L1795" i="19"/>
  <c r="L1796" i="19"/>
  <c r="L1797" i="19"/>
  <c r="L1798" i="19"/>
  <c r="L1799" i="19"/>
  <c r="L1800" i="19"/>
  <c r="L1801" i="19"/>
  <c r="L1802" i="19"/>
  <c r="L1803" i="19"/>
  <c r="L1804" i="19"/>
  <c r="L1805" i="19"/>
  <c r="L1806" i="19"/>
  <c r="L1807" i="19"/>
  <c r="L1808" i="19"/>
  <c r="L1809" i="19"/>
  <c r="L1810" i="19"/>
  <c r="L1811" i="19"/>
  <c r="L1812" i="19"/>
  <c r="L1813" i="19"/>
  <c r="L1814" i="19"/>
  <c r="L1815" i="19"/>
  <c r="L1816" i="19"/>
  <c r="L1817" i="19"/>
  <c r="L1818" i="19"/>
  <c r="L1819" i="19"/>
  <c r="L1820" i="19"/>
  <c r="L1821" i="19"/>
  <c r="L1822" i="19"/>
  <c r="L1823" i="19"/>
  <c r="L1824" i="19"/>
  <c r="L1825" i="19"/>
  <c r="L1826" i="19"/>
  <c r="L1827" i="19"/>
  <c r="L1828" i="19"/>
  <c r="L1829" i="19"/>
  <c r="L1830" i="19"/>
  <c r="L1831" i="19"/>
  <c r="L1832" i="19"/>
  <c r="L1833" i="19"/>
  <c r="L1834" i="19"/>
  <c r="L1835" i="19"/>
  <c r="L1836" i="19"/>
  <c r="L1837" i="19"/>
  <c r="L1838" i="19"/>
  <c r="L1839" i="19"/>
  <c r="L1840" i="19"/>
  <c r="L1841" i="19"/>
  <c r="L1842" i="19"/>
  <c r="L1843" i="19"/>
  <c r="L1844" i="19"/>
  <c r="L1845" i="19"/>
  <c r="L1846" i="19"/>
  <c r="L1847" i="19"/>
  <c r="L1848" i="19"/>
  <c r="L1849" i="19"/>
  <c r="L1850" i="19"/>
  <c r="L1851" i="19"/>
  <c r="L1852" i="19"/>
  <c r="L1853" i="19"/>
  <c r="L1854" i="19"/>
  <c r="L1855" i="19"/>
  <c r="L1856" i="19"/>
  <c r="L1857" i="19"/>
  <c r="L1858" i="19"/>
  <c r="L1859" i="19"/>
  <c r="L1860" i="19"/>
  <c r="L1861" i="19"/>
  <c r="L1862" i="19"/>
  <c r="L1863" i="19"/>
  <c r="L1864" i="19"/>
  <c r="L1865" i="19"/>
  <c r="L1866" i="19"/>
  <c r="L1867" i="19"/>
  <c r="L1868" i="19"/>
  <c r="L1869" i="19"/>
  <c r="L1870" i="19"/>
  <c r="L1871" i="19"/>
  <c r="L1872" i="19"/>
  <c r="L1873" i="19"/>
  <c r="L1874" i="19"/>
  <c r="L1875" i="19"/>
  <c r="L1876" i="19"/>
  <c r="L1877" i="19"/>
  <c r="L1878" i="19"/>
  <c r="L1879" i="19"/>
  <c r="L1880" i="19"/>
  <c r="L1881" i="19"/>
  <c r="L1882" i="19"/>
  <c r="L1883" i="19"/>
  <c r="L1884" i="19"/>
  <c r="L1885" i="19"/>
  <c r="L1886" i="19"/>
  <c r="L1887" i="19"/>
  <c r="L1888" i="19"/>
  <c r="L1889" i="19"/>
  <c r="L1890" i="19"/>
  <c r="L1891" i="19"/>
  <c r="L1892" i="19"/>
  <c r="L1893" i="19"/>
  <c r="L1894" i="19"/>
  <c r="L1895" i="19"/>
  <c r="L1896" i="19"/>
  <c r="L1897" i="19"/>
  <c r="L1898" i="19"/>
  <c r="L1899" i="19"/>
  <c r="L1900" i="19"/>
  <c r="L1901" i="19"/>
  <c r="L1902" i="19"/>
  <c r="L1903" i="19"/>
  <c r="L1904" i="19"/>
  <c r="L1905" i="19"/>
  <c r="L1906" i="19"/>
  <c r="L1907" i="19"/>
  <c r="L1908" i="19"/>
  <c r="L1909" i="19"/>
  <c r="L1910" i="19"/>
  <c r="L1911" i="19"/>
  <c r="L1912" i="19"/>
  <c r="L1913" i="19"/>
  <c r="L1914" i="19"/>
  <c r="L1915" i="19"/>
  <c r="L1916" i="19"/>
  <c r="L1917" i="19"/>
  <c r="L1918" i="19"/>
  <c r="L1919" i="19"/>
  <c r="L1920" i="19"/>
  <c r="L1921" i="19"/>
  <c r="L1922" i="19"/>
  <c r="L1923" i="19"/>
  <c r="L1924" i="19"/>
  <c r="L1925" i="19"/>
  <c r="L1926" i="19"/>
  <c r="L1927" i="19"/>
  <c r="L1928" i="19"/>
  <c r="L1929" i="19"/>
  <c r="L1930" i="19"/>
  <c r="L1931" i="19"/>
  <c r="L1932" i="19"/>
  <c r="L1933" i="19"/>
  <c r="L1934" i="19"/>
  <c r="L1935" i="19"/>
  <c r="L1936" i="19"/>
  <c r="L1937" i="19"/>
  <c r="L1938" i="19"/>
  <c r="L1939" i="19"/>
  <c r="L1940" i="19"/>
  <c r="L1941" i="19"/>
  <c r="L1942" i="19"/>
  <c r="L1943" i="19"/>
  <c r="L1944" i="19"/>
  <c r="L1945" i="19"/>
  <c r="L1946" i="19"/>
  <c r="L1947" i="19"/>
  <c r="L1948" i="19"/>
  <c r="L1949" i="19"/>
  <c r="L1950" i="19"/>
  <c r="L1951" i="19"/>
  <c r="L1952" i="19"/>
  <c r="L1953" i="19"/>
  <c r="L1954" i="19"/>
  <c r="L1955" i="19"/>
  <c r="L1956" i="19"/>
  <c r="L1957" i="19"/>
  <c r="L1958" i="19"/>
  <c r="L1959" i="19"/>
  <c r="L1960" i="19"/>
  <c r="L1961" i="19"/>
  <c r="L1962" i="19"/>
  <c r="L1963" i="19"/>
  <c r="L1964" i="19"/>
  <c r="L1965" i="19"/>
  <c r="L1966" i="19"/>
  <c r="L1967" i="19"/>
  <c r="L1968" i="19"/>
  <c r="L1969" i="19"/>
  <c r="L1970" i="19"/>
  <c r="L1971" i="19"/>
  <c r="L1972" i="19"/>
  <c r="L1973" i="19"/>
  <c r="L1974" i="19"/>
  <c r="L1975" i="19"/>
  <c r="L1976" i="19"/>
  <c r="L1977" i="19"/>
  <c r="L1978" i="19"/>
  <c r="L1979" i="19"/>
  <c r="L1980" i="19"/>
  <c r="L1981" i="19"/>
  <c r="L1982" i="19"/>
  <c r="L1983" i="19"/>
  <c r="L1984" i="19"/>
  <c r="L1985" i="19"/>
  <c r="L1986" i="19"/>
  <c r="L1987" i="19"/>
  <c r="L1988" i="19"/>
  <c r="L1989" i="19"/>
  <c r="L1990" i="19"/>
  <c r="L1991" i="19"/>
  <c r="L1992" i="19"/>
  <c r="L1993" i="19"/>
  <c r="L1994" i="19"/>
  <c r="L1995" i="19"/>
  <c r="L1996" i="19"/>
  <c r="L1997" i="19"/>
  <c r="L1998" i="19"/>
  <c r="L1999" i="19"/>
  <c r="L2000" i="19"/>
  <c r="L2001" i="19"/>
  <c r="J66" i="19"/>
  <c r="M66" i="19" s="1"/>
  <c r="L66" i="19" l="1"/>
  <c r="P2" i="19" l="1"/>
  <c r="P3" i="19"/>
  <c r="P4" i="19"/>
  <c r="P5" i="19"/>
  <c r="P6" i="19"/>
  <c r="P7" i="19"/>
  <c r="P8" i="19"/>
  <c r="P9" i="19"/>
  <c r="P10" i="19"/>
  <c r="P11" i="19"/>
  <c r="P12" i="19"/>
  <c r="P13" i="19"/>
  <c r="P14" i="19"/>
  <c r="P15" i="19"/>
  <c r="P16" i="19"/>
  <c r="P17" i="19"/>
  <c r="P18" i="19"/>
  <c r="P19" i="19"/>
  <c r="P20" i="19"/>
  <c r="P21" i="19"/>
  <c r="P22" i="19"/>
  <c r="P23" i="19"/>
  <c r="P24" i="19"/>
  <c r="P25" i="19"/>
  <c r="P26" i="19"/>
  <c r="P27" i="19"/>
  <c r="P28" i="19"/>
  <c r="P29" i="19"/>
  <c r="P30" i="19"/>
  <c r="P31" i="19"/>
  <c r="P32" i="19"/>
  <c r="P33" i="19"/>
  <c r="P34" i="19"/>
  <c r="P35" i="19"/>
  <c r="P36" i="19"/>
  <c r="P37" i="19"/>
  <c r="P38" i="19"/>
  <c r="P39" i="19"/>
  <c r="P40" i="19"/>
  <c r="P41" i="19"/>
  <c r="P42" i="19"/>
  <c r="P43" i="19"/>
  <c r="P44" i="19"/>
  <c r="P45" i="19"/>
  <c r="P46" i="19"/>
  <c r="P47" i="19"/>
  <c r="P48" i="19"/>
  <c r="P49" i="19"/>
  <c r="P50" i="19"/>
  <c r="P51" i="19"/>
  <c r="P52" i="19"/>
  <c r="P53" i="19"/>
  <c r="P54" i="19"/>
  <c r="P55" i="19"/>
  <c r="P56" i="19"/>
  <c r="P57" i="19"/>
  <c r="P58" i="19"/>
  <c r="P59" i="19"/>
  <c r="P60" i="19"/>
  <c r="P61" i="19"/>
  <c r="P62" i="19"/>
  <c r="P63" i="19"/>
  <c r="P64" i="19"/>
  <c r="P65" i="19"/>
  <c r="P66" i="19"/>
  <c r="P67" i="19"/>
  <c r="P68" i="19"/>
  <c r="P69" i="19"/>
  <c r="P70" i="19"/>
  <c r="P71" i="19"/>
  <c r="P72" i="19"/>
  <c r="P73" i="19"/>
  <c r="P74" i="19"/>
  <c r="P75" i="19"/>
  <c r="P76" i="19"/>
  <c r="P77" i="19"/>
  <c r="P78" i="19"/>
  <c r="P79" i="19"/>
  <c r="P80" i="19"/>
  <c r="P81" i="19"/>
  <c r="P82" i="19"/>
  <c r="P83" i="19"/>
  <c r="P84" i="19"/>
  <c r="P85" i="19"/>
  <c r="P86" i="19"/>
  <c r="P87" i="19"/>
  <c r="P88" i="19"/>
  <c r="P89" i="19"/>
  <c r="P90" i="19"/>
  <c r="P91" i="19"/>
  <c r="P92" i="19"/>
  <c r="P93" i="19"/>
  <c r="P94" i="19"/>
  <c r="P95" i="19"/>
  <c r="P96" i="19"/>
  <c r="P97" i="19"/>
  <c r="P98" i="19"/>
  <c r="P99" i="19"/>
  <c r="P100" i="19"/>
  <c r="P101" i="19"/>
  <c r="P102" i="19"/>
  <c r="P103" i="19"/>
  <c r="P104" i="19"/>
  <c r="P105" i="19"/>
  <c r="P106" i="19"/>
  <c r="P107" i="19"/>
  <c r="P108" i="19"/>
  <c r="P109" i="19"/>
  <c r="P110" i="19"/>
  <c r="P111" i="19"/>
  <c r="P112" i="19"/>
  <c r="P113" i="19"/>
  <c r="P114" i="19"/>
  <c r="P115" i="19"/>
  <c r="P116" i="19"/>
  <c r="P117" i="19"/>
  <c r="P118" i="19"/>
  <c r="P119" i="19"/>
  <c r="P120" i="19"/>
  <c r="P121" i="19"/>
  <c r="P122" i="19"/>
  <c r="P123" i="19"/>
  <c r="P124" i="19"/>
  <c r="P125" i="19"/>
  <c r="P126" i="19"/>
  <c r="P127" i="19"/>
  <c r="P128" i="19"/>
  <c r="P129" i="19"/>
  <c r="P130" i="19"/>
  <c r="P131" i="19"/>
  <c r="P132" i="19"/>
  <c r="P133" i="19"/>
  <c r="P134" i="19"/>
  <c r="P135" i="19"/>
  <c r="P136" i="19"/>
  <c r="P137" i="19"/>
  <c r="P138" i="19"/>
  <c r="P139" i="19"/>
  <c r="P140" i="19"/>
  <c r="P141" i="19"/>
  <c r="P142" i="19"/>
  <c r="P143" i="19"/>
  <c r="P144" i="19"/>
  <c r="P145" i="19"/>
  <c r="P146" i="19"/>
  <c r="P147" i="19"/>
  <c r="P148" i="19"/>
  <c r="P149" i="19"/>
  <c r="P150" i="19"/>
  <c r="P151" i="19"/>
  <c r="P152" i="19"/>
  <c r="P153" i="19"/>
  <c r="P154" i="19"/>
  <c r="P155" i="19"/>
  <c r="P156" i="19"/>
  <c r="P157" i="19"/>
  <c r="P158" i="19"/>
  <c r="P159" i="19"/>
  <c r="P160" i="19"/>
  <c r="P161" i="19"/>
  <c r="P162" i="19"/>
  <c r="P163" i="19"/>
  <c r="P164" i="19"/>
  <c r="P165" i="19"/>
  <c r="P166" i="19"/>
  <c r="P167" i="19"/>
  <c r="P168" i="19"/>
  <c r="P169" i="19"/>
  <c r="P170" i="19"/>
  <c r="P171" i="19"/>
  <c r="P172" i="19"/>
  <c r="P173" i="19"/>
  <c r="P174" i="19"/>
  <c r="P175" i="19"/>
  <c r="P176" i="19"/>
  <c r="P177" i="19"/>
  <c r="P178" i="19"/>
  <c r="P179" i="19"/>
  <c r="P180" i="19"/>
  <c r="P181" i="19"/>
  <c r="P182" i="19"/>
  <c r="P183" i="19"/>
  <c r="P184" i="19"/>
  <c r="P185" i="19"/>
  <c r="P186" i="19"/>
  <c r="P187" i="19"/>
  <c r="P188" i="19"/>
  <c r="P189" i="19"/>
  <c r="P190" i="19"/>
  <c r="P191" i="19"/>
  <c r="P192" i="19"/>
  <c r="P193" i="19"/>
  <c r="P194" i="19"/>
  <c r="P195" i="19"/>
  <c r="P196" i="19"/>
  <c r="P197" i="19"/>
  <c r="P198" i="19"/>
  <c r="P199" i="19"/>
  <c r="P200" i="19"/>
  <c r="P201" i="19"/>
  <c r="P202" i="19"/>
  <c r="P203" i="19"/>
  <c r="P204" i="19"/>
  <c r="P205" i="19"/>
  <c r="P206" i="19"/>
  <c r="P207" i="19"/>
  <c r="P208" i="19"/>
  <c r="P209" i="19"/>
  <c r="P210" i="19"/>
  <c r="P211" i="19"/>
  <c r="P212" i="19"/>
  <c r="P213" i="19"/>
  <c r="P214" i="19"/>
  <c r="P215" i="19"/>
  <c r="P216" i="19"/>
  <c r="P217" i="19"/>
  <c r="P218" i="19"/>
  <c r="P219" i="19"/>
  <c r="P220" i="19"/>
  <c r="P221" i="19"/>
  <c r="P222" i="19"/>
  <c r="P223" i="19"/>
  <c r="P224" i="19"/>
  <c r="P225" i="19"/>
  <c r="P226" i="19"/>
  <c r="P227" i="19"/>
  <c r="P228" i="19"/>
  <c r="P229" i="19"/>
  <c r="P230" i="19"/>
  <c r="P231" i="19"/>
  <c r="P232" i="19"/>
  <c r="P233" i="19"/>
  <c r="P234" i="19"/>
  <c r="P235" i="19"/>
  <c r="P236" i="19"/>
  <c r="P237" i="19"/>
  <c r="P238" i="19"/>
  <c r="P239" i="19"/>
  <c r="P240" i="19"/>
  <c r="P241" i="19"/>
  <c r="P242" i="19"/>
  <c r="P243" i="19"/>
  <c r="P244" i="19"/>
  <c r="P245" i="19"/>
  <c r="P246" i="19"/>
  <c r="P247" i="19"/>
  <c r="P248" i="19"/>
  <c r="P249" i="19"/>
  <c r="P250" i="19"/>
  <c r="P251" i="19"/>
  <c r="P252" i="19"/>
  <c r="P253" i="19"/>
  <c r="P254" i="19"/>
  <c r="P255" i="19"/>
  <c r="P256" i="19"/>
  <c r="P257" i="19"/>
  <c r="P258" i="19"/>
  <c r="P259" i="19"/>
  <c r="P260" i="19"/>
  <c r="P261" i="19"/>
  <c r="P262" i="19"/>
  <c r="P263" i="19"/>
  <c r="P264" i="19"/>
  <c r="P265" i="19"/>
  <c r="P266" i="19"/>
  <c r="P267" i="19"/>
  <c r="P268" i="19"/>
  <c r="P269" i="19"/>
  <c r="P270" i="19"/>
  <c r="P271" i="19"/>
  <c r="P272" i="19"/>
  <c r="P273" i="19"/>
  <c r="P274" i="19"/>
  <c r="P275" i="19"/>
  <c r="P276" i="19"/>
  <c r="P277" i="19"/>
  <c r="P278" i="19"/>
  <c r="P279" i="19"/>
  <c r="P280" i="19"/>
  <c r="P281" i="19"/>
  <c r="P282" i="19"/>
  <c r="P283" i="19"/>
  <c r="P284" i="19"/>
  <c r="P285" i="19"/>
  <c r="P286" i="19"/>
  <c r="P287" i="19"/>
  <c r="P288" i="19"/>
  <c r="P289" i="19"/>
  <c r="P290" i="19"/>
  <c r="P291" i="19"/>
  <c r="P292" i="19"/>
  <c r="P293" i="19"/>
  <c r="P294" i="19"/>
  <c r="P295" i="19"/>
  <c r="P296" i="19"/>
  <c r="P297" i="19"/>
  <c r="P298" i="19"/>
  <c r="P299" i="19"/>
  <c r="P300" i="19"/>
  <c r="P301" i="19"/>
  <c r="P302" i="19"/>
  <c r="P303" i="19"/>
  <c r="P304" i="19"/>
  <c r="P305" i="19"/>
  <c r="P306" i="19"/>
  <c r="P307" i="19"/>
  <c r="P308" i="19"/>
  <c r="P309" i="19"/>
  <c r="P310" i="19"/>
  <c r="P311" i="19"/>
  <c r="P312" i="19"/>
  <c r="P313" i="19"/>
  <c r="P314" i="19"/>
  <c r="P315" i="19"/>
  <c r="P316" i="19"/>
  <c r="P317" i="19"/>
  <c r="P318" i="19"/>
  <c r="P319" i="19"/>
  <c r="P320" i="19"/>
  <c r="P321" i="19"/>
  <c r="P322" i="19"/>
  <c r="P323" i="19"/>
  <c r="P324" i="19"/>
  <c r="P325" i="19"/>
  <c r="P326" i="19"/>
  <c r="P327" i="19"/>
  <c r="P328" i="19"/>
  <c r="P329" i="19"/>
  <c r="P330" i="19"/>
  <c r="P331" i="19"/>
  <c r="P332" i="19"/>
  <c r="P333" i="19"/>
  <c r="P334" i="19"/>
  <c r="P335" i="19"/>
  <c r="P336" i="19"/>
  <c r="P337" i="19"/>
  <c r="P338" i="19"/>
  <c r="P339" i="19"/>
  <c r="P340" i="19"/>
  <c r="P341" i="19"/>
  <c r="P342" i="19"/>
  <c r="P343" i="19"/>
  <c r="P344" i="19"/>
  <c r="P345" i="19"/>
  <c r="P346" i="19"/>
  <c r="P347" i="19"/>
  <c r="P348" i="19"/>
  <c r="P349" i="19"/>
  <c r="P350" i="19"/>
  <c r="P351" i="19"/>
  <c r="P352" i="19"/>
  <c r="P353" i="19"/>
  <c r="P354" i="19"/>
  <c r="P355" i="19"/>
  <c r="P356" i="19"/>
  <c r="P357" i="19"/>
  <c r="P358" i="19"/>
  <c r="P359" i="19"/>
  <c r="P360" i="19"/>
  <c r="P361" i="19"/>
  <c r="P362" i="19"/>
  <c r="P363" i="19"/>
  <c r="P364" i="19"/>
  <c r="P365" i="19"/>
  <c r="P366" i="19"/>
  <c r="P367" i="19"/>
  <c r="P368" i="19"/>
  <c r="P369" i="19"/>
  <c r="P370" i="19"/>
  <c r="P371" i="19"/>
  <c r="P372" i="19"/>
  <c r="P373" i="19"/>
  <c r="P374" i="19"/>
  <c r="P375" i="19"/>
  <c r="P376" i="19"/>
  <c r="P377" i="19"/>
  <c r="P378" i="19"/>
  <c r="P379" i="19"/>
  <c r="P380" i="19"/>
  <c r="P381" i="19"/>
  <c r="P382" i="19"/>
  <c r="P383" i="19"/>
  <c r="P384" i="19"/>
  <c r="P385" i="19"/>
  <c r="P386" i="19"/>
  <c r="P387" i="19"/>
  <c r="P388" i="19"/>
  <c r="P389" i="19"/>
  <c r="P390" i="19"/>
  <c r="P391" i="19"/>
  <c r="P392" i="19"/>
  <c r="P393" i="19"/>
  <c r="P394" i="19"/>
  <c r="P395" i="19"/>
  <c r="P396" i="19"/>
  <c r="P397" i="19"/>
  <c r="P398" i="19"/>
  <c r="P399" i="19"/>
  <c r="P400" i="19"/>
  <c r="P401" i="19"/>
  <c r="P402" i="19"/>
  <c r="P403" i="19"/>
  <c r="P404" i="19"/>
  <c r="P405" i="19"/>
  <c r="P406" i="19"/>
  <c r="P407" i="19"/>
  <c r="P408" i="19"/>
  <c r="P409" i="19"/>
  <c r="P410" i="19"/>
  <c r="P411" i="19"/>
  <c r="P412" i="19"/>
  <c r="P413" i="19"/>
  <c r="P414" i="19"/>
  <c r="P415" i="19"/>
  <c r="P416" i="19"/>
  <c r="P417" i="19"/>
  <c r="P418" i="19"/>
  <c r="P419" i="19"/>
  <c r="P420" i="19"/>
  <c r="P421" i="19"/>
  <c r="P422" i="19"/>
  <c r="P423" i="19"/>
  <c r="P424" i="19"/>
  <c r="P425" i="19"/>
  <c r="P426" i="19"/>
  <c r="P427" i="19"/>
  <c r="P428" i="19"/>
  <c r="P429" i="19"/>
  <c r="P430" i="19"/>
  <c r="P431" i="19"/>
  <c r="P432" i="19"/>
  <c r="P433" i="19"/>
  <c r="P434" i="19"/>
  <c r="P435" i="19"/>
  <c r="P436" i="19"/>
  <c r="P437" i="19"/>
  <c r="P438" i="19"/>
  <c r="P439" i="19"/>
  <c r="P440" i="19"/>
  <c r="P441" i="19"/>
  <c r="P442" i="19"/>
  <c r="P443" i="19"/>
  <c r="P444" i="19"/>
  <c r="P445" i="19"/>
  <c r="P446" i="19"/>
  <c r="P447" i="19"/>
  <c r="P448" i="19"/>
  <c r="P449" i="19"/>
  <c r="P450" i="19"/>
  <c r="P451" i="19"/>
  <c r="P452" i="19"/>
  <c r="P453" i="19"/>
  <c r="P454" i="19"/>
  <c r="P455" i="19"/>
  <c r="P456" i="19"/>
  <c r="P457" i="19"/>
  <c r="P458" i="19"/>
  <c r="P459" i="19"/>
  <c r="P460" i="19"/>
  <c r="P461" i="19"/>
  <c r="P462" i="19"/>
  <c r="P463" i="19"/>
  <c r="P464" i="19"/>
  <c r="P465" i="19"/>
  <c r="P466" i="19"/>
  <c r="P467" i="19"/>
  <c r="P468" i="19"/>
  <c r="P469" i="19"/>
  <c r="P470" i="19"/>
  <c r="P471" i="19"/>
  <c r="P472" i="19"/>
  <c r="P473" i="19"/>
  <c r="P474" i="19"/>
  <c r="P475" i="19"/>
  <c r="P476" i="19"/>
  <c r="P477" i="19"/>
  <c r="P478" i="19"/>
  <c r="P479" i="19"/>
  <c r="P480" i="19"/>
  <c r="P481" i="19"/>
  <c r="P482" i="19"/>
  <c r="P483" i="19"/>
  <c r="P484" i="19"/>
  <c r="P485" i="19"/>
  <c r="P486" i="19"/>
  <c r="P487" i="19"/>
  <c r="P488" i="19"/>
  <c r="P489" i="19"/>
  <c r="P490" i="19"/>
  <c r="P491" i="19"/>
  <c r="P492" i="19"/>
  <c r="P493" i="19"/>
  <c r="P494" i="19"/>
  <c r="P495" i="19"/>
  <c r="P496" i="19"/>
  <c r="P497" i="19"/>
  <c r="P498" i="19"/>
  <c r="P499" i="19"/>
  <c r="P500" i="19"/>
  <c r="P501" i="19"/>
  <c r="P502" i="19"/>
  <c r="P503" i="19"/>
  <c r="P504" i="19"/>
  <c r="P505" i="19"/>
  <c r="P506" i="19"/>
  <c r="P507" i="19"/>
  <c r="P508" i="19"/>
  <c r="P509" i="19"/>
  <c r="P510" i="19"/>
  <c r="P511" i="19"/>
  <c r="P512" i="19"/>
  <c r="P513" i="19"/>
  <c r="P514" i="19"/>
  <c r="P515" i="19"/>
  <c r="P516" i="19"/>
  <c r="P517" i="19"/>
  <c r="P518" i="19"/>
  <c r="P519" i="19"/>
  <c r="P520" i="19"/>
  <c r="P521" i="19"/>
  <c r="P522" i="19"/>
  <c r="P523" i="19"/>
  <c r="P524" i="19"/>
  <c r="P525" i="19"/>
  <c r="P526" i="19"/>
  <c r="P527" i="19"/>
  <c r="P528" i="19"/>
  <c r="P529" i="19"/>
  <c r="P530" i="19"/>
  <c r="P531" i="19"/>
  <c r="P532" i="19"/>
  <c r="P533" i="19"/>
  <c r="P534" i="19"/>
  <c r="P535" i="19"/>
  <c r="P536" i="19"/>
  <c r="P537" i="19"/>
  <c r="P538" i="19"/>
  <c r="P539" i="19"/>
  <c r="P540" i="19"/>
  <c r="P541" i="19"/>
  <c r="P542" i="19"/>
  <c r="P543" i="19"/>
  <c r="P544" i="19"/>
  <c r="P545" i="19"/>
  <c r="P546" i="19"/>
  <c r="P547" i="19"/>
  <c r="P548" i="19"/>
  <c r="P549" i="19"/>
  <c r="P550" i="19"/>
  <c r="P551" i="19"/>
  <c r="P552" i="19"/>
  <c r="P553" i="19"/>
  <c r="P554" i="19"/>
  <c r="P555" i="19"/>
  <c r="P556" i="19"/>
  <c r="P557" i="19"/>
  <c r="P558" i="19"/>
  <c r="P559" i="19"/>
  <c r="P560" i="19"/>
  <c r="P561" i="19"/>
  <c r="P562" i="19"/>
  <c r="P563" i="19"/>
  <c r="P564" i="19"/>
  <c r="P565" i="19"/>
  <c r="P566" i="19"/>
  <c r="P567" i="19"/>
  <c r="P568" i="19"/>
  <c r="P569" i="19"/>
  <c r="P570" i="19"/>
  <c r="P571" i="19"/>
  <c r="P572" i="19"/>
  <c r="P573" i="19"/>
  <c r="P574" i="19"/>
  <c r="P575" i="19"/>
  <c r="P576" i="19"/>
  <c r="P577" i="19"/>
  <c r="P578" i="19"/>
  <c r="P579" i="19"/>
  <c r="P580" i="19"/>
  <c r="P581" i="19"/>
  <c r="P582" i="19"/>
  <c r="P583" i="19"/>
  <c r="P584" i="19"/>
  <c r="P585" i="19"/>
  <c r="P586" i="19"/>
  <c r="P587" i="19"/>
  <c r="P588" i="19"/>
  <c r="P589" i="19"/>
  <c r="P590" i="19"/>
  <c r="P591" i="19"/>
  <c r="P592" i="19"/>
  <c r="P593" i="19"/>
  <c r="P594" i="19"/>
  <c r="P595" i="19"/>
  <c r="P596" i="19"/>
  <c r="P597" i="19"/>
  <c r="P598" i="19"/>
  <c r="P599" i="19"/>
  <c r="P600" i="19"/>
  <c r="P601" i="19"/>
  <c r="P602" i="19"/>
  <c r="P603" i="19"/>
  <c r="P604" i="19"/>
  <c r="P605" i="19"/>
  <c r="P606" i="19"/>
  <c r="P607" i="19"/>
  <c r="P608" i="19"/>
  <c r="P609" i="19"/>
  <c r="P610" i="19"/>
  <c r="P611" i="19"/>
  <c r="P612" i="19"/>
  <c r="P613" i="19"/>
  <c r="P614" i="19"/>
  <c r="P615" i="19"/>
  <c r="P616" i="19"/>
  <c r="P617" i="19"/>
  <c r="P618" i="19"/>
  <c r="P619" i="19"/>
  <c r="P620" i="19"/>
  <c r="P621" i="19"/>
  <c r="P622" i="19"/>
  <c r="P623" i="19"/>
  <c r="P624" i="19"/>
  <c r="P625" i="19"/>
  <c r="P626" i="19"/>
  <c r="P627" i="19"/>
  <c r="P628" i="19"/>
  <c r="P629" i="19"/>
  <c r="P630" i="19"/>
  <c r="P631" i="19"/>
  <c r="P632" i="19"/>
  <c r="P633" i="19"/>
  <c r="P634" i="19"/>
  <c r="P635" i="19"/>
  <c r="P636" i="19"/>
  <c r="P637" i="19"/>
  <c r="P638" i="19"/>
  <c r="P639" i="19"/>
  <c r="P640" i="19"/>
  <c r="P641" i="19"/>
  <c r="P642" i="19"/>
  <c r="P643" i="19"/>
  <c r="P644" i="19"/>
  <c r="P645" i="19"/>
  <c r="P646" i="19"/>
  <c r="P647" i="19"/>
  <c r="P648" i="19"/>
  <c r="P649" i="19"/>
  <c r="P650" i="19"/>
  <c r="P651" i="19"/>
  <c r="P652" i="19"/>
  <c r="P653" i="19"/>
  <c r="P654" i="19"/>
  <c r="P655" i="19"/>
  <c r="P656" i="19"/>
  <c r="P657" i="19"/>
  <c r="P658" i="19"/>
  <c r="P659" i="19"/>
  <c r="P660" i="19"/>
  <c r="P661" i="19"/>
  <c r="P662" i="19"/>
  <c r="P663" i="19"/>
  <c r="P664" i="19"/>
  <c r="P665" i="19"/>
  <c r="P666" i="19"/>
  <c r="P667" i="19"/>
  <c r="P668" i="19"/>
  <c r="P669" i="19"/>
  <c r="P670" i="19"/>
  <c r="P671" i="19"/>
  <c r="P672" i="19"/>
  <c r="P673" i="19"/>
  <c r="P674" i="19"/>
  <c r="P675" i="19"/>
  <c r="P676" i="19"/>
  <c r="P677" i="19"/>
  <c r="P678" i="19"/>
  <c r="P679" i="19"/>
  <c r="P680" i="19"/>
  <c r="P681" i="19"/>
  <c r="P682" i="19"/>
  <c r="P683" i="19"/>
  <c r="P684" i="19"/>
  <c r="P685" i="19"/>
  <c r="P686" i="19"/>
  <c r="P687" i="19"/>
  <c r="P688" i="19"/>
  <c r="P689" i="19"/>
  <c r="P690" i="19"/>
  <c r="P691" i="19"/>
  <c r="P692" i="19"/>
  <c r="P693" i="19"/>
  <c r="P694" i="19"/>
  <c r="P695" i="19"/>
  <c r="P696" i="19"/>
  <c r="P697" i="19"/>
  <c r="P698" i="19"/>
  <c r="P699" i="19"/>
  <c r="P700" i="19"/>
  <c r="P701" i="19"/>
  <c r="P702" i="19"/>
  <c r="P703" i="19"/>
  <c r="P704" i="19"/>
  <c r="P705" i="19"/>
  <c r="P706" i="19"/>
  <c r="P707" i="19"/>
  <c r="P708" i="19"/>
  <c r="P709" i="19"/>
  <c r="P710" i="19"/>
  <c r="P711" i="19"/>
  <c r="P712" i="19"/>
  <c r="P713" i="19"/>
  <c r="P714" i="19"/>
  <c r="P715" i="19"/>
  <c r="P716" i="19"/>
  <c r="P717" i="19"/>
  <c r="P718" i="19"/>
  <c r="P719" i="19"/>
  <c r="P720" i="19"/>
  <c r="P721" i="19"/>
  <c r="P722" i="19"/>
  <c r="P723" i="19"/>
  <c r="P724" i="19"/>
  <c r="P725" i="19"/>
  <c r="P726" i="19"/>
  <c r="P727" i="19"/>
  <c r="P728" i="19"/>
  <c r="P729" i="19"/>
  <c r="P730" i="19"/>
  <c r="P731" i="19"/>
  <c r="P732" i="19"/>
  <c r="P733" i="19"/>
  <c r="P734" i="19"/>
  <c r="P735" i="19"/>
  <c r="P736" i="19"/>
  <c r="P737" i="19"/>
  <c r="P738" i="19"/>
  <c r="P739" i="19"/>
  <c r="P740" i="19"/>
  <c r="P741" i="19"/>
  <c r="P742" i="19"/>
  <c r="P743" i="19"/>
  <c r="P744" i="19"/>
  <c r="P745" i="19"/>
  <c r="P746" i="19"/>
  <c r="P747" i="19"/>
  <c r="P748" i="19"/>
  <c r="P749" i="19"/>
  <c r="P750" i="19"/>
  <c r="P751" i="19"/>
  <c r="P752" i="19"/>
  <c r="P753" i="19"/>
  <c r="P754" i="19"/>
  <c r="P755" i="19"/>
  <c r="P756" i="19"/>
  <c r="P757" i="19"/>
  <c r="P758" i="19"/>
  <c r="P759" i="19"/>
  <c r="P760" i="19"/>
  <c r="P761" i="19"/>
  <c r="P762" i="19"/>
  <c r="P763" i="19"/>
  <c r="P764" i="19"/>
  <c r="P765" i="19"/>
  <c r="P766" i="19"/>
  <c r="P767" i="19"/>
  <c r="P768" i="19"/>
  <c r="P769" i="19"/>
  <c r="P770" i="19"/>
  <c r="P771" i="19"/>
  <c r="P772" i="19"/>
  <c r="P773" i="19"/>
  <c r="P774" i="19"/>
  <c r="P775" i="19"/>
  <c r="P776" i="19"/>
  <c r="P777" i="19"/>
  <c r="P778" i="19"/>
  <c r="P779" i="19"/>
  <c r="P780" i="19"/>
  <c r="P781" i="19"/>
  <c r="P782" i="19"/>
  <c r="P783" i="19"/>
  <c r="P784" i="19"/>
  <c r="P785" i="19"/>
  <c r="P786" i="19"/>
  <c r="P787" i="19"/>
  <c r="P788" i="19"/>
  <c r="P789" i="19"/>
  <c r="P790" i="19"/>
  <c r="P791" i="19"/>
  <c r="P792" i="19"/>
  <c r="P793" i="19"/>
  <c r="P794" i="19"/>
  <c r="P795" i="19"/>
  <c r="P796" i="19"/>
  <c r="P797" i="19"/>
  <c r="P798" i="19"/>
  <c r="P799" i="19"/>
  <c r="P800" i="19"/>
  <c r="P801" i="19"/>
  <c r="P802" i="19"/>
  <c r="P803" i="19"/>
  <c r="P804" i="19"/>
  <c r="P805" i="19"/>
  <c r="P806" i="19"/>
  <c r="P807" i="19"/>
  <c r="P808" i="19"/>
  <c r="P809" i="19"/>
  <c r="P810" i="19"/>
  <c r="P811" i="19"/>
  <c r="P812" i="19"/>
  <c r="P813" i="19"/>
  <c r="P814" i="19"/>
  <c r="P815" i="19"/>
  <c r="P816" i="19"/>
  <c r="P817" i="19"/>
  <c r="P818" i="19"/>
  <c r="P819" i="19"/>
  <c r="P820" i="19"/>
  <c r="P821" i="19"/>
  <c r="P822" i="19"/>
  <c r="P823" i="19"/>
  <c r="P824" i="19"/>
  <c r="P825" i="19"/>
  <c r="P826" i="19"/>
  <c r="P827" i="19"/>
  <c r="P828" i="19"/>
  <c r="P829" i="19"/>
  <c r="P830" i="19"/>
  <c r="P831" i="19"/>
  <c r="P832" i="19"/>
  <c r="P833" i="19"/>
  <c r="P834" i="19"/>
  <c r="P835" i="19"/>
  <c r="P836" i="19"/>
  <c r="P837" i="19"/>
  <c r="P838" i="19"/>
  <c r="P839" i="19"/>
  <c r="P840" i="19"/>
  <c r="P841" i="19"/>
  <c r="P842" i="19"/>
  <c r="P843" i="19"/>
  <c r="P844" i="19"/>
  <c r="P845" i="19"/>
  <c r="P846" i="19"/>
  <c r="P847" i="19"/>
  <c r="P848" i="19"/>
  <c r="P849" i="19"/>
  <c r="P850" i="19"/>
  <c r="P851" i="19"/>
  <c r="P852" i="19"/>
  <c r="P853" i="19"/>
  <c r="P854" i="19"/>
  <c r="P855" i="19"/>
  <c r="P856" i="19"/>
  <c r="P857" i="19"/>
  <c r="P858" i="19"/>
  <c r="P859" i="19"/>
  <c r="P860" i="19"/>
  <c r="P861" i="19"/>
  <c r="P862" i="19"/>
  <c r="P863" i="19"/>
  <c r="P864" i="19"/>
  <c r="P865" i="19"/>
  <c r="P866" i="19"/>
  <c r="P867" i="19"/>
  <c r="P868" i="19"/>
  <c r="P869" i="19"/>
  <c r="P870" i="19"/>
  <c r="P871" i="19"/>
  <c r="P872" i="19"/>
  <c r="P873" i="19"/>
  <c r="P874" i="19"/>
  <c r="P875" i="19"/>
  <c r="P876" i="19"/>
  <c r="P877" i="19"/>
  <c r="P878" i="19"/>
  <c r="P879" i="19"/>
  <c r="P880" i="19"/>
  <c r="P881" i="19"/>
  <c r="P882" i="19"/>
  <c r="P883" i="19"/>
  <c r="P884" i="19"/>
  <c r="P885" i="19"/>
  <c r="P886" i="19"/>
  <c r="P887" i="19"/>
  <c r="P888" i="19"/>
  <c r="P889" i="19"/>
  <c r="P890" i="19"/>
  <c r="P891" i="19"/>
  <c r="P892" i="19"/>
  <c r="P893" i="19"/>
  <c r="P894" i="19"/>
  <c r="P895" i="19"/>
  <c r="P896" i="19"/>
  <c r="P897" i="19"/>
  <c r="P898" i="19"/>
  <c r="P899" i="19"/>
  <c r="P900" i="19"/>
  <c r="P901" i="19"/>
  <c r="P902" i="19"/>
  <c r="P903" i="19"/>
  <c r="P904" i="19"/>
  <c r="P905" i="19"/>
  <c r="P906" i="19"/>
  <c r="P907" i="19"/>
  <c r="P908" i="19"/>
  <c r="P909" i="19"/>
  <c r="P910" i="19"/>
  <c r="P911" i="19"/>
  <c r="P912" i="19"/>
  <c r="P913" i="19"/>
  <c r="P914" i="19"/>
  <c r="P915" i="19"/>
  <c r="P916" i="19"/>
  <c r="P917" i="19"/>
  <c r="P918" i="19"/>
  <c r="P919" i="19"/>
  <c r="P920" i="19"/>
  <c r="P921" i="19"/>
  <c r="P922" i="19"/>
  <c r="P923" i="19"/>
  <c r="P924" i="19"/>
  <c r="P925" i="19"/>
  <c r="P926" i="19"/>
  <c r="P927" i="19"/>
  <c r="P928" i="19"/>
  <c r="P929" i="19"/>
  <c r="P930" i="19"/>
  <c r="P931" i="19"/>
  <c r="P932" i="19"/>
  <c r="P933" i="19"/>
  <c r="P934" i="19"/>
  <c r="P935" i="19"/>
  <c r="P936" i="19"/>
  <c r="P937" i="19"/>
  <c r="P938" i="19"/>
  <c r="P939" i="19"/>
  <c r="P940" i="19"/>
  <c r="P941" i="19"/>
  <c r="P942" i="19"/>
  <c r="P943" i="19"/>
  <c r="P944" i="19"/>
  <c r="P945" i="19"/>
  <c r="P946" i="19"/>
  <c r="P947" i="19"/>
  <c r="P948" i="19"/>
  <c r="P949" i="19"/>
  <c r="P950" i="19"/>
  <c r="P951" i="19"/>
  <c r="P952" i="19"/>
  <c r="P953" i="19"/>
  <c r="P954" i="19"/>
  <c r="P955" i="19"/>
  <c r="P956" i="19"/>
  <c r="P957" i="19"/>
  <c r="P958" i="19"/>
  <c r="P959" i="19"/>
  <c r="P960" i="19"/>
  <c r="P961" i="19"/>
  <c r="P962" i="19"/>
  <c r="P963" i="19"/>
  <c r="P964" i="19"/>
  <c r="P965" i="19"/>
  <c r="P966" i="19"/>
  <c r="P967" i="19"/>
  <c r="P968" i="19"/>
  <c r="P969" i="19"/>
  <c r="P970" i="19"/>
  <c r="P971" i="19"/>
  <c r="P972" i="19"/>
  <c r="P973" i="19"/>
  <c r="P974" i="19"/>
  <c r="P975" i="19"/>
  <c r="P976" i="19"/>
  <c r="P977" i="19"/>
  <c r="P978" i="19"/>
  <c r="P979" i="19"/>
  <c r="P980" i="19"/>
  <c r="P981" i="19"/>
  <c r="P982" i="19"/>
  <c r="P983" i="19"/>
  <c r="P984" i="19"/>
  <c r="P985" i="19"/>
  <c r="P986" i="19"/>
  <c r="P987" i="19"/>
  <c r="P988" i="19"/>
  <c r="P989" i="19"/>
  <c r="P990" i="19"/>
  <c r="P991" i="19"/>
  <c r="P992" i="19"/>
  <c r="P993" i="19"/>
  <c r="P994" i="19"/>
  <c r="P995" i="19"/>
  <c r="P996" i="19"/>
  <c r="P997" i="19"/>
  <c r="P998" i="19"/>
  <c r="P999" i="19"/>
  <c r="P1000" i="19"/>
  <c r="P1001" i="19"/>
  <c r="P1002" i="19"/>
  <c r="P1003" i="19"/>
  <c r="P1004" i="19"/>
  <c r="P1005" i="19"/>
  <c r="P1006" i="19"/>
  <c r="P1007" i="19"/>
  <c r="P1008" i="19"/>
  <c r="P1009" i="19"/>
  <c r="P1010" i="19"/>
  <c r="P1011" i="19"/>
  <c r="P1012" i="19"/>
  <c r="P1013" i="19"/>
  <c r="P1014" i="19"/>
  <c r="P1015" i="19"/>
  <c r="P1016" i="19"/>
  <c r="P1017" i="19"/>
  <c r="P1018" i="19"/>
  <c r="P1019" i="19"/>
  <c r="P1020" i="19"/>
  <c r="P1021" i="19"/>
  <c r="P1022" i="19"/>
  <c r="P1023" i="19"/>
  <c r="P1024" i="19"/>
  <c r="P1025" i="19"/>
  <c r="P1026" i="19"/>
  <c r="P1027" i="19"/>
  <c r="P1028" i="19"/>
  <c r="P1029" i="19"/>
  <c r="P1030" i="19"/>
  <c r="P1031" i="19"/>
  <c r="P1032" i="19"/>
  <c r="P1033" i="19"/>
  <c r="P1034" i="19"/>
  <c r="P1035" i="19"/>
  <c r="P1036" i="19"/>
  <c r="P1037" i="19"/>
  <c r="P1038" i="19"/>
  <c r="P1039" i="19"/>
  <c r="P1040" i="19"/>
  <c r="P1041" i="19"/>
  <c r="P1042" i="19"/>
  <c r="P1043" i="19"/>
  <c r="P1044" i="19"/>
  <c r="P1045" i="19"/>
  <c r="P1046" i="19"/>
  <c r="P1047" i="19"/>
  <c r="P1048" i="19"/>
  <c r="P1049" i="19"/>
  <c r="P1050" i="19"/>
  <c r="P1051" i="19"/>
  <c r="P1052" i="19"/>
  <c r="P1053" i="19"/>
  <c r="P1054" i="19"/>
  <c r="P1055" i="19"/>
  <c r="P1056" i="19"/>
  <c r="P1057" i="19"/>
  <c r="P1058" i="19"/>
  <c r="P1059" i="19"/>
  <c r="P1060" i="19"/>
  <c r="P1061" i="19"/>
  <c r="P1062" i="19"/>
  <c r="P1063" i="19"/>
  <c r="P1064" i="19"/>
  <c r="P1065" i="19"/>
  <c r="P1066" i="19"/>
  <c r="P1067" i="19"/>
  <c r="P1068" i="19"/>
  <c r="P1069" i="19"/>
  <c r="P1070" i="19"/>
  <c r="P1071" i="19"/>
  <c r="P1072" i="19"/>
  <c r="P1073" i="19"/>
  <c r="P1074" i="19"/>
  <c r="P1075" i="19"/>
  <c r="P1076" i="19"/>
  <c r="P1077" i="19"/>
  <c r="P1078" i="19"/>
  <c r="P1079" i="19"/>
  <c r="P1080" i="19"/>
  <c r="P1081" i="19"/>
  <c r="P1082" i="19"/>
  <c r="P1083" i="19"/>
  <c r="P1084" i="19"/>
  <c r="P1085" i="19"/>
  <c r="P1086" i="19"/>
  <c r="P1087" i="19"/>
  <c r="P1088" i="19"/>
  <c r="P1089" i="19"/>
  <c r="P1090" i="19"/>
  <c r="P1091" i="19"/>
  <c r="P1092" i="19"/>
  <c r="P1093" i="19"/>
  <c r="P1094" i="19"/>
  <c r="P1095" i="19"/>
  <c r="P1096" i="19"/>
  <c r="P1097" i="19"/>
  <c r="P1098" i="19"/>
  <c r="P1099" i="19"/>
  <c r="P1100" i="19"/>
  <c r="P1101" i="19"/>
  <c r="P1102" i="19"/>
  <c r="P1103" i="19"/>
  <c r="P1104" i="19"/>
  <c r="P1105" i="19"/>
  <c r="P1106" i="19"/>
  <c r="P1107" i="19"/>
  <c r="P1108" i="19"/>
  <c r="P1109" i="19"/>
  <c r="P1110" i="19"/>
  <c r="P1111" i="19"/>
  <c r="P1112" i="19"/>
  <c r="P1113" i="19"/>
  <c r="P1114" i="19"/>
  <c r="P1115" i="19"/>
  <c r="P1116" i="19"/>
  <c r="P1117" i="19"/>
  <c r="P1118" i="19"/>
  <c r="P1119" i="19"/>
  <c r="P1120" i="19"/>
  <c r="P1121" i="19"/>
  <c r="P1122" i="19"/>
  <c r="P1123" i="19"/>
  <c r="P1124" i="19"/>
  <c r="P1125" i="19"/>
  <c r="P1126" i="19"/>
  <c r="P1127" i="19"/>
  <c r="P1128" i="19"/>
  <c r="P1129" i="19"/>
  <c r="P1130" i="19"/>
  <c r="P1131" i="19"/>
  <c r="P1132" i="19"/>
  <c r="P1133" i="19"/>
  <c r="P1134" i="19"/>
  <c r="P1135" i="19"/>
  <c r="P1136" i="19"/>
  <c r="P1137" i="19"/>
  <c r="P1138" i="19"/>
  <c r="P1139" i="19"/>
  <c r="P1140" i="19"/>
  <c r="P1141" i="19"/>
  <c r="P1142" i="19"/>
  <c r="P1143" i="19"/>
  <c r="P1144" i="19"/>
  <c r="P1145" i="19"/>
  <c r="P1146" i="19"/>
  <c r="P1147" i="19"/>
  <c r="P1148" i="19"/>
  <c r="P1149" i="19"/>
  <c r="P1150" i="19"/>
  <c r="P1151" i="19"/>
  <c r="P1152" i="19"/>
  <c r="P1153" i="19"/>
  <c r="P1154" i="19"/>
  <c r="P1155" i="19"/>
  <c r="P1156" i="19"/>
  <c r="P1157" i="19"/>
  <c r="P1158" i="19"/>
  <c r="P1159" i="19"/>
  <c r="P1160" i="19"/>
  <c r="P1161" i="19"/>
  <c r="P1162" i="19"/>
  <c r="P1163" i="19"/>
  <c r="P1164" i="19"/>
  <c r="P1165" i="19"/>
  <c r="P1166" i="19"/>
  <c r="P1167" i="19"/>
  <c r="P1168" i="19"/>
  <c r="P1169" i="19"/>
  <c r="P1170" i="19"/>
  <c r="P1171" i="19"/>
  <c r="P1172" i="19"/>
  <c r="P1173" i="19"/>
  <c r="P1174" i="19"/>
  <c r="P1175" i="19"/>
  <c r="P1176" i="19"/>
  <c r="P1177" i="19"/>
  <c r="P1178" i="19"/>
  <c r="P1179" i="19"/>
  <c r="P1180" i="19"/>
  <c r="P1181" i="19"/>
  <c r="P1182" i="19"/>
  <c r="P1183" i="19"/>
  <c r="P1184" i="19"/>
  <c r="P1185" i="19"/>
  <c r="P1186" i="19"/>
  <c r="P1187" i="19"/>
  <c r="P1188" i="19"/>
  <c r="P1189" i="19"/>
  <c r="P1190" i="19"/>
  <c r="P1191" i="19"/>
  <c r="P1192" i="19"/>
  <c r="P1193" i="19"/>
  <c r="P1194" i="19"/>
  <c r="P1195" i="19"/>
  <c r="P1196" i="19"/>
  <c r="P1197" i="19"/>
  <c r="P1198" i="19"/>
  <c r="P1199" i="19"/>
  <c r="P1200" i="19"/>
  <c r="P1201" i="19"/>
  <c r="P1202" i="19"/>
  <c r="P1203" i="19"/>
  <c r="P1204" i="19"/>
  <c r="P1205" i="19"/>
  <c r="P1206" i="19"/>
  <c r="P1207" i="19"/>
  <c r="P1208" i="19"/>
  <c r="P1209" i="19"/>
  <c r="P1210" i="19"/>
  <c r="P1211" i="19"/>
  <c r="P1212" i="19"/>
  <c r="P1213" i="19"/>
  <c r="P1214" i="19"/>
  <c r="P1215" i="19"/>
  <c r="P1216" i="19"/>
  <c r="P1217" i="19"/>
  <c r="P1218" i="19"/>
  <c r="P1219" i="19"/>
  <c r="P1220" i="19"/>
  <c r="P1221" i="19"/>
  <c r="P1222" i="19"/>
  <c r="P1223" i="19"/>
  <c r="P1224" i="19"/>
  <c r="P1225" i="19"/>
  <c r="P1226" i="19"/>
  <c r="P1227" i="19"/>
  <c r="P1228" i="19"/>
  <c r="P1229" i="19"/>
  <c r="P1230" i="19"/>
  <c r="P1231" i="19"/>
  <c r="P1232" i="19"/>
  <c r="P1233" i="19"/>
  <c r="P1234" i="19"/>
  <c r="P1235" i="19"/>
  <c r="P1236" i="19"/>
  <c r="P1237" i="19"/>
  <c r="P1238" i="19"/>
  <c r="P1239" i="19"/>
  <c r="P1240" i="19"/>
  <c r="P1241" i="19"/>
  <c r="P1242" i="19"/>
  <c r="P1243" i="19"/>
  <c r="P1244" i="19"/>
  <c r="P1245" i="19"/>
  <c r="P1246" i="19"/>
  <c r="P1247" i="19"/>
  <c r="P1248" i="19"/>
  <c r="P1249" i="19"/>
  <c r="P1250" i="19"/>
  <c r="P1251" i="19"/>
  <c r="P1252" i="19"/>
  <c r="P1253" i="19"/>
  <c r="P1254" i="19"/>
  <c r="P1255" i="19"/>
  <c r="P1256" i="19"/>
  <c r="P1257" i="19"/>
  <c r="P1258" i="19"/>
  <c r="P1259" i="19"/>
  <c r="P1260" i="19"/>
  <c r="P1261" i="19"/>
  <c r="P1262" i="19"/>
  <c r="P1263" i="19"/>
  <c r="P1264" i="19"/>
  <c r="P1265" i="19"/>
  <c r="P1266" i="19"/>
  <c r="P1267" i="19"/>
  <c r="P1268" i="19"/>
  <c r="P1269" i="19"/>
  <c r="P1270" i="19"/>
  <c r="P1271" i="19"/>
  <c r="P1272" i="19"/>
  <c r="P1273" i="19"/>
  <c r="P1274" i="19"/>
  <c r="P1275" i="19"/>
  <c r="P1276" i="19"/>
  <c r="P1277" i="19"/>
  <c r="P1278" i="19"/>
  <c r="P1279" i="19"/>
  <c r="P1280" i="19"/>
  <c r="P1281" i="19"/>
  <c r="P1282" i="19"/>
  <c r="P1283" i="19"/>
  <c r="P1284" i="19"/>
  <c r="P1285" i="19"/>
  <c r="P1286" i="19"/>
  <c r="P1287" i="19"/>
  <c r="P1288" i="19"/>
  <c r="P1289" i="19"/>
  <c r="P1290" i="19"/>
  <c r="P1291" i="19"/>
  <c r="P1292" i="19"/>
  <c r="P1293" i="19"/>
  <c r="P1294" i="19"/>
  <c r="P1295" i="19"/>
  <c r="P1296" i="19"/>
  <c r="P1297" i="19"/>
  <c r="P1298" i="19"/>
  <c r="P1299" i="19"/>
  <c r="P1300" i="19"/>
  <c r="P1301" i="19"/>
  <c r="P1302" i="19"/>
  <c r="P1303" i="19"/>
  <c r="P1304" i="19"/>
  <c r="P1305" i="19"/>
  <c r="P1306" i="19"/>
  <c r="P1307" i="19"/>
  <c r="P1308" i="19"/>
  <c r="P1309" i="19"/>
  <c r="P1310" i="19"/>
  <c r="P1311" i="19"/>
  <c r="P1312" i="19"/>
  <c r="P1313" i="19"/>
  <c r="P1314" i="19"/>
  <c r="P1315" i="19"/>
  <c r="P1316" i="19"/>
  <c r="P1317" i="19"/>
  <c r="P1318" i="19"/>
  <c r="P1319" i="19"/>
  <c r="P1320" i="19"/>
  <c r="P1321" i="19"/>
  <c r="P1322" i="19"/>
  <c r="P1323" i="19"/>
  <c r="P1324" i="19"/>
  <c r="P1325" i="19"/>
  <c r="P1326" i="19"/>
  <c r="P1327" i="19"/>
  <c r="P1328" i="19"/>
  <c r="P1329" i="19"/>
  <c r="P1330" i="19"/>
  <c r="P1331" i="19"/>
  <c r="P1332" i="19"/>
  <c r="P1333" i="19"/>
  <c r="P1334" i="19"/>
  <c r="P1335" i="19"/>
  <c r="P1336" i="19"/>
  <c r="P1337" i="19"/>
  <c r="P1338" i="19"/>
  <c r="P1339" i="19"/>
  <c r="P1340" i="19"/>
  <c r="P1341" i="19"/>
  <c r="P1342" i="19"/>
  <c r="P1343" i="19"/>
  <c r="P1344" i="19"/>
  <c r="P1345" i="19"/>
  <c r="P1346" i="19"/>
  <c r="P1347" i="19"/>
  <c r="P1348" i="19"/>
  <c r="P1349" i="19"/>
  <c r="P1350" i="19"/>
  <c r="P1351" i="19"/>
  <c r="P1352" i="19"/>
  <c r="P1353" i="19"/>
  <c r="P1354" i="19"/>
  <c r="P1355" i="19"/>
  <c r="P1356" i="19"/>
  <c r="P1357" i="19"/>
  <c r="P1358" i="19"/>
  <c r="P1359" i="19"/>
  <c r="P1360" i="19"/>
  <c r="P1361" i="19"/>
  <c r="P1362" i="19"/>
  <c r="P1363" i="19"/>
  <c r="P1364" i="19"/>
  <c r="P1365" i="19"/>
  <c r="P1366" i="19"/>
  <c r="P1367" i="19"/>
  <c r="P1368" i="19"/>
  <c r="P1369" i="19"/>
  <c r="P1370" i="19"/>
  <c r="P1371" i="19"/>
  <c r="P1372" i="19"/>
  <c r="P1373" i="19"/>
  <c r="P1374" i="19"/>
  <c r="P1375" i="19"/>
  <c r="P1376" i="19"/>
  <c r="P1377" i="19"/>
  <c r="P1378" i="19"/>
  <c r="P1379" i="19"/>
  <c r="P1380" i="19"/>
  <c r="P1381" i="19"/>
  <c r="P1382" i="19"/>
  <c r="P1383" i="19"/>
  <c r="P1384" i="19"/>
  <c r="P1385" i="19"/>
  <c r="P1386" i="19"/>
  <c r="P1387" i="19"/>
  <c r="P1388" i="19"/>
  <c r="P1389" i="19"/>
  <c r="P1390" i="19"/>
  <c r="P1391" i="19"/>
  <c r="P1392" i="19"/>
  <c r="P1393" i="19"/>
  <c r="P1394" i="19"/>
  <c r="P1395" i="19"/>
  <c r="P1396" i="19"/>
  <c r="P1397" i="19"/>
  <c r="P1398" i="19"/>
  <c r="P1399" i="19"/>
  <c r="P1400" i="19"/>
  <c r="P1401" i="19"/>
  <c r="P1402" i="19"/>
  <c r="P1403" i="19"/>
  <c r="P1404" i="19"/>
  <c r="P1405" i="19"/>
  <c r="P1406" i="19"/>
  <c r="P1407" i="19"/>
  <c r="P1408" i="19"/>
  <c r="P1409" i="19"/>
  <c r="P1410" i="19"/>
  <c r="P1411" i="19"/>
  <c r="P1412" i="19"/>
  <c r="P1413" i="19"/>
  <c r="P1414" i="19"/>
  <c r="P1415" i="19"/>
  <c r="P1416" i="19"/>
  <c r="P1417" i="19"/>
  <c r="P1418" i="19"/>
  <c r="P1419" i="19"/>
  <c r="P1420" i="19"/>
  <c r="P1421" i="19"/>
  <c r="P1422" i="19"/>
  <c r="P1423" i="19"/>
  <c r="P1424" i="19"/>
  <c r="P1425" i="19"/>
  <c r="P1426" i="19"/>
  <c r="P1427" i="19"/>
  <c r="P1428" i="19"/>
  <c r="P1429" i="19"/>
  <c r="P1430" i="19"/>
  <c r="P1431" i="19"/>
  <c r="P1432" i="19"/>
  <c r="P1433" i="19"/>
  <c r="P1434" i="19"/>
  <c r="P1435" i="19"/>
  <c r="P1436" i="19"/>
  <c r="P1437" i="19"/>
  <c r="P1438" i="19"/>
  <c r="P1439" i="19"/>
  <c r="P1440" i="19"/>
  <c r="P1441" i="19"/>
  <c r="P1442" i="19"/>
  <c r="P1443" i="19"/>
  <c r="P1444" i="19"/>
  <c r="P1445" i="19"/>
  <c r="P1446" i="19"/>
  <c r="P1447" i="19"/>
  <c r="P1448" i="19"/>
  <c r="P1449" i="19"/>
  <c r="P1450" i="19"/>
  <c r="P1451" i="19"/>
  <c r="P1452" i="19"/>
  <c r="P1453" i="19"/>
  <c r="P1454" i="19"/>
  <c r="P1455" i="19"/>
  <c r="P1456" i="19"/>
  <c r="P1457" i="19"/>
  <c r="P1458" i="19"/>
  <c r="P1459" i="19"/>
  <c r="P1460" i="19"/>
  <c r="P1461" i="19"/>
  <c r="P1462" i="19"/>
  <c r="P1463" i="19"/>
  <c r="P1464" i="19"/>
  <c r="P1465" i="19"/>
  <c r="P1466" i="19"/>
  <c r="P1467" i="19"/>
  <c r="P1468" i="19"/>
  <c r="P1469" i="19"/>
  <c r="P1470" i="19"/>
  <c r="P1471" i="19"/>
  <c r="P1472" i="19"/>
  <c r="P1473" i="19"/>
  <c r="P1474" i="19"/>
  <c r="P1475" i="19"/>
  <c r="P1476" i="19"/>
  <c r="P1477" i="19"/>
  <c r="P1478" i="19"/>
  <c r="P1479" i="19"/>
  <c r="P1480" i="19"/>
  <c r="P1481" i="19"/>
  <c r="P1482" i="19"/>
  <c r="P1483" i="19"/>
  <c r="P1484" i="19"/>
  <c r="P1485" i="19"/>
  <c r="P1486" i="19"/>
  <c r="P1487" i="19"/>
  <c r="P1488" i="19"/>
  <c r="P1489" i="19"/>
  <c r="P1490" i="19"/>
  <c r="P1491" i="19"/>
  <c r="P1492" i="19"/>
  <c r="P1493" i="19"/>
  <c r="P1494" i="19"/>
  <c r="P1495" i="19"/>
  <c r="P1496" i="19"/>
  <c r="P1497" i="19"/>
  <c r="P1498" i="19"/>
  <c r="P1499" i="19"/>
  <c r="P1500" i="19"/>
  <c r="P1501" i="19"/>
  <c r="P1502" i="19"/>
  <c r="P1503" i="19"/>
  <c r="P1504" i="19"/>
  <c r="P1505" i="19"/>
  <c r="P1506" i="19"/>
  <c r="P1507" i="19"/>
  <c r="P1508" i="19"/>
  <c r="P1509" i="19"/>
  <c r="P1510" i="19"/>
  <c r="P1511" i="19"/>
  <c r="P1512" i="19"/>
  <c r="P1513" i="19"/>
  <c r="P1514" i="19"/>
  <c r="P1515" i="19"/>
  <c r="P1516" i="19"/>
  <c r="P1517" i="19"/>
  <c r="P1518" i="19"/>
  <c r="P1519" i="19"/>
  <c r="P1520" i="19"/>
  <c r="P1521" i="19"/>
  <c r="P1522" i="19"/>
  <c r="P1523" i="19"/>
  <c r="P1524" i="19"/>
  <c r="P1525" i="19"/>
  <c r="P1526" i="19"/>
  <c r="P1527" i="19"/>
  <c r="P1528" i="19"/>
  <c r="P1529" i="19"/>
  <c r="P1530" i="19"/>
  <c r="P1531" i="19"/>
  <c r="P1532" i="19"/>
  <c r="P1533" i="19"/>
  <c r="P1534" i="19"/>
  <c r="P1535" i="19"/>
  <c r="P1536" i="19"/>
  <c r="P1537" i="19"/>
  <c r="P1538" i="19"/>
  <c r="P1539" i="19"/>
  <c r="P1540" i="19"/>
  <c r="P1541" i="19"/>
  <c r="P1542" i="19"/>
  <c r="P1543" i="19"/>
  <c r="P1544" i="19"/>
  <c r="P1545" i="19"/>
  <c r="P1546" i="19"/>
  <c r="P1547" i="19"/>
  <c r="P1548" i="19"/>
  <c r="P1549" i="19"/>
  <c r="P1550" i="19"/>
  <c r="P1551" i="19"/>
  <c r="P1552" i="19"/>
  <c r="P1553" i="19"/>
  <c r="P1554" i="19"/>
  <c r="P1555" i="19"/>
  <c r="P1556" i="19"/>
  <c r="P1557" i="19"/>
  <c r="P1558" i="19"/>
  <c r="P1559" i="19"/>
  <c r="P1560" i="19"/>
  <c r="P1561" i="19"/>
  <c r="P1562" i="19"/>
  <c r="P1563" i="19"/>
  <c r="P1564" i="19"/>
  <c r="P1565" i="19"/>
  <c r="P1566" i="19"/>
  <c r="P1567" i="19"/>
  <c r="P1568" i="19"/>
  <c r="P1569" i="19"/>
  <c r="P1570" i="19"/>
  <c r="P1571" i="19"/>
  <c r="P1572" i="19"/>
  <c r="P1573" i="19"/>
  <c r="P1574" i="19"/>
  <c r="P1575" i="19"/>
  <c r="P1576" i="19"/>
  <c r="P1577" i="19"/>
  <c r="P1578" i="19"/>
  <c r="P1579" i="19"/>
  <c r="P1580" i="19"/>
  <c r="P1581" i="19"/>
  <c r="P1582" i="19"/>
  <c r="P1583" i="19"/>
  <c r="P1584" i="19"/>
  <c r="P1585" i="19"/>
  <c r="P1586" i="19"/>
  <c r="P1587" i="19"/>
  <c r="P1588" i="19"/>
  <c r="P1589" i="19"/>
  <c r="P1590" i="19"/>
  <c r="P1591" i="19"/>
  <c r="P1592" i="19"/>
  <c r="P1593" i="19"/>
  <c r="P1594" i="19"/>
  <c r="P1595" i="19"/>
  <c r="P1596" i="19"/>
  <c r="P1597" i="19"/>
  <c r="P1598" i="19"/>
  <c r="P1599" i="19"/>
  <c r="P1600" i="19"/>
  <c r="P1601" i="19"/>
  <c r="P1602" i="19"/>
  <c r="P1603" i="19"/>
  <c r="P1604" i="19"/>
  <c r="P1605" i="19"/>
  <c r="P1606" i="19"/>
  <c r="P1607" i="19"/>
  <c r="P1608" i="19"/>
  <c r="P1609" i="19"/>
  <c r="P1610" i="19"/>
  <c r="P1611" i="19"/>
  <c r="P1612" i="19"/>
  <c r="P1613" i="19"/>
  <c r="P1614" i="19"/>
  <c r="P1615" i="19"/>
  <c r="P1616" i="19"/>
  <c r="P1617" i="19"/>
  <c r="P1618" i="19"/>
  <c r="P1619" i="19"/>
  <c r="P1620" i="19"/>
  <c r="P1621" i="19"/>
  <c r="P1622" i="19"/>
  <c r="P1623" i="19"/>
  <c r="P1624" i="19"/>
  <c r="P1625" i="19"/>
  <c r="P1626" i="19"/>
  <c r="P1627" i="19"/>
  <c r="P1628" i="19"/>
  <c r="P1629" i="19"/>
  <c r="P1630" i="19"/>
  <c r="P1631" i="19"/>
  <c r="P1632" i="19"/>
  <c r="P1633" i="19"/>
  <c r="P1634" i="19"/>
  <c r="P1635" i="19"/>
  <c r="P1636" i="19"/>
  <c r="P1637" i="19"/>
  <c r="P1638" i="19"/>
  <c r="P1639" i="19"/>
  <c r="P1640" i="19"/>
  <c r="P1641" i="19"/>
  <c r="P1642" i="19"/>
  <c r="P1643" i="19"/>
  <c r="P1644" i="19"/>
  <c r="P1645" i="19"/>
  <c r="P1646" i="19"/>
  <c r="P1647" i="19"/>
  <c r="P1648" i="19"/>
  <c r="P1649" i="19"/>
  <c r="P1650" i="19"/>
  <c r="P1651" i="19"/>
  <c r="P1652" i="19"/>
  <c r="P1653" i="19"/>
  <c r="P1654" i="19"/>
  <c r="P1655" i="19"/>
  <c r="P1656" i="19"/>
  <c r="P1657" i="19"/>
  <c r="P1658" i="19"/>
  <c r="P1659" i="19"/>
  <c r="P1660" i="19"/>
  <c r="P1661" i="19"/>
  <c r="P1662" i="19"/>
  <c r="P1663" i="19"/>
  <c r="P1664" i="19"/>
  <c r="P1665" i="19"/>
  <c r="P1666" i="19"/>
  <c r="P1667" i="19"/>
  <c r="P1668" i="19"/>
  <c r="P1669" i="19"/>
  <c r="P1670" i="19"/>
  <c r="P1671" i="19"/>
  <c r="P1672" i="19"/>
  <c r="P1673" i="19"/>
  <c r="P1674" i="19"/>
  <c r="P1675" i="19"/>
  <c r="P1676" i="19"/>
  <c r="P1677" i="19"/>
  <c r="P1678" i="19"/>
  <c r="P1679" i="19"/>
  <c r="P1680" i="19"/>
  <c r="P1681" i="19"/>
  <c r="P1682" i="19"/>
  <c r="P1683" i="19"/>
  <c r="P1684" i="19"/>
  <c r="P1685" i="19"/>
  <c r="P1686" i="19"/>
  <c r="P1687" i="19"/>
  <c r="P1688" i="19"/>
  <c r="P1689" i="19"/>
  <c r="P1690" i="19"/>
  <c r="P1691" i="19"/>
  <c r="P1692" i="19"/>
  <c r="P1693" i="19"/>
  <c r="P1694" i="19"/>
  <c r="P1695" i="19"/>
  <c r="P1696" i="19"/>
  <c r="P1697" i="19"/>
  <c r="P1698" i="19"/>
  <c r="P1699" i="19"/>
  <c r="P1700" i="19"/>
  <c r="P1701" i="19"/>
  <c r="P1702" i="19"/>
  <c r="P1703" i="19"/>
  <c r="P1704" i="19"/>
  <c r="P1705" i="19"/>
  <c r="P1706" i="19"/>
  <c r="P1707" i="19"/>
  <c r="P1708" i="19"/>
  <c r="P1709" i="19"/>
  <c r="P1710" i="19"/>
  <c r="P1711" i="19"/>
  <c r="P1712" i="19"/>
  <c r="P1713" i="19"/>
  <c r="P1714" i="19"/>
  <c r="P1715" i="19"/>
  <c r="P1716" i="19"/>
  <c r="P1717" i="19"/>
  <c r="P1718" i="19"/>
  <c r="P1719" i="19"/>
  <c r="P1720" i="19"/>
  <c r="P1721" i="19"/>
  <c r="P1722" i="19"/>
  <c r="P1723" i="19"/>
  <c r="P1724" i="19"/>
  <c r="P1725" i="19"/>
  <c r="P1726" i="19"/>
  <c r="P1727" i="19"/>
  <c r="P1728" i="19"/>
  <c r="P1729" i="19"/>
  <c r="P1730" i="19"/>
  <c r="P1731" i="19"/>
  <c r="P1732" i="19"/>
  <c r="P1733" i="19"/>
  <c r="P1734" i="19"/>
  <c r="P1735" i="19"/>
  <c r="P1736" i="19"/>
  <c r="P1737" i="19"/>
  <c r="P1738" i="19"/>
  <c r="P1739" i="19"/>
  <c r="P1740" i="19"/>
  <c r="P1741" i="19"/>
  <c r="P1742" i="19"/>
  <c r="P1743" i="19"/>
  <c r="P1744" i="19"/>
  <c r="P1745" i="19"/>
  <c r="P1746" i="19"/>
  <c r="P1747" i="19"/>
  <c r="P1748" i="19"/>
  <c r="P1749" i="19"/>
  <c r="P1750" i="19"/>
  <c r="P1751" i="19"/>
  <c r="P1752" i="19"/>
  <c r="P1753" i="19"/>
  <c r="P1754" i="19"/>
  <c r="P1755" i="19"/>
  <c r="P1756" i="19"/>
  <c r="P1757" i="19"/>
  <c r="P1758" i="19"/>
  <c r="P1759" i="19"/>
  <c r="P1760" i="19"/>
  <c r="P1761" i="19"/>
  <c r="P1762" i="19"/>
  <c r="P1763" i="19"/>
  <c r="P1764" i="19"/>
  <c r="P1765" i="19"/>
  <c r="P1766" i="19"/>
  <c r="P1767" i="19"/>
  <c r="P1768" i="19"/>
  <c r="P1769" i="19"/>
  <c r="P1770" i="19"/>
  <c r="P1771" i="19"/>
  <c r="P1772" i="19"/>
  <c r="P1773" i="19"/>
  <c r="P1774" i="19"/>
  <c r="P1775" i="19"/>
  <c r="P1776" i="19"/>
  <c r="P1777" i="19"/>
  <c r="P1778" i="19"/>
  <c r="P1779" i="19"/>
  <c r="P1780" i="19"/>
  <c r="P1781" i="19"/>
  <c r="P1782" i="19"/>
  <c r="P1783" i="19"/>
  <c r="P1784" i="19"/>
  <c r="P1785" i="19"/>
  <c r="P1786" i="19"/>
  <c r="P1787" i="19"/>
  <c r="P1788" i="19"/>
  <c r="P1789" i="19"/>
  <c r="P1790" i="19"/>
  <c r="P1791" i="19"/>
  <c r="P1792" i="19"/>
  <c r="P1793" i="19"/>
  <c r="P1794" i="19"/>
  <c r="P1795" i="19"/>
  <c r="P1796" i="19"/>
  <c r="P1797" i="19"/>
  <c r="P1798" i="19"/>
  <c r="P1799" i="19"/>
  <c r="P1800" i="19"/>
  <c r="P1801" i="19"/>
  <c r="P1802" i="19"/>
  <c r="P1803" i="19"/>
  <c r="P1804" i="19"/>
  <c r="P1805" i="19"/>
  <c r="P1806" i="19"/>
  <c r="P1807" i="19"/>
  <c r="P1808" i="19"/>
  <c r="P1809" i="19"/>
  <c r="P1810" i="19"/>
  <c r="P1811" i="19"/>
  <c r="P1812" i="19"/>
  <c r="P1813" i="19"/>
  <c r="P1814" i="19"/>
  <c r="P1815" i="19"/>
  <c r="P1816" i="19"/>
  <c r="P1817" i="19"/>
  <c r="P1818" i="19"/>
  <c r="P1819" i="19"/>
  <c r="P1820" i="19"/>
  <c r="P1821" i="19"/>
  <c r="P1822" i="19"/>
  <c r="P1823" i="19"/>
  <c r="P1824" i="19"/>
  <c r="P1825" i="19"/>
  <c r="P1826" i="19"/>
  <c r="P1827" i="19"/>
  <c r="P1828" i="19"/>
  <c r="P1829" i="19"/>
  <c r="P1830" i="19"/>
  <c r="P1831" i="19"/>
  <c r="P1832" i="19"/>
  <c r="P1833" i="19"/>
  <c r="P1834" i="19"/>
  <c r="P1835" i="19"/>
  <c r="P1836" i="19"/>
  <c r="P1837" i="19"/>
  <c r="P1838" i="19"/>
  <c r="P1839" i="19"/>
  <c r="P1840" i="19"/>
  <c r="P1841" i="19"/>
  <c r="P1842" i="19"/>
  <c r="P1843" i="19"/>
  <c r="P1844" i="19"/>
  <c r="P1845" i="19"/>
  <c r="P1846" i="19"/>
  <c r="P1847" i="19"/>
  <c r="P1848" i="19"/>
  <c r="P1849" i="19"/>
  <c r="P1850" i="19"/>
  <c r="P1851" i="19"/>
  <c r="P1852" i="19"/>
  <c r="P1853" i="19"/>
  <c r="P1854" i="19"/>
  <c r="P1855" i="19"/>
  <c r="P1856" i="19"/>
  <c r="P1857" i="19"/>
  <c r="P1858" i="19"/>
  <c r="P1859" i="19"/>
  <c r="P1860" i="19"/>
  <c r="P1861" i="19"/>
  <c r="P1862" i="19"/>
  <c r="P1863" i="19"/>
  <c r="P1864" i="19"/>
  <c r="P1865" i="19"/>
  <c r="P1866" i="19"/>
  <c r="P1867" i="19"/>
  <c r="P1868" i="19"/>
  <c r="P1869" i="19"/>
  <c r="P1870" i="19"/>
  <c r="P1871" i="19"/>
  <c r="P1872" i="19"/>
  <c r="P1873" i="19"/>
  <c r="P1874" i="19"/>
  <c r="P1875" i="19"/>
  <c r="P1876" i="19"/>
  <c r="P1877" i="19"/>
  <c r="P1878" i="19"/>
  <c r="P1879" i="19"/>
  <c r="P1880" i="19"/>
  <c r="P1881" i="19"/>
  <c r="P1882" i="19"/>
  <c r="P1883" i="19"/>
  <c r="P1884" i="19"/>
  <c r="P1885" i="19"/>
  <c r="P1886" i="19"/>
  <c r="P1887" i="19"/>
  <c r="P1888" i="19"/>
  <c r="P1889" i="19"/>
  <c r="P1890" i="19"/>
  <c r="P1891" i="19"/>
  <c r="P1892" i="19"/>
  <c r="P1893" i="19"/>
  <c r="P1894" i="19"/>
  <c r="P1895" i="19"/>
  <c r="P1896" i="19"/>
  <c r="P1897" i="19"/>
  <c r="P1898" i="19"/>
  <c r="P1899" i="19"/>
  <c r="P1900" i="19"/>
  <c r="P1901" i="19"/>
  <c r="P1902" i="19"/>
  <c r="P1903" i="19"/>
  <c r="P1904" i="19"/>
  <c r="P1905" i="19"/>
  <c r="P1906" i="19"/>
  <c r="P1907" i="19"/>
  <c r="P1908" i="19"/>
  <c r="P1909" i="19"/>
  <c r="P1910" i="19"/>
  <c r="P1911" i="19"/>
  <c r="P1912" i="19"/>
  <c r="P1913" i="19"/>
  <c r="P1914" i="19"/>
  <c r="P1915" i="19"/>
  <c r="P1916" i="19"/>
  <c r="P1917" i="19"/>
  <c r="P1918" i="19"/>
  <c r="P1919" i="19"/>
  <c r="P1920" i="19"/>
  <c r="P1921" i="19"/>
  <c r="P1922" i="19"/>
  <c r="P1923" i="19"/>
  <c r="P1924" i="19"/>
  <c r="P1925" i="19"/>
  <c r="P1926" i="19"/>
  <c r="P1927" i="19"/>
  <c r="P1928" i="19"/>
  <c r="P1929" i="19"/>
  <c r="P1930" i="19"/>
  <c r="P1931" i="19"/>
  <c r="P1932" i="19"/>
  <c r="P1933" i="19"/>
  <c r="P1934" i="19"/>
  <c r="P1935" i="19"/>
  <c r="P1936" i="19"/>
  <c r="P1937" i="19"/>
  <c r="P1938" i="19"/>
  <c r="P1939" i="19"/>
  <c r="P1940" i="19"/>
  <c r="P1941" i="19"/>
  <c r="P1942" i="19"/>
  <c r="P1943" i="19"/>
  <c r="P1944" i="19"/>
  <c r="P1945" i="19"/>
  <c r="P1946" i="19"/>
  <c r="P1947" i="19"/>
  <c r="P1948" i="19"/>
  <c r="P1949" i="19"/>
  <c r="P1950" i="19"/>
  <c r="P1951" i="19"/>
  <c r="P1952" i="19"/>
  <c r="P1953" i="19"/>
  <c r="P1954" i="19"/>
  <c r="P1955" i="19"/>
  <c r="P1956" i="19"/>
  <c r="P1957" i="19"/>
  <c r="P1958" i="19"/>
  <c r="P1959" i="19"/>
  <c r="P1960" i="19"/>
  <c r="P1961" i="19"/>
  <c r="P1962" i="19"/>
  <c r="P1963" i="19"/>
  <c r="P1964" i="19"/>
  <c r="P1965" i="19"/>
  <c r="P1966" i="19"/>
  <c r="P1967" i="19"/>
  <c r="P1968" i="19"/>
  <c r="P1969" i="19"/>
  <c r="P1970" i="19"/>
  <c r="P1971" i="19"/>
  <c r="P1972" i="19"/>
  <c r="P1973" i="19"/>
  <c r="P1974" i="19"/>
  <c r="P1975" i="19"/>
  <c r="P1976" i="19"/>
  <c r="P1977" i="19"/>
  <c r="P1978" i="19"/>
  <c r="P1979" i="19"/>
  <c r="P1980" i="19"/>
  <c r="P1981" i="19"/>
  <c r="P1982" i="19"/>
  <c r="P1983" i="19"/>
  <c r="P1984" i="19"/>
  <c r="P1985" i="19"/>
  <c r="P1986" i="19"/>
  <c r="P1987" i="19"/>
  <c r="P1988" i="19"/>
  <c r="P1989" i="19"/>
  <c r="P1990" i="19"/>
  <c r="P1991" i="19"/>
  <c r="P1992" i="19"/>
  <c r="P1993" i="19"/>
  <c r="P1994" i="19"/>
  <c r="P1995" i="19"/>
  <c r="P1996" i="19"/>
  <c r="P1997" i="19"/>
  <c r="P1998" i="19"/>
  <c r="P1999" i="19"/>
  <c r="P2000" i="19"/>
  <c r="P2001" i="19"/>
  <c r="O2" i="19"/>
  <c r="O3" i="19"/>
  <c r="O4" i="19"/>
  <c r="O5" i="19"/>
  <c r="O6" i="19"/>
  <c r="O7" i="19"/>
  <c r="O8" i="19"/>
  <c r="O9" i="19"/>
  <c r="O10" i="19"/>
  <c r="O11" i="19"/>
  <c r="O12" i="19"/>
  <c r="O13" i="19"/>
  <c r="O14" i="19"/>
  <c r="O15" i="19"/>
  <c r="O16" i="19"/>
  <c r="O17" i="19"/>
  <c r="O18" i="19"/>
  <c r="O19" i="19"/>
  <c r="O20" i="19"/>
  <c r="O21" i="19"/>
  <c r="O22" i="19"/>
  <c r="O23" i="19"/>
  <c r="O24" i="19"/>
  <c r="O25" i="19"/>
  <c r="O26" i="19"/>
  <c r="O27" i="19"/>
  <c r="O28" i="19"/>
  <c r="O29" i="19"/>
  <c r="O30" i="19"/>
  <c r="O31" i="19"/>
  <c r="O32" i="19"/>
  <c r="O33" i="19"/>
  <c r="O34" i="19"/>
  <c r="O35" i="19"/>
  <c r="O36" i="19"/>
  <c r="O37" i="19"/>
  <c r="O38" i="19"/>
  <c r="O39" i="19"/>
  <c r="O40" i="19"/>
  <c r="O41" i="19"/>
  <c r="O42" i="19"/>
  <c r="O43" i="19"/>
  <c r="O44" i="19"/>
  <c r="O45" i="19"/>
  <c r="O46" i="19"/>
  <c r="O47" i="19"/>
  <c r="O48" i="19"/>
  <c r="O49" i="19"/>
  <c r="O50" i="19"/>
  <c r="O51" i="19"/>
  <c r="O52" i="19"/>
  <c r="O53" i="19"/>
  <c r="O54" i="19"/>
  <c r="O55" i="19"/>
  <c r="O56" i="19"/>
  <c r="O57" i="19"/>
  <c r="O58" i="19"/>
  <c r="O59" i="19"/>
  <c r="O60" i="19"/>
  <c r="O61" i="19"/>
  <c r="O62" i="19"/>
  <c r="O63" i="19"/>
  <c r="O64" i="19"/>
  <c r="O65" i="19"/>
  <c r="O66" i="19"/>
  <c r="O67" i="19"/>
  <c r="O68" i="19"/>
  <c r="O69" i="19"/>
  <c r="O70" i="19"/>
  <c r="O71" i="19"/>
  <c r="O72" i="19"/>
  <c r="O73" i="19"/>
  <c r="O74" i="19"/>
  <c r="O75" i="19"/>
  <c r="O76" i="19"/>
  <c r="O77" i="19"/>
  <c r="O78" i="19"/>
  <c r="O79" i="19"/>
  <c r="O80" i="19"/>
  <c r="O81" i="19"/>
  <c r="O82" i="19"/>
  <c r="O83" i="19"/>
  <c r="O84" i="19"/>
  <c r="O85" i="19"/>
  <c r="O86" i="19"/>
  <c r="O87" i="19"/>
  <c r="O88" i="19"/>
  <c r="O89" i="19"/>
  <c r="O90" i="19"/>
  <c r="O91" i="19"/>
  <c r="O92" i="19"/>
  <c r="O93" i="19"/>
  <c r="O94" i="19"/>
  <c r="O95" i="19"/>
  <c r="O96" i="19"/>
  <c r="O97" i="19"/>
  <c r="O98" i="19"/>
  <c r="O99" i="19"/>
  <c r="O100" i="19"/>
  <c r="O101" i="19"/>
  <c r="O102" i="19"/>
  <c r="O103" i="19"/>
  <c r="O104" i="19"/>
  <c r="O105" i="19"/>
  <c r="O106" i="19"/>
  <c r="O107" i="19"/>
  <c r="O108" i="19"/>
  <c r="O109" i="19"/>
  <c r="O110" i="19"/>
  <c r="O111" i="19"/>
  <c r="O112" i="19"/>
  <c r="O113" i="19"/>
  <c r="O114" i="19"/>
  <c r="O115" i="19"/>
  <c r="O116" i="19"/>
  <c r="O117" i="19"/>
  <c r="O118" i="19"/>
  <c r="O119" i="19"/>
  <c r="O120" i="19"/>
  <c r="O121" i="19"/>
  <c r="O122" i="19"/>
  <c r="O123" i="19"/>
  <c r="O124" i="19"/>
  <c r="O125" i="19"/>
  <c r="O126" i="19"/>
  <c r="O127" i="19"/>
  <c r="O128" i="19"/>
  <c r="O129" i="19"/>
  <c r="O130" i="19"/>
  <c r="O131" i="19"/>
  <c r="O132" i="19"/>
  <c r="O133" i="19"/>
  <c r="O134" i="19"/>
  <c r="O135" i="19"/>
  <c r="O136" i="19"/>
  <c r="O137" i="19"/>
  <c r="O138" i="19"/>
  <c r="O139" i="19"/>
  <c r="O140" i="19"/>
  <c r="O141" i="19"/>
  <c r="O142" i="19"/>
  <c r="O143" i="19"/>
  <c r="O144" i="19"/>
  <c r="O145" i="19"/>
  <c r="O146" i="19"/>
  <c r="O147" i="19"/>
  <c r="O148" i="19"/>
  <c r="O149" i="19"/>
  <c r="O150" i="19"/>
  <c r="O151" i="19"/>
  <c r="O152" i="19"/>
  <c r="O153" i="19"/>
  <c r="O154" i="19"/>
  <c r="O155" i="19"/>
  <c r="O156" i="19"/>
  <c r="O157" i="19"/>
  <c r="O158" i="19"/>
  <c r="O159" i="19"/>
  <c r="O160" i="19"/>
  <c r="O161" i="19"/>
  <c r="O162" i="19"/>
  <c r="O163" i="19"/>
  <c r="O164" i="19"/>
  <c r="O165" i="19"/>
  <c r="O166" i="19"/>
  <c r="O167" i="19"/>
  <c r="O168" i="19"/>
  <c r="O169" i="19"/>
  <c r="O170" i="19"/>
  <c r="O171" i="19"/>
  <c r="O172" i="19"/>
  <c r="O173" i="19"/>
  <c r="O174" i="19"/>
  <c r="O175" i="19"/>
  <c r="O176" i="19"/>
  <c r="O177" i="19"/>
  <c r="O178" i="19"/>
  <c r="O179" i="19"/>
  <c r="O180" i="19"/>
  <c r="O181" i="19"/>
  <c r="O182" i="19"/>
  <c r="O183" i="19"/>
  <c r="O184" i="19"/>
  <c r="O185" i="19"/>
  <c r="O186" i="19"/>
  <c r="O187" i="19"/>
  <c r="O188" i="19"/>
  <c r="O189" i="19"/>
  <c r="O190" i="19"/>
  <c r="O191" i="19"/>
  <c r="O192" i="19"/>
  <c r="O193" i="19"/>
  <c r="O194" i="19"/>
  <c r="O195" i="19"/>
  <c r="O196" i="19"/>
  <c r="O197" i="19"/>
  <c r="O198" i="19"/>
  <c r="O199" i="19"/>
  <c r="O200" i="19"/>
  <c r="O201" i="19"/>
  <c r="O202" i="19"/>
  <c r="O203" i="19"/>
  <c r="O204" i="19"/>
  <c r="O205" i="19"/>
  <c r="O206" i="19"/>
  <c r="O207" i="19"/>
  <c r="O208" i="19"/>
  <c r="O209" i="19"/>
  <c r="O210" i="19"/>
  <c r="O211" i="19"/>
  <c r="O212" i="19"/>
  <c r="O213" i="19"/>
  <c r="O214" i="19"/>
  <c r="O215" i="19"/>
  <c r="O216" i="19"/>
  <c r="O217" i="19"/>
  <c r="O218" i="19"/>
  <c r="O219" i="19"/>
  <c r="O220" i="19"/>
  <c r="O221" i="19"/>
  <c r="O222" i="19"/>
  <c r="O223" i="19"/>
  <c r="O224" i="19"/>
  <c r="O225" i="19"/>
  <c r="O226" i="19"/>
  <c r="O227" i="19"/>
  <c r="O228" i="19"/>
  <c r="O229" i="19"/>
  <c r="O230" i="19"/>
  <c r="O231" i="19"/>
  <c r="O232" i="19"/>
  <c r="O233" i="19"/>
  <c r="O234" i="19"/>
  <c r="O235" i="19"/>
  <c r="O236" i="19"/>
  <c r="O237" i="19"/>
  <c r="O238" i="19"/>
  <c r="O239" i="19"/>
  <c r="O240" i="19"/>
  <c r="O241" i="19"/>
  <c r="O242" i="19"/>
  <c r="O243" i="19"/>
  <c r="O244" i="19"/>
  <c r="O245" i="19"/>
  <c r="O246" i="19"/>
  <c r="O247" i="19"/>
  <c r="O248" i="19"/>
  <c r="O249" i="19"/>
  <c r="O250" i="19"/>
  <c r="O251" i="19"/>
  <c r="O252" i="19"/>
  <c r="O253" i="19"/>
  <c r="O254" i="19"/>
  <c r="O255" i="19"/>
  <c r="O256" i="19"/>
  <c r="O257" i="19"/>
  <c r="O258" i="19"/>
  <c r="O259" i="19"/>
  <c r="O260" i="19"/>
  <c r="O261" i="19"/>
  <c r="O262" i="19"/>
  <c r="O263" i="19"/>
  <c r="O264" i="19"/>
  <c r="O265" i="19"/>
  <c r="O266" i="19"/>
  <c r="O267" i="19"/>
  <c r="O268" i="19"/>
  <c r="O269" i="19"/>
  <c r="O270" i="19"/>
  <c r="O271" i="19"/>
  <c r="O272" i="19"/>
  <c r="O273" i="19"/>
  <c r="O274" i="19"/>
  <c r="O275" i="19"/>
  <c r="O276" i="19"/>
  <c r="O277" i="19"/>
  <c r="O278" i="19"/>
  <c r="O279" i="19"/>
  <c r="O280" i="19"/>
  <c r="O281" i="19"/>
  <c r="O282" i="19"/>
  <c r="O283" i="19"/>
  <c r="O284" i="19"/>
  <c r="O285" i="19"/>
  <c r="O286" i="19"/>
  <c r="O287" i="19"/>
  <c r="O288" i="19"/>
  <c r="O289" i="19"/>
  <c r="O290" i="19"/>
  <c r="O291" i="19"/>
  <c r="O292" i="19"/>
  <c r="O293" i="19"/>
  <c r="O294" i="19"/>
  <c r="O295" i="19"/>
  <c r="O296" i="19"/>
  <c r="O297" i="19"/>
  <c r="O298" i="19"/>
  <c r="O299" i="19"/>
  <c r="O300" i="19"/>
  <c r="O301" i="19"/>
  <c r="O302" i="19"/>
  <c r="O303" i="19"/>
  <c r="O304" i="19"/>
  <c r="O305" i="19"/>
  <c r="O306" i="19"/>
  <c r="O307" i="19"/>
  <c r="O308" i="19"/>
  <c r="O309" i="19"/>
  <c r="O310" i="19"/>
  <c r="O311" i="19"/>
  <c r="O312" i="19"/>
  <c r="O313" i="19"/>
  <c r="O314" i="19"/>
  <c r="O315" i="19"/>
  <c r="O316" i="19"/>
  <c r="O317" i="19"/>
  <c r="O318" i="19"/>
  <c r="O319" i="19"/>
  <c r="O320" i="19"/>
  <c r="O321" i="19"/>
  <c r="O322" i="19"/>
  <c r="O323" i="19"/>
  <c r="O324" i="19"/>
  <c r="O325" i="19"/>
  <c r="O326" i="19"/>
  <c r="O327" i="19"/>
  <c r="O328" i="19"/>
  <c r="O329" i="19"/>
  <c r="O330" i="19"/>
  <c r="O331" i="19"/>
  <c r="O332" i="19"/>
  <c r="O333" i="19"/>
  <c r="O334" i="19"/>
  <c r="O335" i="19"/>
  <c r="O336" i="19"/>
  <c r="O337" i="19"/>
  <c r="O338" i="19"/>
  <c r="O339" i="19"/>
  <c r="O340" i="19"/>
  <c r="O341" i="19"/>
  <c r="O342" i="19"/>
  <c r="O343" i="19"/>
  <c r="O344" i="19"/>
  <c r="O345" i="19"/>
  <c r="O346" i="19"/>
  <c r="O347" i="19"/>
  <c r="O348" i="19"/>
  <c r="O349" i="19"/>
  <c r="O350" i="19"/>
  <c r="O351" i="19"/>
  <c r="O352" i="19"/>
  <c r="O353" i="19"/>
  <c r="O354" i="19"/>
  <c r="O355" i="19"/>
  <c r="O356" i="19"/>
  <c r="O357" i="19"/>
  <c r="O358" i="19"/>
  <c r="O359" i="19"/>
  <c r="O360" i="19"/>
  <c r="O361" i="19"/>
  <c r="O362" i="19"/>
  <c r="O363" i="19"/>
  <c r="O364" i="19"/>
  <c r="O365" i="19"/>
  <c r="O366" i="19"/>
  <c r="O367" i="19"/>
  <c r="O368" i="19"/>
  <c r="O369" i="19"/>
  <c r="O370" i="19"/>
  <c r="O371" i="19"/>
  <c r="O372" i="19"/>
  <c r="O373" i="19"/>
  <c r="O374" i="19"/>
  <c r="O375" i="19"/>
  <c r="O376" i="19"/>
  <c r="O377" i="19"/>
  <c r="O378" i="19"/>
  <c r="O379" i="19"/>
  <c r="O380" i="19"/>
  <c r="O381" i="19"/>
  <c r="O382" i="19"/>
  <c r="O383" i="19"/>
  <c r="O384" i="19"/>
  <c r="O385" i="19"/>
  <c r="O386" i="19"/>
  <c r="O387" i="19"/>
  <c r="O388" i="19"/>
  <c r="O389" i="19"/>
  <c r="O390" i="19"/>
  <c r="O391" i="19"/>
  <c r="O392" i="19"/>
  <c r="O393" i="19"/>
  <c r="O394" i="19"/>
  <c r="O395" i="19"/>
  <c r="O396" i="19"/>
  <c r="O397" i="19"/>
  <c r="O398" i="19"/>
  <c r="O399" i="19"/>
  <c r="O400" i="19"/>
  <c r="O401" i="19"/>
  <c r="O402" i="19"/>
  <c r="O403" i="19"/>
  <c r="O404" i="19"/>
  <c r="O405" i="19"/>
  <c r="O406" i="19"/>
  <c r="O407" i="19"/>
  <c r="O408" i="19"/>
  <c r="O409" i="19"/>
  <c r="O410" i="19"/>
  <c r="O411" i="19"/>
  <c r="O412" i="19"/>
  <c r="O413" i="19"/>
  <c r="O414" i="19"/>
  <c r="O415" i="19"/>
  <c r="O416" i="19"/>
  <c r="O417" i="19"/>
  <c r="O418" i="19"/>
  <c r="O419" i="19"/>
  <c r="O420" i="19"/>
  <c r="O421" i="19"/>
  <c r="O422" i="19"/>
  <c r="O423" i="19"/>
  <c r="O424" i="19"/>
  <c r="O425" i="19"/>
  <c r="O426" i="19"/>
  <c r="O427" i="19"/>
  <c r="O428" i="19"/>
  <c r="O429" i="19"/>
  <c r="O430" i="19"/>
  <c r="O431" i="19"/>
  <c r="O432" i="19"/>
  <c r="O433" i="19"/>
  <c r="O434" i="19"/>
  <c r="O435" i="19"/>
  <c r="O436" i="19"/>
  <c r="O437" i="19"/>
  <c r="O438" i="19"/>
  <c r="O439" i="19"/>
  <c r="O440" i="19"/>
  <c r="O441" i="19"/>
  <c r="O442" i="19"/>
  <c r="O443" i="19"/>
  <c r="O444" i="19"/>
  <c r="O445" i="19"/>
  <c r="O446" i="19"/>
  <c r="O447" i="19"/>
  <c r="O448" i="19"/>
  <c r="O449" i="19"/>
  <c r="O450" i="19"/>
  <c r="O451" i="19"/>
  <c r="O452" i="19"/>
  <c r="O453" i="19"/>
  <c r="O454" i="19"/>
  <c r="O455" i="19"/>
  <c r="O456" i="19"/>
  <c r="O457" i="19"/>
  <c r="O458" i="19"/>
  <c r="O459" i="19"/>
  <c r="O460" i="19"/>
  <c r="O461" i="19"/>
  <c r="O462" i="19"/>
  <c r="O463" i="19"/>
  <c r="O464" i="19"/>
  <c r="O465" i="19"/>
  <c r="O466" i="19"/>
  <c r="O467" i="19"/>
  <c r="O468" i="19"/>
  <c r="O469" i="19"/>
  <c r="O470" i="19"/>
  <c r="O471" i="19"/>
  <c r="O472" i="19"/>
  <c r="O473" i="19"/>
  <c r="O474" i="19"/>
  <c r="O475" i="19"/>
  <c r="O476" i="19"/>
  <c r="O477" i="19"/>
  <c r="O478" i="19"/>
  <c r="O479" i="19"/>
  <c r="O480" i="19"/>
  <c r="O481" i="19"/>
  <c r="O482" i="19"/>
  <c r="O483" i="19"/>
  <c r="O484" i="19"/>
  <c r="O485" i="19"/>
  <c r="O486" i="19"/>
  <c r="O487" i="19"/>
  <c r="O488" i="19"/>
  <c r="O489" i="19"/>
  <c r="O490" i="19"/>
  <c r="O491" i="19"/>
  <c r="O492" i="19"/>
  <c r="O493" i="19"/>
  <c r="O494" i="19"/>
  <c r="O495" i="19"/>
  <c r="O496" i="19"/>
  <c r="O497" i="19"/>
  <c r="O498" i="19"/>
  <c r="O499" i="19"/>
  <c r="O500" i="19"/>
  <c r="O501" i="19"/>
  <c r="O502" i="19"/>
  <c r="O503" i="19"/>
  <c r="O504" i="19"/>
  <c r="O505" i="19"/>
  <c r="O506" i="19"/>
  <c r="O507" i="19"/>
  <c r="O508" i="19"/>
  <c r="O509" i="19"/>
  <c r="O510" i="19"/>
  <c r="O511" i="19"/>
  <c r="O512" i="19"/>
  <c r="O513" i="19"/>
  <c r="O514" i="19"/>
  <c r="O515" i="19"/>
  <c r="O516" i="19"/>
  <c r="O517" i="19"/>
  <c r="O518" i="19"/>
  <c r="O519" i="19"/>
  <c r="O520" i="19"/>
  <c r="O521" i="19"/>
  <c r="O522" i="19"/>
  <c r="O523" i="19"/>
  <c r="O524" i="19"/>
  <c r="O525" i="19"/>
  <c r="O526" i="19"/>
  <c r="O527" i="19"/>
  <c r="O528" i="19"/>
  <c r="O529" i="19"/>
  <c r="O530" i="19"/>
  <c r="O531" i="19"/>
  <c r="O532" i="19"/>
  <c r="O533" i="19"/>
  <c r="O534" i="19"/>
  <c r="O535" i="19"/>
  <c r="O536" i="19"/>
  <c r="O537" i="19"/>
  <c r="O538" i="19"/>
  <c r="O539" i="19"/>
  <c r="O540" i="19"/>
  <c r="O541" i="19"/>
  <c r="O542" i="19"/>
  <c r="O543" i="19"/>
  <c r="O544" i="19"/>
  <c r="O545" i="19"/>
  <c r="O546" i="19"/>
  <c r="O547" i="19"/>
  <c r="O548" i="19"/>
  <c r="O549" i="19"/>
  <c r="O550" i="19"/>
  <c r="O551" i="19"/>
  <c r="O552" i="19"/>
  <c r="O553" i="19"/>
  <c r="O554" i="19"/>
  <c r="O555" i="19"/>
  <c r="O556" i="19"/>
  <c r="O557" i="19"/>
  <c r="O558" i="19"/>
  <c r="O559" i="19"/>
  <c r="O560" i="19"/>
  <c r="O561" i="19"/>
  <c r="O562" i="19"/>
  <c r="O563" i="19"/>
  <c r="O564" i="19"/>
  <c r="O565" i="19"/>
  <c r="O566" i="19"/>
  <c r="O567" i="19"/>
  <c r="O568" i="19"/>
  <c r="O569" i="19"/>
  <c r="O570" i="19"/>
  <c r="O571" i="19"/>
  <c r="O572" i="19"/>
  <c r="O573" i="19"/>
  <c r="O574" i="19"/>
  <c r="O575" i="19"/>
  <c r="O576" i="19"/>
  <c r="O577" i="19"/>
  <c r="O578" i="19"/>
  <c r="O579" i="19"/>
  <c r="O580" i="19"/>
  <c r="O581" i="19"/>
  <c r="O582" i="19"/>
  <c r="O583" i="19"/>
  <c r="O584" i="19"/>
  <c r="O585" i="19"/>
  <c r="O586" i="19"/>
  <c r="O587" i="19"/>
  <c r="O588" i="19"/>
  <c r="O589" i="19"/>
  <c r="O590" i="19"/>
  <c r="O591" i="19"/>
  <c r="O592" i="19"/>
  <c r="O593" i="19"/>
  <c r="O594" i="19"/>
  <c r="O595" i="19"/>
  <c r="O596" i="19"/>
  <c r="O597" i="19"/>
  <c r="O598" i="19"/>
  <c r="O599" i="19"/>
  <c r="O600" i="19"/>
  <c r="O601" i="19"/>
  <c r="O602" i="19"/>
  <c r="O603" i="19"/>
  <c r="O604" i="19"/>
  <c r="O605" i="19"/>
  <c r="O606" i="19"/>
  <c r="O607" i="19"/>
  <c r="O608" i="19"/>
  <c r="O609" i="19"/>
  <c r="O610" i="19"/>
  <c r="O611" i="19"/>
  <c r="O612" i="19"/>
  <c r="O613" i="19"/>
  <c r="O614" i="19"/>
  <c r="O615" i="19"/>
  <c r="O616" i="19"/>
  <c r="O617" i="19"/>
  <c r="O618" i="19"/>
  <c r="O619" i="19"/>
  <c r="O620" i="19"/>
  <c r="O621" i="19"/>
  <c r="O622" i="19"/>
  <c r="O623" i="19"/>
  <c r="O624" i="19"/>
  <c r="O625" i="19"/>
  <c r="O626" i="19"/>
  <c r="O627" i="19"/>
  <c r="O628" i="19"/>
  <c r="O629" i="19"/>
  <c r="O630" i="19"/>
  <c r="O631" i="19"/>
  <c r="O632" i="19"/>
  <c r="O633" i="19"/>
  <c r="O634" i="19"/>
  <c r="O635" i="19"/>
  <c r="O636" i="19"/>
  <c r="O637" i="19"/>
  <c r="O638" i="19"/>
  <c r="O639" i="19"/>
  <c r="O640" i="19"/>
  <c r="O641" i="19"/>
  <c r="O642" i="19"/>
  <c r="O643" i="19"/>
  <c r="O644" i="19"/>
  <c r="O645" i="19"/>
  <c r="O646" i="19"/>
  <c r="O647" i="19"/>
  <c r="O648" i="19"/>
  <c r="O649" i="19"/>
  <c r="O650" i="19"/>
  <c r="O651" i="19"/>
  <c r="O652" i="19"/>
  <c r="O653" i="19"/>
  <c r="O654" i="19"/>
  <c r="O655" i="19"/>
  <c r="O656" i="19"/>
  <c r="O657" i="19"/>
  <c r="O658" i="19"/>
  <c r="O659" i="19"/>
  <c r="O660" i="19"/>
  <c r="O661" i="19"/>
  <c r="O662" i="19"/>
  <c r="O663" i="19"/>
  <c r="O664" i="19"/>
  <c r="O665" i="19"/>
  <c r="O666" i="19"/>
  <c r="O667" i="19"/>
  <c r="O668" i="19"/>
  <c r="O669" i="19"/>
  <c r="O670" i="19"/>
  <c r="O671" i="19"/>
  <c r="O672" i="19"/>
  <c r="O673" i="19"/>
  <c r="O674" i="19"/>
  <c r="O675" i="19"/>
  <c r="O676" i="19"/>
  <c r="O677" i="19"/>
  <c r="O678" i="19"/>
  <c r="O679" i="19"/>
  <c r="O680" i="19"/>
  <c r="O681" i="19"/>
  <c r="O682" i="19"/>
  <c r="O683" i="19"/>
  <c r="O684" i="19"/>
  <c r="O685" i="19"/>
  <c r="O686" i="19"/>
  <c r="O687" i="19"/>
  <c r="O688" i="19"/>
  <c r="O689" i="19"/>
  <c r="O690" i="19"/>
  <c r="O691" i="19"/>
  <c r="O692" i="19"/>
  <c r="O693" i="19"/>
  <c r="O694" i="19"/>
  <c r="O695" i="19"/>
  <c r="O696" i="19"/>
  <c r="O697" i="19"/>
  <c r="O698" i="19"/>
  <c r="O699" i="19"/>
  <c r="O700" i="19"/>
  <c r="O701" i="19"/>
  <c r="O702" i="19"/>
  <c r="O703" i="19"/>
  <c r="O704" i="19"/>
  <c r="O705" i="19"/>
  <c r="O706" i="19"/>
  <c r="O707" i="19"/>
  <c r="O708" i="19"/>
  <c r="O709" i="19"/>
  <c r="O710" i="19"/>
  <c r="O711" i="19"/>
  <c r="O712" i="19"/>
  <c r="O713" i="19"/>
  <c r="O714" i="19"/>
  <c r="O715" i="19"/>
  <c r="O716" i="19"/>
  <c r="O717" i="19"/>
  <c r="O718" i="19"/>
  <c r="O719" i="19"/>
  <c r="O720" i="19"/>
  <c r="O721" i="19"/>
  <c r="O722" i="19"/>
  <c r="O723" i="19"/>
  <c r="O724" i="19"/>
  <c r="O725" i="19"/>
  <c r="O726" i="19"/>
  <c r="O727" i="19"/>
  <c r="O728" i="19"/>
  <c r="O729" i="19"/>
  <c r="O730" i="19"/>
  <c r="O731" i="19"/>
  <c r="O732" i="19"/>
  <c r="O733" i="19"/>
  <c r="O734" i="19"/>
  <c r="O735" i="19"/>
  <c r="O736" i="19"/>
  <c r="O737" i="19"/>
  <c r="O738" i="19"/>
  <c r="O739" i="19"/>
  <c r="O740" i="19"/>
  <c r="O741" i="19"/>
  <c r="O742" i="19"/>
  <c r="O743" i="19"/>
  <c r="O744" i="19"/>
  <c r="O745" i="19"/>
  <c r="O746" i="19"/>
  <c r="O747" i="19"/>
  <c r="O748" i="19"/>
  <c r="O749" i="19"/>
  <c r="O750" i="19"/>
  <c r="O751" i="19"/>
  <c r="O752" i="19"/>
  <c r="O753" i="19"/>
  <c r="O754" i="19"/>
  <c r="O755" i="19"/>
  <c r="O756" i="19"/>
  <c r="O757" i="19"/>
  <c r="O758" i="19"/>
  <c r="O759" i="19"/>
  <c r="O760" i="19"/>
  <c r="O761" i="19"/>
  <c r="O762" i="19"/>
  <c r="O763" i="19"/>
  <c r="O764" i="19"/>
  <c r="O765" i="19"/>
  <c r="O766" i="19"/>
  <c r="O767" i="19"/>
  <c r="O768" i="19"/>
  <c r="O769" i="19"/>
  <c r="O770" i="19"/>
  <c r="O771" i="19"/>
  <c r="O772" i="19"/>
  <c r="O773" i="19"/>
  <c r="O774" i="19"/>
  <c r="O775" i="19"/>
  <c r="O776" i="19"/>
  <c r="O777" i="19"/>
  <c r="O778" i="19"/>
  <c r="O779" i="19"/>
  <c r="O780" i="19"/>
  <c r="O781" i="19"/>
  <c r="O782" i="19"/>
  <c r="O783" i="19"/>
  <c r="O784" i="19"/>
  <c r="O785" i="19"/>
  <c r="O786" i="19"/>
  <c r="O787" i="19"/>
  <c r="O788" i="19"/>
  <c r="O789" i="19"/>
  <c r="O790" i="19"/>
  <c r="O791" i="19"/>
  <c r="O792" i="19"/>
  <c r="O793" i="19"/>
  <c r="O794" i="19"/>
  <c r="O795" i="19"/>
  <c r="O796" i="19"/>
  <c r="O797" i="19"/>
  <c r="O798" i="19"/>
  <c r="O799" i="19"/>
  <c r="O800" i="19"/>
  <c r="O801" i="19"/>
  <c r="O802" i="19"/>
  <c r="O803" i="19"/>
  <c r="O804" i="19"/>
  <c r="O805" i="19"/>
  <c r="O806" i="19"/>
  <c r="O807" i="19"/>
  <c r="O808" i="19"/>
  <c r="O809" i="19"/>
  <c r="O810" i="19"/>
  <c r="O811" i="19"/>
  <c r="O812" i="19"/>
  <c r="O813" i="19"/>
  <c r="O814" i="19"/>
  <c r="O815" i="19"/>
  <c r="O816" i="19"/>
  <c r="O817" i="19"/>
  <c r="O818" i="19"/>
  <c r="O819" i="19"/>
  <c r="O820" i="19"/>
  <c r="O821" i="19"/>
  <c r="O822" i="19"/>
  <c r="O823" i="19"/>
  <c r="O824" i="19"/>
  <c r="O825" i="19"/>
  <c r="O826" i="19"/>
  <c r="O827" i="19"/>
  <c r="O828" i="19"/>
  <c r="O829" i="19"/>
  <c r="O830" i="19"/>
  <c r="O831" i="19"/>
  <c r="O832" i="19"/>
  <c r="O833" i="19"/>
  <c r="O834" i="19"/>
  <c r="O835" i="19"/>
  <c r="O836" i="19"/>
  <c r="O837" i="19"/>
  <c r="O838" i="19"/>
  <c r="O839" i="19"/>
  <c r="O840" i="19"/>
  <c r="O841" i="19"/>
  <c r="O842" i="19"/>
  <c r="O843" i="19"/>
  <c r="O844" i="19"/>
  <c r="O845" i="19"/>
  <c r="O846" i="19"/>
  <c r="O847" i="19"/>
  <c r="O848" i="19"/>
  <c r="O849" i="19"/>
  <c r="O850" i="19"/>
  <c r="O851" i="19"/>
  <c r="O852" i="19"/>
  <c r="O853" i="19"/>
  <c r="O854" i="19"/>
  <c r="O855" i="19"/>
  <c r="O856" i="19"/>
  <c r="O857" i="19"/>
  <c r="O858" i="19"/>
  <c r="O859" i="19"/>
  <c r="O860" i="19"/>
  <c r="O861" i="19"/>
  <c r="O862" i="19"/>
  <c r="O863" i="19"/>
  <c r="O864" i="19"/>
  <c r="O865" i="19"/>
  <c r="O866" i="19"/>
  <c r="O867" i="19"/>
  <c r="O868" i="19"/>
  <c r="O869" i="19"/>
  <c r="O870" i="19"/>
  <c r="O871" i="19"/>
  <c r="O872" i="19"/>
  <c r="O873" i="19"/>
  <c r="O874" i="19"/>
  <c r="O875" i="19"/>
  <c r="O876" i="19"/>
  <c r="O877" i="19"/>
  <c r="O878" i="19"/>
  <c r="O879" i="19"/>
  <c r="O880" i="19"/>
  <c r="O881" i="19"/>
  <c r="O882" i="19"/>
  <c r="O883" i="19"/>
  <c r="O884" i="19"/>
  <c r="O885" i="19"/>
  <c r="O886" i="19"/>
  <c r="O887" i="19"/>
  <c r="O888" i="19"/>
  <c r="O889" i="19"/>
  <c r="O890" i="19"/>
  <c r="O891" i="19"/>
  <c r="O892" i="19"/>
  <c r="O893" i="19"/>
  <c r="O894" i="19"/>
  <c r="O895" i="19"/>
  <c r="O896" i="19"/>
  <c r="O897" i="19"/>
  <c r="O898" i="19"/>
  <c r="O899" i="19"/>
  <c r="O900" i="19"/>
  <c r="O901" i="19"/>
  <c r="O902" i="19"/>
  <c r="O903" i="19"/>
  <c r="O904" i="19"/>
  <c r="O905" i="19"/>
  <c r="O906" i="19"/>
  <c r="O907" i="19"/>
  <c r="O908" i="19"/>
  <c r="O909" i="19"/>
  <c r="O910" i="19"/>
  <c r="O911" i="19"/>
  <c r="O912" i="19"/>
  <c r="O913" i="19"/>
  <c r="O914" i="19"/>
  <c r="O915" i="19"/>
  <c r="O916" i="19"/>
  <c r="O917" i="19"/>
  <c r="O918" i="19"/>
  <c r="O919" i="19"/>
  <c r="O920" i="19"/>
  <c r="O921" i="19"/>
  <c r="O922" i="19"/>
  <c r="O923" i="19"/>
  <c r="O924" i="19"/>
  <c r="O925" i="19"/>
  <c r="O926" i="19"/>
  <c r="O927" i="19"/>
  <c r="O928" i="19"/>
  <c r="O929" i="19"/>
  <c r="O930" i="19"/>
  <c r="O931" i="19"/>
  <c r="O932" i="19"/>
  <c r="O933" i="19"/>
  <c r="O934" i="19"/>
  <c r="O935" i="19"/>
  <c r="O936" i="19"/>
  <c r="O937" i="19"/>
  <c r="O938" i="19"/>
  <c r="O939" i="19"/>
  <c r="O940" i="19"/>
  <c r="O941" i="19"/>
  <c r="O942" i="19"/>
  <c r="O943" i="19"/>
  <c r="O944" i="19"/>
  <c r="O945" i="19"/>
  <c r="O946" i="19"/>
  <c r="O947" i="19"/>
  <c r="O948" i="19"/>
  <c r="O949" i="19"/>
  <c r="O950" i="19"/>
  <c r="O951" i="19"/>
  <c r="O952" i="19"/>
  <c r="O953" i="19"/>
  <c r="O954" i="19"/>
  <c r="O955" i="19"/>
  <c r="O956" i="19"/>
  <c r="O957" i="19"/>
  <c r="O958" i="19"/>
  <c r="O959" i="19"/>
  <c r="O960" i="19"/>
  <c r="O961" i="19"/>
  <c r="O962" i="19"/>
  <c r="O963" i="19"/>
  <c r="O964" i="19"/>
  <c r="O965" i="19"/>
  <c r="O966" i="19"/>
  <c r="O967" i="19"/>
  <c r="O968" i="19"/>
  <c r="O969" i="19"/>
  <c r="O970" i="19"/>
  <c r="O971" i="19"/>
  <c r="O972" i="19"/>
  <c r="O973" i="19"/>
  <c r="O974" i="19"/>
  <c r="O975" i="19"/>
  <c r="O976" i="19"/>
  <c r="O977" i="19"/>
  <c r="O978" i="19"/>
  <c r="O979" i="19"/>
  <c r="O980" i="19"/>
  <c r="O981" i="19"/>
  <c r="O982" i="19"/>
  <c r="O983" i="19"/>
  <c r="O984" i="19"/>
  <c r="O985" i="19"/>
  <c r="O986" i="19"/>
  <c r="O987" i="19"/>
  <c r="O988" i="19"/>
  <c r="O989" i="19"/>
  <c r="O990" i="19"/>
  <c r="O991" i="19"/>
  <c r="O992" i="19"/>
  <c r="O993" i="19"/>
  <c r="O994" i="19"/>
  <c r="O995" i="19"/>
  <c r="O996" i="19"/>
  <c r="O997" i="19"/>
  <c r="O998" i="19"/>
  <c r="O999" i="19"/>
  <c r="O1000" i="19"/>
  <c r="O1001" i="19"/>
  <c r="O1002" i="19"/>
  <c r="O1003" i="19"/>
  <c r="O1004" i="19"/>
  <c r="O1005" i="19"/>
  <c r="O1006" i="19"/>
  <c r="O1007" i="19"/>
  <c r="O1008" i="19"/>
  <c r="O1009" i="19"/>
  <c r="O1010" i="19"/>
  <c r="O1011" i="19"/>
  <c r="O1012" i="19"/>
  <c r="O1013" i="19"/>
  <c r="O1014" i="19"/>
  <c r="O1015" i="19"/>
  <c r="O1016" i="19"/>
  <c r="O1017" i="19"/>
  <c r="O1018" i="19"/>
  <c r="O1019" i="19"/>
  <c r="O1020" i="19"/>
  <c r="O1021" i="19"/>
  <c r="O1022" i="19"/>
  <c r="O1023" i="19"/>
  <c r="O1024" i="19"/>
  <c r="O1025" i="19"/>
  <c r="O1026" i="19"/>
  <c r="O1027" i="19"/>
  <c r="O1028" i="19"/>
  <c r="O1029" i="19"/>
  <c r="O1030" i="19"/>
  <c r="O1031" i="19"/>
  <c r="O1032" i="19"/>
  <c r="O1033" i="19"/>
  <c r="O1034" i="19"/>
  <c r="O1035" i="19"/>
  <c r="O1036" i="19"/>
  <c r="O1037" i="19"/>
  <c r="O1038" i="19"/>
  <c r="O1039" i="19"/>
  <c r="O1040" i="19"/>
  <c r="O1041" i="19"/>
  <c r="O1042" i="19"/>
  <c r="O1043" i="19"/>
  <c r="O1044" i="19"/>
  <c r="O1045" i="19"/>
  <c r="O1046" i="19"/>
  <c r="O1047" i="19"/>
  <c r="O1048" i="19"/>
  <c r="O1049" i="19"/>
  <c r="O1050" i="19"/>
  <c r="O1051" i="19"/>
  <c r="O1052" i="19"/>
  <c r="O1053" i="19"/>
  <c r="O1054" i="19"/>
  <c r="O1055" i="19"/>
  <c r="O1056" i="19"/>
  <c r="O1057" i="19"/>
  <c r="O1058" i="19"/>
  <c r="O1059" i="19"/>
  <c r="O1060" i="19"/>
  <c r="O1061" i="19"/>
  <c r="O1062" i="19"/>
  <c r="O1063" i="19"/>
  <c r="O1064" i="19"/>
  <c r="O1065" i="19"/>
  <c r="O1066" i="19"/>
  <c r="O1067" i="19"/>
  <c r="O1068" i="19"/>
  <c r="O1069" i="19"/>
  <c r="O1070" i="19"/>
  <c r="O1071" i="19"/>
  <c r="O1072" i="19"/>
  <c r="O1073" i="19"/>
  <c r="O1074" i="19"/>
  <c r="O1075" i="19"/>
  <c r="O1076" i="19"/>
  <c r="O1077" i="19"/>
  <c r="O1078" i="19"/>
  <c r="O1079" i="19"/>
  <c r="O1080" i="19"/>
  <c r="O1081" i="19"/>
  <c r="O1082" i="19"/>
  <c r="O1083" i="19"/>
  <c r="O1084" i="19"/>
  <c r="O1085" i="19"/>
  <c r="O1086" i="19"/>
  <c r="O1087" i="19"/>
  <c r="O1088" i="19"/>
  <c r="O1089" i="19"/>
  <c r="O1090" i="19"/>
  <c r="O1091" i="19"/>
  <c r="O1092" i="19"/>
  <c r="O1093" i="19"/>
  <c r="O1094" i="19"/>
  <c r="O1095" i="19"/>
  <c r="O1096" i="19"/>
  <c r="O1097" i="19"/>
  <c r="O1098" i="19"/>
  <c r="O1099" i="19"/>
  <c r="O1100" i="19"/>
  <c r="O1101" i="19"/>
  <c r="O1102" i="19"/>
  <c r="O1103" i="19"/>
  <c r="O1104" i="19"/>
  <c r="O1105" i="19"/>
  <c r="O1106" i="19"/>
  <c r="O1107" i="19"/>
  <c r="O1108" i="19"/>
  <c r="O1109" i="19"/>
  <c r="O1110" i="19"/>
  <c r="O1111" i="19"/>
  <c r="O1112" i="19"/>
  <c r="O1113" i="19"/>
  <c r="O1114" i="19"/>
  <c r="O1115" i="19"/>
  <c r="O1116" i="19"/>
  <c r="O1117" i="19"/>
  <c r="O1118" i="19"/>
  <c r="O1119" i="19"/>
  <c r="O1120" i="19"/>
  <c r="O1121" i="19"/>
  <c r="O1122" i="19"/>
  <c r="O1123" i="19"/>
  <c r="O1124" i="19"/>
  <c r="O1125" i="19"/>
  <c r="O1126" i="19"/>
  <c r="O1127" i="19"/>
  <c r="O1128" i="19"/>
  <c r="O1129" i="19"/>
  <c r="O1130" i="19"/>
  <c r="O1131" i="19"/>
  <c r="O1132" i="19"/>
  <c r="O1133" i="19"/>
  <c r="O1134" i="19"/>
  <c r="O1135" i="19"/>
  <c r="O1136" i="19"/>
  <c r="O1137" i="19"/>
  <c r="O1138" i="19"/>
  <c r="O1139" i="19"/>
  <c r="O1140" i="19"/>
  <c r="O1141" i="19"/>
  <c r="O1142" i="19"/>
  <c r="O1143" i="19"/>
  <c r="O1144" i="19"/>
  <c r="O1145" i="19"/>
  <c r="O1146" i="19"/>
  <c r="O1147" i="19"/>
  <c r="O1148" i="19"/>
  <c r="O1149" i="19"/>
  <c r="O1150" i="19"/>
  <c r="O1151" i="19"/>
  <c r="O1152" i="19"/>
  <c r="O1153" i="19"/>
  <c r="O1154" i="19"/>
  <c r="O1155" i="19"/>
  <c r="O1156" i="19"/>
  <c r="O1157" i="19"/>
  <c r="O1158" i="19"/>
  <c r="O1159" i="19"/>
  <c r="O1160" i="19"/>
  <c r="O1161" i="19"/>
  <c r="O1162" i="19"/>
  <c r="O1163" i="19"/>
  <c r="O1164" i="19"/>
  <c r="O1165" i="19"/>
  <c r="O1166" i="19"/>
  <c r="O1167" i="19"/>
  <c r="O1168" i="19"/>
  <c r="O1169" i="19"/>
  <c r="O1170" i="19"/>
  <c r="O1171" i="19"/>
  <c r="O1172" i="19"/>
  <c r="O1173" i="19"/>
  <c r="O1174" i="19"/>
  <c r="O1175" i="19"/>
  <c r="O1176" i="19"/>
  <c r="O1177" i="19"/>
  <c r="O1178" i="19"/>
  <c r="O1179" i="19"/>
  <c r="O1180" i="19"/>
  <c r="O1181" i="19"/>
  <c r="O1182" i="19"/>
  <c r="O1183" i="19"/>
  <c r="O1184" i="19"/>
  <c r="O1185" i="19"/>
  <c r="O1186" i="19"/>
  <c r="O1187" i="19"/>
  <c r="O1188" i="19"/>
  <c r="O1189" i="19"/>
  <c r="O1190" i="19"/>
  <c r="O1191" i="19"/>
  <c r="O1192" i="19"/>
  <c r="O1193" i="19"/>
  <c r="O1194" i="19"/>
  <c r="O1195" i="19"/>
  <c r="O1196" i="19"/>
  <c r="O1197" i="19"/>
  <c r="O1198" i="19"/>
  <c r="O1199" i="19"/>
  <c r="O1200" i="19"/>
  <c r="O1201" i="19"/>
  <c r="O1202" i="19"/>
  <c r="O1203" i="19"/>
  <c r="O1204" i="19"/>
  <c r="O1205" i="19"/>
  <c r="O1206" i="19"/>
  <c r="O1207" i="19"/>
  <c r="O1208" i="19"/>
  <c r="O1209" i="19"/>
  <c r="O1210" i="19"/>
  <c r="O1211" i="19"/>
  <c r="O1212" i="19"/>
  <c r="O1213" i="19"/>
  <c r="O1214" i="19"/>
  <c r="O1215" i="19"/>
  <c r="O1216" i="19"/>
  <c r="O1217" i="19"/>
  <c r="O1218" i="19"/>
  <c r="O1219" i="19"/>
  <c r="O1220" i="19"/>
  <c r="O1221" i="19"/>
  <c r="O1222" i="19"/>
  <c r="O1223" i="19"/>
  <c r="O1224" i="19"/>
  <c r="O1225" i="19"/>
  <c r="O1226" i="19"/>
  <c r="O1227" i="19"/>
  <c r="O1228" i="19"/>
  <c r="O1229" i="19"/>
  <c r="O1230" i="19"/>
  <c r="O1231" i="19"/>
  <c r="O1232" i="19"/>
  <c r="O1233" i="19"/>
  <c r="O1234" i="19"/>
  <c r="O1235" i="19"/>
  <c r="O1236" i="19"/>
  <c r="O1237" i="19"/>
  <c r="O1238" i="19"/>
  <c r="O1239" i="19"/>
  <c r="O1240" i="19"/>
  <c r="O1241" i="19"/>
  <c r="O1242" i="19"/>
  <c r="O1243" i="19"/>
  <c r="O1244" i="19"/>
  <c r="O1245" i="19"/>
  <c r="O1246" i="19"/>
  <c r="O1247" i="19"/>
  <c r="O1248" i="19"/>
  <c r="O1249" i="19"/>
  <c r="O1250" i="19"/>
  <c r="O1251" i="19"/>
  <c r="O1252" i="19"/>
  <c r="O1253" i="19"/>
  <c r="O1254" i="19"/>
  <c r="O1255" i="19"/>
  <c r="O1256" i="19"/>
  <c r="O1257" i="19"/>
  <c r="O1258" i="19"/>
  <c r="O1259" i="19"/>
  <c r="O1260" i="19"/>
  <c r="O1261" i="19"/>
  <c r="O1262" i="19"/>
  <c r="O1263" i="19"/>
  <c r="O1264" i="19"/>
  <c r="O1265" i="19"/>
  <c r="O1266" i="19"/>
  <c r="O1267" i="19"/>
  <c r="O1268" i="19"/>
  <c r="O1269" i="19"/>
  <c r="O1270" i="19"/>
  <c r="O1271" i="19"/>
  <c r="O1272" i="19"/>
  <c r="O1273" i="19"/>
  <c r="O1274" i="19"/>
  <c r="O1275" i="19"/>
  <c r="O1276" i="19"/>
  <c r="O1277" i="19"/>
  <c r="O1278" i="19"/>
  <c r="O1279" i="19"/>
  <c r="O1280" i="19"/>
  <c r="O1281" i="19"/>
  <c r="O1282" i="19"/>
  <c r="O1283" i="19"/>
  <c r="O1284" i="19"/>
  <c r="O1285" i="19"/>
  <c r="O1286" i="19"/>
  <c r="O1287" i="19"/>
  <c r="O1288" i="19"/>
  <c r="O1289" i="19"/>
  <c r="O1290" i="19"/>
  <c r="O1291" i="19"/>
  <c r="O1292" i="19"/>
  <c r="O1293" i="19"/>
  <c r="O1294" i="19"/>
  <c r="O1295" i="19"/>
  <c r="O1296" i="19"/>
  <c r="O1297" i="19"/>
  <c r="O1298" i="19"/>
  <c r="O1299" i="19"/>
  <c r="O1300" i="19"/>
  <c r="O1301" i="19"/>
  <c r="O1302" i="19"/>
  <c r="O1303" i="19"/>
  <c r="O1304" i="19"/>
  <c r="O1305" i="19"/>
  <c r="O1306" i="19"/>
  <c r="O1307" i="19"/>
  <c r="O1308" i="19"/>
  <c r="O1309" i="19"/>
  <c r="O1310" i="19"/>
  <c r="O1311" i="19"/>
  <c r="O1312" i="19"/>
  <c r="O1313" i="19"/>
  <c r="O1314" i="19"/>
  <c r="O1315" i="19"/>
  <c r="O1316" i="19"/>
  <c r="O1317" i="19"/>
  <c r="O1318" i="19"/>
  <c r="O1319" i="19"/>
  <c r="O1320" i="19"/>
  <c r="O1321" i="19"/>
  <c r="O1322" i="19"/>
  <c r="O1323" i="19"/>
  <c r="O1324" i="19"/>
  <c r="O1325" i="19"/>
  <c r="O1326" i="19"/>
  <c r="O1327" i="19"/>
  <c r="O1328" i="19"/>
  <c r="O1329" i="19"/>
  <c r="O1330" i="19"/>
  <c r="O1331" i="19"/>
  <c r="O1332" i="19"/>
  <c r="O1333" i="19"/>
  <c r="O1334" i="19"/>
  <c r="O1335" i="19"/>
  <c r="O1336" i="19"/>
  <c r="O1337" i="19"/>
  <c r="O1338" i="19"/>
  <c r="O1339" i="19"/>
  <c r="O1340" i="19"/>
  <c r="O1341" i="19"/>
  <c r="O1342" i="19"/>
  <c r="O1343" i="19"/>
  <c r="O1344" i="19"/>
  <c r="O1345" i="19"/>
  <c r="O1346" i="19"/>
  <c r="O1347" i="19"/>
  <c r="O1348" i="19"/>
  <c r="O1349" i="19"/>
  <c r="O1350" i="19"/>
  <c r="O1351" i="19"/>
  <c r="O1352" i="19"/>
  <c r="O1353" i="19"/>
  <c r="O1354" i="19"/>
  <c r="O1355" i="19"/>
  <c r="O1356" i="19"/>
  <c r="O1357" i="19"/>
  <c r="O1358" i="19"/>
  <c r="O1359" i="19"/>
  <c r="O1360" i="19"/>
  <c r="O1361" i="19"/>
  <c r="O1362" i="19"/>
  <c r="O1363" i="19"/>
  <c r="O1364" i="19"/>
  <c r="O1365" i="19"/>
  <c r="O1366" i="19"/>
  <c r="O1367" i="19"/>
  <c r="O1368" i="19"/>
  <c r="O1369" i="19"/>
  <c r="O1370" i="19"/>
  <c r="O1371" i="19"/>
  <c r="O1372" i="19"/>
  <c r="O1373" i="19"/>
  <c r="O1374" i="19"/>
  <c r="O1375" i="19"/>
  <c r="O1376" i="19"/>
  <c r="O1377" i="19"/>
  <c r="O1378" i="19"/>
  <c r="O1379" i="19"/>
  <c r="O1380" i="19"/>
  <c r="O1381" i="19"/>
  <c r="O1382" i="19"/>
  <c r="O1383" i="19"/>
  <c r="O1384" i="19"/>
  <c r="O1385" i="19"/>
  <c r="O1386" i="19"/>
  <c r="O1387" i="19"/>
  <c r="O1388" i="19"/>
  <c r="O1389" i="19"/>
  <c r="O1390" i="19"/>
  <c r="O1391" i="19"/>
  <c r="O1392" i="19"/>
  <c r="O1393" i="19"/>
  <c r="O1394" i="19"/>
  <c r="O1395" i="19"/>
  <c r="O1396" i="19"/>
  <c r="O1397" i="19"/>
  <c r="O1398" i="19"/>
  <c r="O1399" i="19"/>
  <c r="O1400" i="19"/>
  <c r="O1401" i="19"/>
  <c r="O1402" i="19"/>
  <c r="O1403" i="19"/>
  <c r="O1404" i="19"/>
  <c r="O1405" i="19"/>
  <c r="O1406" i="19"/>
  <c r="O1407" i="19"/>
  <c r="O1408" i="19"/>
  <c r="O1409" i="19"/>
  <c r="O1410" i="19"/>
  <c r="O1411" i="19"/>
  <c r="O1412" i="19"/>
  <c r="O1413" i="19"/>
  <c r="O1414" i="19"/>
  <c r="O1415" i="19"/>
  <c r="O1416" i="19"/>
  <c r="O1417" i="19"/>
  <c r="O1418" i="19"/>
  <c r="O1419" i="19"/>
  <c r="O1420" i="19"/>
  <c r="O1421" i="19"/>
  <c r="O1422" i="19"/>
  <c r="O1423" i="19"/>
  <c r="O1424" i="19"/>
  <c r="O1425" i="19"/>
  <c r="O1426" i="19"/>
  <c r="O1427" i="19"/>
  <c r="O1428" i="19"/>
  <c r="O1429" i="19"/>
  <c r="O1430" i="19"/>
  <c r="O1431" i="19"/>
  <c r="O1432" i="19"/>
  <c r="O1433" i="19"/>
  <c r="O1434" i="19"/>
  <c r="O1435" i="19"/>
  <c r="O1436" i="19"/>
  <c r="O1437" i="19"/>
  <c r="O1438" i="19"/>
  <c r="O1439" i="19"/>
  <c r="O1440" i="19"/>
  <c r="O1441" i="19"/>
  <c r="O1442" i="19"/>
  <c r="O1443" i="19"/>
  <c r="O1444" i="19"/>
  <c r="O1445" i="19"/>
  <c r="O1446" i="19"/>
  <c r="O1447" i="19"/>
  <c r="O1448" i="19"/>
  <c r="O1449" i="19"/>
  <c r="O1450" i="19"/>
  <c r="O1451" i="19"/>
  <c r="O1452" i="19"/>
  <c r="O1453" i="19"/>
  <c r="O1454" i="19"/>
  <c r="O1455" i="19"/>
  <c r="O1456" i="19"/>
  <c r="O1457" i="19"/>
  <c r="O1458" i="19"/>
  <c r="O1459" i="19"/>
  <c r="O1460" i="19"/>
  <c r="O1461" i="19"/>
  <c r="O1462" i="19"/>
  <c r="O1463" i="19"/>
  <c r="O1464" i="19"/>
  <c r="O1465" i="19"/>
  <c r="O1466" i="19"/>
  <c r="O1467" i="19"/>
  <c r="O1468" i="19"/>
  <c r="O1469" i="19"/>
  <c r="O1470" i="19"/>
  <c r="O1471" i="19"/>
  <c r="O1472" i="19"/>
  <c r="O1473" i="19"/>
  <c r="O1474" i="19"/>
  <c r="O1475" i="19"/>
  <c r="O1476" i="19"/>
  <c r="O1477" i="19"/>
  <c r="O1478" i="19"/>
  <c r="O1479" i="19"/>
  <c r="O1480" i="19"/>
  <c r="O1481" i="19"/>
  <c r="O1482" i="19"/>
  <c r="O1483" i="19"/>
  <c r="O1484" i="19"/>
  <c r="O1485" i="19"/>
  <c r="O1486" i="19"/>
  <c r="O1487" i="19"/>
  <c r="O1488" i="19"/>
  <c r="O1489" i="19"/>
  <c r="O1490" i="19"/>
  <c r="O1491" i="19"/>
  <c r="O1492" i="19"/>
  <c r="O1493" i="19"/>
  <c r="O1494" i="19"/>
  <c r="O1495" i="19"/>
  <c r="O1496" i="19"/>
  <c r="O1497" i="19"/>
  <c r="O1498" i="19"/>
  <c r="O1499" i="19"/>
  <c r="O1500" i="19"/>
  <c r="O1501" i="19"/>
  <c r="O1502" i="19"/>
  <c r="O1503" i="19"/>
  <c r="O1504" i="19"/>
  <c r="O1505" i="19"/>
  <c r="O1506" i="19"/>
  <c r="O1507" i="19"/>
  <c r="O1508" i="19"/>
  <c r="O1509" i="19"/>
  <c r="O1510" i="19"/>
  <c r="O1511" i="19"/>
  <c r="O1512" i="19"/>
  <c r="O1513" i="19"/>
  <c r="O1514" i="19"/>
  <c r="O1515" i="19"/>
  <c r="O1516" i="19"/>
  <c r="O1517" i="19"/>
  <c r="O1518" i="19"/>
  <c r="O1519" i="19"/>
  <c r="O1520" i="19"/>
  <c r="O1521" i="19"/>
  <c r="O1522" i="19"/>
  <c r="O1523" i="19"/>
  <c r="O1524" i="19"/>
  <c r="O1525" i="19"/>
  <c r="O1526" i="19"/>
  <c r="O1527" i="19"/>
  <c r="O1528" i="19"/>
  <c r="O1529" i="19"/>
  <c r="O1530" i="19"/>
  <c r="O1531" i="19"/>
  <c r="O1532" i="19"/>
  <c r="O1533" i="19"/>
  <c r="O1534" i="19"/>
  <c r="O1535" i="19"/>
  <c r="O1536" i="19"/>
  <c r="O1537" i="19"/>
  <c r="O1538" i="19"/>
  <c r="O1539" i="19"/>
  <c r="O1540" i="19"/>
  <c r="O1541" i="19"/>
  <c r="O1542" i="19"/>
  <c r="O1543" i="19"/>
  <c r="O1544" i="19"/>
  <c r="O1545" i="19"/>
  <c r="O1546" i="19"/>
  <c r="O1547" i="19"/>
  <c r="O1548" i="19"/>
  <c r="O1549" i="19"/>
  <c r="O1550" i="19"/>
  <c r="O1551" i="19"/>
  <c r="O1552" i="19"/>
  <c r="O1553" i="19"/>
  <c r="O1554" i="19"/>
  <c r="O1555" i="19"/>
  <c r="O1556" i="19"/>
  <c r="O1557" i="19"/>
  <c r="O1558" i="19"/>
  <c r="O1559" i="19"/>
  <c r="O1560" i="19"/>
  <c r="O1561" i="19"/>
  <c r="O1562" i="19"/>
  <c r="O1563" i="19"/>
  <c r="O1564" i="19"/>
  <c r="O1565" i="19"/>
  <c r="O1566" i="19"/>
  <c r="O1567" i="19"/>
  <c r="O1568" i="19"/>
  <c r="O1569" i="19"/>
  <c r="O1570" i="19"/>
  <c r="O1571" i="19"/>
  <c r="O1572" i="19"/>
  <c r="O1573" i="19"/>
  <c r="O1574" i="19"/>
  <c r="O1575" i="19"/>
  <c r="O1576" i="19"/>
  <c r="O1577" i="19"/>
  <c r="O1578" i="19"/>
  <c r="O1579" i="19"/>
  <c r="O1580" i="19"/>
  <c r="O1581" i="19"/>
  <c r="O1582" i="19"/>
  <c r="O1583" i="19"/>
  <c r="O1584" i="19"/>
  <c r="O1585" i="19"/>
  <c r="O1586" i="19"/>
  <c r="O1587" i="19"/>
  <c r="O1588" i="19"/>
  <c r="O1589" i="19"/>
  <c r="O1590" i="19"/>
  <c r="O1591" i="19"/>
  <c r="O1592" i="19"/>
  <c r="O1593" i="19"/>
  <c r="O1594" i="19"/>
  <c r="O1595" i="19"/>
  <c r="O1596" i="19"/>
  <c r="O1597" i="19"/>
  <c r="O1598" i="19"/>
  <c r="O1599" i="19"/>
  <c r="O1600" i="19"/>
  <c r="O1601" i="19"/>
  <c r="O1602" i="19"/>
  <c r="O1603" i="19"/>
  <c r="O1604" i="19"/>
  <c r="O1605" i="19"/>
  <c r="O1606" i="19"/>
  <c r="O1607" i="19"/>
  <c r="O1608" i="19"/>
  <c r="O1609" i="19"/>
  <c r="O1610" i="19"/>
  <c r="O1611" i="19"/>
  <c r="O1612" i="19"/>
  <c r="O1613" i="19"/>
  <c r="O1614" i="19"/>
  <c r="O1615" i="19"/>
  <c r="O1616" i="19"/>
  <c r="O1617" i="19"/>
  <c r="O1618" i="19"/>
  <c r="O1619" i="19"/>
  <c r="O1620" i="19"/>
  <c r="O1621" i="19"/>
  <c r="O1622" i="19"/>
  <c r="O1623" i="19"/>
  <c r="O1624" i="19"/>
  <c r="O1625" i="19"/>
  <c r="O1626" i="19"/>
  <c r="O1627" i="19"/>
  <c r="O1628" i="19"/>
  <c r="O1629" i="19"/>
  <c r="O1630" i="19"/>
  <c r="O1631" i="19"/>
  <c r="O1632" i="19"/>
  <c r="O1633" i="19"/>
  <c r="O1634" i="19"/>
  <c r="O1635" i="19"/>
  <c r="O1636" i="19"/>
  <c r="O1637" i="19"/>
  <c r="O1638" i="19"/>
  <c r="O1639" i="19"/>
  <c r="O1640" i="19"/>
  <c r="O1641" i="19"/>
  <c r="O1642" i="19"/>
  <c r="O1643" i="19"/>
  <c r="O1644" i="19"/>
  <c r="O1645" i="19"/>
  <c r="O1646" i="19"/>
  <c r="O1647" i="19"/>
  <c r="O1648" i="19"/>
  <c r="O1649" i="19"/>
  <c r="O1650" i="19"/>
  <c r="O1651" i="19"/>
  <c r="O1652" i="19"/>
  <c r="O1653" i="19"/>
  <c r="O1654" i="19"/>
  <c r="O1655" i="19"/>
  <c r="O1656" i="19"/>
  <c r="O1657" i="19"/>
  <c r="O1658" i="19"/>
  <c r="O1659" i="19"/>
  <c r="O1660" i="19"/>
  <c r="O1661" i="19"/>
  <c r="O1662" i="19"/>
  <c r="O1663" i="19"/>
  <c r="O1664" i="19"/>
  <c r="O1665" i="19"/>
  <c r="O1666" i="19"/>
  <c r="O1667" i="19"/>
  <c r="O1668" i="19"/>
  <c r="O1669" i="19"/>
  <c r="O1670" i="19"/>
  <c r="O1671" i="19"/>
  <c r="O1672" i="19"/>
  <c r="O1673" i="19"/>
  <c r="O1674" i="19"/>
  <c r="O1675" i="19"/>
  <c r="O1676" i="19"/>
  <c r="O1677" i="19"/>
  <c r="O1678" i="19"/>
  <c r="O1679" i="19"/>
  <c r="O1680" i="19"/>
  <c r="O1681" i="19"/>
  <c r="O1682" i="19"/>
  <c r="O1683" i="19"/>
  <c r="O1684" i="19"/>
  <c r="O1685" i="19"/>
  <c r="O1686" i="19"/>
  <c r="O1687" i="19"/>
  <c r="O1688" i="19"/>
  <c r="O1689" i="19"/>
  <c r="O1690" i="19"/>
  <c r="O1691" i="19"/>
  <c r="O1692" i="19"/>
  <c r="O1693" i="19"/>
  <c r="O1694" i="19"/>
  <c r="O1695" i="19"/>
  <c r="O1696" i="19"/>
  <c r="O1697" i="19"/>
  <c r="O1698" i="19"/>
  <c r="O1699" i="19"/>
  <c r="O1700" i="19"/>
  <c r="O1701" i="19"/>
  <c r="O1702" i="19"/>
  <c r="O1703" i="19"/>
  <c r="O1704" i="19"/>
  <c r="O1705" i="19"/>
  <c r="O1706" i="19"/>
  <c r="O1707" i="19"/>
  <c r="O1708" i="19"/>
  <c r="O1709" i="19"/>
  <c r="O1710" i="19"/>
  <c r="O1711" i="19"/>
  <c r="O1712" i="19"/>
  <c r="O1713" i="19"/>
  <c r="O1714" i="19"/>
  <c r="O1715" i="19"/>
  <c r="O1716" i="19"/>
  <c r="O1717" i="19"/>
  <c r="O1718" i="19"/>
  <c r="O1719" i="19"/>
  <c r="O1720" i="19"/>
  <c r="O1721" i="19"/>
  <c r="O1722" i="19"/>
  <c r="O1723" i="19"/>
  <c r="O1724" i="19"/>
  <c r="O1725" i="19"/>
  <c r="O1726" i="19"/>
  <c r="O1727" i="19"/>
  <c r="O1728" i="19"/>
  <c r="O1729" i="19"/>
  <c r="O1730" i="19"/>
  <c r="O1731" i="19"/>
  <c r="O1732" i="19"/>
  <c r="O1733" i="19"/>
  <c r="O1734" i="19"/>
  <c r="O1735" i="19"/>
  <c r="O1736" i="19"/>
  <c r="O1737" i="19"/>
  <c r="O1738" i="19"/>
  <c r="O1739" i="19"/>
  <c r="O1740" i="19"/>
  <c r="O1741" i="19"/>
  <c r="O1742" i="19"/>
  <c r="O1743" i="19"/>
  <c r="O1744" i="19"/>
  <c r="O1745" i="19"/>
  <c r="O1746" i="19"/>
  <c r="O1747" i="19"/>
  <c r="O1748" i="19"/>
  <c r="O1749" i="19"/>
  <c r="O1750" i="19"/>
  <c r="O1751" i="19"/>
  <c r="O1752" i="19"/>
  <c r="O1753" i="19"/>
  <c r="O1754" i="19"/>
  <c r="O1755" i="19"/>
  <c r="O1756" i="19"/>
  <c r="O1757" i="19"/>
  <c r="O1758" i="19"/>
  <c r="O1759" i="19"/>
  <c r="O1760" i="19"/>
  <c r="O1761" i="19"/>
  <c r="O1762" i="19"/>
  <c r="O1763" i="19"/>
  <c r="O1764" i="19"/>
  <c r="O1765" i="19"/>
  <c r="O1766" i="19"/>
  <c r="O1767" i="19"/>
  <c r="O1768" i="19"/>
  <c r="O1769" i="19"/>
  <c r="O1770" i="19"/>
  <c r="O1771" i="19"/>
  <c r="O1772" i="19"/>
  <c r="O1773" i="19"/>
  <c r="O1774" i="19"/>
  <c r="O1775" i="19"/>
  <c r="O1776" i="19"/>
  <c r="O1777" i="19"/>
  <c r="O1778" i="19"/>
  <c r="O1779" i="19"/>
  <c r="O1780" i="19"/>
  <c r="O1781" i="19"/>
  <c r="O1782" i="19"/>
  <c r="O1783" i="19"/>
  <c r="O1784" i="19"/>
  <c r="O1785" i="19"/>
  <c r="O1786" i="19"/>
  <c r="O1787" i="19"/>
  <c r="O1788" i="19"/>
  <c r="O1789" i="19"/>
  <c r="O1790" i="19"/>
  <c r="O1791" i="19"/>
  <c r="O1792" i="19"/>
  <c r="O1793" i="19"/>
  <c r="O1794" i="19"/>
  <c r="O1795" i="19"/>
  <c r="O1796" i="19"/>
  <c r="O1797" i="19"/>
  <c r="O1798" i="19"/>
  <c r="O1799" i="19"/>
  <c r="O1800" i="19"/>
  <c r="O1801" i="19"/>
  <c r="O1802" i="19"/>
  <c r="O1803" i="19"/>
  <c r="O1804" i="19"/>
  <c r="O1805" i="19"/>
  <c r="O1806" i="19"/>
  <c r="O1807" i="19"/>
  <c r="O1808" i="19"/>
  <c r="O1809" i="19"/>
  <c r="O1810" i="19"/>
  <c r="O1811" i="19"/>
  <c r="O1812" i="19"/>
  <c r="O1813" i="19"/>
  <c r="O1814" i="19"/>
  <c r="O1815" i="19"/>
  <c r="O1816" i="19"/>
  <c r="O1817" i="19"/>
  <c r="O1818" i="19"/>
  <c r="O1819" i="19"/>
  <c r="O1820" i="19"/>
  <c r="O1821" i="19"/>
  <c r="O1822" i="19"/>
  <c r="O1823" i="19"/>
  <c r="O1824" i="19"/>
  <c r="O1825" i="19"/>
  <c r="O1826" i="19"/>
  <c r="O1827" i="19"/>
  <c r="O1828" i="19"/>
  <c r="O1829" i="19"/>
  <c r="O1830" i="19"/>
  <c r="O1831" i="19"/>
  <c r="O1832" i="19"/>
  <c r="O1833" i="19"/>
  <c r="O1834" i="19"/>
  <c r="O1835" i="19"/>
  <c r="O1836" i="19"/>
  <c r="O1837" i="19"/>
  <c r="O1838" i="19"/>
  <c r="O1839" i="19"/>
  <c r="O1840" i="19"/>
  <c r="O1841" i="19"/>
  <c r="O1842" i="19"/>
  <c r="O1843" i="19"/>
  <c r="O1844" i="19"/>
  <c r="O1845" i="19"/>
  <c r="O1846" i="19"/>
  <c r="O1847" i="19"/>
  <c r="O1848" i="19"/>
  <c r="O1849" i="19"/>
  <c r="O1850" i="19"/>
  <c r="O1851" i="19"/>
  <c r="O1852" i="19"/>
  <c r="O1853" i="19"/>
  <c r="O1854" i="19"/>
  <c r="O1855" i="19"/>
  <c r="O1856" i="19"/>
  <c r="O1857" i="19"/>
  <c r="O1858" i="19"/>
  <c r="O1859" i="19"/>
  <c r="O1860" i="19"/>
  <c r="O1861" i="19"/>
  <c r="O1862" i="19"/>
  <c r="O1863" i="19"/>
  <c r="O1864" i="19"/>
  <c r="O1865" i="19"/>
  <c r="O1866" i="19"/>
  <c r="O1867" i="19"/>
  <c r="O1868" i="19"/>
  <c r="O1869" i="19"/>
  <c r="O1870" i="19"/>
  <c r="O1871" i="19"/>
  <c r="O1872" i="19"/>
  <c r="O1873" i="19"/>
  <c r="O1874" i="19"/>
  <c r="O1875" i="19"/>
  <c r="O1876" i="19"/>
  <c r="O1877" i="19"/>
  <c r="O1878" i="19"/>
  <c r="O1879" i="19"/>
  <c r="O1880" i="19"/>
  <c r="O1881" i="19"/>
  <c r="O1882" i="19"/>
  <c r="O1883" i="19"/>
  <c r="O1884" i="19"/>
  <c r="O1885" i="19"/>
  <c r="O1886" i="19"/>
  <c r="O1887" i="19"/>
  <c r="O1888" i="19"/>
  <c r="O1889" i="19"/>
  <c r="O1890" i="19"/>
  <c r="O1891" i="19"/>
  <c r="O1892" i="19"/>
  <c r="O1893" i="19"/>
  <c r="O1894" i="19"/>
  <c r="O1895" i="19"/>
  <c r="O1896" i="19"/>
  <c r="O1897" i="19"/>
  <c r="O1898" i="19"/>
  <c r="O1899" i="19"/>
  <c r="O1900" i="19"/>
  <c r="O1901" i="19"/>
  <c r="O1902" i="19"/>
  <c r="O1903" i="19"/>
  <c r="O1904" i="19"/>
  <c r="O1905" i="19"/>
  <c r="O1906" i="19"/>
  <c r="O1907" i="19"/>
  <c r="O1908" i="19"/>
  <c r="O1909" i="19"/>
  <c r="O1910" i="19"/>
  <c r="O1911" i="19"/>
  <c r="O1912" i="19"/>
  <c r="O1913" i="19"/>
  <c r="O1914" i="19"/>
  <c r="O1915" i="19"/>
  <c r="O1916" i="19"/>
  <c r="O1917" i="19"/>
  <c r="O1918" i="19"/>
  <c r="O1919" i="19"/>
  <c r="O1920" i="19"/>
  <c r="O1921" i="19"/>
  <c r="O1922" i="19"/>
  <c r="O1923" i="19"/>
  <c r="O1924" i="19"/>
  <c r="O1925" i="19"/>
  <c r="O1926" i="19"/>
  <c r="O1927" i="19"/>
  <c r="O1928" i="19"/>
  <c r="O1929" i="19"/>
  <c r="O1930" i="19"/>
  <c r="O1931" i="19"/>
  <c r="O1932" i="19"/>
  <c r="O1933" i="19"/>
  <c r="O1934" i="19"/>
  <c r="O1935" i="19"/>
  <c r="O1936" i="19"/>
  <c r="O1937" i="19"/>
  <c r="O1938" i="19"/>
  <c r="O1939" i="19"/>
  <c r="O1940" i="19"/>
  <c r="O1941" i="19"/>
  <c r="O1942" i="19"/>
  <c r="O1943" i="19"/>
  <c r="O1944" i="19"/>
  <c r="O1945" i="19"/>
  <c r="O1946" i="19"/>
  <c r="O1947" i="19"/>
  <c r="O1948" i="19"/>
  <c r="O1949" i="19"/>
  <c r="O1950" i="19"/>
  <c r="O1951" i="19"/>
  <c r="O1952" i="19"/>
  <c r="O1953" i="19"/>
  <c r="O1954" i="19"/>
  <c r="O1955" i="19"/>
  <c r="O1956" i="19"/>
  <c r="O1957" i="19"/>
  <c r="O1958" i="19"/>
  <c r="O1959" i="19"/>
  <c r="O1960" i="19"/>
  <c r="O1961" i="19"/>
  <c r="O1962" i="19"/>
  <c r="O1963" i="19"/>
  <c r="O1964" i="19"/>
  <c r="O1965" i="19"/>
  <c r="O1966" i="19"/>
  <c r="O1967" i="19"/>
  <c r="O1968" i="19"/>
  <c r="O1969" i="19"/>
  <c r="O1970" i="19"/>
  <c r="O1971" i="19"/>
  <c r="O1972" i="19"/>
  <c r="O1973" i="19"/>
  <c r="O1974" i="19"/>
  <c r="O1975" i="19"/>
  <c r="O1976" i="19"/>
  <c r="O1977" i="19"/>
  <c r="O1978" i="19"/>
  <c r="O1979" i="19"/>
  <c r="O1980" i="19"/>
  <c r="O1981" i="19"/>
  <c r="O1982" i="19"/>
  <c r="O1983" i="19"/>
  <c r="O1984" i="19"/>
  <c r="O1985" i="19"/>
  <c r="O1986" i="19"/>
  <c r="O1987" i="19"/>
  <c r="O1988" i="19"/>
  <c r="O1989" i="19"/>
  <c r="O1990" i="19"/>
  <c r="O1991" i="19"/>
  <c r="O1992" i="19"/>
  <c r="O1993" i="19"/>
  <c r="O1994" i="19"/>
  <c r="O1995" i="19"/>
  <c r="O1996" i="19"/>
  <c r="O1997" i="19"/>
  <c r="O1998" i="19"/>
  <c r="O1999" i="19"/>
  <c r="O2000" i="19"/>
  <c r="O2001" i="19"/>
  <c r="T18" i="19"/>
  <c r="N2" i="19"/>
  <c r="N3" i="19"/>
  <c r="N4" i="19"/>
  <c r="N5" i="19"/>
  <c r="N6" i="19"/>
  <c r="N7" i="19"/>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N54" i="19"/>
  <c r="N55" i="19"/>
  <c r="N56" i="19"/>
  <c r="N57" i="19"/>
  <c r="N58" i="19"/>
  <c r="N59" i="19"/>
  <c r="N60" i="19"/>
  <c r="N61" i="19"/>
  <c r="N62" i="19"/>
  <c r="N63" i="19"/>
  <c r="N64" i="19"/>
  <c r="N65" i="19"/>
  <c r="N67" i="19"/>
  <c r="N68" i="19"/>
  <c r="N69" i="19"/>
  <c r="N70" i="19"/>
  <c r="N71" i="19"/>
  <c r="N73" i="19"/>
  <c r="N74" i="19"/>
  <c r="N75" i="19"/>
  <c r="N76" i="19"/>
  <c r="N77" i="19"/>
  <c r="N78" i="19"/>
  <c r="N79" i="19"/>
  <c r="N80" i="19"/>
  <c r="N81" i="19"/>
  <c r="N82" i="19"/>
  <c r="N83" i="19"/>
  <c r="N84" i="19"/>
  <c r="N85" i="19"/>
  <c r="N87" i="19"/>
  <c r="N88" i="19"/>
  <c r="N89" i="19"/>
  <c r="N90" i="19"/>
  <c r="N91" i="19"/>
  <c r="N92" i="19"/>
  <c r="N93" i="19"/>
  <c r="N94" i="19"/>
  <c r="N95" i="19"/>
  <c r="N97" i="19"/>
  <c r="N98" i="19"/>
  <c r="N99" i="19"/>
  <c r="N100" i="19"/>
  <c r="N101" i="19"/>
  <c r="N102" i="19"/>
  <c r="N103" i="19"/>
  <c r="N104" i="19"/>
  <c r="N105" i="19"/>
  <c r="N106" i="19"/>
  <c r="N107" i="19"/>
  <c r="N108" i="19"/>
  <c r="N109" i="19"/>
  <c r="N110" i="19"/>
  <c r="N111" i="19"/>
  <c r="N112" i="19"/>
  <c r="N113" i="19"/>
  <c r="N114" i="19"/>
  <c r="N115" i="19"/>
  <c r="N116" i="19"/>
  <c r="N117" i="19"/>
  <c r="N118" i="19"/>
  <c r="N119" i="19"/>
  <c r="N120" i="19"/>
  <c r="N121" i="19"/>
  <c r="N122" i="19"/>
  <c r="N123" i="19"/>
  <c r="N124" i="19"/>
  <c r="N125" i="19"/>
  <c r="N126" i="19"/>
  <c r="N127" i="19"/>
  <c r="N128" i="19"/>
  <c r="N129" i="19"/>
  <c r="N130" i="19"/>
  <c r="N131" i="19"/>
  <c r="N132" i="19"/>
  <c r="N133" i="19"/>
  <c r="N134" i="19"/>
  <c r="N135" i="19"/>
  <c r="N136" i="19"/>
  <c r="N137" i="19"/>
  <c r="N138" i="19"/>
  <c r="N139" i="19"/>
  <c r="N140" i="19"/>
  <c r="N141" i="19"/>
  <c r="N142" i="19"/>
  <c r="N143" i="19"/>
  <c r="N144" i="19"/>
  <c r="N145" i="19"/>
  <c r="N146" i="19"/>
  <c r="N147" i="19"/>
  <c r="N148" i="19"/>
  <c r="N149" i="19"/>
  <c r="N150" i="19"/>
  <c r="N151" i="19"/>
  <c r="N152" i="19"/>
  <c r="N153" i="19"/>
  <c r="N154" i="19"/>
  <c r="N155" i="19"/>
  <c r="N156" i="19"/>
  <c r="N157" i="19"/>
  <c r="N158" i="19"/>
  <c r="N159" i="19"/>
  <c r="N160" i="19"/>
  <c r="N161" i="19"/>
  <c r="N162" i="19"/>
  <c r="N163" i="19"/>
  <c r="N164" i="19"/>
  <c r="N165" i="19"/>
  <c r="N166" i="19"/>
  <c r="N167" i="19"/>
  <c r="N168" i="19"/>
  <c r="N169" i="19"/>
  <c r="N170" i="19"/>
  <c r="N171" i="19"/>
  <c r="N172" i="19"/>
  <c r="N173" i="19"/>
  <c r="N174" i="19"/>
  <c r="N175" i="19"/>
  <c r="N176" i="19"/>
  <c r="N177" i="19"/>
  <c r="N178" i="19"/>
  <c r="N179" i="19"/>
  <c r="N180" i="19"/>
  <c r="N181" i="19"/>
  <c r="N182" i="19"/>
  <c r="N183" i="19"/>
  <c r="N184" i="19"/>
  <c r="N185" i="19"/>
  <c r="N186" i="19"/>
  <c r="N187" i="19"/>
  <c r="N188" i="19"/>
  <c r="N189" i="19"/>
  <c r="N190" i="19"/>
  <c r="N191" i="19"/>
  <c r="N192" i="19"/>
  <c r="N193" i="19"/>
  <c r="N194" i="19"/>
  <c r="N195" i="19"/>
  <c r="N196" i="19"/>
  <c r="N197" i="19"/>
  <c r="N198" i="19"/>
  <c r="N199" i="19"/>
  <c r="N200" i="19"/>
  <c r="N201" i="19"/>
  <c r="N202" i="19"/>
  <c r="N203" i="19"/>
  <c r="N204" i="19"/>
  <c r="N205" i="19"/>
  <c r="N206" i="19"/>
  <c r="N207" i="19"/>
  <c r="N208" i="19"/>
  <c r="N209" i="19"/>
  <c r="N210" i="19"/>
  <c r="N211" i="19"/>
  <c r="N212" i="19"/>
  <c r="N213" i="19"/>
  <c r="N214" i="19"/>
  <c r="N215" i="19"/>
  <c r="N216" i="19"/>
  <c r="N217" i="19"/>
  <c r="N218" i="19"/>
  <c r="N219" i="19"/>
  <c r="N220" i="19"/>
  <c r="N221" i="19"/>
  <c r="N222" i="19"/>
  <c r="N223" i="19"/>
  <c r="N224" i="19"/>
  <c r="N225" i="19"/>
  <c r="N226" i="19"/>
  <c r="N227" i="19"/>
  <c r="N228" i="19"/>
  <c r="N229" i="19"/>
  <c r="N230" i="19"/>
  <c r="N231" i="19"/>
  <c r="N232" i="19"/>
  <c r="N233" i="19"/>
  <c r="N234" i="19"/>
  <c r="N235" i="19"/>
  <c r="N236" i="19"/>
  <c r="N237" i="19"/>
  <c r="N238" i="19"/>
  <c r="N239" i="19"/>
  <c r="N240" i="19"/>
  <c r="N241" i="19"/>
  <c r="N242" i="19"/>
  <c r="N243" i="19"/>
  <c r="N244" i="19"/>
  <c r="N245" i="19"/>
  <c r="N246" i="19"/>
  <c r="N247" i="19"/>
  <c r="N248" i="19"/>
  <c r="N249" i="19"/>
  <c r="N250" i="19"/>
  <c r="N251" i="19"/>
  <c r="N252" i="19"/>
  <c r="N253" i="19"/>
  <c r="N254" i="19"/>
  <c r="N255" i="19"/>
  <c r="N256" i="19"/>
  <c r="N257" i="19"/>
  <c r="N258" i="19"/>
  <c r="N259" i="19"/>
  <c r="N260" i="19"/>
  <c r="N261" i="19"/>
  <c r="N262" i="19"/>
  <c r="N263" i="19"/>
  <c r="N264" i="19"/>
  <c r="N265" i="19"/>
  <c r="N266" i="19"/>
  <c r="N267" i="19"/>
  <c r="N268" i="19"/>
  <c r="N269" i="19"/>
  <c r="N270" i="19"/>
  <c r="N271" i="19"/>
  <c r="N272" i="19"/>
  <c r="N273" i="19"/>
  <c r="N274" i="19"/>
  <c r="N275" i="19"/>
  <c r="N276" i="19"/>
  <c r="N277" i="19"/>
  <c r="N278" i="19"/>
  <c r="N279" i="19"/>
  <c r="N280" i="19"/>
  <c r="N281" i="19"/>
  <c r="N282" i="19"/>
  <c r="N283" i="19"/>
  <c r="N284" i="19"/>
  <c r="N285" i="19"/>
  <c r="N286" i="19"/>
  <c r="N287" i="19"/>
  <c r="N288" i="19"/>
  <c r="N289" i="19"/>
  <c r="N290" i="19"/>
  <c r="N291" i="19"/>
  <c r="N292" i="19"/>
  <c r="N293" i="19"/>
  <c r="N294" i="19"/>
  <c r="N295" i="19"/>
  <c r="N296" i="19"/>
  <c r="N297" i="19"/>
  <c r="N298" i="19"/>
  <c r="N299" i="19"/>
  <c r="N300" i="19"/>
  <c r="N301" i="19"/>
  <c r="N302" i="19"/>
  <c r="N303" i="19"/>
  <c r="N304" i="19"/>
  <c r="N305" i="19"/>
  <c r="N306" i="19"/>
  <c r="N307" i="19"/>
  <c r="N308" i="19"/>
  <c r="N309" i="19"/>
  <c r="N310" i="19"/>
  <c r="N311" i="19"/>
  <c r="N312" i="19"/>
  <c r="N313" i="19"/>
  <c r="N314" i="19"/>
  <c r="N315" i="19"/>
  <c r="N316" i="19"/>
  <c r="N317" i="19"/>
  <c r="N318" i="19"/>
  <c r="N319" i="19"/>
  <c r="N320" i="19"/>
  <c r="N321" i="19"/>
  <c r="N322" i="19"/>
  <c r="N323" i="19"/>
  <c r="N324" i="19"/>
  <c r="N325" i="19"/>
  <c r="N326" i="19"/>
  <c r="N327" i="19"/>
  <c r="N328" i="19"/>
  <c r="N329" i="19"/>
  <c r="N330" i="19"/>
  <c r="N331" i="19"/>
  <c r="N332" i="19"/>
  <c r="N333" i="19"/>
  <c r="N334" i="19"/>
  <c r="N335" i="19"/>
  <c r="N336" i="19"/>
  <c r="N337" i="19"/>
  <c r="N338" i="19"/>
  <c r="N339" i="19"/>
  <c r="N340" i="19"/>
  <c r="N341" i="19"/>
  <c r="N342" i="19"/>
  <c r="N343" i="19"/>
  <c r="N344" i="19"/>
  <c r="N345" i="19"/>
  <c r="N346" i="19"/>
  <c r="N347" i="19"/>
  <c r="N348" i="19"/>
  <c r="N349" i="19"/>
  <c r="N350" i="19"/>
  <c r="N351" i="19"/>
  <c r="N352" i="19"/>
  <c r="N353" i="19"/>
  <c r="N354" i="19"/>
  <c r="N355" i="19"/>
  <c r="N356" i="19"/>
  <c r="N357" i="19"/>
  <c r="N358" i="19"/>
  <c r="N359" i="19"/>
  <c r="N360" i="19"/>
  <c r="N361" i="19"/>
  <c r="N362" i="19"/>
  <c r="N363" i="19"/>
  <c r="N364" i="19"/>
  <c r="N365" i="19"/>
  <c r="N366" i="19"/>
  <c r="N367" i="19"/>
  <c r="N368" i="19"/>
  <c r="N369" i="19"/>
  <c r="N370" i="19"/>
  <c r="N371" i="19"/>
  <c r="N372" i="19"/>
  <c r="N373" i="19"/>
  <c r="N374" i="19"/>
  <c r="N375" i="19"/>
  <c r="N376" i="19"/>
  <c r="N377" i="19"/>
  <c r="N378" i="19"/>
  <c r="N379" i="19"/>
  <c r="N380" i="19"/>
  <c r="N381" i="19"/>
  <c r="N382" i="19"/>
  <c r="N383" i="19"/>
  <c r="N384" i="19"/>
  <c r="N385" i="19"/>
  <c r="N386" i="19"/>
  <c r="N387" i="19"/>
  <c r="N388" i="19"/>
  <c r="N389" i="19"/>
  <c r="N390" i="19"/>
  <c r="N391" i="19"/>
  <c r="N392" i="19"/>
  <c r="N393" i="19"/>
  <c r="N394" i="19"/>
  <c r="N395" i="19"/>
  <c r="N396" i="19"/>
  <c r="N397" i="19"/>
  <c r="N398" i="19"/>
  <c r="N399" i="19"/>
  <c r="N400" i="19"/>
  <c r="N401" i="19"/>
  <c r="N402" i="19"/>
  <c r="N403" i="19"/>
  <c r="N404" i="19"/>
  <c r="N405" i="19"/>
  <c r="N406" i="19"/>
  <c r="N407" i="19"/>
  <c r="N408" i="19"/>
  <c r="N409" i="19"/>
  <c r="N410" i="19"/>
  <c r="N411" i="19"/>
  <c r="N412" i="19"/>
  <c r="N413" i="19"/>
  <c r="N414" i="19"/>
  <c r="N415" i="19"/>
  <c r="N416" i="19"/>
  <c r="N417" i="19"/>
  <c r="N418" i="19"/>
  <c r="N419" i="19"/>
  <c r="N420" i="19"/>
  <c r="N421" i="19"/>
  <c r="N422" i="19"/>
  <c r="N423" i="19"/>
  <c r="N424" i="19"/>
  <c r="N425" i="19"/>
  <c r="N426" i="19"/>
  <c r="N427" i="19"/>
  <c r="N428" i="19"/>
  <c r="N429" i="19"/>
  <c r="N430" i="19"/>
  <c r="N431" i="19"/>
  <c r="N432" i="19"/>
  <c r="N433" i="19"/>
  <c r="N434" i="19"/>
  <c r="N435" i="19"/>
  <c r="N436" i="19"/>
  <c r="N437" i="19"/>
  <c r="N438" i="19"/>
  <c r="N439" i="19"/>
  <c r="N440" i="19"/>
  <c r="N441" i="19"/>
  <c r="N442" i="19"/>
  <c r="N443" i="19"/>
  <c r="N444" i="19"/>
  <c r="N445" i="19"/>
  <c r="N446" i="19"/>
  <c r="N447" i="19"/>
  <c r="N448" i="19"/>
  <c r="N449" i="19"/>
  <c r="N450" i="19"/>
  <c r="N451" i="19"/>
  <c r="N452" i="19"/>
  <c r="N453" i="19"/>
  <c r="N454" i="19"/>
  <c r="N455" i="19"/>
  <c r="N456" i="19"/>
  <c r="N457" i="19"/>
  <c r="N458" i="19"/>
  <c r="N459" i="19"/>
  <c r="N460" i="19"/>
  <c r="N461" i="19"/>
  <c r="N462" i="19"/>
  <c r="N463" i="19"/>
  <c r="N464" i="19"/>
  <c r="N465" i="19"/>
  <c r="N466" i="19"/>
  <c r="N467" i="19"/>
  <c r="N468" i="19"/>
  <c r="N469" i="19"/>
  <c r="N470" i="19"/>
  <c r="N471" i="19"/>
  <c r="N472" i="19"/>
  <c r="N473" i="19"/>
  <c r="N474" i="19"/>
  <c r="N475" i="19"/>
  <c r="N476" i="19"/>
  <c r="N477" i="19"/>
  <c r="N478" i="19"/>
  <c r="N479" i="19"/>
  <c r="N480" i="19"/>
  <c r="N481" i="19"/>
  <c r="N482" i="19"/>
  <c r="N483" i="19"/>
  <c r="N484" i="19"/>
  <c r="N485" i="19"/>
  <c r="N486" i="19"/>
  <c r="N487" i="19"/>
  <c r="N488" i="19"/>
  <c r="N489" i="19"/>
  <c r="N490" i="19"/>
  <c r="N491" i="19"/>
  <c r="N492" i="19"/>
  <c r="N493" i="19"/>
  <c r="N494" i="19"/>
  <c r="N495" i="19"/>
  <c r="N496" i="19"/>
  <c r="N497" i="19"/>
  <c r="N498" i="19"/>
  <c r="N499" i="19"/>
  <c r="N500" i="19"/>
  <c r="N501" i="19"/>
  <c r="N502" i="19"/>
  <c r="N503" i="19"/>
  <c r="N504" i="19"/>
  <c r="N505" i="19"/>
  <c r="N506" i="19"/>
  <c r="N507" i="19"/>
  <c r="N508" i="19"/>
  <c r="N509" i="19"/>
  <c r="N510" i="19"/>
  <c r="N511" i="19"/>
  <c r="N512" i="19"/>
  <c r="N513" i="19"/>
  <c r="N514" i="19"/>
  <c r="N515" i="19"/>
  <c r="N516" i="19"/>
  <c r="N517" i="19"/>
  <c r="N518" i="19"/>
  <c r="N519" i="19"/>
  <c r="N520" i="19"/>
  <c r="N521" i="19"/>
  <c r="N522" i="19"/>
  <c r="N523" i="19"/>
  <c r="N524" i="19"/>
  <c r="N525" i="19"/>
  <c r="N526" i="19"/>
  <c r="N527" i="19"/>
  <c r="N528" i="19"/>
  <c r="N529" i="19"/>
  <c r="N530" i="19"/>
  <c r="N531" i="19"/>
  <c r="N532" i="19"/>
  <c r="N533" i="19"/>
  <c r="N534" i="19"/>
  <c r="N535" i="19"/>
  <c r="N536" i="19"/>
  <c r="N537" i="19"/>
  <c r="N538" i="19"/>
  <c r="N539" i="19"/>
  <c r="N540" i="19"/>
  <c r="N541" i="19"/>
  <c r="N542" i="19"/>
  <c r="N543" i="19"/>
  <c r="N544" i="19"/>
  <c r="N545" i="19"/>
  <c r="N546" i="19"/>
  <c r="N547" i="19"/>
  <c r="N548" i="19"/>
  <c r="N549" i="19"/>
  <c r="N550" i="19"/>
  <c r="N551" i="19"/>
  <c r="N552" i="19"/>
  <c r="N553" i="19"/>
  <c r="N554" i="19"/>
  <c r="N555" i="19"/>
  <c r="N556" i="19"/>
  <c r="N557" i="19"/>
  <c r="N558" i="19"/>
  <c r="N559" i="19"/>
  <c r="N560" i="19"/>
  <c r="N561" i="19"/>
  <c r="N562" i="19"/>
  <c r="N563" i="19"/>
  <c r="N564" i="19"/>
  <c r="N565" i="19"/>
  <c r="N566" i="19"/>
  <c r="N567" i="19"/>
  <c r="N568" i="19"/>
  <c r="N569" i="19"/>
  <c r="N570" i="19"/>
  <c r="N571" i="19"/>
  <c r="N572" i="19"/>
  <c r="N573" i="19"/>
  <c r="N574" i="19"/>
  <c r="N575" i="19"/>
  <c r="N576" i="19"/>
  <c r="N577" i="19"/>
  <c r="N578" i="19"/>
  <c r="N579" i="19"/>
  <c r="N580" i="19"/>
  <c r="N581" i="19"/>
  <c r="N582" i="19"/>
  <c r="N583" i="19"/>
  <c r="N584" i="19"/>
  <c r="N585" i="19"/>
  <c r="N586" i="19"/>
  <c r="N587" i="19"/>
  <c r="N588" i="19"/>
  <c r="N589" i="19"/>
  <c r="N590" i="19"/>
  <c r="N591" i="19"/>
  <c r="N592" i="19"/>
  <c r="N593" i="19"/>
  <c r="N594" i="19"/>
  <c r="N595" i="19"/>
  <c r="N596" i="19"/>
  <c r="N597" i="19"/>
  <c r="N598" i="19"/>
  <c r="N599" i="19"/>
  <c r="N600" i="19"/>
  <c r="N601" i="19"/>
  <c r="N602" i="19"/>
  <c r="N603" i="19"/>
  <c r="N604" i="19"/>
  <c r="N605" i="19"/>
  <c r="N606" i="19"/>
  <c r="N607" i="19"/>
  <c r="N608" i="19"/>
  <c r="N609" i="19"/>
  <c r="N610" i="19"/>
  <c r="N611" i="19"/>
  <c r="N612" i="19"/>
  <c r="N613" i="19"/>
  <c r="N614" i="19"/>
  <c r="N615" i="19"/>
  <c r="N616" i="19"/>
  <c r="N617" i="19"/>
  <c r="N618" i="19"/>
  <c r="N619" i="19"/>
  <c r="N620" i="19"/>
  <c r="N621" i="19"/>
  <c r="N622" i="19"/>
  <c r="N623" i="19"/>
  <c r="N624" i="19"/>
  <c r="N625" i="19"/>
  <c r="N626" i="19"/>
  <c r="N627" i="19"/>
  <c r="N628" i="19"/>
  <c r="N629" i="19"/>
  <c r="N630" i="19"/>
  <c r="N631" i="19"/>
  <c r="N632" i="19"/>
  <c r="N633" i="19"/>
  <c r="N634" i="19"/>
  <c r="N635" i="19"/>
  <c r="N636" i="19"/>
  <c r="N637" i="19"/>
  <c r="N638" i="19"/>
  <c r="N639" i="19"/>
  <c r="N640" i="19"/>
  <c r="N641" i="19"/>
  <c r="N642" i="19"/>
  <c r="N643" i="19"/>
  <c r="N644" i="19"/>
  <c r="N645" i="19"/>
  <c r="N646" i="19"/>
  <c r="N647" i="19"/>
  <c r="N648" i="19"/>
  <c r="N649" i="19"/>
  <c r="N650" i="19"/>
  <c r="N651" i="19"/>
  <c r="N652" i="19"/>
  <c r="N653" i="19"/>
  <c r="N654" i="19"/>
  <c r="N655" i="19"/>
  <c r="N656" i="19"/>
  <c r="N657" i="19"/>
  <c r="N658" i="19"/>
  <c r="N659" i="19"/>
  <c r="N660" i="19"/>
  <c r="N661" i="19"/>
  <c r="N662" i="19"/>
  <c r="N663" i="19"/>
  <c r="N664" i="19"/>
  <c r="N665" i="19"/>
  <c r="N666" i="19"/>
  <c r="N667" i="19"/>
  <c r="N668" i="19"/>
  <c r="N669" i="19"/>
  <c r="N670" i="19"/>
  <c r="N671" i="19"/>
  <c r="N672" i="19"/>
  <c r="N673" i="19"/>
  <c r="N674" i="19"/>
  <c r="N675" i="19"/>
  <c r="N676" i="19"/>
  <c r="N677" i="19"/>
  <c r="N678" i="19"/>
  <c r="N679" i="19"/>
  <c r="N680" i="19"/>
  <c r="N681" i="19"/>
  <c r="N682" i="19"/>
  <c r="N683" i="19"/>
  <c r="N684" i="19"/>
  <c r="N685" i="19"/>
  <c r="N686" i="19"/>
  <c r="N687" i="19"/>
  <c r="N688" i="19"/>
  <c r="N689" i="19"/>
  <c r="N690" i="19"/>
  <c r="N691" i="19"/>
  <c r="N692" i="19"/>
  <c r="N693" i="19"/>
  <c r="N694" i="19"/>
  <c r="N695" i="19"/>
  <c r="N696" i="19"/>
  <c r="N697" i="19"/>
  <c r="N698" i="19"/>
  <c r="N699" i="19"/>
  <c r="N700" i="19"/>
  <c r="N701" i="19"/>
  <c r="N702" i="19"/>
  <c r="N703" i="19"/>
  <c r="N704" i="19"/>
  <c r="N705" i="19"/>
  <c r="N706" i="19"/>
  <c r="N707" i="19"/>
  <c r="N708" i="19"/>
  <c r="N709" i="19"/>
  <c r="N710" i="19"/>
  <c r="N711" i="19"/>
  <c r="N712" i="19"/>
  <c r="N713" i="19"/>
  <c r="N714" i="19"/>
  <c r="N715" i="19"/>
  <c r="N716" i="19"/>
  <c r="N717" i="19"/>
  <c r="N718" i="19"/>
  <c r="N719" i="19"/>
  <c r="N720" i="19"/>
  <c r="N721" i="19"/>
  <c r="N722" i="19"/>
  <c r="N723" i="19"/>
  <c r="N724" i="19"/>
  <c r="N725" i="19"/>
  <c r="N726" i="19"/>
  <c r="N727" i="19"/>
  <c r="N728" i="19"/>
  <c r="N729" i="19"/>
  <c r="N730" i="19"/>
  <c r="N731" i="19"/>
  <c r="N732" i="19"/>
  <c r="N733" i="19"/>
  <c r="N734" i="19"/>
  <c r="N735" i="19"/>
  <c r="N736" i="19"/>
  <c r="N737" i="19"/>
  <c r="N738" i="19"/>
  <c r="N739" i="19"/>
  <c r="N740" i="19"/>
  <c r="N741" i="19"/>
  <c r="N742" i="19"/>
  <c r="N743" i="19"/>
  <c r="N744" i="19"/>
  <c r="N745" i="19"/>
  <c r="N746" i="19"/>
  <c r="N747" i="19"/>
  <c r="N748" i="19"/>
  <c r="N749" i="19"/>
  <c r="N750" i="19"/>
  <c r="N751" i="19"/>
  <c r="N752" i="19"/>
  <c r="N753" i="19"/>
  <c r="N754" i="19"/>
  <c r="N755" i="19"/>
  <c r="N756" i="19"/>
  <c r="N757" i="19"/>
  <c r="N758" i="19"/>
  <c r="N759" i="19"/>
  <c r="N760" i="19"/>
  <c r="N761" i="19"/>
  <c r="N762" i="19"/>
  <c r="N763" i="19"/>
  <c r="N764" i="19"/>
  <c r="N765" i="19"/>
  <c r="N766" i="19"/>
  <c r="N767" i="19"/>
  <c r="N768" i="19"/>
  <c r="N769" i="19"/>
  <c r="N770" i="19"/>
  <c r="N771" i="19"/>
  <c r="N772" i="19"/>
  <c r="N773" i="19"/>
  <c r="N774" i="19"/>
  <c r="N775" i="19"/>
  <c r="N776" i="19"/>
  <c r="N777" i="19"/>
  <c r="N778" i="19"/>
  <c r="N779" i="19"/>
  <c r="N780" i="19"/>
  <c r="N781" i="19"/>
  <c r="N782" i="19"/>
  <c r="N783" i="19"/>
  <c r="N784" i="19"/>
  <c r="N785" i="19"/>
  <c r="N786" i="19"/>
  <c r="N787" i="19"/>
  <c r="N788" i="19"/>
  <c r="N789" i="19"/>
  <c r="N790" i="19"/>
  <c r="N791" i="19"/>
  <c r="N792" i="19"/>
  <c r="N793" i="19"/>
  <c r="N794" i="19"/>
  <c r="N795" i="19"/>
  <c r="N796" i="19"/>
  <c r="N797" i="19"/>
  <c r="N798" i="19"/>
  <c r="N799" i="19"/>
  <c r="N800" i="19"/>
  <c r="N801" i="19"/>
  <c r="N802" i="19"/>
  <c r="N803" i="19"/>
  <c r="N804" i="19"/>
  <c r="N805" i="19"/>
  <c r="N806" i="19"/>
  <c r="N807" i="19"/>
  <c r="N808" i="19"/>
  <c r="N809" i="19"/>
  <c r="N810" i="19"/>
  <c r="N811" i="19"/>
  <c r="N812" i="19"/>
  <c r="N813" i="19"/>
  <c r="N814" i="19"/>
  <c r="N815" i="19"/>
  <c r="N816" i="19"/>
  <c r="N817" i="19"/>
  <c r="N818" i="19"/>
  <c r="N819" i="19"/>
  <c r="N820" i="19"/>
  <c r="N821" i="19"/>
  <c r="N822" i="19"/>
  <c r="N823" i="19"/>
  <c r="N824" i="19"/>
  <c r="N825" i="19"/>
  <c r="N826" i="19"/>
  <c r="N827" i="19"/>
  <c r="N828" i="19"/>
  <c r="N829" i="19"/>
  <c r="N830" i="19"/>
  <c r="N831" i="19"/>
  <c r="N832" i="19"/>
  <c r="N833" i="19"/>
  <c r="N834" i="19"/>
  <c r="N835" i="19"/>
  <c r="N836" i="19"/>
  <c r="N837" i="19"/>
  <c r="N838" i="19"/>
  <c r="N839" i="19"/>
  <c r="N840" i="19"/>
  <c r="N841" i="19"/>
  <c r="N842" i="19"/>
  <c r="N843" i="19"/>
  <c r="N844" i="19"/>
  <c r="N845" i="19"/>
  <c r="N846" i="19"/>
  <c r="N847" i="19"/>
  <c r="N848" i="19"/>
  <c r="N849" i="19"/>
  <c r="N850" i="19"/>
  <c r="N851" i="19"/>
  <c r="N852" i="19"/>
  <c r="N853" i="19"/>
  <c r="N854" i="19"/>
  <c r="N855" i="19"/>
  <c r="N856" i="19"/>
  <c r="N857" i="19"/>
  <c r="N858" i="19"/>
  <c r="N859" i="19"/>
  <c r="N860" i="19"/>
  <c r="N861" i="19"/>
  <c r="N862" i="19"/>
  <c r="N863" i="19"/>
  <c r="N864" i="19"/>
  <c r="N865" i="19"/>
  <c r="N866" i="19"/>
  <c r="N867" i="19"/>
  <c r="N868" i="19"/>
  <c r="N869" i="19"/>
  <c r="N870" i="19"/>
  <c r="N871" i="19"/>
  <c r="N872" i="19"/>
  <c r="N873" i="19"/>
  <c r="N874" i="19"/>
  <c r="N875" i="19"/>
  <c r="N876" i="19"/>
  <c r="N877" i="19"/>
  <c r="N878" i="19"/>
  <c r="N879" i="19"/>
  <c r="N880" i="19"/>
  <c r="N881" i="19"/>
  <c r="N882" i="19"/>
  <c r="N883" i="19"/>
  <c r="N884" i="19"/>
  <c r="N885" i="19"/>
  <c r="N886" i="19"/>
  <c r="N887" i="19"/>
  <c r="N888" i="19"/>
  <c r="N889" i="19"/>
  <c r="N890" i="19"/>
  <c r="N891" i="19"/>
  <c r="N892" i="19"/>
  <c r="N893" i="19"/>
  <c r="N894" i="19"/>
  <c r="N895" i="19"/>
  <c r="N896" i="19"/>
  <c r="N897" i="19"/>
  <c r="N898" i="19"/>
  <c r="N899" i="19"/>
  <c r="N900" i="19"/>
  <c r="N901" i="19"/>
  <c r="N902" i="19"/>
  <c r="N903" i="19"/>
  <c r="N904" i="19"/>
  <c r="N905" i="19"/>
  <c r="N906" i="19"/>
  <c r="N907" i="19"/>
  <c r="N908" i="19"/>
  <c r="N909" i="19"/>
  <c r="N910" i="19"/>
  <c r="N911" i="19"/>
  <c r="N912" i="19"/>
  <c r="N913" i="19"/>
  <c r="N914" i="19"/>
  <c r="N915" i="19"/>
  <c r="N916" i="19"/>
  <c r="N917" i="19"/>
  <c r="N918" i="19"/>
  <c r="N919" i="19"/>
  <c r="N920" i="19"/>
  <c r="N921" i="19"/>
  <c r="N922" i="19"/>
  <c r="N923" i="19"/>
  <c r="N924" i="19"/>
  <c r="N925" i="19"/>
  <c r="N926" i="19"/>
  <c r="N927" i="19"/>
  <c r="N928" i="19"/>
  <c r="N929" i="19"/>
  <c r="N930" i="19"/>
  <c r="N931" i="19"/>
  <c r="N932" i="19"/>
  <c r="N933" i="19"/>
  <c r="N934" i="19"/>
  <c r="N935" i="19"/>
  <c r="N936" i="19"/>
  <c r="N937" i="19"/>
  <c r="N938" i="19"/>
  <c r="N939" i="19"/>
  <c r="N940" i="19"/>
  <c r="N941" i="19"/>
  <c r="N942" i="19"/>
  <c r="N943" i="19"/>
  <c r="N944" i="19"/>
  <c r="N945" i="19"/>
  <c r="N946" i="19"/>
  <c r="N947" i="19"/>
  <c r="N948" i="19"/>
  <c r="N949" i="19"/>
  <c r="N950" i="19"/>
  <c r="N951" i="19"/>
  <c r="N952" i="19"/>
  <c r="N953" i="19"/>
  <c r="N954" i="19"/>
  <c r="N955" i="19"/>
  <c r="N956" i="19"/>
  <c r="N957" i="19"/>
  <c r="N958" i="19"/>
  <c r="N959" i="19"/>
  <c r="N960" i="19"/>
  <c r="N961" i="19"/>
  <c r="N962" i="19"/>
  <c r="N963" i="19"/>
  <c r="N964" i="19"/>
  <c r="N965" i="19"/>
  <c r="N966" i="19"/>
  <c r="N967" i="19"/>
  <c r="N968" i="19"/>
  <c r="N969" i="19"/>
  <c r="N970" i="19"/>
  <c r="N971" i="19"/>
  <c r="N972" i="19"/>
  <c r="N973" i="19"/>
  <c r="N974" i="19"/>
  <c r="N975" i="19"/>
  <c r="N976" i="19"/>
  <c r="N977" i="19"/>
  <c r="N978" i="19"/>
  <c r="N979" i="19"/>
  <c r="N980" i="19"/>
  <c r="N981" i="19"/>
  <c r="N982" i="19"/>
  <c r="N983" i="19"/>
  <c r="N984" i="19"/>
  <c r="N985" i="19"/>
  <c r="N986" i="19"/>
  <c r="N987" i="19"/>
  <c r="N988" i="19"/>
  <c r="N989" i="19"/>
  <c r="N990" i="19"/>
  <c r="N991" i="19"/>
  <c r="N992" i="19"/>
  <c r="N993" i="19"/>
  <c r="N994" i="19"/>
  <c r="N995" i="19"/>
  <c r="N996" i="19"/>
  <c r="N997" i="19"/>
  <c r="N998" i="19"/>
  <c r="N999" i="19"/>
  <c r="N1000" i="19"/>
  <c r="N1001" i="19"/>
  <c r="N1002" i="19"/>
  <c r="N1003" i="19"/>
  <c r="N1004" i="19"/>
  <c r="N1005" i="19"/>
  <c r="N1006" i="19"/>
  <c r="N1007" i="19"/>
  <c r="N1008" i="19"/>
  <c r="N1009" i="19"/>
  <c r="N1010" i="19"/>
  <c r="N1011" i="19"/>
  <c r="N1012" i="19"/>
  <c r="N1013" i="19"/>
  <c r="N1014" i="19"/>
  <c r="N1015" i="19"/>
  <c r="N1016" i="19"/>
  <c r="N1017" i="19"/>
  <c r="N1018" i="19"/>
  <c r="N1019" i="19"/>
  <c r="N1020" i="19"/>
  <c r="N1021" i="19"/>
  <c r="N1022" i="19"/>
  <c r="N1023" i="19"/>
  <c r="N1024" i="19"/>
  <c r="N1025" i="19"/>
  <c r="N1026" i="19"/>
  <c r="N1027" i="19"/>
  <c r="N1028" i="19"/>
  <c r="N1029" i="19"/>
  <c r="N1030" i="19"/>
  <c r="N1031" i="19"/>
  <c r="N1032" i="19"/>
  <c r="N1033" i="19"/>
  <c r="N1034" i="19"/>
  <c r="N1035" i="19"/>
  <c r="N1036" i="19"/>
  <c r="N1037" i="19"/>
  <c r="N1038" i="19"/>
  <c r="N1039" i="19"/>
  <c r="N1040" i="19"/>
  <c r="N1041" i="19"/>
  <c r="N1042" i="19"/>
  <c r="N1043" i="19"/>
  <c r="N1044" i="19"/>
  <c r="N1045" i="19"/>
  <c r="N1046" i="19"/>
  <c r="N1047" i="19"/>
  <c r="N1048" i="19"/>
  <c r="N1049" i="19"/>
  <c r="N1050" i="19"/>
  <c r="N1051" i="19"/>
  <c r="N1052" i="19"/>
  <c r="N1053" i="19"/>
  <c r="N1054" i="19"/>
  <c r="N1055" i="19"/>
  <c r="N1056" i="19"/>
  <c r="N1057" i="19"/>
  <c r="N1058" i="19"/>
  <c r="N1059" i="19"/>
  <c r="N1060" i="19"/>
  <c r="N1061" i="19"/>
  <c r="N1062" i="19"/>
  <c r="N1063" i="19"/>
  <c r="N1064" i="19"/>
  <c r="N1065" i="19"/>
  <c r="N1066" i="19"/>
  <c r="N1067" i="19"/>
  <c r="N1068" i="19"/>
  <c r="N1069" i="19"/>
  <c r="N1070" i="19"/>
  <c r="N1071" i="19"/>
  <c r="N1072" i="19"/>
  <c r="N1073" i="19"/>
  <c r="N1074" i="19"/>
  <c r="N1075" i="19"/>
  <c r="N1076" i="19"/>
  <c r="N1077" i="19"/>
  <c r="N1078" i="19"/>
  <c r="N1079" i="19"/>
  <c r="N1080" i="19"/>
  <c r="N1081" i="19"/>
  <c r="N1082" i="19"/>
  <c r="N1083" i="19"/>
  <c r="N1084" i="19"/>
  <c r="N1085" i="19"/>
  <c r="N1086" i="19"/>
  <c r="N1087" i="19"/>
  <c r="N1088" i="19"/>
  <c r="N1089" i="19"/>
  <c r="N1090" i="19"/>
  <c r="N1091" i="19"/>
  <c r="N1092" i="19"/>
  <c r="N1093" i="19"/>
  <c r="N1094" i="19"/>
  <c r="N1095" i="19"/>
  <c r="N1096" i="19"/>
  <c r="N1097" i="19"/>
  <c r="N1098" i="19"/>
  <c r="N1099" i="19"/>
  <c r="N1100" i="19"/>
  <c r="N1101" i="19"/>
  <c r="N1102" i="19"/>
  <c r="N1103" i="19"/>
  <c r="N1104" i="19"/>
  <c r="N1105" i="19"/>
  <c r="N1106" i="19"/>
  <c r="N1107" i="19"/>
  <c r="N1108" i="19"/>
  <c r="N1109" i="19"/>
  <c r="N1110" i="19"/>
  <c r="N1111" i="19"/>
  <c r="N1112" i="19"/>
  <c r="N1113" i="19"/>
  <c r="N1114" i="19"/>
  <c r="N1115" i="19"/>
  <c r="N1116" i="19"/>
  <c r="N1117" i="19"/>
  <c r="N1118" i="19"/>
  <c r="N1119" i="19"/>
  <c r="N1120" i="19"/>
  <c r="N1121" i="19"/>
  <c r="N1122" i="19"/>
  <c r="N1123" i="19"/>
  <c r="N1124" i="19"/>
  <c r="N1125" i="19"/>
  <c r="N1126" i="19"/>
  <c r="N1127" i="19"/>
  <c r="N1128" i="19"/>
  <c r="N1129" i="19"/>
  <c r="N1130" i="19"/>
  <c r="N1131" i="19"/>
  <c r="N1132" i="19"/>
  <c r="N1133" i="19"/>
  <c r="N1134" i="19"/>
  <c r="N1135" i="19"/>
  <c r="N1136" i="19"/>
  <c r="N1137" i="19"/>
  <c r="N1138" i="19"/>
  <c r="N1139" i="19"/>
  <c r="N1140" i="19"/>
  <c r="N1141" i="19"/>
  <c r="N1142" i="19"/>
  <c r="N1143" i="19"/>
  <c r="N1144" i="19"/>
  <c r="N1145" i="19"/>
  <c r="N1146" i="19"/>
  <c r="N1147" i="19"/>
  <c r="N1148" i="19"/>
  <c r="N1149" i="19"/>
  <c r="N1150" i="19"/>
  <c r="N1151" i="19"/>
  <c r="N1152" i="19"/>
  <c r="N1153" i="19"/>
  <c r="N1154" i="19"/>
  <c r="N1155" i="19"/>
  <c r="N1156" i="19"/>
  <c r="N1157" i="19"/>
  <c r="N1158" i="19"/>
  <c r="N1159" i="19"/>
  <c r="N1160" i="19"/>
  <c r="N1161" i="19"/>
  <c r="N1162" i="19"/>
  <c r="N1163" i="19"/>
  <c r="N1164" i="19"/>
  <c r="N1165" i="19"/>
  <c r="N1166" i="19"/>
  <c r="N1167" i="19"/>
  <c r="N1168" i="19"/>
  <c r="N1169" i="19"/>
  <c r="N1170" i="19"/>
  <c r="N1171" i="19"/>
  <c r="N1172" i="19"/>
  <c r="N1173" i="19"/>
  <c r="N1174" i="19"/>
  <c r="N1175" i="19"/>
  <c r="N1176" i="19"/>
  <c r="N1177" i="19"/>
  <c r="N1178" i="19"/>
  <c r="N1179" i="19"/>
  <c r="N1180" i="19"/>
  <c r="N1181" i="19"/>
  <c r="N1182" i="19"/>
  <c r="N1183" i="19"/>
  <c r="N1184" i="19"/>
  <c r="N1185" i="19"/>
  <c r="N1186" i="19"/>
  <c r="N1187" i="19"/>
  <c r="N1188" i="19"/>
  <c r="N1189" i="19"/>
  <c r="N1190" i="19"/>
  <c r="N1191" i="19"/>
  <c r="N1192" i="19"/>
  <c r="N1193" i="19"/>
  <c r="N1194" i="19"/>
  <c r="N1195" i="19"/>
  <c r="N1196" i="19"/>
  <c r="N1197" i="19"/>
  <c r="N1198" i="19"/>
  <c r="N1199" i="19"/>
  <c r="N1200" i="19"/>
  <c r="N1201" i="19"/>
  <c r="N1202" i="19"/>
  <c r="N1203" i="19"/>
  <c r="N1204" i="19"/>
  <c r="N1205" i="19"/>
  <c r="N1206" i="19"/>
  <c r="N1207" i="19"/>
  <c r="N1208" i="19"/>
  <c r="N1209" i="19"/>
  <c r="N1210" i="19"/>
  <c r="N1211" i="19"/>
  <c r="N1212" i="19"/>
  <c r="N1213" i="19"/>
  <c r="N1214" i="19"/>
  <c r="N1215" i="19"/>
  <c r="N1216" i="19"/>
  <c r="N1217" i="19"/>
  <c r="N1218" i="19"/>
  <c r="N1219" i="19"/>
  <c r="N1220" i="19"/>
  <c r="N1221" i="19"/>
  <c r="N1222" i="19"/>
  <c r="N1223" i="19"/>
  <c r="N1224" i="19"/>
  <c r="N1225" i="19"/>
  <c r="N1226" i="19"/>
  <c r="N1227" i="19"/>
  <c r="N1228" i="19"/>
  <c r="N1229" i="19"/>
  <c r="N1230" i="19"/>
  <c r="N1231" i="19"/>
  <c r="N1232" i="19"/>
  <c r="N1233" i="19"/>
  <c r="N1234" i="19"/>
  <c r="N1235" i="19"/>
  <c r="N1236" i="19"/>
  <c r="N1237" i="19"/>
  <c r="N1238" i="19"/>
  <c r="N1239" i="19"/>
  <c r="N1240" i="19"/>
  <c r="N1241" i="19"/>
  <c r="N1242" i="19"/>
  <c r="N1243" i="19"/>
  <c r="N1244" i="19"/>
  <c r="N1245" i="19"/>
  <c r="N1246" i="19"/>
  <c r="N1247" i="19"/>
  <c r="N1248" i="19"/>
  <c r="N1249" i="19"/>
  <c r="N1250" i="19"/>
  <c r="N1251" i="19"/>
  <c r="N1252" i="19"/>
  <c r="N1253" i="19"/>
  <c r="N1254" i="19"/>
  <c r="N1255" i="19"/>
  <c r="N1256" i="19"/>
  <c r="N1257" i="19"/>
  <c r="N1258" i="19"/>
  <c r="N1259" i="19"/>
  <c r="N1260" i="19"/>
  <c r="N1261" i="19"/>
  <c r="N1262" i="19"/>
  <c r="N1263" i="19"/>
  <c r="N1264" i="19"/>
  <c r="N1265" i="19"/>
  <c r="N1266" i="19"/>
  <c r="N1267" i="19"/>
  <c r="N1268" i="19"/>
  <c r="N1269" i="19"/>
  <c r="N1270" i="19"/>
  <c r="N1271" i="19"/>
  <c r="N1272" i="19"/>
  <c r="N1273" i="19"/>
  <c r="N1274" i="19"/>
  <c r="N1275" i="19"/>
  <c r="N1276" i="19"/>
  <c r="N1277" i="19"/>
  <c r="N1278" i="19"/>
  <c r="N1279" i="19"/>
  <c r="N1280" i="19"/>
  <c r="N1281" i="19"/>
  <c r="N1282" i="19"/>
  <c r="N1283" i="19"/>
  <c r="N1284" i="19"/>
  <c r="N1285" i="19"/>
  <c r="N1286" i="19"/>
  <c r="N1287" i="19"/>
  <c r="N1288" i="19"/>
  <c r="N1289" i="19"/>
  <c r="N1290" i="19"/>
  <c r="N1291" i="19"/>
  <c r="N1292" i="19"/>
  <c r="N1293" i="19"/>
  <c r="N1294" i="19"/>
  <c r="N1295" i="19"/>
  <c r="N1296" i="19"/>
  <c r="N1297" i="19"/>
  <c r="N1298" i="19"/>
  <c r="N1299" i="19"/>
  <c r="N1300" i="19"/>
  <c r="N1301" i="19"/>
  <c r="N1302" i="19"/>
  <c r="N1303" i="19"/>
  <c r="N1304" i="19"/>
  <c r="N1305" i="19"/>
  <c r="N1306" i="19"/>
  <c r="N1307" i="19"/>
  <c r="N1308" i="19"/>
  <c r="N1309" i="19"/>
  <c r="N1310" i="19"/>
  <c r="N1311" i="19"/>
  <c r="N1312" i="19"/>
  <c r="N1313" i="19"/>
  <c r="N1314" i="19"/>
  <c r="N1315" i="19"/>
  <c r="N1316" i="19"/>
  <c r="N1317" i="19"/>
  <c r="N1318" i="19"/>
  <c r="N1319" i="19"/>
  <c r="N1320" i="19"/>
  <c r="N1321" i="19"/>
  <c r="N1322" i="19"/>
  <c r="N1323" i="19"/>
  <c r="N1324" i="19"/>
  <c r="N1325" i="19"/>
  <c r="N1326" i="19"/>
  <c r="N1327" i="19"/>
  <c r="N1328" i="19"/>
  <c r="N1329" i="19"/>
  <c r="N1330" i="19"/>
  <c r="N1331" i="19"/>
  <c r="N1332" i="19"/>
  <c r="N1333" i="19"/>
  <c r="N1334" i="19"/>
  <c r="N1335" i="19"/>
  <c r="N1336" i="19"/>
  <c r="N1337" i="19"/>
  <c r="N1338" i="19"/>
  <c r="N1339" i="19"/>
  <c r="N1340" i="19"/>
  <c r="N1341" i="19"/>
  <c r="N1342" i="19"/>
  <c r="N1343" i="19"/>
  <c r="N1344" i="19"/>
  <c r="N1345" i="19"/>
  <c r="N1346" i="19"/>
  <c r="N1347" i="19"/>
  <c r="N1348" i="19"/>
  <c r="N1349" i="19"/>
  <c r="N1350" i="19"/>
  <c r="N1351" i="19"/>
  <c r="N1352" i="19"/>
  <c r="N1353" i="19"/>
  <c r="N1354" i="19"/>
  <c r="N1355" i="19"/>
  <c r="N1356" i="19"/>
  <c r="N1357" i="19"/>
  <c r="N1358" i="19"/>
  <c r="N1359" i="19"/>
  <c r="N1360" i="19"/>
  <c r="N1361" i="19"/>
  <c r="N1362" i="19"/>
  <c r="N1363" i="19"/>
  <c r="N1364" i="19"/>
  <c r="N1365" i="19"/>
  <c r="N1366" i="19"/>
  <c r="N1367" i="19"/>
  <c r="N1368" i="19"/>
  <c r="N1369" i="19"/>
  <c r="N1370" i="19"/>
  <c r="N1371" i="19"/>
  <c r="N1372" i="19"/>
  <c r="N1373" i="19"/>
  <c r="N1374" i="19"/>
  <c r="N1375" i="19"/>
  <c r="N1376" i="19"/>
  <c r="N1377" i="19"/>
  <c r="N1378" i="19"/>
  <c r="N1379" i="19"/>
  <c r="N1380" i="19"/>
  <c r="N1381" i="19"/>
  <c r="N1382" i="19"/>
  <c r="N1383" i="19"/>
  <c r="N1384" i="19"/>
  <c r="N1385" i="19"/>
  <c r="N1386" i="19"/>
  <c r="N1387" i="19"/>
  <c r="N1388" i="19"/>
  <c r="N1389" i="19"/>
  <c r="N1390" i="19"/>
  <c r="N1391" i="19"/>
  <c r="N1392" i="19"/>
  <c r="N1393" i="19"/>
  <c r="N1394" i="19"/>
  <c r="N1395" i="19"/>
  <c r="N1396" i="19"/>
  <c r="N1397" i="19"/>
  <c r="N1398" i="19"/>
  <c r="N1399" i="19"/>
  <c r="N1400" i="19"/>
  <c r="N1401" i="19"/>
  <c r="N1402" i="19"/>
  <c r="N1403" i="19"/>
  <c r="N1404" i="19"/>
  <c r="N1405" i="19"/>
  <c r="N1406" i="19"/>
  <c r="N1407" i="19"/>
  <c r="N1408" i="19"/>
  <c r="N1409" i="19"/>
  <c r="N1410" i="19"/>
  <c r="N1411" i="19"/>
  <c r="N1412" i="19"/>
  <c r="N1413" i="19"/>
  <c r="N1414" i="19"/>
  <c r="N1415" i="19"/>
  <c r="N1416" i="19"/>
  <c r="N1417" i="19"/>
  <c r="N1418" i="19"/>
  <c r="N1419" i="19"/>
  <c r="N1420" i="19"/>
  <c r="N1421" i="19"/>
  <c r="N1422" i="19"/>
  <c r="N1423" i="19"/>
  <c r="N1424" i="19"/>
  <c r="N1425" i="19"/>
  <c r="N1426" i="19"/>
  <c r="N1427" i="19"/>
  <c r="N1428" i="19"/>
  <c r="N1429" i="19"/>
  <c r="N1430" i="19"/>
  <c r="N1431" i="19"/>
  <c r="N1432" i="19"/>
  <c r="N1433" i="19"/>
  <c r="N1434" i="19"/>
  <c r="N1435" i="19"/>
  <c r="N1436" i="19"/>
  <c r="N1437" i="19"/>
  <c r="N1438" i="19"/>
  <c r="N1439" i="19"/>
  <c r="N1440" i="19"/>
  <c r="N1441" i="19"/>
  <c r="N1442" i="19"/>
  <c r="N1443" i="19"/>
  <c r="N1444" i="19"/>
  <c r="N1445" i="19"/>
  <c r="N1446" i="19"/>
  <c r="N1447" i="19"/>
  <c r="N1448" i="19"/>
  <c r="N1449" i="19"/>
  <c r="N1450" i="19"/>
  <c r="N1451" i="19"/>
  <c r="N1452" i="19"/>
  <c r="N1453" i="19"/>
  <c r="N1454" i="19"/>
  <c r="N1455" i="19"/>
  <c r="N1456" i="19"/>
  <c r="N1457" i="19"/>
  <c r="N1458" i="19"/>
  <c r="N1459" i="19"/>
  <c r="N1460" i="19"/>
  <c r="N1461" i="19"/>
  <c r="N1462" i="19"/>
  <c r="N1463" i="19"/>
  <c r="N1464" i="19"/>
  <c r="N1465" i="19"/>
  <c r="N1466" i="19"/>
  <c r="N1467" i="19"/>
  <c r="N1468" i="19"/>
  <c r="N1469" i="19"/>
  <c r="N1470" i="19"/>
  <c r="N1471" i="19"/>
  <c r="N1472" i="19"/>
  <c r="N1473" i="19"/>
  <c r="N1474" i="19"/>
  <c r="N1475" i="19"/>
  <c r="N1476" i="19"/>
  <c r="N1477" i="19"/>
  <c r="N1478" i="19"/>
  <c r="N1479" i="19"/>
  <c r="N1480" i="19"/>
  <c r="N1481" i="19"/>
  <c r="N1482" i="19"/>
  <c r="N1483" i="19"/>
  <c r="N1484" i="19"/>
  <c r="N1485" i="19"/>
  <c r="N1486" i="19"/>
  <c r="N1487" i="19"/>
  <c r="N1488" i="19"/>
  <c r="N1489" i="19"/>
  <c r="N1490" i="19"/>
  <c r="N1491" i="19"/>
  <c r="N1492" i="19"/>
  <c r="N1493" i="19"/>
  <c r="N1494" i="19"/>
  <c r="N1495" i="19"/>
  <c r="N1496" i="19"/>
  <c r="N1497" i="19"/>
  <c r="N1498" i="19"/>
  <c r="N1499" i="19"/>
  <c r="N1500" i="19"/>
  <c r="N1501" i="19"/>
  <c r="N1502" i="19"/>
  <c r="N1503" i="19"/>
  <c r="N1504" i="19"/>
  <c r="N1505" i="19"/>
  <c r="N1506" i="19"/>
  <c r="N1507" i="19"/>
  <c r="N1508" i="19"/>
  <c r="N1509" i="19"/>
  <c r="N1510" i="19"/>
  <c r="N1511" i="19"/>
  <c r="N1512" i="19"/>
  <c r="N1513" i="19"/>
  <c r="N1514" i="19"/>
  <c r="N1515" i="19"/>
  <c r="N1516" i="19"/>
  <c r="N1517" i="19"/>
  <c r="N1518" i="19"/>
  <c r="N1519" i="19"/>
  <c r="N1520" i="19"/>
  <c r="N1521" i="19"/>
  <c r="N1522" i="19"/>
  <c r="N1523" i="19"/>
  <c r="N1524" i="19"/>
  <c r="N1525" i="19"/>
  <c r="N1526" i="19"/>
  <c r="N1527" i="19"/>
  <c r="N1528" i="19"/>
  <c r="N1529" i="19"/>
  <c r="N1530" i="19"/>
  <c r="N1531" i="19"/>
  <c r="N1532" i="19"/>
  <c r="N1533" i="19"/>
  <c r="N1534" i="19"/>
  <c r="N1535" i="19"/>
  <c r="N1536" i="19"/>
  <c r="N1537" i="19"/>
  <c r="N1538" i="19"/>
  <c r="N1539" i="19"/>
  <c r="N1540" i="19"/>
  <c r="N1541" i="19"/>
  <c r="N1542" i="19"/>
  <c r="N1543" i="19"/>
  <c r="N1544" i="19"/>
  <c r="N1545" i="19"/>
  <c r="N1546" i="19"/>
  <c r="N1547" i="19"/>
  <c r="N1548" i="19"/>
  <c r="N1549" i="19"/>
  <c r="N1550" i="19"/>
  <c r="N1551" i="19"/>
  <c r="N1552" i="19"/>
  <c r="N1553" i="19"/>
  <c r="N1554" i="19"/>
  <c r="N1555" i="19"/>
  <c r="N1556" i="19"/>
  <c r="N1557" i="19"/>
  <c r="N1558" i="19"/>
  <c r="N1559" i="19"/>
  <c r="N1560" i="19"/>
  <c r="N1561" i="19"/>
  <c r="N1562" i="19"/>
  <c r="N1563" i="19"/>
  <c r="N1564" i="19"/>
  <c r="N1565" i="19"/>
  <c r="N1566" i="19"/>
  <c r="N1567" i="19"/>
  <c r="N1568" i="19"/>
  <c r="N1569" i="19"/>
  <c r="N1570" i="19"/>
  <c r="N1571" i="19"/>
  <c r="N1572" i="19"/>
  <c r="N1573" i="19"/>
  <c r="N1574" i="19"/>
  <c r="N1575" i="19"/>
  <c r="N1576" i="19"/>
  <c r="N1577" i="19"/>
  <c r="N1578" i="19"/>
  <c r="N1579" i="19"/>
  <c r="N1580" i="19"/>
  <c r="N1581" i="19"/>
  <c r="N1582" i="19"/>
  <c r="N1583" i="19"/>
  <c r="N1584" i="19"/>
  <c r="N1585" i="19"/>
  <c r="N1586" i="19"/>
  <c r="N1587" i="19"/>
  <c r="N1588" i="19"/>
  <c r="N1589" i="19"/>
  <c r="N1590" i="19"/>
  <c r="N1591" i="19"/>
  <c r="N1592" i="19"/>
  <c r="N1593" i="19"/>
  <c r="N1594" i="19"/>
  <c r="N1595" i="19"/>
  <c r="N1596" i="19"/>
  <c r="N1597" i="19"/>
  <c r="N1598" i="19"/>
  <c r="N1599" i="19"/>
  <c r="N1600" i="19"/>
  <c r="N1601" i="19"/>
  <c r="N1602" i="19"/>
  <c r="N1603" i="19"/>
  <c r="N1604" i="19"/>
  <c r="N1605" i="19"/>
  <c r="N1606" i="19"/>
  <c r="N1607" i="19"/>
  <c r="N1608" i="19"/>
  <c r="N1609" i="19"/>
  <c r="N1610" i="19"/>
  <c r="N1611" i="19"/>
  <c r="N1612" i="19"/>
  <c r="N1613" i="19"/>
  <c r="N1614" i="19"/>
  <c r="N1615" i="19"/>
  <c r="N1616" i="19"/>
  <c r="N1617" i="19"/>
  <c r="N1618" i="19"/>
  <c r="N1619" i="19"/>
  <c r="N1620" i="19"/>
  <c r="N1621" i="19"/>
  <c r="N1622" i="19"/>
  <c r="N1623" i="19"/>
  <c r="N1624" i="19"/>
  <c r="N1625" i="19"/>
  <c r="N1626" i="19"/>
  <c r="N1627" i="19"/>
  <c r="N1628" i="19"/>
  <c r="N1629" i="19"/>
  <c r="N1630" i="19"/>
  <c r="N1631" i="19"/>
  <c r="N1632" i="19"/>
  <c r="N1633" i="19"/>
  <c r="N1634" i="19"/>
  <c r="N1635" i="19"/>
  <c r="N1636" i="19"/>
  <c r="N1637" i="19"/>
  <c r="N1638" i="19"/>
  <c r="N1639" i="19"/>
  <c r="N1640" i="19"/>
  <c r="N1641" i="19"/>
  <c r="N1642" i="19"/>
  <c r="N1643" i="19"/>
  <c r="N1644" i="19"/>
  <c r="N1645" i="19"/>
  <c r="N1646" i="19"/>
  <c r="N1647" i="19"/>
  <c r="N1648" i="19"/>
  <c r="N1649" i="19"/>
  <c r="N1650" i="19"/>
  <c r="N1651" i="19"/>
  <c r="N1652" i="19"/>
  <c r="N1653" i="19"/>
  <c r="N1654" i="19"/>
  <c r="N1655" i="19"/>
  <c r="N1656" i="19"/>
  <c r="N1657" i="19"/>
  <c r="N1658" i="19"/>
  <c r="N1659" i="19"/>
  <c r="N1660" i="19"/>
  <c r="N1661" i="19"/>
  <c r="N1662" i="19"/>
  <c r="N1663" i="19"/>
  <c r="N1664" i="19"/>
  <c r="N1665" i="19"/>
  <c r="N1666" i="19"/>
  <c r="N1667" i="19"/>
  <c r="N1668" i="19"/>
  <c r="N1669" i="19"/>
  <c r="N1670" i="19"/>
  <c r="N1671" i="19"/>
  <c r="N1672" i="19"/>
  <c r="N1673" i="19"/>
  <c r="N1674" i="19"/>
  <c r="N1675" i="19"/>
  <c r="N1676" i="19"/>
  <c r="N1677" i="19"/>
  <c r="N1678" i="19"/>
  <c r="N1679" i="19"/>
  <c r="N1680" i="19"/>
  <c r="N1681" i="19"/>
  <c r="N1682" i="19"/>
  <c r="N1683" i="19"/>
  <c r="N1684" i="19"/>
  <c r="N1685" i="19"/>
  <c r="N1686" i="19"/>
  <c r="N1687" i="19"/>
  <c r="N1688" i="19"/>
  <c r="N1689" i="19"/>
  <c r="N1690" i="19"/>
  <c r="N1691" i="19"/>
  <c r="N1692" i="19"/>
  <c r="N1693" i="19"/>
  <c r="N1694" i="19"/>
  <c r="N1695" i="19"/>
  <c r="N1696" i="19"/>
  <c r="N1697" i="19"/>
  <c r="N1698" i="19"/>
  <c r="N1699" i="19"/>
  <c r="N1700" i="19"/>
  <c r="N1701" i="19"/>
  <c r="N1702" i="19"/>
  <c r="N1703" i="19"/>
  <c r="N1704" i="19"/>
  <c r="N1705" i="19"/>
  <c r="N1706" i="19"/>
  <c r="N1707" i="19"/>
  <c r="N1708" i="19"/>
  <c r="N1709" i="19"/>
  <c r="N1710" i="19"/>
  <c r="N1711" i="19"/>
  <c r="N1712" i="19"/>
  <c r="N1713" i="19"/>
  <c r="N1714" i="19"/>
  <c r="N1715" i="19"/>
  <c r="N1716" i="19"/>
  <c r="N1717" i="19"/>
  <c r="N1718" i="19"/>
  <c r="N1719" i="19"/>
  <c r="N1720" i="19"/>
  <c r="N1721" i="19"/>
  <c r="N1722" i="19"/>
  <c r="N1723" i="19"/>
  <c r="N1724" i="19"/>
  <c r="N1725" i="19"/>
  <c r="N1726" i="19"/>
  <c r="N1727" i="19"/>
  <c r="N1728" i="19"/>
  <c r="N1729" i="19"/>
  <c r="N1730" i="19"/>
  <c r="N1731" i="19"/>
  <c r="N1732" i="19"/>
  <c r="N1733" i="19"/>
  <c r="N1734" i="19"/>
  <c r="N1735" i="19"/>
  <c r="N1736" i="19"/>
  <c r="N1737" i="19"/>
  <c r="N1738" i="19"/>
  <c r="N1739" i="19"/>
  <c r="N1740" i="19"/>
  <c r="N1741" i="19"/>
  <c r="N1742" i="19"/>
  <c r="N1743" i="19"/>
  <c r="N1744" i="19"/>
  <c r="N1745" i="19"/>
  <c r="N1746" i="19"/>
  <c r="N1747" i="19"/>
  <c r="N1748" i="19"/>
  <c r="N1749" i="19"/>
  <c r="N1750" i="19"/>
  <c r="N1751" i="19"/>
  <c r="N1752" i="19"/>
  <c r="N1753" i="19"/>
  <c r="N1754" i="19"/>
  <c r="N1755" i="19"/>
  <c r="N1756" i="19"/>
  <c r="N1757" i="19"/>
  <c r="N1758" i="19"/>
  <c r="N1759" i="19"/>
  <c r="N1760" i="19"/>
  <c r="N1761" i="19"/>
  <c r="N1762" i="19"/>
  <c r="N1763" i="19"/>
  <c r="N1764" i="19"/>
  <c r="N1765" i="19"/>
  <c r="N1766" i="19"/>
  <c r="N1767" i="19"/>
  <c r="N1768" i="19"/>
  <c r="N1769" i="19"/>
  <c r="N1770" i="19"/>
  <c r="N1771" i="19"/>
  <c r="N1772" i="19"/>
  <c r="N1773" i="19"/>
  <c r="N1774" i="19"/>
  <c r="N1775" i="19"/>
  <c r="N1776" i="19"/>
  <c r="N1777" i="19"/>
  <c r="N1778" i="19"/>
  <c r="N1779" i="19"/>
  <c r="N1780" i="19"/>
  <c r="N1781" i="19"/>
  <c r="N1782" i="19"/>
  <c r="N1783" i="19"/>
  <c r="N1784" i="19"/>
  <c r="N1785" i="19"/>
  <c r="N1786" i="19"/>
  <c r="N1787" i="19"/>
  <c r="N1788" i="19"/>
  <c r="N1789" i="19"/>
  <c r="N1790" i="19"/>
  <c r="N1791" i="19"/>
  <c r="N1792" i="19"/>
  <c r="N1793" i="19"/>
  <c r="N1794" i="19"/>
  <c r="N1795" i="19"/>
  <c r="N1796" i="19"/>
  <c r="N1797" i="19"/>
  <c r="N1798" i="19"/>
  <c r="N1799" i="19"/>
  <c r="N1800" i="19"/>
  <c r="N1801" i="19"/>
  <c r="N1802" i="19"/>
  <c r="N1803" i="19"/>
  <c r="N1804" i="19"/>
  <c r="N1805" i="19"/>
  <c r="N1806" i="19"/>
  <c r="N1807" i="19"/>
  <c r="N1808" i="19"/>
  <c r="N1809" i="19"/>
  <c r="N1810" i="19"/>
  <c r="N1811" i="19"/>
  <c r="N1812" i="19"/>
  <c r="N1813" i="19"/>
  <c r="N1814" i="19"/>
  <c r="N1815" i="19"/>
  <c r="N1816" i="19"/>
  <c r="N1817" i="19"/>
  <c r="N1818" i="19"/>
  <c r="N1819" i="19"/>
  <c r="N1820" i="19"/>
  <c r="N1821" i="19"/>
  <c r="N1822" i="19"/>
  <c r="N1823" i="19"/>
  <c r="N1824" i="19"/>
  <c r="N1825" i="19"/>
  <c r="N1826" i="19"/>
  <c r="N1827" i="19"/>
  <c r="N1828" i="19"/>
  <c r="N1829" i="19"/>
  <c r="N1830" i="19"/>
  <c r="N1831" i="19"/>
  <c r="N1832" i="19"/>
  <c r="N1833" i="19"/>
  <c r="N1834" i="19"/>
  <c r="N1835" i="19"/>
  <c r="N1836" i="19"/>
  <c r="N1837" i="19"/>
  <c r="N1838" i="19"/>
  <c r="N1839" i="19"/>
  <c r="N1840" i="19"/>
  <c r="N1841" i="19"/>
  <c r="N1842" i="19"/>
  <c r="N1843" i="19"/>
  <c r="N1844" i="19"/>
  <c r="N1845" i="19"/>
  <c r="N1846" i="19"/>
  <c r="N1847" i="19"/>
  <c r="N1848" i="19"/>
  <c r="N1849" i="19"/>
  <c r="N1850" i="19"/>
  <c r="N1851" i="19"/>
  <c r="N1852" i="19"/>
  <c r="N1853" i="19"/>
  <c r="N1854" i="19"/>
  <c r="N1855" i="19"/>
  <c r="N1856" i="19"/>
  <c r="N1857" i="19"/>
  <c r="N1858" i="19"/>
  <c r="N1859" i="19"/>
  <c r="N1860" i="19"/>
  <c r="N1861" i="19"/>
  <c r="N1862" i="19"/>
  <c r="N1863" i="19"/>
  <c r="N1864" i="19"/>
  <c r="N1865" i="19"/>
  <c r="N1866" i="19"/>
  <c r="N1867" i="19"/>
  <c r="N1868" i="19"/>
  <c r="N1869" i="19"/>
  <c r="N1870" i="19"/>
  <c r="N1871" i="19"/>
  <c r="N1872" i="19"/>
  <c r="N1873" i="19"/>
  <c r="N1874" i="19"/>
  <c r="N1875" i="19"/>
  <c r="N1876" i="19"/>
  <c r="N1877" i="19"/>
  <c r="N1878" i="19"/>
  <c r="N1879" i="19"/>
  <c r="N1880" i="19"/>
  <c r="N1881" i="19"/>
  <c r="N1882" i="19"/>
  <c r="N1883" i="19"/>
  <c r="N1884" i="19"/>
  <c r="N1885" i="19"/>
  <c r="N1886" i="19"/>
  <c r="N1887" i="19"/>
  <c r="N1888" i="19"/>
  <c r="N1889" i="19"/>
  <c r="N1890" i="19"/>
  <c r="N1891" i="19"/>
  <c r="N1892" i="19"/>
  <c r="N1893" i="19"/>
  <c r="N1894" i="19"/>
  <c r="N1895" i="19"/>
  <c r="N1896" i="19"/>
  <c r="N1897" i="19"/>
  <c r="N1898" i="19"/>
  <c r="N1899" i="19"/>
  <c r="N1900" i="19"/>
  <c r="N1901" i="19"/>
  <c r="N1902" i="19"/>
  <c r="N1903" i="19"/>
  <c r="N1904" i="19"/>
  <c r="N1905" i="19"/>
  <c r="N1906" i="19"/>
  <c r="N1907" i="19"/>
  <c r="N1908" i="19"/>
  <c r="N1909" i="19"/>
  <c r="N1910" i="19"/>
  <c r="N1911" i="19"/>
  <c r="N1912" i="19"/>
  <c r="N1913" i="19"/>
  <c r="N1914" i="19"/>
  <c r="N1915" i="19"/>
  <c r="N1916" i="19"/>
  <c r="N1917" i="19"/>
  <c r="N1918" i="19"/>
  <c r="N1919" i="19"/>
  <c r="N1920" i="19"/>
  <c r="N1921" i="19"/>
  <c r="N1922" i="19"/>
  <c r="N1923" i="19"/>
  <c r="N1924" i="19"/>
  <c r="N1925" i="19"/>
  <c r="N1926" i="19"/>
  <c r="N1927" i="19"/>
  <c r="N1928" i="19"/>
  <c r="N1929" i="19"/>
  <c r="N1930" i="19"/>
  <c r="N1931" i="19"/>
  <c r="N1932" i="19"/>
  <c r="N1933" i="19"/>
  <c r="N1934" i="19"/>
  <c r="N1935" i="19"/>
  <c r="N1936" i="19"/>
  <c r="N1937" i="19"/>
  <c r="N1938" i="19"/>
  <c r="N1939" i="19"/>
  <c r="N1940" i="19"/>
  <c r="N1941" i="19"/>
  <c r="N1942" i="19"/>
  <c r="N1943" i="19"/>
  <c r="N1944" i="19"/>
  <c r="N1945" i="19"/>
  <c r="N1946" i="19"/>
  <c r="N1947" i="19"/>
  <c r="N1948" i="19"/>
  <c r="N1949" i="19"/>
  <c r="N1950" i="19"/>
  <c r="N1951" i="19"/>
  <c r="N1952" i="19"/>
  <c r="N1953" i="19"/>
  <c r="N1954" i="19"/>
  <c r="N1955" i="19"/>
  <c r="N1956" i="19"/>
  <c r="N1957" i="19"/>
  <c r="N1958" i="19"/>
  <c r="N1959" i="19"/>
  <c r="N1960" i="19"/>
  <c r="N1961" i="19"/>
  <c r="N1962" i="19"/>
  <c r="N1963" i="19"/>
  <c r="N1964" i="19"/>
  <c r="N1965" i="19"/>
  <c r="N1966" i="19"/>
  <c r="N1967" i="19"/>
  <c r="N1968" i="19"/>
  <c r="N1969" i="19"/>
  <c r="N1970" i="19"/>
  <c r="N1971" i="19"/>
  <c r="N1972" i="19"/>
  <c r="N1973" i="19"/>
  <c r="N1974" i="19"/>
  <c r="N1975" i="19"/>
  <c r="N1976" i="19"/>
  <c r="N1977" i="19"/>
  <c r="N1978" i="19"/>
  <c r="N1979" i="19"/>
  <c r="N1980" i="19"/>
  <c r="N1981" i="19"/>
  <c r="N1982" i="19"/>
  <c r="N1983" i="19"/>
  <c r="N1984" i="19"/>
  <c r="N1985" i="19"/>
  <c r="N1986" i="19"/>
  <c r="N1987" i="19"/>
  <c r="N1988" i="19"/>
  <c r="N1989" i="19"/>
  <c r="N1990" i="19"/>
  <c r="N1991" i="19"/>
  <c r="N1992" i="19"/>
  <c r="N1993" i="19"/>
  <c r="N1994" i="19"/>
  <c r="N1995" i="19"/>
  <c r="N1996" i="19"/>
  <c r="N1997" i="19"/>
  <c r="N1998" i="19"/>
  <c r="N1999" i="19"/>
  <c r="N2000" i="19"/>
  <c r="N2001" i="19"/>
  <c r="K6" i="19"/>
  <c r="K7" i="19"/>
  <c r="K8" i="19"/>
  <c r="K9" i="19"/>
  <c r="K10" i="19"/>
  <c r="K11" i="19"/>
  <c r="K12" i="19"/>
  <c r="K13" i="19"/>
  <c r="K14" i="19"/>
  <c r="K15" i="19"/>
  <c r="K16" i="19"/>
  <c r="K17" i="19"/>
  <c r="K18" i="19"/>
  <c r="K19" i="19"/>
  <c r="K20"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K101" i="19"/>
  <c r="K102" i="19"/>
  <c r="K103" i="19"/>
  <c r="K104" i="19"/>
  <c r="K105" i="19"/>
  <c r="K106" i="19"/>
  <c r="K107" i="19"/>
  <c r="K108" i="19"/>
  <c r="K109" i="19"/>
  <c r="K110" i="19"/>
  <c r="K111" i="19"/>
  <c r="K112" i="19"/>
  <c r="K113" i="19"/>
  <c r="K114" i="19"/>
  <c r="K115" i="19"/>
  <c r="K116" i="19"/>
  <c r="K117" i="19"/>
  <c r="K118" i="19"/>
  <c r="K119" i="19"/>
  <c r="K120" i="19"/>
  <c r="K121" i="19"/>
  <c r="K122" i="19"/>
  <c r="K123" i="19"/>
  <c r="K124" i="19"/>
  <c r="K125" i="19"/>
  <c r="K126" i="19"/>
  <c r="K127" i="19"/>
  <c r="K128" i="19"/>
  <c r="K129" i="19"/>
  <c r="K130" i="19"/>
  <c r="K131" i="19"/>
  <c r="K132" i="19"/>
  <c r="K133" i="19"/>
  <c r="K134" i="19"/>
  <c r="K135" i="19"/>
  <c r="K136" i="19"/>
  <c r="K137" i="19"/>
  <c r="K138" i="19"/>
  <c r="K139" i="19"/>
  <c r="K140" i="19"/>
  <c r="K141" i="19"/>
  <c r="K142" i="19"/>
  <c r="K143" i="19"/>
  <c r="K144" i="19"/>
  <c r="K145" i="19"/>
  <c r="K146" i="19"/>
  <c r="K147" i="19"/>
  <c r="K148" i="19"/>
  <c r="K149" i="19"/>
  <c r="K150" i="19"/>
  <c r="K151" i="19"/>
  <c r="K152" i="19"/>
  <c r="K153" i="19"/>
  <c r="K154" i="19"/>
  <c r="K155" i="19"/>
  <c r="K156" i="19"/>
  <c r="K157" i="19"/>
  <c r="K158" i="19"/>
  <c r="K159" i="19"/>
  <c r="K160" i="19"/>
  <c r="K161" i="19"/>
  <c r="K162" i="19"/>
  <c r="K163" i="19"/>
  <c r="K164" i="19"/>
  <c r="K165" i="19"/>
  <c r="K166" i="19"/>
  <c r="K167" i="19"/>
  <c r="K168" i="19"/>
  <c r="K169" i="19"/>
  <c r="K170" i="19"/>
  <c r="K171" i="19"/>
  <c r="K172" i="19"/>
  <c r="K173" i="19"/>
  <c r="K174" i="19"/>
  <c r="K175" i="19"/>
  <c r="K176" i="19"/>
  <c r="K177" i="19"/>
  <c r="K178" i="19"/>
  <c r="K179" i="19"/>
  <c r="K180" i="19"/>
  <c r="K181" i="19"/>
  <c r="K182" i="19"/>
  <c r="K183" i="19"/>
  <c r="K184" i="19"/>
  <c r="K185" i="19"/>
  <c r="K186" i="19"/>
  <c r="K187" i="19"/>
  <c r="K188" i="19"/>
  <c r="K189" i="19"/>
  <c r="K190" i="19"/>
  <c r="K191" i="19"/>
  <c r="K192" i="19"/>
  <c r="K193" i="19"/>
  <c r="K194" i="19"/>
  <c r="K195" i="19"/>
  <c r="K196" i="19"/>
  <c r="K197" i="19"/>
  <c r="K198" i="19"/>
  <c r="K199" i="19"/>
  <c r="K200" i="19"/>
  <c r="K201" i="19"/>
  <c r="K202" i="19"/>
  <c r="K203" i="19"/>
  <c r="K204" i="19"/>
  <c r="K205" i="19"/>
  <c r="K206" i="19"/>
  <c r="K207" i="19"/>
  <c r="K208" i="19"/>
  <c r="K209" i="19"/>
  <c r="K210" i="19"/>
  <c r="K211" i="19"/>
  <c r="K212" i="19"/>
  <c r="K213" i="19"/>
  <c r="K214" i="19"/>
  <c r="K215" i="19"/>
  <c r="K216" i="19"/>
  <c r="K217" i="19"/>
  <c r="K218" i="19"/>
  <c r="K219" i="19"/>
  <c r="K220" i="19"/>
  <c r="K221" i="19"/>
  <c r="K222" i="19"/>
  <c r="K223" i="19"/>
  <c r="K224" i="19"/>
  <c r="K225" i="19"/>
  <c r="K226" i="19"/>
  <c r="K227" i="19"/>
  <c r="K228" i="19"/>
  <c r="K229" i="19"/>
  <c r="K230" i="19"/>
  <c r="K231" i="19"/>
  <c r="K232" i="19"/>
  <c r="K233" i="19"/>
  <c r="K234" i="19"/>
  <c r="K235" i="19"/>
  <c r="K236" i="19"/>
  <c r="K237" i="19"/>
  <c r="K238" i="19"/>
  <c r="K239" i="19"/>
  <c r="K240" i="19"/>
  <c r="K241" i="19"/>
  <c r="K242" i="19"/>
  <c r="K243" i="19"/>
  <c r="K244" i="19"/>
  <c r="K245" i="19"/>
  <c r="K246" i="19"/>
  <c r="K247" i="19"/>
  <c r="K248" i="19"/>
  <c r="K249" i="19"/>
  <c r="K250" i="19"/>
  <c r="K251" i="19"/>
  <c r="K252" i="19"/>
  <c r="K253" i="19"/>
  <c r="K254" i="19"/>
  <c r="K255" i="19"/>
  <c r="K256" i="19"/>
  <c r="K257" i="19"/>
  <c r="K258" i="19"/>
  <c r="K259" i="19"/>
  <c r="K260" i="19"/>
  <c r="K261" i="19"/>
  <c r="K262" i="19"/>
  <c r="K263" i="19"/>
  <c r="K264" i="19"/>
  <c r="K265" i="19"/>
  <c r="K266" i="19"/>
  <c r="K267" i="19"/>
  <c r="K268" i="19"/>
  <c r="K269" i="19"/>
  <c r="K271" i="19"/>
  <c r="K272" i="19"/>
  <c r="K273" i="19"/>
  <c r="K274" i="19"/>
  <c r="K275" i="19"/>
  <c r="K276" i="19"/>
  <c r="K277" i="19"/>
  <c r="K278" i="19"/>
  <c r="K279" i="19"/>
  <c r="K280" i="19"/>
  <c r="K281" i="19"/>
  <c r="K282" i="19"/>
  <c r="K283" i="19"/>
  <c r="K284" i="19"/>
  <c r="K285" i="19"/>
  <c r="K286" i="19"/>
  <c r="K287" i="19"/>
  <c r="K288" i="19"/>
  <c r="K289" i="19"/>
  <c r="K290" i="19"/>
  <c r="K291" i="19"/>
  <c r="K292" i="19"/>
  <c r="K293" i="19"/>
  <c r="K294" i="19"/>
  <c r="K295" i="19"/>
  <c r="K296" i="19"/>
  <c r="K297" i="19"/>
  <c r="K298" i="19"/>
  <c r="K299" i="19"/>
  <c r="K300" i="19"/>
  <c r="K301" i="19"/>
  <c r="K302" i="19"/>
  <c r="K303" i="19"/>
  <c r="K304" i="19"/>
  <c r="K305" i="19"/>
  <c r="K306" i="19"/>
  <c r="K307" i="19"/>
  <c r="K308" i="19"/>
  <c r="K309" i="19"/>
  <c r="K310" i="19"/>
  <c r="K311" i="19"/>
  <c r="K312" i="19"/>
  <c r="K313" i="19"/>
  <c r="K314" i="19"/>
  <c r="K315" i="19"/>
  <c r="K316" i="19"/>
  <c r="K317" i="19"/>
  <c r="K318" i="19"/>
  <c r="K319" i="19"/>
  <c r="K320" i="19"/>
  <c r="K321" i="19"/>
  <c r="K322" i="19"/>
  <c r="K323" i="19"/>
  <c r="K324" i="19"/>
  <c r="K325" i="19"/>
  <c r="K326" i="19"/>
  <c r="K327" i="19"/>
  <c r="K328" i="19"/>
  <c r="K329" i="19"/>
  <c r="K330" i="19"/>
  <c r="K331" i="19"/>
  <c r="K332" i="19"/>
  <c r="K333" i="19"/>
  <c r="K334" i="19"/>
  <c r="K335" i="19"/>
  <c r="K336" i="19"/>
  <c r="K337" i="19"/>
  <c r="K338" i="19"/>
  <c r="K339" i="19"/>
  <c r="K340" i="19"/>
  <c r="K341" i="19"/>
  <c r="K342" i="19"/>
  <c r="K343" i="19"/>
  <c r="K344" i="19"/>
  <c r="K345" i="19"/>
  <c r="K346" i="19"/>
  <c r="K347" i="19"/>
  <c r="K348" i="19"/>
  <c r="K349" i="19"/>
  <c r="K350" i="19"/>
  <c r="K351" i="19"/>
  <c r="K352" i="19"/>
  <c r="K353" i="19"/>
  <c r="K354" i="19"/>
  <c r="K355" i="19"/>
  <c r="K356" i="19"/>
  <c r="K357" i="19"/>
  <c r="K358" i="19"/>
  <c r="K359" i="19"/>
  <c r="K360" i="19"/>
  <c r="K361" i="19"/>
  <c r="K362" i="19"/>
  <c r="K363" i="19"/>
  <c r="K364" i="19"/>
  <c r="K365" i="19"/>
  <c r="K366" i="19"/>
  <c r="K367" i="19"/>
  <c r="K368" i="19"/>
  <c r="K369" i="19"/>
  <c r="K370" i="19"/>
  <c r="K371" i="19"/>
  <c r="K372" i="19"/>
  <c r="K373" i="19"/>
  <c r="K374" i="19"/>
  <c r="K375" i="19"/>
  <c r="K376" i="19"/>
  <c r="K377" i="19"/>
  <c r="K378" i="19"/>
  <c r="K379" i="19"/>
  <c r="K380" i="19"/>
  <c r="K381" i="19"/>
  <c r="K382" i="19"/>
  <c r="K383" i="19"/>
  <c r="K384" i="19"/>
  <c r="K385" i="19"/>
  <c r="K386" i="19"/>
  <c r="K387" i="19"/>
  <c r="K388" i="19"/>
  <c r="K389" i="19"/>
  <c r="K390" i="19"/>
  <c r="K391" i="19"/>
  <c r="K392" i="19"/>
  <c r="K393" i="19"/>
  <c r="K394" i="19"/>
  <c r="K395" i="19"/>
  <c r="K396" i="19"/>
  <c r="K397" i="19"/>
  <c r="K398" i="19"/>
  <c r="K399" i="19"/>
  <c r="K400" i="19"/>
  <c r="K401" i="19"/>
  <c r="K402" i="19"/>
  <c r="K403" i="19"/>
  <c r="K404" i="19"/>
  <c r="K405" i="19"/>
  <c r="K406" i="19"/>
  <c r="K407" i="19"/>
  <c r="K408" i="19"/>
  <c r="K409" i="19"/>
  <c r="K410" i="19"/>
  <c r="K411" i="19"/>
  <c r="K412" i="19"/>
  <c r="K413" i="19"/>
  <c r="K414" i="19"/>
  <c r="K415" i="19"/>
  <c r="K416" i="19"/>
  <c r="K417" i="19"/>
  <c r="K418" i="19"/>
  <c r="K419" i="19"/>
  <c r="K420" i="19"/>
  <c r="K421" i="19"/>
  <c r="K422" i="19"/>
  <c r="K423" i="19"/>
  <c r="K424" i="19"/>
  <c r="K425" i="19"/>
  <c r="K426" i="19"/>
  <c r="K427" i="19"/>
  <c r="K428" i="19"/>
  <c r="K429" i="19"/>
  <c r="K430" i="19"/>
  <c r="K431" i="19"/>
  <c r="K432" i="19"/>
  <c r="K433" i="19"/>
  <c r="K434" i="19"/>
  <c r="K435" i="19"/>
  <c r="K436" i="19"/>
  <c r="K437" i="19"/>
  <c r="K438" i="19"/>
  <c r="K439" i="19"/>
  <c r="K440" i="19"/>
  <c r="K441" i="19"/>
  <c r="K442" i="19"/>
  <c r="K443" i="19"/>
  <c r="K444" i="19"/>
  <c r="K445" i="19"/>
  <c r="K446" i="19"/>
  <c r="K447" i="19"/>
  <c r="K448" i="19"/>
  <c r="K449" i="19"/>
  <c r="K450" i="19"/>
  <c r="K451" i="19"/>
  <c r="K452" i="19"/>
  <c r="K453" i="19"/>
  <c r="K454" i="19"/>
  <c r="K455" i="19"/>
  <c r="K456" i="19"/>
  <c r="K457" i="19"/>
  <c r="K458" i="19"/>
  <c r="K459" i="19"/>
  <c r="K460" i="19"/>
  <c r="K461" i="19"/>
  <c r="K462" i="19"/>
  <c r="K463" i="19"/>
  <c r="K464" i="19"/>
  <c r="K465" i="19"/>
  <c r="K466" i="19"/>
  <c r="K467" i="19"/>
  <c r="K468" i="19"/>
  <c r="K469" i="19"/>
  <c r="K470" i="19"/>
  <c r="K471" i="19"/>
  <c r="K472" i="19"/>
  <c r="K473" i="19"/>
  <c r="K474" i="19"/>
  <c r="K475" i="19"/>
  <c r="K476" i="19"/>
  <c r="K477" i="19"/>
  <c r="K478" i="19"/>
  <c r="K479" i="19"/>
  <c r="K480" i="19"/>
  <c r="K481" i="19"/>
  <c r="K482" i="19"/>
  <c r="K483" i="19"/>
  <c r="K484" i="19"/>
  <c r="K485" i="19"/>
  <c r="K486" i="19"/>
  <c r="K487" i="19"/>
  <c r="K488" i="19"/>
  <c r="K489" i="19"/>
  <c r="K490" i="19"/>
  <c r="K491" i="19"/>
  <c r="K492" i="19"/>
  <c r="K493" i="19"/>
  <c r="K494" i="19"/>
  <c r="K495" i="19"/>
  <c r="K496" i="19"/>
  <c r="K497" i="19"/>
  <c r="K498" i="19"/>
  <c r="K499" i="19"/>
  <c r="K500" i="19"/>
  <c r="K501" i="19"/>
  <c r="K502" i="19"/>
  <c r="K503" i="19"/>
  <c r="K504" i="19"/>
  <c r="K505" i="19"/>
  <c r="K506" i="19"/>
  <c r="K507" i="19"/>
  <c r="K508" i="19"/>
  <c r="K509" i="19"/>
  <c r="K510" i="19"/>
  <c r="K511" i="19"/>
  <c r="K512" i="19"/>
  <c r="K513" i="19"/>
  <c r="K514" i="19"/>
  <c r="K515" i="19"/>
  <c r="K516" i="19"/>
  <c r="K517" i="19"/>
  <c r="K518" i="19"/>
  <c r="K519" i="19"/>
  <c r="K520" i="19"/>
  <c r="K521" i="19"/>
  <c r="K522" i="19"/>
  <c r="K523" i="19"/>
  <c r="K524" i="19"/>
  <c r="K525" i="19"/>
  <c r="K526" i="19"/>
  <c r="K527" i="19"/>
  <c r="K528" i="19"/>
  <c r="K529" i="19"/>
  <c r="K530" i="19"/>
  <c r="K531" i="19"/>
  <c r="K532" i="19"/>
  <c r="K533" i="19"/>
  <c r="K534" i="19"/>
  <c r="K535" i="19"/>
  <c r="K536" i="19"/>
  <c r="K537" i="19"/>
  <c r="K538" i="19"/>
  <c r="K539" i="19"/>
  <c r="K540" i="19"/>
  <c r="K541" i="19"/>
  <c r="K542" i="19"/>
  <c r="K543" i="19"/>
  <c r="K544" i="19"/>
  <c r="K545" i="19"/>
  <c r="K546" i="19"/>
  <c r="K547" i="19"/>
  <c r="K548" i="19"/>
  <c r="K549" i="19"/>
  <c r="K550" i="19"/>
  <c r="K551" i="19"/>
  <c r="K552" i="19"/>
  <c r="K553" i="19"/>
  <c r="K554" i="19"/>
  <c r="K555" i="19"/>
  <c r="K556" i="19"/>
  <c r="K557" i="19"/>
  <c r="K558" i="19"/>
  <c r="K559" i="19"/>
  <c r="K560" i="19"/>
  <c r="K561" i="19"/>
  <c r="K562" i="19"/>
  <c r="K563" i="19"/>
  <c r="K564" i="19"/>
  <c r="K565" i="19"/>
  <c r="K566" i="19"/>
  <c r="K567" i="19"/>
  <c r="K568" i="19"/>
  <c r="K569" i="19"/>
  <c r="K570" i="19"/>
  <c r="K571" i="19"/>
  <c r="K572" i="19"/>
  <c r="K573" i="19"/>
  <c r="K574" i="19"/>
  <c r="K575" i="19"/>
  <c r="K576" i="19"/>
  <c r="K577" i="19"/>
  <c r="K578" i="19"/>
  <c r="K579" i="19"/>
  <c r="K580" i="19"/>
  <c r="K581" i="19"/>
  <c r="K582" i="19"/>
  <c r="K583" i="19"/>
  <c r="K584" i="19"/>
  <c r="K585" i="19"/>
  <c r="K586" i="19"/>
  <c r="K587" i="19"/>
  <c r="K588" i="19"/>
  <c r="K589" i="19"/>
  <c r="K590" i="19"/>
  <c r="K591" i="19"/>
  <c r="K592" i="19"/>
  <c r="K593" i="19"/>
  <c r="K594" i="19"/>
  <c r="K595" i="19"/>
  <c r="K596" i="19"/>
  <c r="K597" i="19"/>
  <c r="K598" i="19"/>
  <c r="K599" i="19"/>
  <c r="K600" i="19"/>
  <c r="K601" i="19"/>
  <c r="K602" i="19"/>
  <c r="K603" i="19"/>
  <c r="K604" i="19"/>
  <c r="K605" i="19"/>
  <c r="K606" i="19"/>
  <c r="K607" i="19"/>
  <c r="K608" i="19"/>
  <c r="K609" i="19"/>
  <c r="K610" i="19"/>
  <c r="K611" i="19"/>
  <c r="K612" i="19"/>
  <c r="K613" i="19"/>
  <c r="K614" i="19"/>
  <c r="K615" i="19"/>
  <c r="K616" i="19"/>
  <c r="K617" i="19"/>
  <c r="K618" i="19"/>
  <c r="K619" i="19"/>
  <c r="K620" i="19"/>
  <c r="K621" i="19"/>
  <c r="K622" i="19"/>
  <c r="K623" i="19"/>
  <c r="K624" i="19"/>
  <c r="K625" i="19"/>
  <c r="K626" i="19"/>
  <c r="K627" i="19"/>
  <c r="K628" i="19"/>
  <c r="K629" i="19"/>
  <c r="K630" i="19"/>
  <c r="K631" i="19"/>
  <c r="K632" i="19"/>
  <c r="K633" i="19"/>
  <c r="K634" i="19"/>
  <c r="K635" i="19"/>
  <c r="K636" i="19"/>
  <c r="K637" i="19"/>
  <c r="K638" i="19"/>
  <c r="K639" i="19"/>
  <c r="K640" i="19"/>
  <c r="K641" i="19"/>
  <c r="K642" i="19"/>
  <c r="K643" i="19"/>
  <c r="K644" i="19"/>
  <c r="K645" i="19"/>
  <c r="K646" i="19"/>
  <c r="K647" i="19"/>
  <c r="K648" i="19"/>
  <c r="K649" i="19"/>
  <c r="K650" i="19"/>
  <c r="K651" i="19"/>
  <c r="K652" i="19"/>
  <c r="K653" i="19"/>
  <c r="K654" i="19"/>
  <c r="K655" i="19"/>
  <c r="K656" i="19"/>
  <c r="K657" i="19"/>
  <c r="K658" i="19"/>
  <c r="K659" i="19"/>
  <c r="K660" i="19"/>
  <c r="K661" i="19"/>
  <c r="K662" i="19"/>
  <c r="K663" i="19"/>
  <c r="K664" i="19"/>
  <c r="K665" i="19"/>
  <c r="K666" i="19"/>
  <c r="K667" i="19"/>
  <c r="K668" i="19"/>
  <c r="K669" i="19"/>
  <c r="K670" i="19"/>
  <c r="K671" i="19"/>
  <c r="K672" i="19"/>
  <c r="K673" i="19"/>
  <c r="K674" i="19"/>
  <c r="K675" i="19"/>
  <c r="K676" i="19"/>
  <c r="K677" i="19"/>
  <c r="K678" i="19"/>
  <c r="K679" i="19"/>
  <c r="K680" i="19"/>
  <c r="K681" i="19"/>
  <c r="K682" i="19"/>
  <c r="K683" i="19"/>
  <c r="K684" i="19"/>
  <c r="K685" i="19"/>
  <c r="K686" i="19"/>
  <c r="K687" i="19"/>
  <c r="K688" i="19"/>
  <c r="K689" i="19"/>
  <c r="K690" i="19"/>
  <c r="K691" i="19"/>
  <c r="K692" i="19"/>
  <c r="K693" i="19"/>
  <c r="K694" i="19"/>
  <c r="K695" i="19"/>
  <c r="K696" i="19"/>
  <c r="K697" i="19"/>
  <c r="K698" i="19"/>
  <c r="K699" i="19"/>
  <c r="K700" i="19"/>
  <c r="K701" i="19"/>
  <c r="K702" i="19"/>
  <c r="K703" i="19"/>
  <c r="K704" i="19"/>
  <c r="K705" i="19"/>
  <c r="K706" i="19"/>
  <c r="K707" i="19"/>
  <c r="K708" i="19"/>
  <c r="K709" i="19"/>
  <c r="K710" i="19"/>
  <c r="K711" i="19"/>
  <c r="K712" i="19"/>
  <c r="K713" i="19"/>
  <c r="K714" i="19"/>
  <c r="K715" i="19"/>
  <c r="K716" i="19"/>
  <c r="K717" i="19"/>
  <c r="K718" i="19"/>
  <c r="K719" i="19"/>
  <c r="K720" i="19"/>
  <c r="K721" i="19"/>
  <c r="K722" i="19"/>
  <c r="K723" i="19"/>
  <c r="K724" i="19"/>
  <c r="K725" i="19"/>
  <c r="K726" i="19"/>
  <c r="K727" i="19"/>
  <c r="K728" i="19"/>
  <c r="K729" i="19"/>
  <c r="K730" i="19"/>
  <c r="K731" i="19"/>
  <c r="K732" i="19"/>
  <c r="K733" i="19"/>
  <c r="K734" i="19"/>
  <c r="K735" i="19"/>
  <c r="K736" i="19"/>
  <c r="K737" i="19"/>
  <c r="K738" i="19"/>
  <c r="K739" i="19"/>
  <c r="K740" i="19"/>
  <c r="K741" i="19"/>
  <c r="K742" i="19"/>
  <c r="K743" i="19"/>
  <c r="K744" i="19"/>
  <c r="K745" i="19"/>
  <c r="K746" i="19"/>
  <c r="K747" i="19"/>
  <c r="K748" i="19"/>
  <c r="K749" i="19"/>
  <c r="K750" i="19"/>
  <c r="K751" i="19"/>
  <c r="K752" i="19"/>
  <c r="K753" i="19"/>
  <c r="K754" i="19"/>
  <c r="K755" i="19"/>
  <c r="K756" i="19"/>
  <c r="K757" i="19"/>
  <c r="K758" i="19"/>
  <c r="K759" i="19"/>
  <c r="K760" i="19"/>
  <c r="K761" i="19"/>
  <c r="K762" i="19"/>
  <c r="K763" i="19"/>
  <c r="K764" i="19"/>
  <c r="K765" i="19"/>
  <c r="K766" i="19"/>
  <c r="K767" i="19"/>
  <c r="K768" i="19"/>
  <c r="K769" i="19"/>
  <c r="K770" i="19"/>
  <c r="K771" i="19"/>
  <c r="K772" i="19"/>
  <c r="K773" i="19"/>
  <c r="K774" i="19"/>
  <c r="K775" i="19"/>
  <c r="K776" i="19"/>
  <c r="K777" i="19"/>
  <c r="K778" i="19"/>
  <c r="K779" i="19"/>
  <c r="K780" i="19"/>
  <c r="K781" i="19"/>
  <c r="K782" i="19"/>
  <c r="K783" i="19"/>
  <c r="K784" i="19"/>
  <c r="K785" i="19"/>
  <c r="K786" i="19"/>
  <c r="K787" i="19"/>
  <c r="K788" i="19"/>
  <c r="K789" i="19"/>
  <c r="K790" i="19"/>
  <c r="K791" i="19"/>
  <c r="K792" i="19"/>
  <c r="K793" i="19"/>
  <c r="K794" i="19"/>
  <c r="K795" i="19"/>
  <c r="K796" i="19"/>
  <c r="K797" i="19"/>
  <c r="K798" i="19"/>
  <c r="K799" i="19"/>
  <c r="K800" i="19"/>
  <c r="K801" i="19"/>
  <c r="K802" i="19"/>
  <c r="K803" i="19"/>
  <c r="K804" i="19"/>
  <c r="K805" i="19"/>
  <c r="K806" i="19"/>
  <c r="K807" i="19"/>
  <c r="K808" i="19"/>
  <c r="K809" i="19"/>
  <c r="K810" i="19"/>
  <c r="K811" i="19"/>
  <c r="K812" i="19"/>
  <c r="K813" i="19"/>
  <c r="K814" i="19"/>
  <c r="K815" i="19"/>
  <c r="K816" i="19"/>
  <c r="K817" i="19"/>
  <c r="K818" i="19"/>
  <c r="K819" i="19"/>
  <c r="K820" i="19"/>
  <c r="K821" i="19"/>
  <c r="K822" i="19"/>
  <c r="K823" i="19"/>
  <c r="K824" i="19"/>
  <c r="K825" i="19"/>
  <c r="K826" i="19"/>
  <c r="K827" i="19"/>
  <c r="K828" i="19"/>
  <c r="K829" i="19"/>
  <c r="K830" i="19"/>
  <c r="K831" i="19"/>
  <c r="K832" i="19"/>
  <c r="K833" i="19"/>
  <c r="K834" i="19"/>
  <c r="K835" i="19"/>
  <c r="K836" i="19"/>
  <c r="K837" i="19"/>
  <c r="K838" i="19"/>
  <c r="K839" i="19"/>
  <c r="K840" i="19"/>
  <c r="K841" i="19"/>
  <c r="K842" i="19"/>
  <c r="K843" i="19"/>
  <c r="K844" i="19"/>
  <c r="K845" i="19"/>
  <c r="K846" i="19"/>
  <c r="K847" i="19"/>
  <c r="K848" i="19"/>
  <c r="K849" i="19"/>
  <c r="K850" i="19"/>
  <c r="K851" i="19"/>
  <c r="K852" i="19"/>
  <c r="K853" i="19"/>
  <c r="K854" i="19"/>
  <c r="K855" i="19"/>
  <c r="K856" i="19"/>
  <c r="K857" i="19"/>
  <c r="K858" i="19"/>
  <c r="K859" i="19"/>
  <c r="K860" i="19"/>
  <c r="K861" i="19"/>
  <c r="K862" i="19"/>
  <c r="K863" i="19"/>
  <c r="K864" i="19"/>
  <c r="K865" i="19"/>
  <c r="K866" i="19"/>
  <c r="K867" i="19"/>
  <c r="K868" i="19"/>
  <c r="K869" i="19"/>
  <c r="K870" i="19"/>
  <c r="K871" i="19"/>
  <c r="K872" i="19"/>
  <c r="K873" i="19"/>
  <c r="K874" i="19"/>
  <c r="K875" i="19"/>
  <c r="K876" i="19"/>
  <c r="K877" i="19"/>
  <c r="K878" i="19"/>
  <c r="K879" i="19"/>
  <c r="K880" i="19"/>
  <c r="K881" i="19"/>
  <c r="K882" i="19"/>
  <c r="K883" i="19"/>
  <c r="K884" i="19"/>
  <c r="K885" i="19"/>
  <c r="K886" i="19"/>
  <c r="K887" i="19"/>
  <c r="K888" i="19"/>
  <c r="K889" i="19"/>
  <c r="K890" i="19"/>
  <c r="K891" i="19"/>
  <c r="K892" i="19"/>
  <c r="K893" i="19"/>
  <c r="K894" i="19"/>
  <c r="K895" i="19"/>
  <c r="K896" i="19"/>
  <c r="K897" i="19"/>
  <c r="K898" i="19"/>
  <c r="K899" i="19"/>
  <c r="K900" i="19"/>
  <c r="K901" i="19"/>
  <c r="K902" i="19"/>
  <c r="K903" i="19"/>
  <c r="K904" i="19"/>
  <c r="K905" i="19"/>
  <c r="K906" i="19"/>
  <c r="K907" i="19"/>
  <c r="K908" i="19"/>
  <c r="K909" i="19"/>
  <c r="K910" i="19"/>
  <c r="K911" i="19"/>
  <c r="K912" i="19"/>
  <c r="K913" i="19"/>
  <c r="K914" i="19"/>
  <c r="K915" i="19"/>
  <c r="K916" i="19"/>
  <c r="K917" i="19"/>
  <c r="K918" i="19"/>
  <c r="K919" i="19"/>
  <c r="K920" i="19"/>
  <c r="K921" i="19"/>
  <c r="K922" i="19"/>
  <c r="K923" i="19"/>
  <c r="K924" i="19"/>
  <c r="K925" i="19"/>
  <c r="K926" i="19"/>
  <c r="K927" i="19"/>
  <c r="K928" i="19"/>
  <c r="K929" i="19"/>
  <c r="K930" i="19"/>
  <c r="K931" i="19"/>
  <c r="K932" i="19"/>
  <c r="K933" i="19"/>
  <c r="K934" i="19"/>
  <c r="K935" i="19"/>
  <c r="K936" i="19"/>
  <c r="K937" i="19"/>
  <c r="K938" i="19"/>
  <c r="K939" i="19"/>
  <c r="K940" i="19"/>
  <c r="K941" i="19"/>
  <c r="K942" i="19"/>
  <c r="K943" i="19"/>
  <c r="K944" i="19"/>
  <c r="K945" i="19"/>
  <c r="K946" i="19"/>
  <c r="K947" i="19"/>
  <c r="K948" i="19"/>
  <c r="K949" i="19"/>
  <c r="K950" i="19"/>
  <c r="K951" i="19"/>
  <c r="K952" i="19"/>
  <c r="K953" i="19"/>
  <c r="K954" i="19"/>
  <c r="K955" i="19"/>
  <c r="K956" i="19"/>
  <c r="K957" i="19"/>
  <c r="K958" i="19"/>
  <c r="K959" i="19"/>
  <c r="K960" i="19"/>
  <c r="K961" i="19"/>
  <c r="K962" i="19"/>
  <c r="K963" i="19"/>
  <c r="K964" i="19"/>
  <c r="K965" i="19"/>
  <c r="K966" i="19"/>
  <c r="K967" i="19"/>
  <c r="K968" i="19"/>
  <c r="K969" i="19"/>
  <c r="K970" i="19"/>
  <c r="K971" i="19"/>
  <c r="K972" i="19"/>
  <c r="K973" i="19"/>
  <c r="K974" i="19"/>
  <c r="K975" i="19"/>
  <c r="K976" i="19"/>
  <c r="K977" i="19"/>
  <c r="K978" i="19"/>
  <c r="K979" i="19"/>
  <c r="K980" i="19"/>
  <c r="K981" i="19"/>
  <c r="K982" i="19"/>
  <c r="K983" i="19"/>
  <c r="K984" i="19"/>
  <c r="K985" i="19"/>
  <c r="K986" i="19"/>
  <c r="K987" i="19"/>
  <c r="K988" i="19"/>
  <c r="K989" i="19"/>
  <c r="K990" i="19"/>
  <c r="K991" i="19"/>
  <c r="K992" i="19"/>
  <c r="K993" i="19"/>
  <c r="K994" i="19"/>
  <c r="K995" i="19"/>
  <c r="K996" i="19"/>
  <c r="K997" i="19"/>
  <c r="K998" i="19"/>
  <c r="K999" i="19"/>
  <c r="K1000" i="19"/>
  <c r="K1001" i="19"/>
  <c r="K1002" i="19"/>
  <c r="K1003" i="19"/>
  <c r="K1004" i="19"/>
  <c r="K1005" i="19"/>
  <c r="K1006" i="19"/>
  <c r="K1007" i="19"/>
  <c r="K1008" i="19"/>
  <c r="K1009" i="19"/>
  <c r="K1010" i="19"/>
  <c r="K1011" i="19"/>
  <c r="K1012" i="19"/>
  <c r="K1013" i="19"/>
  <c r="K1014" i="19"/>
  <c r="K1015" i="19"/>
  <c r="K1016" i="19"/>
  <c r="K1017" i="19"/>
  <c r="K1018" i="19"/>
  <c r="K1019" i="19"/>
  <c r="K1020" i="19"/>
  <c r="K1021" i="19"/>
  <c r="K1022" i="19"/>
  <c r="K1023" i="19"/>
  <c r="K1024" i="19"/>
  <c r="K1025" i="19"/>
  <c r="K1026" i="19"/>
  <c r="K1027" i="19"/>
  <c r="K1028" i="19"/>
  <c r="K1029" i="19"/>
  <c r="K1030" i="19"/>
  <c r="K1031" i="19"/>
  <c r="K1032" i="19"/>
  <c r="K1033" i="19"/>
  <c r="K1034" i="19"/>
  <c r="K1035" i="19"/>
  <c r="K1036" i="19"/>
  <c r="K1037" i="19"/>
  <c r="K1038" i="19"/>
  <c r="K1039" i="19"/>
  <c r="K1040" i="19"/>
  <c r="K1041" i="19"/>
  <c r="K1042" i="19"/>
  <c r="K1043" i="19"/>
  <c r="K1044" i="19"/>
  <c r="K1045" i="19"/>
  <c r="K1046" i="19"/>
  <c r="K1047" i="19"/>
  <c r="K1048" i="19"/>
  <c r="K1049" i="19"/>
  <c r="K1050" i="19"/>
  <c r="K1051" i="19"/>
  <c r="K1052" i="19"/>
  <c r="K1053" i="19"/>
  <c r="K1054" i="19"/>
  <c r="K1055" i="19"/>
  <c r="K1056" i="19"/>
  <c r="K1057" i="19"/>
  <c r="K1058" i="19"/>
  <c r="K1059" i="19"/>
  <c r="K1060" i="19"/>
  <c r="K1061" i="19"/>
  <c r="K1062" i="19"/>
  <c r="K1063" i="19"/>
  <c r="K1064" i="19"/>
  <c r="K1065" i="19"/>
  <c r="K1066" i="19"/>
  <c r="K1067" i="19"/>
  <c r="K1068" i="19"/>
  <c r="K1069" i="19"/>
  <c r="K1070" i="19"/>
  <c r="K1071" i="19"/>
  <c r="K1072" i="19"/>
  <c r="K1073" i="19"/>
  <c r="K1074" i="19"/>
  <c r="K1075" i="19"/>
  <c r="K1076" i="19"/>
  <c r="K1077" i="19"/>
  <c r="K1078" i="19"/>
  <c r="K1079" i="19"/>
  <c r="K1080" i="19"/>
  <c r="K1081" i="19"/>
  <c r="K1082" i="19"/>
  <c r="K1083" i="19"/>
  <c r="K1084" i="19"/>
  <c r="K1085" i="19"/>
  <c r="K1086" i="19"/>
  <c r="K1087" i="19"/>
  <c r="K1088" i="19"/>
  <c r="K1089" i="19"/>
  <c r="K1090" i="19"/>
  <c r="K1091" i="19"/>
  <c r="K1092" i="19"/>
  <c r="K1093" i="19"/>
  <c r="K1094" i="19"/>
  <c r="K1095" i="19"/>
  <c r="K1096" i="19"/>
  <c r="K1097" i="19"/>
  <c r="K1098" i="19"/>
  <c r="K1099" i="19"/>
  <c r="K1100" i="19"/>
  <c r="K1101" i="19"/>
  <c r="K1102" i="19"/>
  <c r="K1103" i="19"/>
  <c r="K1104" i="19"/>
  <c r="K1105" i="19"/>
  <c r="K1106" i="19"/>
  <c r="K1107" i="19"/>
  <c r="K1108" i="19"/>
  <c r="K1109" i="19"/>
  <c r="K1110" i="19"/>
  <c r="K1111" i="19"/>
  <c r="K1112" i="19"/>
  <c r="K1113" i="19"/>
  <c r="K1114" i="19"/>
  <c r="K1115" i="19"/>
  <c r="K1116" i="19"/>
  <c r="K1117" i="19"/>
  <c r="K1118" i="19"/>
  <c r="K1119" i="19"/>
  <c r="K1120" i="19"/>
  <c r="K1121" i="19"/>
  <c r="K1122" i="19"/>
  <c r="K1123" i="19"/>
  <c r="K1124" i="19"/>
  <c r="K1125" i="19"/>
  <c r="K1126" i="19"/>
  <c r="K1127" i="19"/>
  <c r="K1128" i="19"/>
  <c r="K1129" i="19"/>
  <c r="K1130" i="19"/>
  <c r="K1131" i="19"/>
  <c r="K1132" i="19"/>
  <c r="K1133" i="19"/>
  <c r="K1134" i="19"/>
  <c r="K1135" i="19"/>
  <c r="K1136" i="19"/>
  <c r="K1137" i="19"/>
  <c r="K1138" i="19"/>
  <c r="K1139" i="19"/>
  <c r="K1140" i="19"/>
  <c r="K1141" i="19"/>
  <c r="K1142" i="19"/>
  <c r="K1143" i="19"/>
  <c r="K1144" i="19"/>
  <c r="K1145" i="19"/>
  <c r="K1146" i="19"/>
  <c r="K1147" i="19"/>
  <c r="K1148" i="19"/>
  <c r="K1149" i="19"/>
  <c r="K1150" i="19"/>
  <c r="K1151" i="19"/>
  <c r="K1152" i="19"/>
  <c r="K1153" i="19"/>
  <c r="K1154" i="19"/>
  <c r="K1155" i="19"/>
  <c r="K1156" i="19"/>
  <c r="K1157" i="19"/>
  <c r="K1158" i="19"/>
  <c r="K1159" i="19"/>
  <c r="K1160" i="19"/>
  <c r="K1161" i="19"/>
  <c r="K1162" i="19"/>
  <c r="K1163" i="19"/>
  <c r="K1164" i="19"/>
  <c r="K1165" i="19"/>
  <c r="K1166" i="19"/>
  <c r="K1167" i="19"/>
  <c r="K1168" i="19"/>
  <c r="K1169" i="19"/>
  <c r="K1170" i="19"/>
  <c r="K1171" i="19"/>
  <c r="K1172" i="19"/>
  <c r="K1173" i="19"/>
  <c r="K1174" i="19"/>
  <c r="K1175" i="19"/>
  <c r="K1176" i="19"/>
  <c r="K1177" i="19"/>
  <c r="K1178" i="19"/>
  <c r="K1179" i="19"/>
  <c r="K1180" i="19"/>
  <c r="K1181" i="19"/>
  <c r="K1182" i="19"/>
  <c r="K1183" i="19"/>
  <c r="K1184" i="19"/>
  <c r="K1185" i="19"/>
  <c r="K1186" i="19"/>
  <c r="K1187" i="19"/>
  <c r="K1188" i="19"/>
  <c r="K1189" i="19"/>
  <c r="K1190" i="19"/>
  <c r="K1191" i="19"/>
  <c r="K1192" i="19"/>
  <c r="K1193" i="19"/>
  <c r="K1194" i="19"/>
  <c r="K1195" i="19"/>
  <c r="K1196" i="19"/>
  <c r="K1197" i="19"/>
  <c r="K1198" i="19"/>
  <c r="K1199" i="19"/>
  <c r="K1200" i="19"/>
  <c r="K1201" i="19"/>
  <c r="K1202" i="19"/>
  <c r="K1203" i="19"/>
  <c r="K1204" i="19"/>
  <c r="K1205" i="19"/>
  <c r="K1206" i="19"/>
  <c r="K1207" i="19"/>
  <c r="K1208" i="19"/>
  <c r="K1209" i="19"/>
  <c r="K1210" i="19"/>
  <c r="K1211" i="19"/>
  <c r="K1212" i="19"/>
  <c r="K1213" i="19"/>
  <c r="K1214" i="19"/>
  <c r="K1215" i="19"/>
  <c r="K1216" i="19"/>
  <c r="K1217" i="19"/>
  <c r="K1218" i="19"/>
  <c r="K1219" i="19"/>
  <c r="K1220" i="19"/>
  <c r="K1221" i="19"/>
  <c r="K1222" i="19"/>
  <c r="K1223" i="19"/>
  <c r="K1224" i="19"/>
  <c r="K1225" i="19"/>
  <c r="K1226" i="19"/>
  <c r="K1227" i="19"/>
  <c r="K1228" i="19"/>
  <c r="K1229" i="19"/>
  <c r="K1230" i="19"/>
  <c r="K1231" i="19"/>
  <c r="K1232" i="19"/>
  <c r="K1233" i="19"/>
  <c r="K1234" i="19"/>
  <c r="K1235" i="19"/>
  <c r="K1236" i="19"/>
  <c r="K1237" i="19"/>
  <c r="K1238" i="19"/>
  <c r="K1239" i="19"/>
  <c r="K1240" i="19"/>
  <c r="K1241" i="19"/>
  <c r="K1242" i="19"/>
  <c r="K1243" i="19"/>
  <c r="K1244" i="19"/>
  <c r="K1245" i="19"/>
  <c r="K1246" i="19"/>
  <c r="K1247" i="19"/>
  <c r="K1248" i="19"/>
  <c r="K1249" i="19"/>
  <c r="K1250" i="19"/>
  <c r="K1251" i="19"/>
  <c r="K1252" i="19"/>
  <c r="K1253" i="19"/>
  <c r="K1254" i="19"/>
  <c r="K1255" i="19"/>
  <c r="K1256" i="19"/>
  <c r="K1257" i="19"/>
  <c r="K1258" i="19"/>
  <c r="K1259" i="19"/>
  <c r="K1260" i="19"/>
  <c r="K1261" i="19"/>
  <c r="K1262" i="19"/>
  <c r="K1263" i="19"/>
  <c r="K1264" i="19"/>
  <c r="K1265" i="19"/>
  <c r="K1266" i="19"/>
  <c r="K1267" i="19"/>
  <c r="K1268" i="19"/>
  <c r="K1269" i="19"/>
  <c r="K1270" i="19"/>
  <c r="K1271" i="19"/>
  <c r="K1272" i="19"/>
  <c r="K1273" i="19"/>
  <c r="K1274" i="19"/>
  <c r="K1275" i="19"/>
  <c r="K1276" i="19"/>
  <c r="K1277" i="19"/>
  <c r="K1278" i="19"/>
  <c r="K1279" i="19"/>
  <c r="K1280" i="19"/>
  <c r="K1281" i="19"/>
  <c r="K1282" i="19"/>
  <c r="K1283" i="19"/>
  <c r="K1284" i="19"/>
  <c r="K1285" i="19"/>
  <c r="K1286" i="19"/>
  <c r="K1287" i="19"/>
  <c r="K1288" i="19"/>
  <c r="K1289" i="19"/>
  <c r="K1290" i="19"/>
  <c r="K1291" i="19"/>
  <c r="K1292" i="19"/>
  <c r="K1293" i="19"/>
  <c r="K1294" i="19"/>
  <c r="K1295" i="19"/>
  <c r="K1296" i="19"/>
  <c r="K1297" i="19"/>
  <c r="K1298" i="19"/>
  <c r="K1299" i="19"/>
  <c r="K1300" i="19"/>
  <c r="K1301" i="19"/>
  <c r="K1302" i="19"/>
  <c r="K1303" i="19"/>
  <c r="K1304" i="19"/>
  <c r="K1305" i="19"/>
  <c r="K1306" i="19"/>
  <c r="K1307" i="19"/>
  <c r="K1308" i="19"/>
  <c r="K1309" i="19"/>
  <c r="K1310" i="19"/>
  <c r="K1311" i="19"/>
  <c r="K1312" i="19"/>
  <c r="K1313" i="19"/>
  <c r="K1314" i="19"/>
  <c r="K1315" i="19"/>
  <c r="K1316" i="19"/>
  <c r="K1317" i="19"/>
  <c r="K1318" i="19"/>
  <c r="K1319" i="19"/>
  <c r="K1320" i="19"/>
  <c r="K1321" i="19"/>
  <c r="K1322" i="19"/>
  <c r="K1323" i="19"/>
  <c r="K1324" i="19"/>
  <c r="K1325" i="19"/>
  <c r="K1326" i="19"/>
  <c r="K1327" i="19"/>
  <c r="K1328" i="19"/>
  <c r="K1329" i="19"/>
  <c r="K1330" i="19"/>
  <c r="K1331" i="19"/>
  <c r="K1332" i="19"/>
  <c r="K1333" i="19"/>
  <c r="K1334" i="19"/>
  <c r="K1335" i="19"/>
  <c r="K1336" i="19"/>
  <c r="K1337" i="19"/>
  <c r="K1338" i="19"/>
  <c r="K1339" i="19"/>
  <c r="K1340" i="19"/>
  <c r="K1341" i="19"/>
  <c r="K1342" i="19"/>
  <c r="K1343" i="19"/>
  <c r="K1344" i="19"/>
  <c r="K1345" i="19"/>
  <c r="K1346" i="19"/>
  <c r="K1347" i="19"/>
  <c r="K1348" i="19"/>
  <c r="K1349" i="19"/>
  <c r="K1350" i="19"/>
  <c r="K1351" i="19"/>
  <c r="K1352" i="19"/>
  <c r="K1353" i="19"/>
  <c r="K1354" i="19"/>
  <c r="K1355" i="19"/>
  <c r="K1356" i="19"/>
  <c r="K1357" i="19"/>
  <c r="K1358" i="19"/>
  <c r="K1359" i="19"/>
  <c r="K1360" i="19"/>
  <c r="K1361" i="19"/>
  <c r="K1362" i="19"/>
  <c r="K1363" i="19"/>
  <c r="K1364" i="19"/>
  <c r="K1365" i="19"/>
  <c r="K1366" i="19"/>
  <c r="K1367" i="19"/>
  <c r="K1368" i="19"/>
  <c r="K1369" i="19"/>
  <c r="K1370" i="19"/>
  <c r="K1371" i="19"/>
  <c r="K1372" i="19"/>
  <c r="K1373" i="19"/>
  <c r="K1374" i="19"/>
  <c r="K1375" i="19"/>
  <c r="K1376" i="19"/>
  <c r="K1377" i="19"/>
  <c r="K1378" i="19"/>
  <c r="K1379" i="19"/>
  <c r="K1380" i="19"/>
  <c r="K1381" i="19"/>
  <c r="K1382" i="19"/>
  <c r="K1383" i="19"/>
  <c r="K1384" i="19"/>
  <c r="K1385" i="19"/>
  <c r="K1386" i="19"/>
  <c r="K1387" i="19"/>
  <c r="K1388" i="19"/>
  <c r="K1389" i="19"/>
  <c r="K1390" i="19"/>
  <c r="K1391" i="19"/>
  <c r="K1392" i="19"/>
  <c r="K1393" i="19"/>
  <c r="K1394" i="19"/>
  <c r="K1395" i="19"/>
  <c r="K1396" i="19"/>
  <c r="K1397" i="19"/>
  <c r="K1398" i="19"/>
  <c r="K1399" i="19"/>
  <c r="K1400" i="19"/>
  <c r="K1401" i="19"/>
  <c r="K1402" i="19"/>
  <c r="K1403" i="19"/>
  <c r="K1404" i="19"/>
  <c r="K1405" i="19"/>
  <c r="K1406" i="19"/>
  <c r="K1407" i="19"/>
  <c r="K1408" i="19"/>
  <c r="K1409" i="19"/>
  <c r="K1410" i="19"/>
  <c r="K1411" i="19"/>
  <c r="K1412" i="19"/>
  <c r="K1413" i="19"/>
  <c r="K1414" i="19"/>
  <c r="K1415" i="19"/>
  <c r="K1416" i="19"/>
  <c r="K1417" i="19"/>
  <c r="K1418" i="19"/>
  <c r="K1419" i="19"/>
  <c r="K1420" i="19"/>
  <c r="K1421" i="19"/>
  <c r="K1422" i="19"/>
  <c r="K1423" i="19"/>
  <c r="K1424" i="19"/>
  <c r="K1425" i="19"/>
  <c r="K1426" i="19"/>
  <c r="K1427" i="19"/>
  <c r="K1428" i="19"/>
  <c r="K1429" i="19"/>
  <c r="K1430" i="19"/>
  <c r="K1431" i="19"/>
  <c r="K1432" i="19"/>
  <c r="K1433" i="19"/>
  <c r="K1434" i="19"/>
  <c r="K1435" i="19"/>
  <c r="K1436" i="19"/>
  <c r="K1437" i="19"/>
  <c r="K1438" i="19"/>
  <c r="K1439" i="19"/>
  <c r="K1440" i="19"/>
  <c r="K1441" i="19"/>
  <c r="K1442" i="19"/>
  <c r="K1443" i="19"/>
  <c r="K1444" i="19"/>
  <c r="K1445" i="19"/>
  <c r="K1446" i="19"/>
  <c r="K1447" i="19"/>
  <c r="K1448" i="19"/>
  <c r="K1449" i="19"/>
  <c r="K1450" i="19"/>
  <c r="K1451" i="19"/>
  <c r="K1452" i="19"/>
  <c r="K1453" i="19"/>
  <c r="K1454" i="19"/>
  <c r="K1455" i="19"/>
  <c r="K1456" i="19"/>
  <c r="K1457" i="19"/>
  <c r="K1458" i="19"/>
  <c r="K1459" i="19"/>
  <c r="K1460" i="19"/>
  <c r="K1461" i="19"/>
  <c r="K1462" i="19"/>
  <c r="K1463" i="19"/>
  <c r="K1464" i="19"/>
  <c r="K1465" i="19"/>
  <c r="K1466" i="19"/>
  <c r="K1467" i="19"/>
  <c r="K1468" i="19"/>
  <c r="K1469" i="19"/>
  <c r="K1470" i="19"/>
  <c r="K1471" i="19"/>
  <c r="K1472" i="19"/>
  <c r="K1473" i="19"/>
  <c r="K1474" i="19"/>
  <c r="K1475" i="19"/>
  <c r="K1476" i="19"/>
  <c r="K1477" i="19"/>
  <c r="K1478" i="19"/>
  <c r="K1479" i="19"/>
  <c r="K1480" i="19"/>
  <c r="K1481" i="19"/>
  <c r="K1482" i="19"/>
  <c r="K1483" i="19"/>
  <c r="K1484" i="19"/>
  <c r="K1485" i="19"/>
  <c r="K1486" i="19"/>
  <c r="K1487" i="19"/>
  <c r="K1488" i="19"/>
  <c r="K1489" i="19"/>
  <c r="K1490" i="19"/>
  <c r="K1491" i="19"/>
  <c r="K1492" i="19"/>
  <c r="K1493" i="19"/>
  <c r="K1494" i="19"/>
  <c r="K1495" i="19"/>
  <c r="K1496" i="19"/>
  <c r="K1497" i="19"/>
  <c r="K1498" i="19"/>
  <c r="K1499" i="19"/>
  <c r="K1500" i="19"/>
  <c r="K1501" i="19"/>
  <c r="K1502" i="19"/>
  <c r="K1503" i="19"/>
  <c r="K1504" i="19"/>
  <c r="K1505" i="19"/>
  <c r="K1506" i="19"/>
  <c r="K1507" i="19"/>
  <c r="K1508" i="19"/>
  <c r="K1509" i="19"/>
  <c r="K1510" i="19"/>
  <c r="K1511" i="19"/>
  <c r="K1512" i="19"/>
  <c r="K1513" i="19"/>
  <c r="K1514" i="19"/>
  <c r="K1515" i="19"/>
  <c r="K1516" i="19"/>
  <c r="K1517" i="19"/>
  <c r="K1518" i="19"/>
  <c r="K1519" i="19"/>
  <c r="K1520" i="19"/>
  <c r="K1521" i="19"/>
  <c r="K1522" i="19"/>
  <c r="K1523" i="19"/>
  <c r="K1524" i="19"/>
  <c r="K1525" i="19"/>
  <c r="K1526" i="19"/>
  <c r="K1527" i="19"/>
  <c r="K1528" i="19"/>
  <c r="K1529" i="19"/>
  <c r="K1530" i="19"/>
  <c r="K1531" i="19"/>
  <c r="K1532" i="19"/>
  <c r="K1533" i="19"/>
  <c r="K1534" i="19"/>
  <c r="K1535" i="19"/>
  <c r="K1536" i="19"/>
  <c r="K1537" i="19"/>
  <c r="K1538" i="19"/>
  <c r="K1539" i="19"/>
  <c r="K1540" i="19"/>
  <c r="K1541" i="19"/>
  <c r="K1542" i="19"/>
  <c r="K1543" i="19"/>
  <c r="K1544" i="19"/>
  <c r="K1545" i="19"/>
  <c r="K1546" i="19"/>
  <c r="K1547" i="19"/>
  <c r="K1548" i="19"/>
  <c r="K1549" i="19"/>
  <c r="K1550" i="19"/>
  <c r="K1551" i="19"/>
  <c r="K1552" i="19"/>
  <c r="K1553" i="19"/>
  <c r="K1554" i="19"/>
  <c r="K1555" i="19"/>
  <c r="K1556" i="19"/>
  <c r="K1557" i="19"/>
  <c r="K1558" i="19"/>
  <c r="K1559" i="19"/>
  <c r="K1560" i="19"/>
  <c r="K1561" i="19"/>
  <c r="K1562" i="19"/>
  <c r="K1563" i="19"/>
  <c r="K1564" i="19"/>
  <c r="K1565" i="19"/>
  <c r="K1566" i="19"/>
  <c r="K1567" i="19"/>
  <c r="K1568" i="19"/>
  <c r="K1569" i="19"/>
  <c r="K1570" i="19"/>
  <c r="K1571" i="19"/>
  <c r="K1572" i="19"/>
  <c r="K1573" i="19"/>
  <c r="K1574" i="19"/>
  <c r="K1575" i="19"/>
  <c r="K1576" i="19"/>
  <c r="K1577" i="19"/>
  <c r="K1578" i="19"/>
  <c r="K1579" i="19"/>
  <c r="K1580" i="19"/>
  <c r="K1581" i="19"/>
  <c r="K1582" i="19"/>
  <c r="K1583" i="19"/>
  <c r="K1584" i="19"/>
  <c r="K1585" i="19"/>
  <c r="K1586" i="19"/>
  <c r="K1587" i="19"/>
  <c r="K1588" i="19"/>
  <c r="K1589" i="19"/>
  <c r="K1590" i="19"/>
  <c r="K1591" i="19"/>
  <c r="K1592" i="19"/>
  <c r="K1593" i="19"/>
  <c r="K1594" i="19"/>
  <c r="K1595" i="19"/>
  <c r="K1596" i="19"/>
  <c r="K1597" i="19"/>
  <c r="K1598" i="19"/>
  <c r="K1599" i="19"/>
  <c r="K1600" i="19"/>
  <c r="K1601" i="19"/>
  <c r="K1602" i="19"/>
  <c r="K1603" i="19"/>
  <c r="K1604" i="19"/>
  <c r="K1605" i="19"/>
  <c r="K1606" i="19"/>
  <c r="K1607" i="19"/>
  <c r="K1608" i="19"/>
  <c r="K1609" i="19"/>
  <c r="K1610" i="19"/>
  <c r="K1611" i="19"/>
  <c r="K1612" i="19"/>
  <c r="K1613" i="19"/>
  <c r="K1614" i="19"/>
  <c r="K1615" i="19"/>
  <c r="K1616" i="19"/>
  <c r="K1617" i="19"/>
  <c r="K1618" i="19"/>
  <c r="K1619" i="19"/>
  <c r="K1620" i="19"/>
  <c r="K1621" i="19"/>
  <c r="K1622" i="19"/>
  <c r="K1623" i="19"/>
  <c r="K1624" i="19"/>
  <c r="K1625" i="19"/>
  <c r="K1626" i="19"/>
  <c r="K1627" i="19"/>
  <c r="K1628" i="19"/>
  <c r="K1629" i="19"/>
  <c r="K1630" i="19"/>
  <c r="K1631" i="19"/>
  <c r="K1632" i="19"/>
  <c r="K1633" i="19"/>
  <c r="K1634" i="19"/>
  <c r="K1635" i="19"/>
  <c r="K1636" i="19"/>
  <c r="K1637" i="19"/>
  <c r="K1638" i="19"/>
  <c r="K1639" i="19"/>
  <c r="K1640" i="19"/>
  <c r="K1641" i="19"/>
  <c r="K1642" i="19"/>
  <c r="K1643" i="19"/>
  <c r="K1644" i="19"/>
  <c r="K1645" i="19"/>
  <c r="K1646" i="19"/>
  <c r="K1647" i="19"/>
  <c r="K1648" i="19"/>
  <c r="K1649" i="19"/>
  <c r="K1650" i="19"/>
  <c r="K1651" i="19"/>
  <c r="K1652" i="19"/>
  <c r="K1653" i="19"/>
  <c r="K1654" i="19"/>
  <c r="K1655" i="19"/>
  <c r="K1656" i="19"/>
  <c r="K1657" i="19"/>
  <c r="K1658" i="19"/>
  <c r="K1659" i="19"/>
  <c r="K1660" i="19"/>
  <c r="K1661" i="19"/>
  <c r="K1662" i="19"/>
  <c r="K1663" i="19"/>
  <c r="K1664" i="19"/>
  <c r="K1665" i="19"/>
  <c r="K1666" i="19"/>
  <c r="K1667" i="19"/>
  <c r="K1668" i="19"/>
  <c r="K1669" i="19"/>
  <c r="K1670" i="19"/>
  <c r="K1671" i="19"/>
  <c r="K1672" i="19"/>
  <c r="K1673" i="19"/>
  <c r="K1674" i="19"/>
  <c r="K1675" i="19"/>
  <c r="K1676" i="19"/>
  <c r="K1677" i="19"/>
  <c r="K1678" i="19"/>
  <c r="K1679" i="19"/>
  <c r="K1680" i="19"/>
  <c r="K1681" i="19"/>
  <c r="K1682" i="19"/>
  <c r="K1683" i="19"/>
  <c r="K1684" i="19"/>
  <c r="K1685" i="19"/>
  <c r="K1686" i="19"/>
  <c r="K1687" i="19"/>
  <c r="K1688" i="19"/>
  <c r="K1689" i="19"/>
  <c r="K1690" i="19"/>
  <c r="K1691" i="19"/>
  <c r="K1692" i="19"/>
  <c r="K1693" i="19"/>
  <c r="K1694" i="19"/>
  <c r="K1695" i="19"/>
  <c r="K1696" i="19"/>
  <c r="K1697" i="19"/>
  <c r="K1698" i="19"/>
  <c r="K1699" i="19"/>
  <c r="K1700" i="19"/>
  <c r="K1701" i="19"/>
  <c r="K1702" i="19"/>
  <c r="K1703" i="19"/>
  <c r="K1704" i="19"/>
  <c r="K1705" i="19"/>
  <c r="K1706" i="19"/>
  <c r="K1707" i="19"/>
  <c r="K1708" i="19"/>
  <c r="K1709" i="19"/>
  <c r="K1710" i="19"/>
  <c r="K1711" i="19"/>
  <c r="K1712" i="19"/>
  <c r="K1713" i="19"/>
  <c r="K1714" i="19"/>
  <c r="K1715" i="19"/>
  <c r="K1716" i="19"/>
  <c r="K1717" i="19"/>
  <c r="K1718" i="19"/>
  <c r="K1719" i="19"/>
  <c r="K1720" i="19"/>
  <c r="K1721" i="19"/>
  <c r="K1722" i="19"/>
  <c r="K1723" i="19"/>
  <c r="K1724" i="19"/>
  <c r="K1725" i="19"/>
  <c r="K1726" i="19"/>
  <c r="K1727" i="19"/>
  <c r="K1728" i="19"/>
  <c r="K1729" i="19"/>
  <c r="K1730" i="19"/>
  <c r="K1731" i="19"/>
  <c r="K1732" i="19"/>
  <c r="K1733" i="19"/>
  <c r="K1734" i="19"/>
  <c r="K1735" i="19"/>
  <c r="K1736" i="19"/>
  <c r="K1737" i="19"/>
  <c r="K1738" i="19"/>
  <c r="K1739" i="19"/>
  <c r="K1740" i="19"/>
  <c r="K1741" i="19"/>
  <c r="K1742" i="19"/>
  <c r="K1743" i="19"/>
  <c r="K1744" i="19"/>
  <c r="K1745" i="19"/>
  <c r="K1746" i="19"/>
  <c r="K1747" i="19"/>
  <c r="K1748" i="19"/>
  <c r="K1749" i="19"/>
  <c r="K1750" i="19"/>
  <c r="K1751" i="19"/>
  <c r="K1752" i="19"/>
  <c r="K1753" i="19"/>
  <c r="K1754" i="19"/>
  <c r="K1755" i="19"/>
  <c r="K1756" i="19"/>
  <c r="K1757" i="19"/>
  <c r="K1758" i="19"/>
  <c r="K1759" i="19"/>
  <c r="K1760" i="19"/>
  <c r="K1761" i="19"/>
  <c r="K1762" i="19"/>
  <c r="K1763" i="19"/>
  <c r="K1764" i="19"/>
  <c r="K1765" i="19"/>
  <c r="K1766" i="19"/>
  <c r="K1767" i="19"/>
  <c r="K1768" i="19"/>
  <c r="K1769" i="19"/>
  <c r="K1770" i="19"/>
  <c r="K1771" i="19"/>
  <c r="K1772" i="19"/>
  <c r="K1773" i="19"/>
  <c r="K1774" i="19"/>
  <c r="K1775" i="19"/>
  <c r="K1776" i="19"/>
  <c r="K1777" i="19"/>
  <c r="K1778" i="19"/>
  <c r="K1779" i="19"/>
  <c r="K1780" i="19"/>
  <c r="K1781" i="19"/>
  <c r="K1782" i="19"/>
  <c r="K1783" i="19"/>
  <c r="K1784" i="19"/>
  <c r="K1785" i="19"/>
  <c r="K1786" i="19"/>
  <c r="K1787" i="19"/>
  <c r="K1788" i="19"/>
  <c r="K1789" i="19"/>
  <c r="K1790" i="19"/>
  <c r="K1791" i="19"/>
  <c r="K1792" i="19"/>
  <c r="K1793" i="19"/>
  <c r="K1794" i="19"/>
  <c r="K1795" i="19"/>
  <c r="K1796" i="19"/>
  <c r="K1797" i="19"/>
  <c r="K1798" i="19"/>
  <c r="K1799" i="19"/>
  <c r="K1800" i="19"/>
  <c r="K1801" i="19"/>
  <c r="K1802" i="19"/>
  <c r="K1803" i="19"/>
  <c r="K1804" i="19"/>
  <c r="K1805" i="19"/>
  <c r="K1806" i="19"/>
  <c r="K1807" i="19"/>
  <c r="K1808" i="19"/>
  <c r="K1809" i="19"/>
  <c r="K1810" i="19"/>
  <c r="K1811" i="19"/>
  <c r="K1812" i="19"/>
  <c r="K1813" i="19"/>
  <c r="K1814" i="19"/>
  <c r="K1815" i="19"/>
  <c r="K1816" i="19"/>
  <c r="K1817" i="19"/>
  <c r="K1818" i="19"/>
  <c r="K1819" i="19"/>
  <c r="K1820" i="19"/>
  <c r="K1821" i="19"/>
  <c r="K1822" i="19"/>
  <c r="K1823" i="19"/>
  <c r="K1824" i="19"/>
  <c r="K1825" i="19"/>
  <c r="K1826" i="19"/>
  <c r="K1827" i="19"/>
  <c r="K1828" i="19"/>
  <c r="K1829" i="19"/>
  <c r="K1830" i="19"/>
  <c r="K1831" i="19"/>
  <c r="K1832" i="19"/>
  <c r="K1833" i="19"/>
  <c r="K1834" i="19"/>
  <c r="K1835" i="19"/>
  <c r="K1836" i="19"/>
  <c r="K1837" i="19"/>
  <c r="K1838" i="19"/>
  <c r="K1839" i="19"/>
  <c r="K1840" i="19"/>
  <c r="K1841" i="19"/>
  <c r="K1842" i="19"/>
  <c r="K1843" i="19"/>
  <c r="K1844" i="19"/>
  <c r="K1845" i="19"/>
  <c r="K1846" i="19"/>
  <c r="K1847" i="19"/>
  <c r="K1848" i="19"/>
  <c r="K1849" i="19"/>
  <c r="K1850" i="19"/>
  <c r="K1851" i="19"/>
  <c r="K1852" i="19"/>
  <c r="K1853" i="19"/>
  <c r="K1854" i="19"/>
  <c r="K1855" i="19"/>
  <c r="K1856" i="19"/>
  <c r="K1857" i="19"/>
  <c r="K1858" i="19"/>
  <c r="K1859" i="19"/>
  <c r="K1860" i="19"/>
  <c r="K1861" i="19"/>
  <c r="K1862" i="19"/>
  <c r="K1863" i="19"/>
  <c r="K1864" i="19"/>
  <c r="K1865" i="19"/>
  <c r="K1866" i="19"/>
  <c r="K1867" i="19"/>
  <c r="K1868" i="19"/>
  <c r="K1869" i="19"/>
  <c r="K1870" i="19"/>
  <c r="K1871" i="19"/>
  <c r="K1872" i="19"/>
  <c r="K1873" i="19"/>
  <c r="K1874" i="19"/>
  <c r="K1875" i="19"/>
  <c r="K1876" i="19"/>
  <c r="K1877" i="19"/>
  <c r="K1878" i="19"/>
  <c r="K1879" i="19"/>
  <c r="K1880" i="19"/>
  <c r="K1881" i="19"/>
  <c r="K1882" i="19"/>
  <c r="K1883" i="19"/>
  <c r="K1884" i="19"/>
  <c r="K1885" i="19"/>
  <c r="K1886" i="19"/>
  <c r="K1887" i="19"/>
  <c r="K1888" i="19"/>
  <c r="K1889" i="19"/>
  <c r="K1890" i="19"/>
  <c r="K1891" i="19"/>
  <c r="K1892" i="19"/>
  <c r="K1893" i="19"/>
  <c r="K1894" i="19"/>
  <c r="K1895" i="19"/>
  <c r="K1896" i="19"/>
  <c r="K1897" i="19"/>
  <c r="K1898" i="19"/>
  <c r="K1899" i="19"/>
  <c r="K1900" i="19"/>
  <c r="K1901" i="19"/>
  <c r="K1902" i="19"/>
  <c r="K1903" i="19"/>
  <c r="K1904" i="19"/>
  <c r="K1905" i="19"/>
  <c r="K1906" i="19"/>
  <c r="K1907" i="19"/>
  <c r="K1908" i="19"/>
  <c r="K1909" i="19"/>
  <c r="K1910" i="19"/>
  <c r="K1911" i="19"/>
  <c r="K1912" i="19"/>
  <c r="K1913" i="19"/>
  <c r="K1914" i="19"/>
  <c r="K1915" i="19"/>
  <c r="K1916" i="19"/>
  <c r="K1917" i="19"/>
  <c r="K1918" i="19"/>
  <c r="K1919" i="19"/>
  <c r="K1920" i="19"/>
  <c r="K1921" i="19"/>
  <c r="K1922" i="19"/>
  <c r="K1923" i="19"/>
  <c r="K1924" i="19"/>
  <c r="K1925" i="19"/>
  <c r="K1926" i="19"/>
  <c r="K1927" i="19"/>
  <c r="K1928" i="19"/>
  <c r="K1929" i="19"/>
  <c r="K1930" i="19"/>
  <c r="K1931" i="19"/>
  <c r="K1932" i="19"/>
  <c r="K1933" i="19"/>
  <c r="K1934" i="19"/>
  <c r="K1935" i="19"/>
  <c r="K1936" i="19"/>
  <c r="K1937" i="19"/>
  <c r="K1938" i="19"/>
  <c r="K1939" i="19"/>
  <c r="K1940" i="19"/>
  <c r="K1941" i="19"/>
  <c r="K1942" i="19"/>
  <c r="K1943" i="19"/>
  <c r="K1944" i="19"/>
  <c r="K1945" i="19"/>
  <c r="K1946" i="19"/>
  <c r="K1947" i="19"/>
  <c r="K1948" i="19"/>
  <c r="K1949" i="19"/>
  <c r="K1950" i="19"/>
  <c r="K1951" i="19"/>
  <c r="K1952" i="19"/>
  <c r="K1953" i="19"/>
  <c r="K1954" i="19"/>
  <c r="K1955" i="19"/>
  <c r="K1956" i="19"/>
  <c r="K1957" i="19"/>
  <c r="K1958" i="19"/>
  <c r="K1959" i="19"/>
  <c r="K1960" i="19"/>
  <c r="K1961" i="19"/>
  <c r="K1962" i="19"/>
  <c r="K1963" i="19"/>
  <c r="K1964" i="19"/>
  <c r="K1965" i="19"/>
  <c r="K1966" i="19"/>
  <c r="K1967" i="19"/>
  <c r="K1968" i="19"/>
  <c r="K1969" i="19"/>
  <c r="K1970" i="19"/>
  <c r="K1971" i="19"/>
  <c r="K1972" i="19"/>
  <c r="K1973" i="19"/>
  <c r="K1974" i="19"/>
  <c r="K1975" i="19"/>
  <c r="K1976" i="19"/>
  <c r="K1977" i="19"/>
  <c r="K1978" i="19"/>
  <c r="K1979" i="19"/>
  <c r="K1980" i="19"/>
  <c r="K1981" i="19"/>
  <c r="K1982" i="19"/>
  <c r="K1983" i="19"/>
  <c r="K1984" i="19"/>
  <c r="K1985" i="19"/>
  <c r="K1986" i="19"/>
  <c r="K1987" i="19"/>
  <c r="K1988" i="19"/>
  <c r="K1989" i="19"/>
  <c r="K1990" i="19"/>
  <c r="K1991" i="19"/>
  <c r="K1992" i="19"/>
  <c r="K1993" i="19"/>
  <c r="K1994" i="19"/>
  <c r="K1995" i="19"/>
  <c r="K1996" i="19"/>
  <c r="K1997" i="19"/>
  <c r="K1998" i="19"/>
  <c r="K1999" i="19"/>
  <c r="K2000" i="19"/>
  <c r="K2001" i="19"/>
  <c r="T2" i="19"/>
  <c r="J96" i="19"/>
  <c r="M96" i="19" s="1"/>
  <c r="J86" i="19"/>
  <c r="M86" i="19" s="1"/>
  <c r="J72" i="19"/>
  <c r="M72" i="19" s="1"/>
  <c r="L86" i="19" l="1"/>
  <c r="L96" i="19"/>
  <c r="L72" i="19"/>
  <c r="K270" i="19"/>
  <c r="K54" i="19"/>
  <c r="T20" i="19"/>
  <c r="T5" i="19"/>
  <c r="T19" i="19"/>
  <c r="K21" i="19"/>
  <c r="N72" i="19"/>
  <c r="N96" i="19"/>
  <c r="N86" i="19"/>
  <c r="N66" i="19"/>
  <c r="T4" i="19"/>
  <c r="K2" i="19" l="1"/>
  <c r="K3" i="19"/>
  <c r="K4" i="19"/>
  <c r="K5" i="19"/>
  <c r="T3" i="19"/>
  <c r="T17" i="19"/>
  <c r="T6" i="1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9905F0-5789-407A-8483-8DFDF1B2B55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66872123-6E68-4525-95BD-FC9A19852AF7}" keepAlive="1" name="Query - Table1_1" description="Connection to the 'Table1_1' query in the workbook." type="5" refreshedVersion="0" background="1">
    <dbPr connection="Provider=Microsoft.Mashup.OleDb.1;Data Source=$Workbook$;Location=Table1_1;Extended Properties=&quot;&quot;" command="SELECT * FROM [Table1_1]"/>
  </connection>
  <connection id="3" xr16:uid="{FF705C06-0726-4E3E-8A74-05EBF2DA92AE}" keepAlive="1" name="Query - Table1_1 (2)" description="Connection to the 'Table1_1 (2)' query in the workbook." type="5" refreshedVersion="0" background="1">
    <dbPr connection="Provider=Microsoft.Mashup.OleDb.1;Data Source=$Workbook$;Location=&quot;Table1_1 (2)&quot;;Extended Properties=&quot;&quot;" command="SELECT * FROM [Table1_1 (2)]"/>
  </connection>
  <connection id="4" xr16:uid="{BEF2C4C9-3124-4D82-88BD-B6ABE37FD23D}" keepAlive="1" name="Query - Table15" description="Connection to the 'Table15' query in the workbook." type="5" refreshedVersion="0" background="1">
    <dbPr connection="Provider=Microsoft.Mashup.OleDb.1;Data Source=$Workbook$;Location=Table15;Extended Properties=&quot;&quot;" command="SELECT * FROM [Table15]"/>
  </connection>
  <connection id="5" xr16:uid="{E774EDE8-F13B-457F-94A9-7CA1EAB6AC35}" keepAlive="1" name="Query - Table15 (2)" description="Connection to the 'Table15 (2)' query in the workbook." type="5" refreshedVersion="0" background="1">
    <dbPr connection="Provider=Microsoft.Mashup.OleDb.1;Data Source=$Workbook$;Location=&quot;Table15 (2)&quot;;Extended Properties=&quot;&quot;" command="SELECT * FROM [Table15 (2)]"/>
  </connection>
  <connection id="6" xr16:uid="{629D0728-7803-4B1D-8ECC-580B499CEBE7}" keepAlive="1" name="Query - Table18" description="Connection to the 'Table18' query in the workbook." type="5" refreshedVersion="8" background="1" saveData="1">
    <dbPr connection="Provider=Microsoft.Mashup.OleDb.1;Data Source=$Workbook$;Location=Table18;Extended Properties=&quot;&quot;" command="SELECT * FROM [Table18]"/>
  </connection>
  <connection id="7" xr16:uid="{0B3A1FDC-7847-4517-B75F-238C2859A7B2}" keepAlive="1" name="Query - Table18 (2)" description="Connection to the 'Table18 (2)' query in the workbook." type="5" refreshedVersion="8" background="1" saveData="1">
    <dbPr connection="Provider=Microsoft.Mashup.OleDb.1;Data Source=$Workbook$;Location=&quot;Table18 (2)&quot;;Extended Properties=&quot;&quot;" command="SELECT * FROM [Table18 (2)]"/>
  </connection>
  <connection id="8" xr16:uid="{B6161147-1161-4863-A278-D149B1ABC9B6}" keepAlive="1" name="Query - Table18_1" description="Connection to the 'Table18_1' query in the workbook." type="5" refreshedVersion="0" background="1">
    <dbPr connection="Provider=Microsoft.Mashup.OleDb.1;Data Source=$Workbook$;Location=Table18_1;Extended Properties=&quot;&quot;" command="SELECT * FROM [Table18_1]"/>
  </connection>
  <connection id="9" xr16:uid="{C4F7F384-5C1D-43B9-AFC0-3ED1D207AA65}" keepAlive="1" name="Query - Table18_1 (2)" description="Connection to the 'Table18_1 (2)' query in the workbook." type="5" refreshedVersion="0" background="1">
    <dbPr connection="Provider=Microsoft.Mashup.OleDb.1;Data Source=$Workbook$;Location=&quot;Table18_1 (2)&quot;;Extended Properties=&quot;&quot;" command="SELECT * FROM [Table18_1 (2)]"/>
  </connection>
  <connection id="10" xr16:uid="{9638C55D-046A-492A-99B5-E409D97C5E3C}"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11" xr16:uid="{F541F5CA-0F02-4BE0-BFD0-FBEF1AFF6C00}" keepAlive="1" name="Query - Table4_1" description="Connection to the 'Table4_1' query in the workbook." type="5" refreshedVersion="8" background="1" saveData="1">
    <dbPr connection="Provider=Microsoft.Mashup.OleDb.1;Data Source=$Workbook$;Location=Table4_1;Extended Properties=&quot;&quot;" command="SELECT * FROM [Table4_1]"/>
  </connection>
  <connection id="12" xr16:uid="{0E726D13-EDFC-4C56-9C0E-2C5075A38AF8}" keepAlive="1" name="Query - Table4_2" description="Connection to the 'Table4_2' query in the workbook." type="5" refreshedVersion="0" background="1">
    <dbPr connection="Provider=Microsoft.Mashup.OleDb.1;Data Source=$Workbook$;Location=Table4_2;Extended Properties=&quot;&quot;" command="SELECT * FROM [Table4_2]"/>
  </connection>
  <connection id="13" xr16:uid="{2A2D16F0-E9A7-46AD-BF55-41404C856AB9}"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 id="14" xr16:uid="{8E9436DA-E5F1-4056-A744-3527D4607437}" keepAlive="1" name="Query - Table7_1" description="Connection to the 'Table7_1' query in the workbook." type="5" refreshedVersion="8" background="1" saveData="1">
    <dbPr connection="Provider=Microsoft.Mashup.OleDb.1;Data Source=$Workbook$;Location=Table7_1;Extended Properties=&quot;&quot;" command="SELECT * FROM [Table7_1]"/>
  </connection>
  <connection id="15" xr16:uid="{E1475AFB-495C-42D8-94DA-B83C41B35C46}" keepAlive="1" name="Query - Table9" description="Connection to the 'Table9' query in the workbook." type="5" refreshedVersion="0" background="1">
    <dbPr connection="Provider=Microsoft.Mashup.OleDb.1;Data Source=$Workbook$;Location=Table9;Extended Properties=&quot;&quot;" command="SELECT * FROM [Table9]"/>
  </connection>
  <connection id="16" xr16:uid="{0A250B45-EBF2-4B35-85C7-7E10FEABA6CE}" keepAlive="1" name="Query - Table9_1" description="Connection to the 'Table9_1' query in the workbook." type="5" refreshedVersion="8" background="1" saveData="1">
    <dbPr connection="Provider=Microsoft.Mashup.OleDb.1;Data Source=$Workbook$;Location=Table9_1;Extended Properties=&quot;&quot;" command="SELECT * FROM [Table9_1]"/>
  </connection>
  <connection id="17" xr16:uid="{1ED49D74-5EC2-4C47-86A1-18D14DBB5DFC}" keepAlive="1" name="Query - Table9_1 (2)" description="Connection to the 'Table9_1 (2)' query in the workbook." type="5" refreshedVersion="8" background="1" saveData="1">
    <dbPr connection="Provider=Microsoft.Mashup.OleDb.1;Data Source=$Workbook$;Location=&quot;Table9_1 (2)&quot;;Extended Properties=&quot;&quot;" command="SELECT * FROM [Table9_1 (2)]"/>
  </connection>
  <connection id="18" xr16:uid="{2DE21D0C-4DCA-4B3E-8132-7971F0D78CB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9" xr16:uid="{703B217D-1D9E-49D9-841C-9A0E52D34B76}" name="WorksheetConnection_Ecommerce_Sales_Dataset Project.xlsx!Customer" type="102" refreshedVersion="8" minRefreshableVersion="5">
    <extLst>
      <ext xmlns:x15="http://schemas.microsoft.com/office/spreadsheetml/2010/11/main" uri="{DE250136-89BD-433C-8126-D09CA5730AF9}">
        <x15:connection id="Customer">
          <x15:rangePr sourceName="_xlcn.WorksheetConnection_Ecommerce_Sales_DatasetProject.xlsxCustomer1"/>
        </x15:connection>
      </ext>
    </extLst>
  </connection>
  <connection id="20" xr16:uid="{E788D63C-9F91-40E6-957D-0F522C4E38B9}" name="WorksheetConnection_Ecommerce_Sales_Dataset Project.xlsx!Prod" type="102" refreshedVersion="8" minRefreshableVersion="5">
    <extLst>
      <ext xmlns:x15="http://schemas.microsoft.com/office/spreadsheetml/2010/11/main" uri="{DE250136-89BD-433C-8126-D09CA5730AF9}">
        <x15:connection id="Prod">
          <x15:rangePr sourceName="_xlcn.WorksheetConnection_Ecommerce_Sales_DatasetProject.xlsxProd1"/>
        </x15:connection>
      </ext>
    </extLst>
  </connection>
  <connection id="21" xr16:uid="{BB0FD025-5C45-4E85-8089-C55DC4EDEE7C}" name="WorksheetConnection_Ecommerce_Sales_Dataset Project.xlsx!SALES" type="102" refreshedVersion="8" minRefreshableVersion="5">
    <extLst>
      <ext xmlns:x15="http://schemas.microsoft.com/office/spreadsheetml/2010/11/main" uri="{DE250136-89BD-433C-8126-D09CA5730AF9}">
        <x15:connection id="SALES">
          <x15:rangePr sourceName="_xlcn.WorksheetConnection_Ecommerce_Sales_DatasetProject.xlsxSALES1"/>
        </x15:connection>
      </ext>
    </extLst>
  </connection>
  <connection id="22" xr16:uid="{52A59488-3880-4463-A349-949F710C2F69}" name="WorksheetConnection_Ecommerce_Sales_Dataset Project.xlsx!Store" type="102" refreshedVersion="8" minRefreshableVersion="5">
    <extLst>
      <ext xmlns:x15="http://schemas.microsoft.com/office/spreadsheetml/2010/11/main" uri="{DE250136-89BD-433C-8126-D09CA5730AF9}">
        <x15:connection id="Store">
          <x15:rangePr sourceName="_xlcn.WorksheetConnection_Ecommerce_Sales_DatasetProject.xlsxStore1"/>
        </x15:connection>
      </ext>
    </extLst>
  </connection>
  <connection id="23" xr16:uid="{FE2970BA-191E-4676-ACBE-20273232FB14}" name="WorksheetConnection_Sales!$A$1:$Q$2001" type="102" refreshedVersion="8" minRefreshableVersion="5">
    <extLst>
      <ext xmlns:x15="http://schemas.microsoft.com/office/spreadsheetml/2010/11/main" uri="{DE250136-89BD-433C-8126-D09CA5730AF9}">
        <x15:connection id="Range" autoDelete="1">
          <x15:rangePr sourceName="_xlcn.WorksheetConnection_SalesA1Q20011"/>
        </x15:connection>
      </ext>
    </extLst>
  </connection>
</connections>
</file>

<file path=xl/sharedStrings.xml><?xml version="1.0" encoding="utf-8"?>
<sst xmlns="http://schemas.openxmlformats.org/spreadsheetml/2006/main" count="14348" uniqueCount="4073">
  <si>
    <t>Customer_ID</t>
  </si>
  <si>
    <t>Name</t>
  </si>
  <si>
    <t>Age</t>
  </si>
  <si>
    <t>Gender</t>
  </si>
  <si>
    <t>City</t>
  </si>
  <si>
    <t>State</t>
  </si>
  <si>
    <t>Country</t>
  </si>
  <si>
    <t>Loyalty_Level</t>
  </si>
  <si>
    <t>Male</t>
  </si>
  <si>
    <t>Donaldton</t>
  </si>
  <si>
    <t>North Carolina</t>
  </si>
  <si>
    <t>USA</t>
  </si>
  <si>
    <t>Gold</t>
  </si>
  <si>
    <t>Eugene Nelson</t>
  </si>
  <si>
    <t>Female</t>
  </si>
  <si>
    <t>Phillipsmouth</t>
  </si>
  <si>
    <t>North Dakota</t>
  </si>
  <si>
    <t>Platinum</t>
  </si>
  <si>
    <t>Kylebury</t>
  </si>
  <si>
    <t>Alabama</t>
  </si>
  <si>
    <t>Thomastown</t>
  </si>
  <si>
    <t>Ohio</t>
  </si>
  <si>
    <t>Bronze</t>
  </si>
  <si>
    <t>Caroline Collins</t>
  </si>
  <si>
    <t>Nicholasshire</t>
  </si>
  <si>
    <t>California</t>
  </si>
  <si>
    <t>Silver</t>
  </si>
  <si>
    <t>Christine Vaughn</t>
  </si>
  <si>
    <t>East Amandamouth</t>
  </si>
  <si>
    <t>Oregon</t>
  </si>
  <si>
    <t>Amber Jackson</t>
  </si>
  <si>
    <t>Deborahborough</t>
  </si>
  <si>
    <t>South Dakota</t>
  </si>
  <si>
    <t>Daniel Boyd</t>
  </si>
  <si>
    <t>West Pamelafurt</t>
  </si>
  <si>
    <t>West Virginia</t>
  </si>
  <si>
    <t>Melissa Howard</t>
  </si>
  <si>
    <t>Maynardton</t>
  </si>
  <si>
    <t>New Hampshire</t>
  </si>
  <si>
    <t>Ms. Maria Leach</t>
  </si>
  <si>
    <t>Melissashire</t>
  </si>
  <si>
    <t>Pennsylvania</t>
  </si>
  <si>
    <t>Dominic Page</t>
  </si>
  <si>
    <t>Port Michaelburgh</t>
  </si>
  <si>
    <t>Brian Lopez</t>
  </si>
  <si>
    <t>East Krista</t>
  </si>
  <si>
    <t>New York</t>
  </si>
  <si>
    <t>Kenneth Lambert</t>
  </si>
  <si>
    <t>North Kathryn</t>
  </si>
  <si>
    <t>Kansas</t>
  </si>
  <si>
    <t>Nathan Hernandez</t>
  </si>
  <si>
    <t>New Becky</t>
  </si>
  <si>
    <t>Montana</t>
  </si>
  <si>
    <t>Ashley Cohen</t>
  </si>
  <si>
    <t>Lake Kristamouth</t>
  </si>
  <si>
    <t>Nebraska</t>
  </si>
  <si>
    <t>Laura Alvarez</t>
  </si>
  <si>
    <t>Lawsonhaven</t>
  </si>
  <si>
    <t>Washington</t>
  </si>
  <si>
    <t>John Scott</t>
  </si>
  <si>
    <t>South Christopher</t>
  </si>
  <si>
    <t>Adam Cruz</t>
  </si>
  <si>
    <t>Brandonville</t>
  </si>
  <si>
    <t>Georgia</t>
  </si>
  <si>
    <t>Rhonda Moss</t>
  </si>
  <si>
    <t>South William</t>
  </si>
  <si>
    <t>Michael Torres</t>
  </si>
  <si>
    <t>Gonzalezfort</t>
  </si>
  <si>
    <t>New Jersey</t>
  </si>
  <si>
    <t>Bridget Allen</t>
  </si>
  <si>
    <t>Lake Shaneburgh</t>
  </si>
  <si>
    <t>Delaware</t>
  </si>
  <si>
    <t>Jeff Martinez</t>
  </si>
  <si>
    <t>Smithburgh</t>
  </si>
  <si>
    <t>Oklahoma</t>
  </si>
  <si>
    <t>Michaelton</t>
  </si>
  <si>
    <t>Hawaii</t>
  </si>
  <si>
    <t>Jonathan Steele</t>
  </si>
  <si>
    <t>Molinabury</t>
  </si>
  <si>
    <t>Heather Collins</t>
  </si>
  <si>
    <t>Rogerschester</t>
  </si>
  <si>
    <t>Idaho</t>
  </si>
  <si>
    <t>Diana Taylor</t>
  </si>
  <si>
    <t>Vasqueztown</t>
  </si>
  <si>
    <t>Amber Carlson</t>
  </si>
  <si>
    <t>East Michellemouth</t>
  </si>
  <si>
    <t>Missouri</t>
  </si>
  <si>
    <t>Leslie Johnson</t>
  </si>
  <si>
    <t>Mollyshire</t>
  </si>
  <si>
    <t>Utah</t>
  </si>
  <si>
    <t>Joshua Ryan</t>
  </si>
  <si>
    <t>New David</t>
  </si>
  <si>
    <t>David Arnold</t>
  </si>
  <si>
    <t>East Jennifer</t>
  </si>
  <si>
    <t>Jessica Acevedo</t>
  </si>
  <si>
    <t>Amybury</t>
  </si>
  <si>
    <t>Sarah Vance</t>
  </si>
  <si>
    <t>Johnsonville</t>
  </si>
  <si>
    <t>Mike Jennings</t>
  </si>
  <si>
    <t>Fostermouth</t>
  </si>
  <si>
    <t>Arizona</t>
  </si>
  <si>
    <t>Tristanton</t>
  </si>
  <si>
    <t>Christopher Olson</t>
  </si>
  <si>
    <t>West Richard</t>
  </si>
  <si>
    <t>Maryland</t>
  </si>
  <si>
    <t>Rachel Myers</t>
  </si>
  <si>
    <t>Robertberg</t>
  </si>
  <si>
    <t>Thomas Phillips</t>
  </si>
  <si>
    <t>Luisfurt</t>
  </si>
  <si>
    <t>Christopher Carter</t>
  </si>
  <si>
    <t>Brendastad</t>
  </si>
  <si>
    <t>Deanna Simpson</t>
  </si>
  <si>
    <t>Brownport</t>
  </si>
  <si>
    <t>Tonya Reynolds</t>
  </si>
  <si>
    <t>Darleneton</t>
  </si>
  <si>
    <t>Michigan</t>
  </si>
  <si>
    <t>Eric Vega</t>
  </si>
  <si>
    <t>Williamsonland</t>
  </si>
  <si>
    <t>James Gibbs</t>
  </si>
  <si>
    <t>Mooneyshire</t>
  </si>
  <si>
    <t>Alaska</t>
  </si>
  <si>
    <t>William Martin</t>
  </si>
  <si>
    <t>Ryanburgh</t>
  </si>
  <si>
    <t>Connecticut</t>
  </si>
  <si>
    <t>Joseph Snow</t>
  </si>
  <si>
    <t>South Michaelfort</t>
  </si>
  <si>
    <t>Vermont</t>
  </si>
  <si>
    <t>Denise Williams</t>
  </si>
  <si>
    <t>Christianstad</t>
  </si>
  <si>
    <t>North Johnview</t>
  </si>
  <si>
    <t>Perezbury</t>
  </si>
  <si>
    <t>Gina Knight</t>
  </si>
  <si>
    <t>Lake Roberthaven</t>
  </si>
  <si>
    <t>Nevada</t>
  </si>
  <si>
    <t>April Mullins</t>
  </si>
  <si>
    <t>Dawsonbury</t>
  </si>
  <si>
    <t>Timothy Weaver</t>
  </si>
  <si>
    <t>New Amy</t>
  </si>
  <si>
    <t>Matthew Hunter Jr.</t>
  </si>
  <si>
    <t>Gregoryview</t>
  </si>
  <si>
    <t>Illinois</t>
  </si>
  <si>
    <t>Sarah Rodgers</t>
  </si>
  <si>
    <t>New Julia</t>
  </si>
  <si>
    <t>Debra Liu</t>
  </si>
  <si>
    <t>South Timtown</t>
  </si>
  <si>
    <t>Minnesota</t>
  </si>
  <si>
    <t>Sharon Brown</t>
  </si>
  <si>
    <t>East Andrea</t>
  </si>
  <si>
    <t>Katherine Dorsey</t>
  </si>
  <si>
    <t>Christopherland</t>
  </si>
  <si>
    <t>Wayne Mcpherson</t>
  </si>
  <si>
    <t>Edwardsfort</t>
  </si>
  <si>
    <t>Christopher Sutton</t>
  </si>
  <si>
    <t>Deborahberg</t>
  </si>
  <si>
    <t>Jay Patel</t>
  </si>
  <si>
    <t>Morrisbury</t>
  </si>
  <si>
    <t>Rhode Island</t>
  </si>
  <si>
    <t>Cheryl Copeland</t>
  </si>
  <si>
    <t>Snowmouth</t>
  </si>
  <si>
    <t>Alyssa Vargas</t>
  </si>
  <si>
    <t>New Kathrynland</t>
  </si>
  <si>
    <t>Dr. David Smith</t>
  </si>
  <si>
    <t>Schmidtchester</t>
  </si>
  <si>
    <t>Kristin Stein</t>
  </si>
  <si>
    <t>Jennifermouth</t>
  </si>
  <si>
    <t>James Bean</t>
  </si>
  <si>
    <t>Stevensonton</t>
  </si>
  <si>
    <t>New Mexico</t>
  </si>
  <si>
    <t>Michael Daniel</t>
  </si>
  <si>
    <t>New Jesse</t>
  </si>
  <si>
    <t>Tennessee</t>
  </si>
  <si>
    <t>Mr. Mason Butler</t>
  </si>
  <si>
    <t>Port Kathrynhaven</t>
  </si>
  <si>
    <t>Michael Thomas</t>
  </si>
  <si>
    <t>Woodmouth</t>
  </si>
  <si>
    <t>Cody Diaz</t>
  </si>
  <si>
    <t>South Aaronside</t>
  </si>
  <si>
    <t>Amber Mcclain</t>
  </si>
  <si>
    <t>Brendaburgh</t>
  </si>
  <si>
    <t>Florida</t>
  </si>
  <si>
    <t>Mr. Mark Beasley</t>
  </si>
  <si>
    <t>West Johnchester</t>
  </si>
  <si>
    <t>Indiana</t>
  </si>
  <si>
    <t>Roy Cole</t>
  </si>
  <si>
    <t>North Cynthiatown</t>
  </si>
  <si>
    <t>Eric Singh</t>
  </si>
  <si>
    <t>Port Lisa</t>
  </si>
  <si>
    <t>Andrea Perez</t>
  </si>
  <si>
    <t>South Shaun</t>
  </si>
  <si>
    <t>Tonya Burch</t>
  </si>
  <si>
    <t>Olsonhaven</t>
  </si>
  <si>
    <t>Iowa</t>
  </si>
  <si>
    <t>Christopher Brown</t>
  </si>
  <si>
    <t>Sandrastad</t>
  </si>
  <si>
    <t>John Mayer</t>
  </si>
  <si>
    <t>Longport</t>
  </si>
  <si>
    <t>Colorado</t>
  </si>
  <si>
    <t>Rhonda Morales</t>
  </si>
  <si>
    <t>Lake Barryfurt</t>
  </si>
  <si>
    <t>Nathan Campbell</t>
  </si>
  <si>
    <t>Rodrigueztown</t>
  </si>
  <si>
    <t>Katherine Young</t>
  </si>
  <si>
    <t>North Valeriemouth</t>
  </si>
  <si>
    <t>Cody Blake</t>
  </si>
  <si>
    <t>North Scottport</t>
  </si>
  <si>
    <t>Virginia</t>
  </si>
  <si>
    <t>Molly Gardner</t>
  </si>
  <si>
    <t>Nicoleborough</t>
  </si>
  <si>
    <t>Arkansas</t>
  </si>
  <si>
    <t>Jennifer Garcia</t>
  </si>
  <si>
    <t>New Sean</t>
  </si>
  <si>
    <t>Krystal Ford</t>
  </si>
  <si>
    <t>South David</t>
  </si>
  <si>
    <t>George Rosario</t>
  </si>
  <si>
    <t>Leburgh</t>
  </si>
  <si>
    <t>Thomas Robinson</t>
  </si>
  <si>
    <t>Nicholastown</t>
  </si>
  <si>
    <t>Christy Hoffman</t>
  </si>
  <si>
    <t>Garyberg</t>
  </si>
  <si>
    <t>Richard Delgado</t>
  </si>
  <si>
    <t>West Theodorechester</t>
  </si>
  <si>
    <t>Austinfurt</t>
  </si>
  <si>
    <t>Mississippi</t>
  </si>
  <si>
    <t>East Jenna</t>
  </si>
  <si>
    <t>South Carolina</t>
  </si>
  <si>
    <t>Timothy Wright</t>
  </si>
  <si>
    <t>Ashleystad</t>
  </si>
  <si>
    <t>Jamie Yoder</t>
  </si>
  <si>
    <t>New Gabrielleville</t>
  </si>
  <si>
    <t>Wisconsin</t>
  </si>
  <si>
    <t>Oscar Moon</t>
  </si>
  <si>
    <t>West Cody</t>
  </si>
  <si>
    <t>Louisiana</t>
  </si>
  <si>
    <t>Donna Gregory</t>
  </si>
  <si>
    <t>South Amandahaven</t>
  </si>
  <si>
    <t>Robert Jackson</t>
  </si>
  <si>
    <t>Lake Brandy</t>
  </si>
  <si>
    <t>Christy Vasquez</t>
  </si>
  <si>
    <t>Port Travisstad</t>
  </si>
  <si>
    <t>David Patterson</t>
  </si>
  <si>
    <t>New Amyport</t>
  </si>
  <si>
    <t>Amy Fowler</t>
  </si>
  <si>
    <t>West Bobbyshire</t>
  </si>
  <si>
    <t>Samantha Walker</t>
  </si>
  <si>
    <t>Timothyburgh</t>
  </si>
  <si>
    <t>David Cobb</t>
  </si>
  <si>
    <t>Lake Thomas</t>
  </si>
  <si>
    <t>Brittney Morgan</t>
  </si>
  <si>
    <t>Lake Kaylahaven</t>
  </si>
  <si>
    <t>Sheila Wilson</t>
  </si>
  <si>
    <t>South Dustin</t>
  </si>
  <si>
    <t>Diane Watson</t>
  </si>
  <si>
    <t>North Codyport</t>
  </si>
  <si>
    <t>Texas</t>
  </si>
  <si>
    <t>Colleen Maynard</t>
  </si>
  <si>
    <t>Singletonmouth</t>
  </si>
  <si>
    <t>Sarah Schneider</t>
  </si>
  <si>
    <t>Port Joshuachester</t>
  </si>
  <si>
    <t>Steven Stein</t>
  </si>
  <si>
    <t>West Lauren</t>
  </si>
  <si>
    <t>Christopher Lester</t>
  </si>
  <si>
    <t>South Jenniferville</t>
  </si>
  <si>
    <t>Lance Baker</t>
  </si>
  <si>
    <t>Port Victoria</t>
  </si>
  <si>
    <t>Howard Summers</t>
  </si>
  <si>
    <t>East Linda</t>
  </si>
  <si>
    <t>Erica Carney</t>
  </si>
  <si>
    <t>North Justin</t>
  </si>
  <si>
    <t>Travis Holland</t>
  </si>
  <si>
    <t>Webstermouth</t>
  </si>
  <si>
    <t>Amy Walker</t>
  </si>
  <si>
    <t>Smithland</t>
  </si>
  <si>
    <t>Ashley Griffin</t>
  </si>
  <si>
    <t>New Dawnton</t>
  </si>
  <si>
    <t>Julie Farmer</t>
  </si>
  <si>
    <t>Rodriguezmouth</t>
  </si>
  <si>
    <t>David Cole</t>
  </si>
  <si>
    <t>Lake Michael</t>
  </si>
  <si>
    <t>Edward Hall</t>
  </si>
  <si>
    <t>New William</t>
  </si>
  <si>
    <t>Ryan Hernandez</t>
  </si>
  <si>
    <t>East Donna</t>
  </si>
  <si>
    <t>Tyler Conrad</t>
  </si>
  <si>
    <t>North Curtischester</t>
  </si>
  <si>
    <t>Anthony Phillips</t>
  </si>
  <si>
    <t>North Davidport</t>
  </si>
  <si>
    <t>Colleen Mccarthy</t>
  </si>
  <si>
    <t>North Katherine</t>
  </si>
  <si>
    <t>Earl Allen</t>
  </si>
  <si>
    <t>New Jenniferburgh</t>
  </si>
  <si>
    <t>Michael Jones</t>
  </si>
  <si>
    <t>North Edwardton</t>
  </si>
  <si>
    <t>Jacob Hopkins</t>
  </si>
  <si>
    <t>Joel Robinson</t>
  </si>
  <si>
    <t>Lake Danielport</t>
  </si>
  <si>
    <t>Michael Chang</t>
  </si>
  <si>
    <t>Kathrynport</t>
  </si>
  <si>
    <t>Erin Hopkins</t>
  </si>
  <si>
    <t>North Sabrina</t>
  </si>
  <si>
    <t>Donald Lee</t>
  </si>
  <si>
    <t>Wongberg</t>
  </si>
  <si>
    <t>Keith Miller</t>
  </si>
  <si>
    <t>West Jameston</t>
  </si>
  <si>
    <t>Maine</t>
  </si>
  <si>
    <t>James Wolfe</t>
  </si>
  <si>
    <t>Benjaminton</t>
  </si>
  <si>
    <t>John Mcknight</t>
  </si>
  <si>
    <t>South Nathan</t>
  </si>
  <si>
    <t>Susan Mcdonald</t>
  </si>
  <si>
    <t>East Ellen</t>
  </si>
  <si>
    <t>Jessica Mitchell</t>
  </si>
  <si>
    <t>Matthewbury</t>
  </si>
  <si>
    <t>Jamie Reyes</t>
  </si>
  <si>
    <t>Joseph Richards</t>
  </si>
  <si>
    <t>Wigginsville</t>
  </si>
  <si>
    <t>Miguel Reynolds</t>
  </si>
  <si>
    <t>Taylorberg</t>
  </si>
  <si>
    <t>Hayley Pope</t>
  </si>
  <si>
    <t>West Stephenville</t>
  </si>
  <si>
    <t>Morgan Bowen</t>
  </si>
  <si>
    <t>Parksfort</t>
  </si>
  <si>
    <t>Matthew Hanna</t>
  </si>
  <si>
    <t>Gonzalezbury</t>
  </si>
  <si>
    <t>Patrick Coleman</t>
  </si>
  <si>
    <t>New Jeffrey</t>
  </si>
  <si>
    <t>Rick Dominguez</t>
  </si>
  <si>
    <t>North Johnbury</t>
  </si>
  <si>
    <t>Sean Roth</t>
  </si>
  <si>
    <t>Brian Holder</t>
  </si>
  <si>
    <t>Port Travis</t>
  </si>
  <si>
    <t>Patty Francis</t>
  </si>
  <si>
    <t>South Brooke</t>
  </si>
  <si>
    <t>Cristian Wright</t>
  </si>
  <si>
    <t>Port Denise</t>
  </si>
  <si>
    <t>Maria Ramirez</t>
  </si>
  <si>
    <t>West Brandon</t>
  </si>
  <si>
    <t>Carlos Skinner</t>
  </si>
  <si>
    <t>Dwaynemouth</t>
  </si>
  <si>
    <t>Justin Cross</t>
  </si>
  <si>
    <t>North Anthonychester</t>
  </si>
  <si>
    <t>Cameron Simpson</t>
  </si>
  <si>
    <t>Michaelfort</t>
  </si>
  <si>
    <t>Edward Rivera</t>
  </si>
  <si>
    <t>Chungmouth</t>
  </si>
  <si>
    <t>Rhonda Young</t>
  </si>
  <si>
    <t>Lake Nathanfort</t>
  </si>
  <si>
    <t>Theresa Campbell</t>
  </si>
  <si>
    <t>New Brian</t>
  </si>
  <si>
    <t>Denise Griffin</t>
  </si>
  <si>
    <t>West Markhaven</t>
  </si>
  <si>
    <t>Stephanie Conway</t>
  </si>
  <si>
    <t>Port Frankmouth</t>
  </si>
  <si>
    <t>Michael Davies</t>
  </si>
  <si>
    <t>Lake Stevenfort</t>
  </si>
  <si>
    <t>Patrick Roberts</t>
  </si>
  <si>
    <t>Jaredville</t>
  </si>
  <si>
    <t>Joseph Faulkner</t>
  </si>
  <si>
    <t>New Leahfurt</t>
  </si>
  <si>
    <t>Julie Hale</t>
  </si>
  <si>
    <t>Owensview</t>
  </si>
  <si>
    <t>Curtis Haynes</t>
  </si>
  <si>
    <t>Estradaside</t>
  </si>
  <si>
    <t>Maria Sanchez</t>
  </si>
  <si>
    <t>East Peterbury</t>
  </si>
  <si>
    <t>Paul Zamora</t>
  </si>
  <si>
    <t>North Larryfurt</t>
  </si>
  <si>
    <t>Sean Powell</t>
  </si>
  <si>
    <t>South Kevin</t>
  </si>
  <si>
    <t>Brian Choi</t>
  </si>
  <si>
    <t>Floydton</t>
  </si>
  <si>
    <t>John Lawson</t>
  </si>
  <si>
    <t>New Juliemouth</t>
  </si>
  <si>
    <t>Cynthia Morris</t>
  </si>
  <si>
    <t>Hessmouth</t>
  </si>
  <si>
    <t>Mariah Brown</t>
  </si>
  <si>
    <t>Palmerbury</t>
  </si>
  <si>
    <t>Joseph Jones</t>
  </si>
  <si>
    <t>North Matthew</t>
  </si>
  <si>
    <t>Daniel Rivas</t>
  </si>
  <si>
    <t>Dominiquefort</t>
  </si>
  <si>
    <t>Jason Wheeler</t>
  </si>
  <si>
    <t>Carolview</t>
  </si>
  <si>
    <t>Patricia Gardner</t>
  </si>
  <si>
    <t>South Ashleyton</t>
  </si>
  <si>
    <t>Antonio Wade</t>
  </si>
  <si>
    <t>New Jasonmouth</t>
  </si>
  <si>
    <t>Daniel Contreras</t>
  </si>
  <si>
    <t>Robertview</t>
  </si>
  <si>
    <t>Steve Mclaughlin</t>
  </si>
  <si>
    <t>Josephmouth</t>
  </si>
  <si>
    <t>New Joseph</t>
  </si>
  <si>
    <t>Amy Wilson</t>
  </si>
  <si>
    <t>Morrisburgh</t>
  </si>
  <si>
    <t>Thomas Rhodes</t>
  </si>
  <si>
    <t>Port Richard</t>
  </si>
  <si>
    <t>Teresa Stokes</t>
  </si>
  <si>
    <t>Maria Davis</t>
  </si>
  <si>
    <t>Avilahaven</t>
  </si>
  <si>
    <t>Michelle Rogers</t>
  </si>
  <si>
    <t>East Jessicaborough</t>
  </si>
  <si>
    <t>John Bradford</t>
  </si>
  <si>
    <t>Anabury</t>
  </si>
  <si>
    <t>Curtis Lam</t>
  </si>
  <si>
    <t>Butlerberg</t>
  </si>
  <si>
    <t>Kentucky</t>
  </si>
  <si>
    <t>Michelle Myers</t>
  </si>
  <si>
    <t>West Daniel</t>
  </si>
  <si>
    <t>Nicholas Bradshaw</t>
  </si>
  <si>
    <t>Murphyfurt</t>
  </si>
  <si>
    <t>Wesley Thompson</t>
  </si>
  <si>
    <t>East Davidmouth</t>
  </si>
  <si>
    <t>Erin Ward</t>
  </si>
  <si>
    <t>New Brianchester</t>
  </si>
  <si>
    <t>Melissa Hamilton</t>
  </si>
  <si>
    <t>Hutchinsonville</t>
  </si>
  <si>
    <t>Mario Jacobs</t>
  </si>
  <si>
    <t>Port James</t>
  </si>
  <si>
    <t>Leonard Cochran</t>
  </si>
  <si>
    <t>Port Sherryview</t>
  </si>
  <si>
    <t>Brent Rivas</t>
  </si>
  <si>
    <t>North Kellyberg</t>
  </si>
  <si>
    <t>Jennifer Pruitt</t>
  </si>
  <si>
    <t>East Justin</t>
  </si>
  <si>
    <t>Dr. Suzanne Bullock</t>
  </si>
  <si>
    <t>Lake Blaketon</t>
  </si>
  <si>
    <t>Kimberly Brooks</t>
  </si>
  <si>
    <t>Kingfort</t>
  </si>
  <si>
    <t>Daniel Austin</t>
  </si>
  <si>
    <t>Lake Howardberg</t>
  </si>
  <si>
    <t>Christopher Stewart</t>
  </si>
  <si>
    <t>Amandaside</t>
  </si>
  <si>
    <t>Todd Poole</t>
  </si>
  <si>
    <t>Johnsonshire</t>
  </si>
  <si>
    <t>Jacob Wood</t>
  </si>
  <si>
    <t>Lake Samanthafort</t>
  </si>
  <si>
    <t>David Roberts</t>
  </si>
  <si>
    <t>Port Amanda</t>
  </si>
  <si>
    <t>Ashley Ferguson</t>
  </si>
  <si>
    <t>Sarahmouth</t>
  </si>
  <si>
    <t>Anthony Garcia</t>
  </si>
  <si>
    <t>Taraberg</t>
  </si>
  <si>
    <t>Megan Greer</t>
  </si>
  <si>
    <t>West John</t>
  </si>
  <si>
    <t>Andrea Jacobs</t>
  </si>
  <si>
    <t>Wanda Snyder</t>
  </si>
  <si>
    <t>Frostmouth</t>
  </si>
  <si>
    <t>Carmen Price</t>
  </si>
  <si>
    <t>North Briannamouth</t>
  </si>
  <si>
    <t>Anna Perez</t>
  </si>
  <si>
    <t>South Jerry</t>
  </si>
  <si>
    <t>Mary Boyd</t>
  </si>
  <si>
    <t>New Logan</t>
  </si>
  <si>
    <t>Christina Garcia</t>
  </si>
  <si>
    <t>Clarkeside</t>
  </si>
  <si>
    <t>Sarah Brady</t>
  </si>
  <si>
    <t>Johnsonland</t>
  </si>
  <si>
    <t>Tiffany Herrera</t>
  </si>
  <si>
    <t>New Dianebury</t>
  </si>
  <si>
    <t>Michelle Carpenter</t>
  </si>
  <si>
    <t>Lake Danielleton</t>
  </si>
  <si>
    <t>Ronald Jones</t>
  </si>
  <si>
    <t>Brownshire</t>
  </si>
  <si>
    <t>Jacqueline Pacheco</t>
  </si>
  <si>
    <t>South Emily</t>
  </si>
  <si>
    <t>John Perez</t>
  </si>
  <si>
    <t>Kathrynview</t>
  </si>
  <si>
    <t>Joan Johnson</t>
  </si>
  <si>
    <t>Lake Josephport</t>
  </si>
  <si>
    <t>Antonio Jones</t>
  </si>
  <si>
    <t>Matthewborough</t>
  </si>
  <si>
    <t>Rodney Huffman</t>
  </si>
  <si>
    <t>Garzafort</t>
  </si>
  <si>
    <t>Blake Harrison</t>
  </si>
  <si>
    <t>Lyonsfort</t>
  </si>
  <si>
    <t>Stuart Johnson</t>
  </si>
  <si>
    <t>West Markport</t>
  </si>
  <si>
    <t>Eric Todd</t>
  </si>
  <si>
    <t>Danielstad</t>
  </si>
  <si>
    <t>Steve Medina</t>
  </si>
  <si>
    <t>East Josephside</t>
  </si>
  <si>
    <t>Kathryn Garcia</t>
  </si>
  <si>
    <t>Morrismouth</t>
  </si>
  <si>
    <t>Kathy Copeland</t>
  </si>
  <si>
    <t>North Christinemouth</t>
  </si>
  <si>
    <t>Julia Jackson</t>
  </si>
  <si>
    <t>Edwardland</t>
  </si>
  <si>
    <t>Jordan Wells</t>
  </si>
  <si>
    <t>George Davis</t>
  </si>
  <si>
    <t>Massachusetts</t>
  </si>
  <si>
    <t>Lisa Young</t>
  </si>
  <si>
    <t>Maybury</t>
  </si>
  <si>
    <t>Alejandro Doyle</t>
  </si>
  <si>
    <t>East Crystalton</t>
  </si>
  <si>
    <t>Robert Harris</t>
  </si>
  <si>
    <t>Anthony Morgan</t>
  </si>
  <si>
    <t>New Anthonyfurt</t>
  </si>
  <si>
    <t>Elizabeth Stanley</t>
  </si>
  <si>
    <t>Bethanyton</t>
  </si>
  <si>
    <t>Alexis Castaneda</t>
  </si>
  <si>
    <t>Gregory Pham</t>
  </si>
  <si>
    <t>Pollardton</t>
  </si>
  <si>
    <t>Casey Flores</t>
  </si>
  <si>
    <t>Tanner Thompson</t>
  </si>
  <si>
    <t>Port Lisashire</t>
  </si>
  <si>
    <t>Timothy Sanders</t>
  </si>
  <si>
    <t>Aaronmouth</t>
  </si>
  <si>
    <t>Timothy Juarez</t>
  </si>
  <si>
    <t>Grahamstad</t>
  </si>
  <si>
    <t>Christy Hill</t>
  </si>
  <si>
    <t>Tammyton</t>
  </si>
  <si>
    <t>Michelle Gonzalez</t>
  </si>
  <si>
    <t>Clarkport</t>
  </si>
  <si>
    <t>Nathaniel Hill</t>
  </si>
  <si>
    <t>Lake Mark</t>
  </si>
  <si>
    <t>Jon Ortiz</t>
  </si>
  <si>
    <t>South Angelaport</t>
  </si>
  <si>
    <t>Joshua Wilson</t>
  </si>
  <si>
    <t>North Larryport</t>
  </si>
  <si>
    <t>Wesley Short</t>
  </si>
  <si>
    <t>Susanstad</t>
  </si>
  <si>
    <t>Steven Smith</t>
  </si>
  <si>
    <t>Port Krista</t>
  </si>
  <si>
    <t>Maria Hill</t>
  </si>
  <si>
    <t>Zamoraborough</t>
  </si>
  <si>
    <t>William Hull</t>
  </si>
  <si>
    <t>Heathfort</t>
  </si>
  <si>
    <t>Mr. William Horton</t>
  </si>
  <si>
    <t>Dawsonchester</t>
  </si>
  <si>
    <t>William Jackson</t>
  </si>
  <si>
    <t>New Tina</t>
  </si>
  <si>
    <t>Brian Hammond</t>
  </si>
  <si>
    <t>North Nicholas</t>
  </si>
  <si>
    <t>Nancy Page</t>
  </si>
  <si>
    <t>West Julia</t>
  </si>
  <si>
    <t>Laura Soto</t>
  </si>
  <si>
    <t>Rodriguezton</t>
  </si>
  <si>
    <t>Mary Russell</t>
  </si>
  <si>
    <t>South Regina</t>
  </si>
  <si>
    <t>Douglas Rhodes</t>
  </si>
  <si>
    <t>Mikehaven</t>
  </si>
  <si>
    <t>Nicholas Webb</t>
  </si>
  <si>
    <t>Lake Timothy</t>
  </si>
  <si>
    <t>Lauren George</t>
  </si>
  <si>
    <t>Garciamouth</t>
  </si>
  <si>
    <t>Veronica Newman</t>
  </si>
  <si>
    <t>New Daniel</t>
  </si>
  <si>
    <t>Tyler Garner</t>
  </si>
  <si>
    <t>Port Coreyfort</t>
  </si>
  <si>
    <t>John Mccoy</t>
  </si>
  <si>
    <t>Robinborough</t>
  </si>
  <si>
    <t>New Maria</t>
  </si>
  <si>
    <t>Linda Kline</t>
  </si>
  <si>
    <t>Masseyland</t>
  </si>
  <si>
    <t>Damon Perez</t>
  </si>
  <si>
    <t>Jasonton</t>
  </si>
  <si>
    <t>Kristen Fischer</t>
  </si>
  <si>
    <t>Lake Christopher</t>
  </si>
  <si>
    <t>Christopher David</t>
  </si>
  <si>
    <t>Karenmouth</t>
  </si>
  <si>
    <t>Sarah Stewart</t>
  </si>
  <si>
    <t>East Richard</t>
  </si>
  <si>
    <t>Beth Allen</t>
  </si>
  <si>
    <t>South Kathrynmouth</t>
  </si>
  <si>
    <t>Russell Lamb</t>
  </si>
  <si>
    <t>North Jonathon</t>
  </si>
  <si>
    <t>Carol Bishop</t>
  </si>
  <si>
    <t>Lake Saramouth</t>
  </si>
  <si>
    <t>Katherine Cowan</t>
  </si>
  <si>
    <t>New Ana</t>
  </si>
  <si>
    <t>Crystal Davis</t>
  </si>
  <si>
    <t>Sallymouth</t>
  </si>
  <si>
    <t>Matthew Payne</t>
  </si>
  <si>
    <t>Grahamfurt</t>
  </si>
  <si>
    <t>Wyoming</t>
  </si>
  <si>
    <t>Tracy Kelly</t>
  </si>
  <si>
    <t>West Jamieport</t>
  </si>
  <si>
    <t>Cynthia Payne</t>
  </si>
  <si>
    <t>South Gina</t>
  </si>
  <si>
    <t>Zachary Shelton</t>
  </si>
  <si>
    <t>Kevin Orr</t>
  </si>
  <si>
    <t>Ryanberg</t>
  </si>
  <si>
    <t>Tyrone Olson</t>
  </si>
  <si>
    <t>Emilytown</t>
  </si>
  <si>
    <t>Brian Garcia</t>
  </si>
  <si>
    <t>Ramosmouth</t>
  </si>
  <si>
    <t>North Stephanie</t>
  </si>
  <si>
    <t>Adam Rowland</t>
  </si>
  <si>
    <t>Welchview</t>
  </si>
  <si>
    <t>Samantha Robinson</t>
  </si>
  <si>
    <t>North Roy</t>
  </si>
  <si>
    <t>Sarah Lane</t>
  </si>
  <si>
    <t>Edwardborough</t>
  </si>
  <si>
    <t>Shannon Miller</t>
  </si>
  <si>
    <t>North Austinport</t>
  </si>
  <si>
    <t>Arthur Warren</t>
  </si>
  <si>
    <t>Ericshire</t>
  </si>
  <si>
    <t>Jeffrey Gomez</t>
  </si>
  <si>
    <t>Lake Nicole</t>
  </si>
  <si>
    <t>Stephen Fowler</t>
  </si>
  <si>
    <t>Port Mariastad</t>
  </si>
  <si>
    <t>Aaron Luna</t>
  </si>
  <si>
    <t>Gilltown</t>
  </si>
  <si>
    <t>Antonio Leon</t>
  </si>
  <si>
    <t>Morrisville</t>
  </si>
  <si>
    <t>Brittany Watson</t>
  </si>
  <si>
    <t>North Joshualand</t>
  </si>
  <si>
    <t>Kristi Lopez</t>
  </si>
  <si>
    <t>Spencermouth</t>
  </si>
  <si>
    <t>Bryan Garcia</t>
  </si>
  <si>
    <t>Garciaborough</t>
  </si>
  <si>
    <t>Hunter Sutton</t>
  </si>
  <si>
    <t>Patrickshire</t>
  </si>
  <si>
    <t>Donna Guerra</t>
  </si>
  <si>
    <t>North Robert</t>
  </si>
  <si>
    <t>Tommy Roberts</t>
  </si>
  <si>
    <t>Port Tonyfort</t>
  </si>
  <si>
    <t>Cynthia Roberts</t>
  </si>
  <si>
    <t>Millerfort</t>
  </si>
  <si>
    <t>Misty Ferguson</t>
  </si>
  <si>
    <t>North Joseside</t>
  </si>
  <si>
    <t>Jennifer Figueroa</t>
  </si>
  <si>
    <t>North Brookestad</t>
  </si>
  <si>
    <t>Sherimouth</t>
  </si>
  <si>
    <t>James Powell</t>
  </si>
  <si>
    <t>West Beverlymouth</t>
  </si>
  <si>
    <t>Ricardo Jones</t>
  </si>
  <si>
    <t>Danielland</t>
  </si>
  <si>
    <t>Gloria Taylor</t>
  </si>
  <si>
    <t>North Daniel</t>
  </si>
  <si>
    <t>Lisa Chandler</t>
  </si>
  <si>
    <t>Crystal Waters</t>
  </si>
  <si>
    <t>North Michelleport</t>
  </si>
  <si>
    <t>Jared Moran</t>
  </si>
  <si>
    <t>Jennifer Carr</t>
  </si>
  <si>
    <t>Lake Brett</t>
  </si>
  <si>
    <t>Tracy Stephens</t>
  </si>
  <si>
    <t>New Joshuatown</t>
  </si>
  <si>
    <t>Stephanie Jacobs</t>
  </si>
  <si>
    <t>West Robinmouth</t>
  </si>
  <si>
    <t>Matthew Avery</t>
  </si>
  <si>
    <t>Lake Melissashire</t>
  </si>
  <si>
    <t>Ryan Kane</t>
  </si>
  <si>
    <t>West Bruceburgh</t>
  </si>
  <si>
    <t>Edward Cole</t>
  </si>
  <si>
    <t>Lake Charlotte</t>
  </si>
  <si>
    <t>John Sloan</t>
  </si>
  <si>
    <t>East Johntown</t>
  </si>
  <si>
    <t>Port Jenniferton</t>
  </si>
  <si>
    <t>Roberta Green</t>
  </si>
  <si>
    <t>West Joseph</t>
  </si>
  <si>
    <t>Angela Robinson</t>
  </si>
  <si>
    <t>New Nicholasstad</t>
  </si>
  <si>
    <t>Brandy Thompson</t>
  </si>
  <si>
    <t>West Patriciaview</t>
  </si>
  <si>
    <t>Jennifer Zamora</t>
  </si>
  <si>
    <t>Sarahland</t>
  </si>
  <si>
    <t>Stacy Collins</t>
  </si>
  <si>
    <t>Randychester</t>
  </si>
  <si>
    <t>Kara Dodson</t>
  </si>
  <si>
    <t>Joelside</t>
  </si>
  <si>
    <t>Kevin Larson</t>
  </si>
  <si>
    <t>Port Edwardmouth</t>
  </si>
  <si>
    <t>Jason Mullins</t>
  </si>
  <si>
    <t>Brianchester</t>
  </si>
  <si>
    <t>Elizabeth Jones</t>
  </si>
  <si>
    <t>Brownburgh</t>
  </si>
  <si>
    <t>Elizabeth Johnson</t>
  </si>
  <si>
    <t>Anitaland</t>
  </si>
  <si>
    <t>William Rodriguez</t>
  </si>
  <si>
    <t>Port Chad</t>
  </si>
  <si>
    <t>Robert House</t>
  </si>
  <si>
    <t>Lake James</t>
  </si>
  <si>
    <t>Tiffany Williams</t>
  </si>
  <si>
    <t>Richardsport</t>
  </si>
  <si>
    <t>Madison Wright</t>
  </si>
  <si>
    <t>Monicaview</t>
  </si>
  <si>
    <t>Casey Simpson</t>
  </si>
  <si>
    <t>West Mathewside</t>
  </si>
  <si>
    <t>Jessica Gonzalez</t>
  </si>
  <si>
    <t>South Darrenland</t>
  </si>
  <si>
    <t>Darren Burton</t>
  </si>
  <si>
    <t>Lake Alice</t>
  </si>
  <si>
    <t>Samuel Arias</t>
  </si>
  <si>
    <t>North Nicole</t>
  </si>
  <si>
    <t>Kristy Dunlap</t>
  </si>
  <si>
    <t>Whiteport</t>
  </si>
  <si>
    <t>South Zacharychester</t>
  </si>
  <si>
    <t>Andrew Smith</t>
  </si>
  <si>
    <t>East Matthew</t>
  </si>
  <si>
    <t>Robert King</t>
  </si>
  <si>
    <t>Cindyton</t>
  </si>
  <si>
    <t>Reginald Willis</t>
  </si>
  <si>
    <t>Kellybury</t>
  </si>
  <si>
    <t>Mario Harvey Jr.</t>
  </si>
  <si>
    <t>Jessicaport</t>
  </si>
  <si>
    <t>Victor Mcintosh</t>
  </si>
  <si>
    <t>Tiffanyshire</t>
  </si>
  <si>
    <t>Pamela Mcguire</t>
  </si>
  <si>
    <t>South Jasontown</t>
  </si>
  <si>
    <t>Maria Phillips</t>
  </si>
  <si>
    <t>North Kathytown</t>
  </si>
  <si>
    <t>Dr. Lindsay Hanna</t>
  </si>
  <si>
    <t>New Paulstad</t>
  </si>
  <si>
    <t>Teresa Johnson</t>
  </si>
  <si>
    <t>Johnsonbury</t>
  </si>
  <si>
    <t>Mr. Christopher Sims</t>
  </si>
  <si>
    <t>Donaldsontown</t>
  </si>
  <si>
    <t>Jennifer Woods</t>
  </si>
  <si>
    <t>West Brendamouth</t>
  </si>
  <si>
    <t>John Jones</t>
  </si>
  <si>
    <t>North Michaelborough</t>
  </si>
  <si>
    <t>Carol Lewis</t>
  </si>
  <si>
    <t>Ryanport</t>
  </si>
  <si>
    <t>Jasmine Snyder</t>
  </si>
  <si>
    <t>Hudsonfort</t>
  </si>
  <si>
    <t>Mrs. Susan Buckley</t>
  </si>
  <si>
    <t>Stevensbury</t>
  </si>
  <si>
    <t>Eric Davis</t>
  </si>
  <si>
    <t>Johntown</t>
  </si>
  <si>
    <t>Angela Williams</t>
  </si>
  <si>
    <t>Lake Alyssaburgh</t>
  </si>
  <si>
    <t>Michelle Cunningham</t>
  </si>
  <si>
    <t>Amandaborough</t>
  </si>
  <si>
    <t>Ryan Moore</t>
  </si>
  <si>
    <t>Cartershire</t>
  </si>
  <si>
    <t>Evelyn Brown</t>
  </si>
  <si>
    <t>West Victoriaborough</t>
  </si>
  <si>
    <t>Daniel Nelson</t>
  </si>
  <si>
    <t>North Jonathan</t>
  </si>
  <si>
    <t>John Jordan</t>
  </si>
  <si>
    <t>Port Crystalberg</t>
  </si>
  <si>
    <t>Peggystad</t>
  </si>
  <si>
    <t>Sherry Cabrera</t>
  </si>
  <si>
    <t>Shannonview</t>
  </si>
  <si>
    <t>Heather Valenzuela</t>
  </si>
  <si>
    <t>New Angiefurt</t>
  </si>
  <si>
    <t>Charles Miller</t>
  </si>
  <si>
    <t>Lake Allisonborough</t>
  </si>
  <si>
    <t>Jeffrey Mccarthy</t>
  </si>
  <si>
    <t>North Samuel</t>
  </si>
  <si>
    <t>Michael Greene</t>
  </si>
  <si>
    <t>Port Saramouth</t>
  </si>
  <si>
    <t>Westbury</t>
  </si>
  <si>
    <t>Ryan Torres</t>
  </si>
  <si>
    <t>Guerreroport</t>
  </si>
  <si>
    <t>Carlos Flores</t>
  </si>
  <si>
    <t>North Johnfurt</t>
  </si>
  <si>
    <t>Steve Hunt</t>
  </si>
  <si>
    <t>North Richard</t>
  </si>
  <si>
    <t>Manuel Castillo</t>
  </si>
  <si>
    <t>Nealview</t>
  </si>
  <si>
    <t>Ashley Anderson</t>
  </si>
  <si>
    <t>West Johnmouth</t>
  </si>
  <si>
    <t>Melanie Lam</t>
  </si>
  <si>
    <t>East Michaelton</t>
  </si>
  <si>
    <t>Denise Tate</t>
  </si>
  <si>
    <t>Andersonside</t>
  </si>
  <si>
    <t>Natalie Johnson</t>
  </si>
  <si>
    <t>New Jessechester</t>
  </si>
  <si>
    <t>Melvinton</t>
  </si>
  <si>
    <t>Elizabeth Smith</t>
  </si>
  <si>
    <t>Murphytown</t>
  </si>
  <si>
    <t>Chloe Aguilar</t>
  </si>
  <si>
    <t>Lake Johnside</t>
  </si>
  <si>
    <t>Brandon Mcbride</t>
  </si>
  <si>
    <t>Kellyside</t>
  </si>
  <si>
    <t>Mallory Allen</t>
  </si>
  <si>
    <t>North Theresa</t>
  </si>
  <si>
    <t>Melinda Johnson</t>
  </si>
  <si>
    <t>Kaufmanfurt</t>
  </si>
  <si>
    <t>Miranda King</t>
  </si>
  <si>
    <t>West Mathew</t>
  </si>
  <si>
    <t>Gregory Allen</t>
  </si>
  <si>
    <t>West Bruce</t>
  </si>
  <si>
    <t>James Holloway Jr.</t>
  </si>
  <si>
    <t>Millston</t>
  </si>
  <si>
    <t>Michael Garner</t>
  </si>
  <si>
    <t>Port Crystal</t>
  </si>
  <si>
    <t>Jacqueline Anthony</t>
  </si>
  <si>
    <t>Vincentside</t>
  </si>
  <si>
    <t>James Orozco</t>
  </si>
  <si>
    <t>Simpsonfort</t>
  </si>
  <si>
    <t>Emma Wilson</t>
  </si>
  <si>
    <t>Andersonburgh</t>
  </si>
  <si>
    <t>Joshua Bell</t>
  </si>
  <si>
    <t>Port Richardshire</t>
  </si>
  <si>
    <t>Michele Burke</t>
  </si>
  <si>
    <t>Chambersberg</t>
  </si>
  <si>
    <t>Charles Conley</t>
  </si>
  <si>
    <t>Nathanshire</t>
  </si>
  <si>
    <t>Frank Stewart</t>
  </si>
  <si>
    <t>Fischerborough</t>
  </si>
  <si>
    <t>Tanya Lopez</t>
  </si>
  <si>
    <t>West Jeffreyburgh</t>
  </si>
  <si>
    <t>Shelley Ponce</t>
  </si>
  <si>
    <t>South Cassandrachester</t>
  </si>
  <si>
    <t>Erika Padilla</t>
  </si>
  <si>
    <t>Andrewsland</t>
  </si>
  <si>
    <t>Martha Brown</t>
  </si>
  <si>
    <t>Novakstad</t>
  </si>
  <si>
    <t>Kristine Higgins</t>
  </si>
  <si>
    <t>Jennifertown</t>
  </si>
  <si>
    <t>Andrew Mason</t>
  </si>
  <si>
    <t>North Michael</t>
  </si>
  <si>
    <t>Tammy Brennan</t>
  </si>
  <si>
    <t>Lake Brandontown</t>
  </si>
  <si>
    <t>Melanie Mitchell</t>
  </si>
  <si>
    <t>West Laura</t>
  </si>
  <si>
    <t>Timothy Gardner</t>
  </si>
  <si>
    <t>New Dawn</t>
  </si>
  <si>
    <t>Timothy Valenzuela</t>
  </si>
  <si>
    <t>Stevensshire</t>
  </si>
  <si>
    <t>Cynthia Lopez</t>
  </si>
  <si>
    <t>Joseland</t>
  </si>
  <si>
    <t>Daniel Bell</t>
  </si>
  <si>
    <t>Deniseberg</t>
  </si>
  <si>
    <t>Heidi Tyler</t>
  </si>
  <si>
    <t>Dawnstad</t>
  </si>
  <si>
    <t>Jacqueline Payne</t>
  </si>
  <si>
    <t>Gutierrezstad</t>
  </si>
  <si>
    <t>Michael Mcneil</t>
  </si>
  <si>
    <t>Stewartchester</t>
  </si>
  <si>
    <t>Alejandro Evans</t>
  </si>
  <si>
    <t>Cannonberg</t>
  </si>
  <si>
    <t>Brandon Mcguire</t>
  </si>
  <si>
    <t>Lake Morganland</t>
  </si>
  <si>
    <t>Alexander Byrd</t>
  </si>
  <si>
    <t>Parkerview</t>
  </si>
  <si>
    <t>Jennifer Johnson</t>
  </si>
  <si>
    <t>Cheyenneborough</t>
  </si>
  <si>
    <t>John Donaldson</t>
  </si>
  <si>
    <t>New Edward</t>
  </si>
  <si>
    <t>Mark Rogers</t>
  </si>
  <si>
    <t>Bookertown</t>
  </si>
  <si>
    <t>Terry Moses</t>
  </si>
  <si>
    <t>Leahmouth</t>
  </si>
  <si>
    <t>Cassandra Perez</t>
  </si>
  <si>
    <t>Justin Ingram</t>
  </si>
  <si>
    <t>Lake Lisaland</t>
  </si>
  <si>
    <t>David Ross</t>
  </si>
  <si>
    <t>South Angela</t>
  </si>
  <si>
    <t>Eric Wolfe</t>
  </si>
  <si>
    <t>Garciaview</t>
  </si>
  <si>
    <t>David Lozano</t>
  </si>
  <si>
    <t>North Michaelfurt</t>
  </si>
  <si>
    <t>Joseph Mendoza</t>
  </si>
  <si>
    <t>Ashleymouth</t>
  </si>
  <si>
    <t>Isabel Foster</t>
  </si>
  <si>
    <t>Port Joshuaville</t>
  </si>
  <si>
    <t>Sarah Smith</t>
  </si>
  <si>
    <t>Kathleenport</t>
  </si>
  <si>
    <t>Jackie Thompson</t>
  </si>
  <si>
    <t>South Edwin</t>
  </si>
  <si>
    <t>Katrina Perez</t>
  </si>
  <si>
    <t>West Rebecca</t>
  </si>
  <si>
    <t>Shane Brown</t>
  </si>
  <si>
    <t>Megan Ryan</t>
  </si>
  <si>
    <t>Andrewsfurt</t>
  </si>
  <si>
    <t>Melissa Valentine</t>
  </si>
  <si>
    <t>East Patriciafort</t>
  </si>
  <si>
    <t>Tyler Cook</t>
  </si>
  <si>
    <t>Kramerview</t>
  </si>
  <si>
    <t>Jennifer Myers</t>
  </si>
  <si>
    <t>Marthaborough</t>
  </si>
  <si>
    <t>Karen King</t>
  </si>
  <si>
    <t>Kimburgh</t>
  </si>
  <si>
    <t>Luke Parks</t>
  </si>
  <si>
    <t>West Mario</t>
  </si>
  <si>
    <t>Monica Miller</t>
  </si>
  <si>
    <t>Lake David</t>
  </si>
  <si>
    <t>New Benjamin</t>
  </si>
  <si>
    <t>Holly Robinson</t>
  </si>
  <si>
    <t>East Amy</t>
  </si>
  <si>
    <t>Aliciahaven</t>
  </si>
  <si>
    <t>Rebecca Baker</t>
  </si>
  <si>
    <t>New Katherine</t>
  </si>
  <si>
    <t>Edwin Barnes</t>
  </si>
  <si>
    <t>Lake Alexandra</t>
  </si>
  <si>
    <t>Bryce Hawkins</t>
  </si>
  <si>
    <t>Lake Monique</t>
  </si>
  <si>
    <t>Jeanette Nichols</t>
  </si>
  <si>
    <t>Aguilarland</t>
  </si>
  <si>
    <t>Jose Stewart</t>
  </si>
  <si>
    <t>South Robert</t>
  </si>
  <si>
    <t>Samuel Mullins</t>
  </si>
  <si>
    <t>Hartmouth</t>
  </si>
  <si>
    <t>Sean Vang</t>
  </si>
  <si>
    <t>Davidchester</t>
  </si>
  <si>
    <t>Kimberly Roberts</t>
  </si>
  <si>
    <t>Josephchester</t>
  </si>
  <si>
    <t>John Smith</t>
  </si>
  <si>
    <t>South Andrewport</t>
  </si>
  <si>
    <t>Summer Weiss</t>
  </si>
  <si>
    <t>Phyllisport</t>
  </si>
  <si>
    <t>Thomas Moore</t>
  </si>
  <si>
    <t>Williamsberg</t>
  </si>
  <si>
    <t>Monique Castro</t>
  </si>
  <si>
    <t>New Sarah</t>
  </si>
  <si>
    <t>Lindsay Beasley</t>
  </si>
  <si>
    <t>Wesleyhaven</t>
  </si>
  <si>
    <t>Sharon Simpson</t>
  </si>
  <si>
    <t>South Michellebury</t>
  </si>
  <si>
    <t>Melinda Rivera</t>
  </si>
  <si>
    <t>Monica Flynn</t>
  </si>
  <si>
    <t>Amberburgh</t>
  </si>
  <si>
    <t>John Compton</t>
  </si>
  <si>
    <t>Tammy Trevino</t>
  </si>
  <si>
    <t>Justinberg</t>
  </si>
  <si>
    <t>Dalton Walters</t>
  </si>
  <si>
    <t>Jonesstad</t>
  </si>
  <si>
    <t>Kelli Smith</t>
  </si>
  <si>
    <t>North Maryfort</t>
  </si>
  <si>
    <t>Adam Castro</t>
  </si>
  <si>
    <t>New Donnabury</t>
  </si>
  <si>
    <t>Cheryl Carr</t>
  </si>
  <si>
    <t>Jessicaland</t>
  </si>
  <si>
    <t>Gene Lee</t>
  </si>
  <si>
    <t>Mcfarlandmouth</t>
  </si>
  <si>
    <t>Shannon Turner</t>
  </si>
  <si>
    <t>West Jorge</t>
  </si>
  <si>
    <t>Monica Wright</t>
  </si>
  <si>
    <t>Paulside</t>
  </si>
  <si>
    <t>Eric Holmes</t>
  </si>
  <si>
    <t>Smithville</t>
  </si>
  <si>
    <t>William Cortez</t>
  </si>
  <si>
    <t>Port Hannahport</t>
  </si>
  <si>
    <t>Shane Mills</t>
  </si>
  <si>
    <t>Lake Meganstad</t>
  </si>
  <si>
    <t>Ashley Roberts</t>
  </si>
  <si>
    <t>Jeffery Wolf</t>
  </si>
  <si>
    <t>New Laura</t>
  </si>
  <si>
    <t>April Phillips</t>
  </si>
  <si>
    <t>Lake Carolyn</t>
  </si>
  <si>
    <t>John Berg</t>
  </si>
  <si>
    <t>Tyler Weber</t>
  </si>
  <si>
    <t>East Yvette</t>
  </si>
  <si>
    <t>Julie Powell</t>
  </si>
  <si>
    <t>South Barbara</t>
  </si>
  <si>
    <t>Christina Robertson</t>
  </si>
  <si>
    <t>Hubbardborough</t>
  </si>
  <si>
    <t>Kelly Garrett</t>
  </si>
  <si>
    <t>Port Taylorberg</t>
  </si>
  <si>
    <t>Brandontown</t>
  </si>
  <si>
    <t>Justin Johnson</t>
  </si>
  <si>
    <t>Hughesview</t>
  </si>
  <si>
    <t>Paul Cox</t>
  </si>
  <si>
    <t>East Julie</t>
  </si>
  <si>
    <t>Beth Martin</t>
  </si>
  <si>
    <t>Burkefurt</t>
  </si>
  <si>
    <t>Samantha Lee</t>
  </si>
  <si>
    <t>Port Anthony</t>
  </si>
  <si>
    <t>David Pierce</t>
  </si>
  <si>
    <t>Grayland</t>
  </si>
  <si>
    <t>Ronald Ross</t>
  </si>
  <si>
    <t>Hartmanside</t>
  </si>
  <si>
    <t>Cynthia Parrish</t>
  </si>
  <si>
    <t>Espinozaberg</t>
  </si>
  <si>
    <t>Michael Foley</t>
  </si>
  <si>
    <t>Oneillfurt</t>
  </si>
  <si>
    <t>Gregory Curtis</t>
  </si>
  <si>
    <t>Bergermouth</t>
  </si>
  <si>
    <t>James Foster</t>
  </si>
  <si>
    <t>East Audrey</t>
  </si>
  <si>
    <t>Manuel Fisher</t>
  </si>
  <si>
    <t>Kanebury</t>
  </si>
  <si>
    <t>Debra Mccullough</t>
  </si>
  <si>
    <t>Mcdanielfurt</t>
  </si>
  <si>
    <t>Philip Mendoza</t>
  </si>
  <si>
    <t>Tylermouth</t>
  </si>
  <si>
    <t>Laura Mathews</t>
  </si>
  <si>
    <t>Chambersfurt</t>
  </si>
  <si>
    <t>Joshua Howard</t>
  </si>
  <si>
    <t>East Christopherhaven</t>
  </si>
  <si>
    <t>Barbara Berry</t>
  </si>
  <si>
    <t>Elizabeth Foster</t>
  </si>
  <si>
    <t>Anthonymouth</t>
  </si>
  <si>
    <t>Andrea Harris</t>
  </si>
  <si>
    <t>West Kelseyberg</t>
  </si>
  <si>
    <t>West Sarah</t>
  </si>
  <si>
    <t>Dylan Gutierrez</t>
  </si>
  <si>
    <t>New Jamesview</t>
  </si>
  <si>
    <t>Jordan Medina</t>
  </si>
  <si>
    <t>Robinchester</t>
  </si>
  <si>
    <t>Bryan Tran</t>
  </si>
  <si>
    <t>Kelseybury</t>
  </si>
  <si>
    <t>Sheri Joyce</t>
  </si>
  <si>
    <t>West Tylerfort</t>
  </si>
  <si>
    <t>East Rodney</t>
  </si>
  <si>
    <t>Jessica Castro</t>
  </si>
  <si>
    <t>West Markton</t>
  </si>
  <si>
    <t>Sara Ingram</t>
  </si>
  <si>
    <t>East Dillonview</t>
  </si>
  <si>
    <t>Eric Lee</t>
  </si>
  <si>
    <t>Lake April</t>
  </si>
  <si>
    <t>Amanda Medina</t>
  </si>
  <si>
    <t>East Patriciastad</t>
  </si>
  <si>
    <t>Zachary Andrade</t>
  </si>
  <si>
    <t>South Davidport</t>
  </si>
  <si>
    <t>Melinda Thomas</t>
  </si>
  <si>
    <t>Lake Elizabethside</t>
  </si>
  <si>
    <t>Scott Harris</t>
  </si>
  <si>
    <t>North Nataliemouth</t>
  </si>
  <si>
    <t>Kaitlin Brown</t>
  </si>
  <si>
    <t>Kellyberg</t>
  </si>
  <si>
    <t>Darrell Miller</t>
  </si>
  <si>
    <t>Port Carol</t>
  </si>
  <si>
    <t>Amanda Powell</t>
  </si>
  <si>
    <t>Justin Lopez</t>
  </si>
  <si>
    <t>Port Cheryl</t>
  </si>
  <si>
    <t>James Berger</t>
  </si>
  <si>
    <t>Bryanmouth</t>
  </si>
  <si>
    <t>Christopher Ford</t>
  </si>
  <si>
    <t>North Seanfurt</t>
  </si>
  <si>
    <t>Sarah Marsh</t>
  </si>
  <si>
    <t>Port William</t>
  </si>
  <si>
    <t>Traci Gonzalez</t>
  </si>
  <si>
    <t>Snyderfurt</t>
  </si>
  <si>
    <t>Philip Pennington</t>
  </si>
  <si>
    <t>East Valerieview</t>
  </si>
  <si>
    <t>Product_ID</t>
  </si>
  <si>
    <t>Product_Name</t>
  </si>
  <si>
    <t>Category</t>
  </si>
  <si>
    <t>Sub_Category</t>
  </si>
  <si>
    <t>Brand</t>
  </si>
  <si>
    <t>Cost</t>
  </si>
  <si>
    <t>Stock</t>
  </si>
  <si>
    <t>Home</t>
  </si>
  <si>
    <t>Hunt Inc</t>
  </si>
  <si>
    <t>Clothing</t>
  </si>
  <si>
    <t>Terry-Moore</t>
  </si>
  <si>
    <t>Sims Inc</t>
  </si>
  <si>
    <t>Pineda Ltd</t>
  </si>
  <si>
    <t>Gonzales-Davis</t>
  </si>
  <si>
    <t>Beauty</t>
  </si>
  <si>
    <t>Electronics</t>
  </si>
  <si>
    <t>Perez-Johnston</t>
  </si>
  <si>
    <t>Sports</t>
  </si>
  <si>
    <t>Hamilton Group</t>
  </si>
  <si>
    <t>Dawson-Perkins</t>
  </si>
  <si>
    <t>Erickson-Green</t>
  </si>
  <si>
    <t>Guerra-Hendrix</t>
  </si>
  <si>
    <t>May-Reese</t>
  </si>
  <si>
    <t>Soto-Ellis</t>
  </si>
  <si>
    <t>Gardner-Montes</t>
  </si>
  <si>
    <t>Cook Ltd</t>
  </si>
  <si>
    <t>Reed-Schmidt</t>
  </si>
  <si>
    <t>Burns-Hansen</t>
  </si>
  <si>
    <t>Hoffman Group</t>
  </si>
  <si>
    <t>Nolan-Snow</t>
  </si>
  <si>
    <t>Griffin Ltd</t>
  </si>
  <si>
    <t>Weiss-Watson</t>
  </si>
  <si>
    <t>Smith-Mills</t>
  </si>
  <si>
    <t>Hogan-Lee</t>
  </si>
  <si>
    <t>Sims-Smith</t>
  </si>
  <si>
    <t>Taylor-Hart</t>
  </si>
  <si>
    <t>Robinson Inc</t>
  </si>
  <si>
    <t>Cox Inc</t>
  </si>
  <si>
    <t>Cook Inc</t>
  </si>
  <si>
    <t>Smith-King</t>
  </si>
  <si>
    <t>Harris Inc</t>
  </si>
  <si>
    <t>Thompson-French</t>
  </si>
  <si>
    <t>Shepherd-Gould</t>
  </si>
  <si>
    <t>Cline-Mccarthy</t>
  </si>
  <si>
    <t>Anderson-Riley</t>
  </si>
  <si>
    <t>Zhang Inc</t>
  </si>
  <si>
    <t>Flores-Davis</t>
  </si>
  <si>
    <t>Fitzpatrick Ltd</t>
  </si>
  <si>
    <t>Duran Group</t>
  </si>
  <si>
    <t>Hopkins Ltd</t>
  </si>
  <si>
    <t>French Ltd</t>
  </si>
  <si>
    <t>Bruce-Bowen</t>
  </si>
  <si>
    <t>Larson Ltd</t>
  </si>
  <si>
    <t>Hernandez Inc</t>
  </si>
  <si>
    <t>Ramirez-Hanson</t>
  </si>
  <si>
    <t>Allison Ltd</t>
  </si>
  <si>
    <t>Robinson-Brown</t>
  </si>
  <si>
    <t>Reese-Watson</t>
  </si>
  <si>
    <t>Butler Group</t>
  </si>
  <si>
    <t>Collins-Stephenson</t>
  </si>
  <si>
    <t>Richardson-Carrillo</t>
  </si>
  <si>
    <t>Olsen-Daniels</t>
  </si>
  <si>
    <t>Taylor-Elliott</t>
  </si>
  <si>
    <t>Smith-Charles</t>
  </si>
  <si>
    <t>Hoffman-Williams</t>
  </si>
  <si>
    <t>Wilson Group</t>
  </si>
  <si>
    <t>Flores-King</t>
  </si>
  <si>
    <t>Campbell Ltd</t>
  </si>
  <si>
    <t>Store_ID</t>
  </si>
  <si>
    <t>Store_Name</t>
  </si>
  <si>
    <t>Region</t>
  </si>
  <si>
    <t>Store_Type</t>
  </si>
  <si>
    <t>Rivera-Warner</t>
  </si>
  <si>
    <t>Washingtonfurt</t>
  </si>
  <si>
    <t>Flagship</t>
  </si>
  <si>
    <t>Danielmouth</t>
  </si>
  <si>
    <t>Black-Horn</t>
  </si>
  <si>
    <t>North Nancyview</t>
  </si>
  <si>
    <t>Outlet</t>
  </si>
  <si>
    <t>Johnson-Wright</t>
  </si>
  <si>
    <t>Hoodberg</t>
  </si>
  <si>
    <t>Alexander Group</t>
  </si>
  <si>
    <t>Port Sharon</t>
  </si>
  <si>
    <t>Online</t>
  </si>
  <si>
    <t>Gray Ltd</t>
  </si>
  <si>
    <t>New Michaelchester</t>
  </si>
  <si>
    <t>Benson-Elliott</t>
  </si>
  <si>
    <t>Port Josephberg</t>
  </si>
  <si>
    <t>Martinez-Mullins</t>
  </si>
  <si>
    <t>Williamsfurt</t>
  </si>
  <si>
    <t>Thompsonborough</t>
  </si>
  <si>
    <t>East Johnstad</t>
  </si>
  <si>
    <t>East Davidville</t>
  </si>
  <si>
    <t>Aguirre-Keller</t>
  </si>
  <si>
    <t>Sabrinatown</t>
  </si>
  <si>
    <t>Mcdonald Inc</t>
  </si>
  <si>
    <t>East Jenniferstad</t>
  </si>
  <si>
    <t>Frederick-Wright</t>
  </si>
  <si>
    <t>New Jimmymouth</t>
  </si>
  <si>
    <t>Holloway Ltd</t>
  </si>
  <si>
    <t>Bensonhaven</t>
  </si>
  <si>
    <t>Guerrero-Schmitt</t>
  </si>
  <si>
    <t>East Stevechester</t>
  </si>
  <si>
    <t>Mann-Austin</t>
  </si>
  <si>
    <t>Vasquezborough</t>
  </si>
  <si>
    <t>Sales_ID</t>
  </si>
  <si>
    <t>Order_Date</t>
  </si>
  <si>
    <t>Quantity</t>
  </si>
  <si>
    <t>Unit_Price</t>
  </si>
  <si>
    <t>Discount</t>
  </si>
  <si>
    <t>Payment_Type</t>
  </si>
  <si>
    <t>Total_Amount</t>
  </si>
  <si>
    <t>COD</t>
  </si>
  <si>
    <t xml:space="preserve">Phillipschester   </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</si>
  <si>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</si>
  <si>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</si>
  <si>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</si>
  <si>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</si>
  <si>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</si>
  <si>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</si>
  <si>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</si>
  <si>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</si>
  <si>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</si>
  <si>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</si>
  <si>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</si>
  <si>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</si>
  <si>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</si>
  <si>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</si>
  <si>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</si>
  <si>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</si>
  <si>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</si>
  <si>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</si>
  <si>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</si>
  <si>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</si>
  <si>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</si>
  <si>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</si>
  <si>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</si>
  <si>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</si>
  <si>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</si>
  <si>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</si>
  <si>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</si>
  <si>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</si>
  <si>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</si>
  <si>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</si>
  <si>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</si>
  <si>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</si>
  <si>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</si>
  <si>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</si>
  <si>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</si>
  <si>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</si>
  <si>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</si>
  <si>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</si>
  <si>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</si>
  <si>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</si>
  <si>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</si>
  <si>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</si>
  <si>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</si>
  <si>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</si>
  <si>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</si>
  <si>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</si>
  <si>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</si>
  <si>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</si>
  <si>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</si>
  <si>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</si>
  <si>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</si>
  <si>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</si>
  <si>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</si>
  <si>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</si>
  <si>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</si>
  <si>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</si>
  <si>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</si>
  <si>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</si>
  <si>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</si>
  <si>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</si>
  <si>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</si>
  <si>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</si>
  <si>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</si>
  <si>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</si>
  <si>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</si>
  <si>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</si>
  <si>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</si>
  <si>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</si>
  <si>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</si>
  <si>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</si>
  <si>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</si>
  <si>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</si>
  <si>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</si>
  <si>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</si>
  <si>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</si>
  <si>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</si>
  <si>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</si>
  <si>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</si>
  <si>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</si>
  <si>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</si>
  <si>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</si>
  <si>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</si>
  <si>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</si>
  <si>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</si>
  <si>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</si>
  <si>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</si>
  <si>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</si>
  <si>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</si>
  <si>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</si>
  <si>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</si>
  <si>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</si>
  <si>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</si>
  <si>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</si>
  <si>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</si>
  <si>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</si>
  <si>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</si>
  <si>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</si>
  <si>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</si>
  <si>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</si>
  <si>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</si>
  <si>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</si>
  <si>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</si>
  <si>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</si>
  <si>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</si>
  <si>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</si>
  <si>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</si>
  <si>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</si>
  <si>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</si>
  <si>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</si>
  <si>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</si>
  <si>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</si>
  <si>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</si>
  <si>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</si>
  <si>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</si>
  <si>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</si>
  <si>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</si>
  <si>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</si>
  <si>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</si>
  <si>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</si>
  <si>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</si>
  <si>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</si>
  <si>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</si>
  <si>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</si>
  <si>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</si>
  <si>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</si>
  <si>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</si>
  <si>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</si>
  <si>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</si>
  <si>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</si>
  <si>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</si>
  <si>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</si>
  <si>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Lake Tylerfort</t>
  </si>
  <si>
    <t xml:space="preserve">   Jonesbury </t>
  </si>
  <si>
    <t>Christopher Garcia Dds</t>
  </si>
  <si>
    <t xml:space="preserve">    Lake Lisa</t>
  </si>
  <si>
    <t>East Jeremy</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</si>
  <si>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</si>
  <si>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</si>
  <si>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</si>
  <si>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</si>
  <si>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</si>
  <si>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</si>
  <si>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</si>
  <si>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</si>
  <si>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</si>
  <si>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</si>
  <si>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</si>
  <si>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</si>
  <si>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Baldwin, Garza And Gonzalez</t>
  </si>
  <si>
    <t>Davidson Plc</t>
  </si>
  <si>
    <t>Harrell Llc</t>
  </si>
  <si>
    <t>Hill Plc</t>
  </si>
  <si>
    <t>Gibson, Hobbs And Weaver</t>
  </si>
  <si>
    <t>Rice Llc</t>
  </si>
  <si>
    <t>Luna, Anderson And Bowman</t>
  </si>
  <si>
    <t>Thomas Llc</t>
  </si>
  <si>
    <t>Ford, Murphy And Wilson</t>
  </si>
  <si>
    <t>Flores, Pineda And Rodriguez</t>
  </si>
  <si>
    <t>Moon, Mora And Santos</t>
  </si>
  <si>
    <t>Brown And Sons</t>
  </si>
  <si>
    <t>Khan, Jones And Paul</t>
  </si>
  <si>
    <t>Stevens, Fernandez And Martin</t>
  </si>
  <si>
    <t>Lucero Llc</t>
  </si>
  <si>
    <t>Jones Llc</t>
  </si>
  <si>
    <t>Cummings And Sons</t>
  </si>
  <si>
    <t>Carroll, Long And Mendoza</t>
  </si>
  <si>
    <t>Holmes Llc</t>
  </si>
  <si>
    <t>Bridges, Banks And Cummings</t>
  </si>
  <si>
    <t>Kelly, Smith And Perez</t>
  </si>
  <si>
    <t>Byrd, Stewart And Valdez</t>
  </si>
  <si>
    <t>Sullivan And Sons</t>
  </si>
  <si>
    <t>Bautista, Green And Hale</t>
  </si>
  <si>
    <t>Hamilton, Woods And Walker</t>
  </si>
  <si>
    <t>Hatfield, Baird And Torres</t>
  </si>
  <si>
    <t>Hernandez, Kennedy And Porter</t>
  </si>
  <si>
    <t>Atkinson, Camacho And Oliver</t>
  </si>
  <si>
    <t>Gibson, Green And Lopez</t>
  </si>
  <si>
    <t>Lopez Llc</t>
  </si>
  <si>
    <t>Murray, Gould And Ware</t>
  </si>
  <si>
    <t>Montgomery, Benton And Miller</t>
  </si>
  <si>
    <t>Torres, Spencer And Potter</t>
  </si>
  <si>
    <t>Wolfe, Ross And Hester</t>
  </si>
  <si>
    <t>Davis Plc</t>
  </si>
  <si>
    <t>Poole Plc</t>
  </si>
  <si>
    <t>White, Reeves And Woods</t>
  </si>
  <si>
    <t>Taylor, Dodson And Johnston</t>
  </si>
  <si>
    <t>Aguilar, Horton And Lewis</t>
  </si>
  <si>
    <t>Sharp, Taylor And Rodriguez</t>
  </si>
  <si>
    <t>Green, Powell And Palmer</t>
  </si>
  <si>
    <t>Martin Llc</t>
  </si>
  <si>
    <t>Phillips And Sons</t>
  </si>
  <si>
    <t>Khan Llc</t>
  </si>
  <si>
    <t>Adjustable Dumbbell 20kg</t>
  </si>
  <si>
    <t>EAST</t>
  </si>
  <si>
    <t>Martinez, Adkins And Johnson</t>
  </si>
  <si>
    <t>NORTH</t>
  </si>
  <si>
    <t>SOUTH</t>
  </si>
  <si>
    <t>Bean, Jones And Park</t>
  </si>
  <si>
    <t>WEST</t>
  </si>
  <si>
    <t>Moore, Padilla And Butler</t>
  </si>
  <si>
    <t>Hill, Wagner And Ballard</t>
  </si>
  <si>
    <t>Thomas, Bridges And Harris</t>
  </si>
  <si>
    <t>Gardner, Humphrey And Contreras</t>
  </si>
  <si>
    <t>Shelton Plc</t>
  </si>
  <si>
    <t>SALE-0</t>
  </si>
  <si>
    <t>CUST-1409</t>
  </si>
  <si>
    <t>PROD-97</t>
  </si>
  <si>
    <t>STORE-3</t>
  </si>
  <si>
    <t>SALE-1</t>
  </si>
  <si>
    <t>CUST-1467</t>
  </si>
  <si>
    <t>PROD-74</t>
  </si>
  <si>
    <t>STORE-17</t>
  </si>
  <si>
    <t>SALE-2</t>
  </si>
  <si>
    <t>CUST-1056</t>
  </si>
  <si>
    <t>PROD-49</t>
  </si>
  <si>
    <t>STORE-8</t>
  </si>
  <si>
    <t>SALE-3</t>
  </si>
  <si>
    <t>CUST-1346</t>
  </si>
  <si>
    <t>PROD-76</t>
  </si>
  <si>
    <t>SALE-4</t>
  </si>
  <si>
    <t>CUST-1493</t>
  </si>
  <si>
    <t>PROD-59</t>
  </si>
  <si>
    <t>STORE-5</t>
  </si>
  <si>
    <t>SALE-5</t>
  </si>
  <si>
    <t>CUST-1116</t>
  </si>
  <si>
    <t>PROD-15</t>
  </si>
  <si>
    <t>STORE-7</t>
  </si>
  <si>
    <t>SALE-6</t>
  </si>
  <si>
    <t>CUST-1016</t>
  </si>
  <si>
    <t>PROD-56</t>
  </si>
  <si>
    <t>STORE-4</t>
  </si>
  <si>
    <t>SALE-7</t>
  </si>
  <si>
    <t>CUST-1152</t>
  </si>
  <si>
    <t>PROD-70</t>
  </si>
  <si>
    <t>SALE-8</t>
  </si>
  <si>
    <t>CUST-1187</t>
  </si>
  <si>
    <t>PROD-99</t>
  </si>
  <si>
    <t>SALE-9</t>
  </si>
  <si>
    <t>CUST-1464</t>
  </si>
  <si>
    <t>PROD-33</t>
  </si>
  <si>
    <t>STORE-0</t>
  </si>
  <si>
    <t>SALE-10</t>
  </si>
  <si>
    <t>CUST-1065</t>
  </si>
  <si>
    <t>PROD-24</t>
  </si>
  <si>
    <t>STORE-14</t>
  </si>
  <si>
    <t>SALE-11</t>
  </si>
  <si>
    <t>CUST-1320</t>
  </si>
  <si>
    <t>PROD-39</t>
  </si>
  <si>
    <t>STORE-1</t>
  </si>
  <si>
    <t>SALE-12</t>
  </si>
  <si>
    <t>CUST-1237</t>
  </si>
  <si>
    <t>PROD-88</t>
  </si>
  <si>
    <t>SALE-13</t>
  </si>
  <si>
    <t>CUST-1443</t>
  </si>
  <si>
    <t>PROD-34</t>
  </si>
  <si>
    <t>STORE-16</t>
  </si>
  <si>
    <t>SALE-14</t>
  </si>
  <si>
    <t>CUST-1348</t>
  </si>
  <si>
    <t>STORE-15</t>
  </si>
  <si>
    <t>SALE-15</t>
  </si>
  <si>
    <t>CUST-1435</t>
  </si>
  <si>
    <t>PROD-36</t>
  </si>
  <si>
    <t>STORE-9</t>
  </si>
  <si>
    <t>SALE-16</t>
  </si>
  <si>
    <t>CUST-1276</t>
  </si>
  <si>
    <t>PROD-65</t>
  </si>
  <si>
    <t>STORE-19</t>
  </si>
  <si>
    <t>SALE-17</t>
  </si>
  <si>
    <t>CUST-1079</t>
  </si>
  <si>
    <t>PROD-27</t>
  </si>
  <si>
    <t>SALE-18</t>
  </si>
  <si>
    <t>CUST-1094</t>
  </si>
  <si>
    <t>SALE-19</t>
  </si>
  <si>
    <t>CUST-1239</t>
  </si>
  <si>
    <t>PROD-60</t>
  </si>
  <si>
    <t>STORE-13</t>
  </si>
  <si>
    <t>SALE-20</t>
  </si>
  <si>
    <t>CUST-1144</t>
  </si>
  <si>
    <t>PROD-72</t>
  </si>
  <si>
    <t>SALE-21</t>
  </si>
  <si>
    <t>CUST-1396</t>
  </si>
  <si>
    <t>PROD-43</t>
  </si>
  <si>
    <t>STORE-18</t>
  </si>
  <si>
    <t>SALE-22</t>
  </si>
  <si>
    <t>CUST-1476</t>
  </si>
  <si>
    <t>PROD-69</t>
  </si>
  <si>
    <t>STORE-10</t>
  </si>
  <si>
    <t>SALE-23</t>
  </si>
  <si>
    <t>CUST-1368</t>
  </si>
  <si>
    <t>PROD-12</t>
  </si>
  <si>
    <t>SALE-24</t>
  </si>
  <si>
    <t>CUST-1186</t>
  </si>
  <si>
    <t>PROD-67</t>
  </si>
  <si>
    <t>STORE-6</t>
  </si>
  <si>
    <t>SALE-25</t>
  </si>
  <si>
    <t>CUST-1381</t>
  </si>
  <si>
    <t>PROD-5</t>
  </si>
  <si>
    <t>SALE-26</t>
  </si>
  <si>
    <t>CUST-1213</t>
  </si>
  <si>
    <t>PROD-98</t>
  </si>
  <si>
    <t>SALE-27</t>
  </si>
  <si>
    <t>CUST-1200</t>
  </si>
  <si>
    <t>PROD-77</t>
  </si>
  <si>
    <t>SALE-28</t>
  </si>
  <si>
    <t>CUST-1148</t>
  </si>
  <si>
    <t>PROD-13</t>
  </si>
  <si>
    <t>STORE-2</t>
  </si>
  <si>
    <t>SALE-29</t>
  </si>
  <si>
    <t>SALE-30</t>
  </si>
  <si>
    <t>CUST-1028</t>
  </si>
  <si>
    <t>SALE-31</t>
  </si>
  <si>
    <t>CUST-1412</t>
  </si>
  <si>
    <t>PROD-53</t>
  </si>
  <si>
    <t>STORE-12</t>
  </si>
  <si>
    <t>SALE-32</t>
  </si>
  <si>
    <t>CUST-1398</t>
  </si>
  <si>
    <t>PROD-75</t>
  </si>
  <si>
    <t>SALE-33</t>
  </si>
  <si>
    <t>CUST-1453</t>
  </si>
  <si>
    <t>SALE-34</t>
  </si>
  <si>
    <t>CUST-1344</t>
  </si>
  <si>
    <t>PROD-79</t>
  </si>
  <si>
    <t>SALE-35</t>
  </si>
  <si>
    <t>CUST-1218</t>
  </si>
  <si>
    <t>PROD-16</t>
  </si>
  <si>
    <t>SALE-36</t>
  </si>
  <si>
    <t>CUST-1086</t>
  </si>
  <si>
    <t>SALE-37</t>
  </si>
  <si>
    <t>CUST-1492</t>
  </si>
  <si>
    <t>PROD-10</t>
  </si>
  <si>
    <t>SALE-38</t>
  </si>
  <si>
    <t>CUST-1189</t>
  </si>
  <si>
    <t>SALE-39</t>
  </si>
  <si>
    <t>CUST-1431</t>
  </si>
  <si>
    <t>PROD-94</t>
  </si>
  <si>
    <t>SALE-40</t>
  </si>
  <si>
    <t>CUST-1072</t>
  </si>
  <si>
    <t>PROD-26</t>
  </si>
  <si>
    <t>SALE-41</t>
  </si>
  <si>
    <t>CUST-1302</t>
  </si>
  <si>
    <t>PROD-23</t>
  </si>
  <si>
    <t>SALE-42</t>
  </si>
  <si>
    <t>CUST-1335</t>
  </si>
  <si>
    <t>PROD-29</t>
  </si>
  <si>
    <t>SALE-43</t>
  </si>
  <si>
    <t>CUST-1084</t>
  </si>
  <si>
    <t>SALE-44</t>
  </si>
  <si>
    <t>CUST-1203</t>
  </si>
  <si>
    <t>SALE-45</t>
  </si>
  <si>
    <t>CUST-1470</t>
  </si>
  <si>
    <t>SALE-46</t>
  </si>
  <si>
    <t>CUST-1070</t>
  </si>
  <si>
    <t>PROD-78</t>
  </si>
  <si>
    <t>SALE-47</t>
  </si>
  <si>
    <t>CUST-1008</t>
  </si>
  <si>
    <t>PROD-30</t>
  </si>
  <si>
    <t>STORE-11</t>
  </si>
  <si>
    <t>SALE-48</t>
  </si>
  <si>
    <t>PROD-44</t>
  </si>
  <si>
    <t>SALE-49</t>
  </si>
  <si>
    <t>CUST-1420</t>
  </si>
  <si>
    <t>PROD-21</t>
  </si>
  <si>
    <t>SALE-50</t>
  </si>
  <si>
    <t>PROD-52</t>
  </si>
  <si>
    <t>SALE-51</t>
  </si>
  <si>
    <t>CUST-1142</t>
  </si>
  <si>
    <t>SALE-52</t>
  </si>
  <si>
    <t>PROD-89</t>
  </si>
  <si>
    <t>SALE-53</t>
  </si>
  <si>
    <t>CUST-1324</t>
  </si>
  <si>
    <t>PROD-20</t>
  </si>
  <si>
    <t>SALE-54</t>
  </si>
  <si>
    <t>CUST-1095</t>
  </si>
  <si>
    <t>PROD-40</t>
  </si>
  <si>
    <t>SALE-55</t>
  </si>
  <si>
    <t>CUST-1416</t>
  </si>
  <si>
    <t>SALE-56</t>
  </si>
  <si>
    <t>CUST-1080</t>
  </si>
  <si>
    <t>SALE-57</t>
  </si>
  <si>
    <t>PROD-47</t>
  </si>
  <si>
    <t>SALE-58</t>
  </si>
  <si>
    <t>CUST-1404</t>
  </si>
  <si>
    <t>SALE-59</t>
  </si>
  <si>
    <t>CUST-1367</t>
  </si>
  <si>
    <t>SALE-60</t>
  </si>
  <si>
    <t>CUST-1408</t>
  </si>
  <si>
    <t>PROD-31</t>
  </si>
  <si>
    <t>SALE-61</t>
  </si>
  <si>
    <t>PROD-19</t>
  </si>
  <si>
    <t>SALE-62</t>
  </si>
  <si>
    <t>PROD-93</t>
  </si>
  <si>
    <t>SALE-63</t>
  </si>
  <si>
    <t>CUST-1126</t>
  </si>
  <si>
    <t>SALE-64</t>
  </si>
  <si>
    <t>CUST-1255</t>
  </si>
  <si>
    <t>SALE-65</t>
  </si>
  <si>
    <t>CUST-1162</t>
  </si>
  <si>
    <t>SALE-66</t>
  </si>
  <si>
    <t>CUST-1269</t>
  </si>
  <si>
    <t>SALE-67</t>
  </si>
  <si>
    <t>CUST-1483</t>
  </si>
  <si>
    <t>SALE-68</t>
  </si>
  <si>
    <t>CUST-1372</t>
  </si>
  <si>
    <t>SALE-69</t>
  </si>
  <si>
    <t>CUST-1423</t>
  </si>
  <si>
    <t>SALE-70</t>
  </si>
  <si>
    <t>CUST-1058</t>
  </si>
  <si>
    <t>SALE-71</t>
  </si>
  <si>
    <t>CUST-1168</t>
  </si>
  <si>
    <t>SALE-72</t>
  </si>
  <si>
    <t>PROD-38</t>
  </si>
  <si>
    <t>SALE-73</t>
  </si>
  <si>
    <t>CUST-1037</t>
  </si>
  <si>
    <t>PROD-45</t>
  </si>
  <si>
    <t>SALE-74</t>
  </si>
  <si>
    <t>CUST-1273</t>
  </si>
  <si>
    <t>SALE-75</t>
  </si>
  <si>
    <t>CUST-1035</t>
  </si>
  <si>
    <t>SALE-76</t>
  </si>
  <si>
    <t>CUST-1019</t>
  </si>
  <si>
    <t>SALE-77</t>
  </si>
  <si>
    <t>CUST-1007</t>
  </si>
  <si>
    <t>SALE-78</t>
  </si>
  <si>
    <t>CUST-1221</t>
  </si>
  <si>
    <t>PROD-83</t>
  </si>
  <si>
    <t>SALE-79</t>
  </si>
  <si>
    <t>CUST-1115</t>
  </si>
  <si>
    <t>SALE-80</t>
  </si>
  <si>
    <t>CUST-1176</t>
  </si>
  <si>
    <t>SALE-81</t>
  </si>
  <si>
    <t>CUST-1253</t>
  </si>
  <si>
    <t>PROD-71</t>
  </si>
  <si>
    <t>SALE-82</t>
  </si>
  <si>
    <t>CUST-1378</t>
  </si>
  <si>
    <t>PROD-91</t>
  </si>
  <si>
    <t>SALE-83</t>
  </si>
  <si>
    <t>CUST-1403</t>
  </si>
  <si>
    <t>PROD-17</t>
  </si>
  <si>
    <t>SALE-84</t>
  </si>
  <si>
    <t>PROD-46</t>
  </si>
  <si>
    <t>SALE-85</t>
  </si>
  <si>
    <t>CUST-1054</t>
  </si>
  <si>
    <t>SALE-86</t>
  </si>
  <si>
    <t>CUST-1303</t>
  </si>
  <si>
    <t>SALE-87</t>
  </si>
  <si>
    <t>CUST-1327</t>
  </si>
  <si>
    <t>PROD-1</t>
  </si>
  <si>
    <t>SALE-88</t>
  </si>
  <si>
    <t>CUST-1183</t>
  </si>
  <si>
    <t>SALE-89</t>
  </si>
  <si>
    <t>CUST-1143</t>
  </si>
  <si>
    <t>SALE-90</t>
  </si>
  <si>
    <t>CUST-1010</t>
  </si>
  <si>
    <t>SALE-91</t>
  </si>
  <si>
    <t>CUST-1406</t>
  </si>
  <si>
    <t>SALE-92</t>
  </si>
  <si>
    <t>PROD-86</t>
  </si>
  <si>
    <t>SALE-93</t>
  </si>
  <si>
    <t>SALE-94</t>
  </si>
  <si>
    <t>CUST-1298</t>
  </si>
  <si>
    <t>SALE-95</t>
  </si>
  <si>
    <t>CUST-1321</t>
  </si>
  <si>
    <t>SALE-96</t>
  </si>
  <si>
    <t>CUST-1244</t>
  </si>
  <si>
    <t>PROD-50</t>
  </si>
  <si>
    <t>SALE-97</t>
  </si>
  <si>
    <t>CUST-1287</t>
  </si>
  <si>
    <t>PROD-3</t>
  </si>
  <si>
    <t>SALE-98</t>
  </si>
  <si>
    <t>CUST-1131</t>
  </si>
  <si>
    <t>SALE-99</t>
  </si>
  <si>
    <t>CUST-1325</t>
  </si>
  <si>
    <t>PROD-54</t>
  </si>
  <si>
    <t>SALE-100</t>
  </si>
  <si>
    <t>CUST-1369</t>
  </si>
  <si>
    <t>SALE-101</t>
  </si>
  <si>
    <t>PROD-25</t>
  </si>
  <si>
    <t>SALE-102</t>
  </si>
  <si>
    <t>CUST-1097</t>
  </si>
  <si>
    <t>PROD-80</t>
  </si>
  <si>
    <t>SALE-103</t>
  </si>
  <si>
    <t>CUST-1182</t>
  </si>
  <si>
    <t>SALE-104</t>
  </si>
  <si>
    <t>CUST-1029</t>
  </si>
  <si>
    <t>SALE-105</t>
  </si>
  <si>
    <t>CUST-1002</t>
  </si>
  <si>
    <t>SALE-106</t>
  </si>
  <si>
    <t>SALE-107</t>
  </si>
  <si>
    <t>CUST-1338</t>
  </si>
  <si>
    <t>SALE-108</t>
  </si>
  <si>
    <t>CUST-1041</t>
  </si>
  <si>
    <t>PROD-22</t>
  </si>
  <si>
    <t>SALE-109</t>
  </si>
  <si>
    <t>CUST-1214</t>
  </si>
  <si>
    <t>SALE-110</t>
  </si>
  <si>
    <t>PROD-42</t>
  </si>
  <si>
    <t>SALE-111</t>
  </si>
  <si>
    <t>CUST-1119</t>
  </si>
  <si>
    <t>PROD-90</t>
  </si>
  <si>
    <t>SALE-112</t>
  </si>
  <si>
    <t>CUST-1087</t>
  </si>
  <si>
    <t>SALE-113</t>
  </si>
  <si>
    <t>SALE-114</t>
  </si>
  <si>
    <t>SALE-115</t>
  </si>
  <si>
    <t>CUST-1257</t>
  </si>
  <si>
    <t>PROD-85</t>
  </si>
  <si>
    <t>SALE-116</t>
  </si>
  <si>
    <t>CUST-1419</t>
  </si>
  <si>
    <t>SALE-117</t>
  </si>
  <si>
    <t>CUST-1067</t>
  </si>
  <si>
    <t>SALE-118</t>
  </si>
  <si>
    <t>CUST-1105</t>
  </si>
  <si>
    <t>SALE-119</t>
  </si>
  <si>
    <t>CUST-1158</t>
  </si>
  <si>
    <t>SALE-120</t>
  </si>
  <si>
    <t>CUST-1231</t>
  </si>
  <si>
    <t>SALE-121</t>
  </si>
  <si>
    <t>CUST-1264</t>
  </si>
  <si>
    <t>SALE-122</t>
  </si>
  <si>
    <t>SALE-123</t>
  </si>
  <si>
    <t>SALE-124</t>
  </si>
  <si>
    <t>PROD-14</t>
  </si>
  <si>
    <t>SALE-125</t>
  </si>
  <si>
    <t>CUST-1498</t>
  </si>
  <si>
    <t>PROD-8</t>
  </si>
  <si>
    <t>SALE-126</t>
  </si>
  <si>
    <t>PROD-35</t>
  </si>
  <si>
    <t>SALE-127</t>
  </si>
  <si>
    <t>CUST-1277</t>
  </si>
  <si>
    <t>SALE-128</t>
  </si>
  <si>
    <t>CUST-1397</t>
  </si>
  <si>
    <t>SALE-129</t>
  </si>
  <si>
    <t>CUST-1315</t>
  </si>
  <si>
    <t>SALE-130</t>
  </si>
  <si>
    <t>CUST-1343</t>
  </si>
  <si>
    <t>SALE-131</t>
  </si>
  <si>
    <t>CUST-1496</t>
  </si>
  <si>
    <t>PROD-51</t>
  </si>
  <si>
    <t>SALE-132</t>
  </si>
  <si>
    <t>CUST-1164</t>
  </si>
  <si>
    <t>PROD-48</t>
  </si>
  <si>
    <t>SALE-133</t>
  </si>
  <si>
    <t>CUST-1329</t>
  </si>
  <si>
    <t>PROD-57</t>
  </si>
  <si>
    <t>SALE-134</t>
  </si>
  <si>
    <t>CUST-1201</t>
  </si>
  <si>
    <t>PROD-87</t>
  </si>
  <si>
    <t>SALE-135</t>
  </si>
  <si>
    <t>CUST-1427</t>
  </si>
  <si>
    <t>SALE-136</t>
  </si>
  <si>
    <t>CUST-1349</t>
  </si>
  <si>
    <t>SALE-137</t>
  </si>
  <si>
    <t>CUST-1473</t>
  </si>
  <si>
    <t>SALE-138</t>
  </si>
  <si>
    <t>CUST-1178</t>
  </si>
  <si>
    <t>SALE-139</t>
  </si>
  <si>
    <t>CUST-1337</t>
  </si>
  <si>
    <t>SALE-140</t>
  </si>
  <si>
    <t>CUST-1171</t>
  </si>
  <si>
    <t>SALE-141</t>
  </si>
  <si>
    <t>CUST-1113</t>
  </si>
  <si>
    <t>SALE-142</t>
  </si>
  <si>
    <t>CUST-1399</t>
  </si>
  <si>
    <t>PROD-66</t>
  </si>
  <si>
    <t>SALE-143</t>
  </si>
  <si>
    <t>CUST-1401</t>
  </si>
  <si>
    <t>SALE-144</t>
  </si>
  <si>
    <t>SALE-145</t>
  </si>
  <si>
    <t>CUST-1459</t>
  </si>
  <si>
    <t>SALE-146</t>
  </si>
  <si>
    <t>SALE-147</t>
  </si>
  <si>
    <t>CUST-1294</t>
  </si>
  <si>
    <t>PROD-82</t>
  </si>
  <si>
    <t>SALE-148</t>
  </si>
  <si>
    <t>SALE-149</t>
  </si>
  <si>
    <t>CUST-1093</t>
  </si>
  <si>
    <t>SALE-150</t>
  </si>
  <si>
    <t>CUST-1068</t>
  </si>
  <si>
    <t>SALE-151</t>
  </si>
  <si>
    <t>CUST-1022</t>
  </si>
  <si>
    <t>SALE-152</t>
  </si>
  <si>
    <t>CUST-1243</t>
  </si>
  <si>
    <t>SALE-153</t>
  </si>
  <si>
    <t>CUST-1314</t>
  </si>
  <si>
    <t>PROD-11</t>
  </si>
  <si>
    <t>SALE-154</t>
  </si>
  <si>
    <t>CUST-1405</t>
  </si>
  <si>
    <t>SALE-155</t>
  </si>
  <si>
    <t>CUST-1307</t>
  </si>
  <si>
    <t>SALE-156</t>
  </si>
  <si>
    <t>CUST-1319</t>
  </si>
  <si>
    <t>SALE-157</t>
  </si>
  <si>
    <t>PROD-55</t>
  </si>
  <si>
    <t>SALE-158</t>
  </si>
  <si>
    <t>PROD-28</t>
  </si>
  <si>
    <t>SALE-159</t>
  </si>
  <si>
    <t>CUST-1394</t>
  </si>
  <si>
    <t>SALE-160</t>
  </si>
  <si>
    <t>CUST-1020</t>
  </si>
  <si>
    <t>SALE-161</t>
  </si>
  <si>
    <t>SALE-162</t>
  </si>
  <si>
    <t>PROD-73</t>
  </si>
  <si>
    <t>SALE-163</t>
  </si>
  <si>
    <t>CUST-1076</t>
  </si>
  <si>
    <t>PROD-32</t>
  </si>
  <si>
    <t>SALE-164</t>
  </si>
  <si>
    <t>SALE-165</t>
  </si>
  <si>
    <t>CUST-1073</t>
  </si>
  <si>
    <t>SALE-166</t>
  </si>
  <si>
    <t>CUST-1295</t>
  </si>
  <si>
    <t>SALE-167</t>
  </si>
  <si>
    <t>CUST-1415</t>
  </si>
  <si>
    <t>SALE-168</t>
  </si>
  <si>
    <t>CUST-1108</t>
  </si>
  <si>
    <t>SALE-169</t>
  </si>
  <si>
    <t>CUST-1373</t>
  </si>
  <si>
    <t>SALE-170</t>
  </si>
  <si>
    <t>CUST-1256</t>
  </si>
  <si>
    <t>SALE-171</t>
  </si>
  <si>
    <t>CUST-1175</t>
  </si>
  <si>
    <t>SALE-172</t>
  </si>
  <si>
    <t>SALE-173</t>
  </si>
  <si>
    <t>CUST-1485</t>
  </si>
  <si>
    <t>SALE-174</t>
  </si>
  <si>
    <t>CUST-1293</t>
  </si>
  <si>
    <t>SALE-175</t>
  </si>
  <si>
    <t>CUST-1377</t>
  </si>
  <si>
    <t>PROD-92</t>
  </si>
  <si>
    <t>SALE-176</t>
  </si>
  <si>
    <t>CUST-1128</t>
  </si>
  <si>
    <t>SALE-177</t>
  </si>
  <si>
    <t>CUST-1499</t>
  </si>
  <si>
    <t>SALE-178</t>
  </si>
  <si>
    <t>CUST-1066</t>
  </si>
  <si>
    <t>SALE-179</t>
  </si>
  <si>
    <t>CUST-1081</t>
  </si>
  <si>
    <t>SALE-180</t>
  </si>
  <si>
    <t>CUST-1478</t>
  </si>
  <si>
    <t>SALE-181</t>
  </si>
  <si>
    <t>CUST-1462</t>
  </si>
  <si>
    <t>SALE-182</t>
  </si>
  <si>
    <t>SALE-183</t>
  </si>
  <si>
    <t>CUST-1033</t>
  </si>
  <si>
    <t>SALE-184</t>
  </si>
  <si>
    <t>CUST-1489</t>
  </si>
  <si>
    <t>SALE-185</t>
  </si>
  <si>
    <t>CUST-1428</t>
  </si>
  <si>
    <t>PROD-63</t>
  </si>
  <si>
    <t>SALE-186</t>
  </si>
  <si>
    <t>SALE-187</t>
  </si>
  <si>
    <t>CUST-1272</t>
  </si>
  <si>
    <t>PROD-81</t>
  </si>
  <si>
    <t>SALE-188</t>
  </si>
  <si>
    <t>CUST-1382</t>
  </si>
  <si>
    <t>PROD-4</t>
  </si>
  <si>
    <t>SALE-189</t>
  </si>
  <si>
    <t>CUST-1091</t>
  </si>
  <si>
    <t>SALE-190</t>
  </si>
  <si>
    <t>CUST-1334</t>
  </si>
  <si>
    <t>SALE-191</t>
  </si>
  <si>
    <t>CUST-1138</t>
  </si>
  <si>
    <t>SALE-192</t>
  </si>
  <si>
    <t>CUST-1424</t>
  </si>
  <si>
    <t>SALE-193</t>
  </si>
  <si>
    <t>PROD-7</t>
  </si>
  <si>
    <t>SALE-194</t>
  </si>
  <si>
    <t>CUST-1323</t>
  </si>
  <si>
    <t>SALE-195</t>
  </si>
  <si>
    <t>SALE-196</t>
  </si>
  <si>
    <t>SALE-197</t>
  </si>
  <si>
    <t>CUST-1135</t>
  </si>
  <si>
    <t>SALE-198</t>
  </si>
  <si>
    <t>CUST-1448</t>
  </si>
  <si>
    <t>SALE-199</t>
  </si>
  <si>
    <t>CUST-1038</t>
  </si>
  <si>
    <t>SALE-200</t>
  </si>
  <si>
    <t>CUST-1170</t>
  </si>
  <si>
    <t>SALE-201</t>
  </si>
  <si>
    <t>SALE-202</t>
  </si>
  <si>
    <t>PROD-62</t>
  </si>
  <si>
    <t>SALE-203</t>
  </si>
  <si>
    <t>CUST-1472</t>
  </si>
  <si>
    <t>SALE-204</t>
  </si>
  <si>
    <t>SALE-205</t>
  </si>
  <si>
    <t>CUST-1437</t>
  </si>
  <si>
    <t>SALE-206</t>
  </si>
  <si>
    <t>SALE-207</t>
  </si>
  <si>
    <t>CUST-1185</t>
  </si>
  <si>
    <t>SALE-208</t>
  </si>
  <si>
    <t>CUST-1184</t>
  </si>
  <si>
    <t>SALE-209</t>
  </si>
  <si>
    <t>CUST-1371</t>
  </si>
  <si>
    <t>SALE-210</t>
  </si>
  <si>
    <t>SALE-211</t>
  </si>
  <si>
    <t>CUST-1012</t>
  </si>
  <si>
    <t>SALE-212</t>
  </si>
  <si>
    <t>CUST-1442</t>
  </si>
  <si>
    <t>SALE-213</t>
  </si>
  <si>
    <t>SALE-214</t>
  </si>
  <si>
    <t>CUST-1199</t>
  </si>
  <si>
    <t>SALE-215</t>
  </si>
  <si>
    <t>SALE-216</t>
  </si>
  <si>
    <t>CUST-1153</t>
  </si>
  <si>
    <t>SALE-217</t>
  </si>
  <si>
    <t>CUST-1266</t>
  </si>
  <si>
    <t>SALE-218</t>
  </si>
  <si>
    <t>CUST-1246</t>
  </si>
  <si>
    <t>SALE-219</t>
  </si>
  <si>
    <t>SALE-220</t>
  </si>
  <si>
    <t>CUST-1075</t>
  </si>
  <si>
    <t>SALE-221</t>
  </si>
  <si>
    <t>CUST-1099</t>
  </si>
  <si>
    <t>SALE-222</t>
  </si>
  <si>
    <t>SALE-223</t>
  </si>
  <si>
    <t>CUST-1495</t>
  </si>
  <si>
    <t>PROD-61</t>
  </si>
  <si>
    <t>SALE-224</t>
  </si>
  <si>
    <t>CUST-1096</t>
  </si>
  <si>
    <t>SALE-225</t>
  </si>
  <si>
    <t>CUST-1069</t>
  </si>
  <si>
    <t>SALE-226</t>
  </si>
  <si>
    <t>SALE-227</t>
  </si>
  <si>
    <t>SALE-228</t>
  </si>
  <si>
    <t>CUST-1107</t>
  </si>
  <si>
    <t>SALE-229</t>
  </si>
  <si>
    <t>SALE-230</t>
  </si>
  <si>
    <t>CUST-1049</t>
  </si>
  <si>
    <t>SALE-231</t>
  </si>
  <si>
    <t>CUST-1275</t>
  </si>
  <si>
    <t>SALE-232</t>
  </si>
  <si>
    <t>PROD-58</t>
  </si>
  <si>
    <t>SALE-233</t>
  </si>
  <si>
    <t>SALE-234</t>
  </si>
  <si>
    <t>SALE-235</t>
  </si>
  <si>
    <t>SALE-236</t>
  </si>
  <si>
    <t>CUST-1169</t>
  </si>
  <si>
    <t>SALE-237</t>
  </si>
  <si>
    <t>CUST-1494</t>
  </si>
  <si>
    <t>SALE-238</t>
  </si>
  <si>
    <t>SALE-239</t>
  </si>
  <si>
    <t>CUST-1216</t>
  </si>
  <si>
    <t>SALE-240</t>
  </si>
  <si>
    <t>CUST-1031</t>
  </si>
  <si>
    <t>SALE-241</t>
  </si>
  <si>
    <t>SALE-242</t>
  </si>
  <si>
    <t>SALE-243</t>
  </si>
  <si>
    <t>CUST-1364</t>
  </si>
  <si>
    <t>SALE-244</t>
  </si>
  <si>
    <t>SALE-245</t>
  </si>
  <si>
    <t>CUST-1463</t>
  </si>
  <si>
    <t>SALE-246</t>
  </si>
  <si>
    <t>SALE-247</t>
  </si>
  <si>
    <t>SALE-248</t>
  </si>
  <si>
    <t>CUST-1083</t>
  </si>
  <si>
    <t>SALE-249</t>
  </si>
  <si>
    <t>CUST-1023</t>
  </si>
  <si>
    <t>PROD-68</t>
  </si>
  <si>
    <t>SALE-250</t>
  </si>
  <si>
    <t>SALE-251</t>
  </si>
  <si>
    <t>PROD-41</t>
  </si>
  <si>
    <t>SALE-252</t>
  </si>
  <si>
    <t>CUST-1449</t>
  </si>
  <si>
    <t>SALE-253</t>
  </si>
  <si>
    <t>CUST-1240</t>
  </si>
  <si>
    <t>SALE-254</t>
  </si>
  <si>
    <t>CUST-1082</t>
  </si>
  <si>
    <t>SALE-255</t>
  </si>
  <si>
    <t>CUST-1044</t>
  </si>
  <si>
    <t>SALE-256</t>
  </si>
  <si>
    <t>CUST-1471</t>
  </si>
  <si>
    <t>SALE-257</t>
  </si>
  <si>
    <t>CUST-1013</t>
  </si>
  <si>
    <t>SALE-258</t>
  </si>
  <si>
    <t>CUST-1136</t>
  </si>
  <si>
    <t>SALE-259</t>
  </si>
  <si>
    <t>CUST-1248</t>
  </si>
  <si>
    <t>SALE-260</t>
  </si>
  <si>
    <t>CUST-1103</t>
  </si>
  <si>
    <t>SALE-261</t>
  </si>
  <si>
    <t>CUST-1333</t>
  </si>
  <si>
    <t>PROD-0</t>
  </si>
  <si>
    <t>SALE-262</t>
  </si>
  <si>
    <t>CUST-1209</t>
  </si>
  <si>
    <t>SALE-263</t>
  </si>
  <si>
    <t>CUST-1282</t>
  </si>
  <si>
    <t>SALE-264</t>
  </si>
  <si>
    <t>SALE-265</t>
  </si>
  <si>
    <t>CUST-1141</t>
  </si>
  <si>
    <t>SALE-266</t>
  </si>
  <si>
    <t>CUST-1433</t>
  </si>
  <si>
    <t>PROD-64</t>
  </si>
  <si>
    <t>SALE-267</t>
  </si>
  <si>
    <t>CUST-1118</t>
  </si>
  <si>
    <t>SALE-268</t>
  </si>
  <si>
    <t>SALE-269</t>
  </si>
  <si>
    <t>CUST-1219</t>
  </si>
  <si>
    <t>PROD-37</t>
  </si>
  <si>
    <t>SALE-270</t>
  </si>
  <si>
    <t>CUST-1101</t>
  </si>
  <si>
    <t>SALE-271</t>
  </si>
  <si>
    <t>CUST-1134</t>
  </si>
  <si>
    <t>SALE-272</t>
  </si>
  <si>
    <t>SALE-273</t>
  </si>
  <si>
    <t>CUST-1312</t>
  </si>
  <si>
    <t>SALE-274</t>
  </si>
  <si>
    <t>SALE-275</t>
  </si>
  <si>
    <t>SALE-276</t>
  </si>
  <si>
    <t>SALE-277</t>
  </si>
  <si>
    <t>CUST-1484</t>
  </si>
  <si>
    <t>SALE-278</t>
  </si>
  <si>
    <t>CUST-1316</t>
  </si>
  <si>
    <t>SALE-279</t>
  </si>
  <si>
    <t>CUST-1326</t>
  </si>
  <si>
    <t>SALE-280</t>
  </si>
  <si>
    <t>SALE-281</t>
  </si>
  <si>
    <t>CUST-1490</t>
  </si>
  <si>
    <t>SALE-282</t>
  </si>
  <si>
    <t>CUST-1262</t>
  </si>
  <si>
    <t>SALE-283</t>
  </si>
  <si>
    <t>PROD-9</t>
  </si>
  <si>
    <t>SALE-284</t>
  </si>
  <si>
    <t>CUST-1260</t>
  </si>
  <si>
    <t>PROD-84</t>
  </si>
  <si>
    <t>SALE-285</t>
  </si>
  <si>
    <t>CUST-1225</t>
  </si>
  <si>
    <t>SALE-286</t>
  </si>
  <si>
    <t>CUST-1466</t>
  </si>
  <si>
    <t>SALE-287</t>
  </si>
  <si>
    <t>SALE-288</t>
  </si>
  <si>
    <t>SALE-289</t>
  </si>
  <si>
    <t>CUST-1263</t>
  </si>
  <si>
    <t>SALE-290</t>
  </si>
  <si>
    <t>CUST-1417</t>
  </si>
  <si>
    <t>SALE-291</t>
  </si>
  <si>
    <t>CUST-1017</t>
  </si>
  <si>
    <t>SALE-292</t>
  </si>
  <si>
    <t>SALE-293</t>
  </si>
  <si>
    <t>CUST-1224</t>
  </si>
  <si>
    <t>SALE-294</t>
  </si>
  <si>
    <t>SALE-295</t>
  </si>
  <si>
    <t>CUST-1211</t>
  </si>
  <si>
    <t>SALE-296</t>
  </si>
  <si>
    <t>SALE-297</t>
  </si>
  <si>
    <t>CUST-1191</t>
  </si>
  <si>
    <t>SALE-298</t>
  </si>
  <si>
    <t>SALE-299</t>
  </si>
  <si>
    <t>SALE-300</t>
  </si>
  <si>
    <t>CUST-1198</t>
  </si>
  <si>
    <t>SALE-301</t>
  </si>
  <si>
    <t>SALE-302</t>
  </si>
  <si>
    <t>CUST-1468</t>
  </si>
  <si>
    <t>SALE-303</t>
  </si>
  <si>
    <t>SALE-304</t>
  </si>
  <si>
    <t>CUST-1042</t>
  </si>
  <si>
    <t>SALE-305</t>
  </si>
  <si>
    <t>SALE-306</t>
  </si>
  <si>
    <t>CUST-1481</t>
  </si>
  <si>
    <t>SALE-307</t>
  </si>
  <si>
    <t>CUST-1451</t>
  </si>
  <si>
    <t>SALE-308</t>
  </si>
  <si>
    <t>CUST-1479</t>
  </si>
  <si>
    <t>SALE-309</t>
  </si>
  <si>
    <t>CUST-1220</t>
  </si>
  <si>
    <t>SALE-310</t>
  </si>
  <si>
    <t>CUST-1047</t>
  </si>
  <si>
    <t>SALE-311</t>
  </si>
  <si>
    <t>SALE-312</t>
  </si>
  <si>
    <t>SALE-313</t>
  </si>
  <si>
    <t>CUST-1304</t>
  </si>
  <si>
    <t>SALE-314</t>
  </si>
  <si>
    <t>SALE-315</t>
  </si>
  <si>
    <t>SALE-316</t>
  </si>
  <si>
    <t>SALE-317</t>
  </si>
  <si>
    <t>SALE-318</t>
  </si>
  <si>
    <t>CUST-1088</t>
  </si>
  <si>
    <t>PROD-2</t>
  </si>
  <si>
    <t>SALE-319</t>
  </si>
  <si>
    <t>CUST-1358</t>
  </si>
  <si>
    <t>SALE-320</t>
  </si>
  <si>
    <t>CUST-1332</t>
  </si>
  <si>
    <t>SALE-321</t>
  </si>
  <si>
    <t>CUST-1297</t>
  </si>
  <si>
    <t>SALE-322</t>
  </si>
  <si>
    <t>SALE-323</t>
  </si>
  <si>
    <t>CUST-1438</t>
  </si>
  <si>
    <t>SALE-324</t>
  </si>
  <si>
    <t>CUST-1234</t>
  </si>
  <si>
    <t>SALE-325</t>
  </si>
  <si>
    <t>SALE-326</t>
  </si>
  <si>
    <t>SALE-327</t>
  </si>
  <si>
    <t>SALE-328</t>
  </si>
  <si>
    <t>SALE-329</t>
  </si>
  <si>
    <t>CUST-1322</t>
  </si>
  <si>
    <t>PROD-6</t>
  </si>
  <si>
    <t>SALE-330</t>
  </si>
  <si>
    <t>CUST-1251</t>
  </si>
  <si>
    <t>SALE-331</t>
  </si>
  <si>
    <t>SALE-332</t>
  </si>
  <si>
    <t>CUST-1133</t>
  </si>
  <si>
    <t>SALE-333</t>
  </si>
  <si>
    <t>CUST-1085</t>
  </si>
  <si>
    <t>SALE-334</t>
  </si>
  <si>
    <t>SALE-335</t>
  </si>
  <si>
    <t>CUST-1458</t>
  </si>
  <si>
    <t>SALE-336</t>
  </si>
  <si>
    <t>CUST-1034</t>
  </si>
  <si>
    <t>SALE-337</t>
  </si>
  <si>
    <t>SALE-338</t>
  </si>
  <si>
    <t>SALE-339</t>
  </si>
  <si>
    <t>CUST-1222</t>
  </si>
  <si>
    <t>SALE-340</t>
  </si>
  <si>
    <t>SALE-341</t>
  </si>
  <si>
    <t>CUST-1150</t>
  </si>
  <si>
    <t>SALE-342</t>
  </si>
  <si>
    <t>SALE-343</t>
  </si>
  <si>
    <t>CUST-1027</t>
  </si>
  <si>
    <t>SALE-344</t>
  </si>
  <si>
    <t>CUST-1014</t>
  </si>
  <si>
    <t>SALE-345</t>
  </si>
  <si>
    <t>SALE-346</t>
  </si>
  <si>
    <t>CUST-1061</t>
  </si>
  <si>
    <t>SALE-347</t>
  </si>
  <si>
    <t>SALE-348</t>
  </si>
  <si>
    <t>SALE-349</t>
  </si>
  <si>
    <t>SALE-350</t>
  </si>
  <si>
    <t>SALE-351</t>
  </si>
  <si>
    <t>SALE-352</t>
  </si>
  <si>
    <t>SALE-353</t>
  </si>
  <si>
    <t>CUST-1104</t>
  </si>
  <si>
    <t>SALE-354</t>
  </si>
  <si>
    <t>SALE-355</t>
  </si>
  <si>
    <t>CUST-1241</t>
  </si>
  <si>
    <t>SALE-356</t>
  </si>
  <si>
    <t>PROD-18</t>
  </si>
  <si>
    <t>SALE-357</t>
  </si>
  <si>
    <t>CUST-1165</t>
  </si>
  <si>
    <t>SALE-358</t>
  </si>
  <si>
    <t>CUST-1210</t>
  </si>
  <si>
    <t>SALE-359</t>
  </si>
  <si>
    <t>SALE-360</t>
  </si>
  <si>
    <t>SALE-361</t>
  </si>
  <si>
    <t>CUST-1102</t>
  </si>
  <si>
    <t>SALE-362</t>
  </si>
  <si>
    <t>CUST-1360</t>
  </si>
  <si>
    <t>SALE-363</t>
  </si>
  <si>
    <t>SALE-364</t>
  </si>
  <si>
    <t>SALE-365</t>
  </si>
  <si>
    <t>CUST-1077</t>
  </si>
  <si>
    <t>SALE-366</t>
  </si>
  <si>
    <t>CUST-1370</t>
  </si>
  <si>
    <t>SALE-367</t>
  </si>
  <si>
    <t>SALE-368</t>
  </si>
  <si>
    <t>SALE-369</t>
  </si>
  <si>
    <t>SALE-370</t>
  </si>
  <si>
    <t>SALE-371</t>
  </si>
  <si>
    <t>SALE-372</t>
  </si>
  <si>
    <t>SALE-373</t>
  </si>
  <si>
    <t>CUST-1161</t>
  </si>
  <si>
    <t>SALE-374</t>
  </si>
  <si>
    <t>CUST-1469</t>
  </si>
  <si>
    <t>SALE-375</t>
  </si>
  <si>
    <t>SALE-376</t>
  </si>
  <si>
    <t>CUST-1120</t>
  </si>
  <si>
    <t>SALE-377</t>
  </si>
  <si>
    <t>CUST-1455</t>
  </si>
  <si>
    <t>SALE-378</t>
  </si>
  <si>
    <t>CUST-1125</t>
  </si>
  <si>
    <t>SALE-379</t>
  </si>
  <si>
    <t>SALE-380</t>
  </si>
  <si>
    <t>SALE-381</t>
  </si>
  <si>
    <t>SALE-382</t>
  </si>
  <si>
    <t>CUST-1208</t>
  </si>
  <si>
    <t>SALE-383</t>
  </si>
  <si>
    <t>SALE-384</t>
  </si>
  <si>
    <t>SALE-385</t>
  </si>
  <si>
    <t>SALE-386</t>
  </si>
  <si>
    <t>SALE-387</t>
  </si>
  <si>
    <t>SALE-388</t>
  </si>
  <si>
    <t>CUST-1000</t>
  </si>
  <si>
    <t>SALE-389</t>
  </si>
  <si>
    <t>CUST-1347</t>
  </si>
  <si>
    <t>SALE-390</t>
  </si>
  <si>
    <t>CUST-1089</t>
  </si>
  <si>
    <t>SALE-391</t>
  </si>
  <si>
    <t>SALE-392</t>
  </si>
  <si>
    <t>SALE-393</t>
  </si>
  <si>
    <t>SALE-394</t>
  </si>
  <si>
    <t>SALE-395</t>
  </si>
  <si>
    <t>SALE-396</t>
  </si>
  <si>
    <t>CUST-1015</t>
  </si>
  <si>
    <t>SALE-397</t>
  </si>
  <si>
    <t>SALE-398</t>
  </si>
  <si>
    <t>CUST-1206</t>
  </si>
  <si>
    <t>SALE-399</t>
  </si>
  <si>
    <t>SALE-400</t>
  </si>
  <si>
    <t>SALE-401</t>
  </si>
  <si>
    <t>SALE-402</t>
  </si>
  <si>
    <t>CUST-1296</t>
  </si>
  <si>
    <t>SALE-403</t>
  </si>
  <si>
    <t>SALE-404</t>
  </si>
  <si>
    <t>CUST-1379</t>
  </si>
  <si>
    <t>SALE-405</t>
  </si>
  <si>
    <t>SALE-406</t>
  </si>
  <si>
    <t>CUST-1050</t>
  </si>
  <si>
    <t>SALE-407</t>
  </si>
  <si>
    <t>CUST-1413</t>
  </si>
  <si>
    <t>SALE-408</t>
  </si>
  <si>
    <t>CUST-1039</t>
  </si>
  <si>
    <t>SALE-409</t>
  </si>
  <si>
    <t>SALE-410</t>
  </si>
  <si>
    <t>CUST-1391</t>
  </si>
  <si>
    <t>SALE-411</t>
  </si>
  <si>
    <t>CUST-1043</t>
  </si>
  <si>
    <t>SALE-412</t>
  </si>
  <si>
    <t>SALE-413</t>
  </si>
  <si>
    <t>SALE-414</t>
  </si>
  <si>
    <t>CUST-1006</t>
  </si>
  <si>
    <t>SALE-415</t>
  </si>
  <si>
    <t>SALE-416</t>
  </si>
  <si>
    <t>SALE-417</t>
  </si>
  <si>
    <t>CUST-1383</t>
  </si>
  <si>
    <t>SALE-418</t>
  </si>
  <si>
    <t>SALE-419</t>
  </si>
  <si>
    <t>SALE-420</t>
  </si>
  <si>
    <t>SALE-421</t>
  </si>
  <si>
    <t>SALE-422</t>
  </si>
  <si>
    <t>SALE-423</t>
  </si>
  <si>
    <t>CUST-1145</t>
  </si>
  <si>
    <t>SALE-424</t>
  </si>
  <si>
    <t>SALE-425</t>
  </si>
  <si>
    <t>SALE-426</t>
  </si>
  <si>
    <t>SALE-427</t>
  </si>
  <si>
    <t>CUST-1181</t>
  </si>
  <si>
    <t>SALE-428</t>
  </si>
  <si>
    <t>SALE-429</t>
  </si>
  <si>
    <t>SALE-430</t>
  </si>
  <si>
    <t>CUST-1001</t>
  </si>
  <si>
    <t>SALE-431</t>
  </si>
  <si>
    <t>SALE-432</t>
  </si>
  <si>
    <t>SALE-433</t>
  </si>
  <si>
    <t>CUST-1114</t>
  </si>
  <si>
    <t>SALE-434</t>
  </si>
  <si>
    <t>SALE-435</t>
  </si>
  <si>
    <t>CUST-1288</t>
  </si>
  <si>
    <t>SALE-436</t>
  </si>
  <si>
    <t>CUST-1053</t>
  </si>
  <si>
    <t>SALE-437</t>
  </si>
  <si>
    <t>SALE-438</t>
  </si>
  <si>
    <t>CUST-1159</t>
  </si>
  <si>
    <t>SALE-439</t>
  </si>
  <si>
    <t>CUST-1098</t>
  </si>
  <si>
    <t>SALE-440</t>
  </si>
  <si>
    <t>SALE-441</t>
  </si>
  <si>
    <t>SALE-442</t>
  </si>
  <si>
    <t>SALE-443</t>
  </si>
  <si>
    <t>SALE-444</t>
  </si>
  <si>
    <t>CUST-1488</t>
  </si>
  <si>
    <t>SALE-445</t>
  </si>
  <si>
    <t>CUST-1345</t>
  </si>
  <si>
    <t>SALE-446</t>
  </si>
  <si>
    <t>SALE-447</t>
  </si>
  <si>
    <t>SALE-448</t>
  </si>
  <si>
    <t>SALE-449</t>
  </si>
  <si>
    <t>CUST-1071</t>
  </si>
  <si>
    <t>SALE-450</t>
  </si>
  <si>
    <t>CUST-1477</t>
  </si>
  <si>
    <t>SALE-451</t>
  </si>
  <si>
    <t>CUST-1422</t>
  </si>
  <si>
    <t>SALE-452</t>
  </si>
  <si>
    <t>SALE-453</t>
  </si>
  <si>
    <t>CUST-1127</t>
  </si>
  <si>
    <t>SALE-454</t>
  </si>
  <si>
    <t>SALE-455</t>
  </si>
  <si>
    <t>SALE-456</t>
  </si>
  <si>
    <t>CUST-1215</t>
  </si>
  <si>
    <t>SALE-457</t>
  </si>
  <si>
    <t>CUST-1229</t>
  </si>
  <si>
    <t>SALE-458</t>
  </si>
  <si>
    <t>CUST-1205</t>
  </si>
  <si>
    <t>SALE-459</t>
  </si>
  <si>
    <t>SALE-460</t>
  </si>
  <si>
    <t>SALE-461</t>
  </si>
  <si>
    <t>CUST-1129</t>
  </si>
  <si>
    <t>SALE-462</t>
  </si>
  <si>
    <t>CUST-1265</t>
  </si>
  <si>
    <t>SALE-463</t>
  </si>
  <si>
    <t>CUST-1163</t>
  </si>
  <si>
    <t>SALE-464</t>
  </si>
  <si>
    <t>CUST-1300</t>
  </si>
  <si>
    <t>SALE-465</t>
  </si>
  <si>
    <t>SALE-466</t>
  </si>
  <si>
    <t>SALE-467</t>
  </si>
  <si>
    <t>CUST-1366</t>
  </si>
  <si>
    <t>SALE-468</t>
  </si>
  <si>
    <t>SALE-469</t>
  </si>
  <si>
    <t>SALE-470</t>
  </si>
  <si>
    <t>SALE-471</t>
  </si>
  <si>
    <t>SALE-472</t>
  </si>
  <si>
    <t>CUST-1197</t>
  </si>
  <si>
    <t>SALE-473</t>
  </si>
  <si>
    <t>CUST-1384</t>
  </si>
  <si>
    <t>SALE-474</t>
  </si>
  <si>
    <t>SALE-475</t>
  </si>
  <si>
    <t>CUST-1166</t>
  </si>
  <si>
    <t>SALE-476</t>
  </si>
  <si>
    <t>SALE-477</t>
  </si>
  <si>
    <t>SALE-478</t>
  </si>
  <si>
    <t>SALE-479</t>
  </si>
  <si>
    <t>SALE-480</t>
  </si>
  <si>
    <t>SALE-481</t>
  </si>
  <si>
    <t>SALE-482</t>
  </si>
  <si>
    <t>SALE-483</t>
  </si>
  <si>
    <t>SALE-484</t>
  </si>
  <si>
    <t>SALE-485</t>
  </si>
  <si>
    <t>SALE-486</t>
  </si>
  <si>
    <t>SALE-487</t>
  </si>
  <si>
    <t>SALE-488</t>
  </si>
  <si>
    <t>SALE-489</t>
  </si>
  <si>
    <t>SALE-490</t>
  </si>
  <si>
    <t>CUST-1418</t>
  </si>
  <si>
    <t>SALE-491</t>
  </si>
  <si>
    <t>CUST-1223</t>
  </si>
  <si>
    <t>SALE-492</t>
  </si>
  <si>
    <t>CUST-1156</t>
  </si>
  <si>
    <t>SALE-493</t>
  </si>
  <si>
    <t>SALE-494</t>
  </si>
  <si>
    <t>SALE-495</t>
  </si>
  <si>
    <t>SALE-496</t>
  </si>
  <si>
    <t>CUST-1232</t>
  </si>
  <si>
    <t>PROD-95</t>
  </si>
  <si>
    <t>SALE-497</t>
  </si>
  <si>
    <t>SALE-498</t>
  </si>
  <si>
    <t>CUST-1146</t>
  </si>
  <si>
    <t>SALE-499</t>
  </si>
  <si>
    <t>CUST-1011</t>
  </si>
  <si>
    <t>SALE-500</t>
  </si>
  <si>
    <t>CUST-1445</t>
  </si>
  <si>
    <t>SALE-501</t>
  </si>
  <si>
    <t>SALE-502</t>
  </si>
  <si>
    <t>SALE-503</t>
  </si>
  <si>
    <t>SALE-504</t>
  </si>
  <si>
    <t>CUST-1167</t>
  </si>
  <si>
    <t>SALE-505</t>
  </si>
  <si>
    <t>SALE-506</t>
  </si>
  <si>
    <t>SALE-507</t>
  </si>
  <si>
    <t>CUST-1212</t>
  </si>
  <si>
    <t>SALE-508</t>
  </si>
  <si>
    <t>SALE-509</t>
  </si>
  <si>
    <t>CUST-1311</t>
  </si>
  <si>
    <t>SALE-510</t>
  </si>
  <si>
    <t>SALE-511</t>
  </si>
  <si>
    <t>CUST-1352</t>
  </si>
  <si>
    <t>SALE-512</t>
  </si>
  <si>
    <t>SALE-513</t>
  </si>
  <si>
    <t>CUST-1365</t>
  </si>
  <si>
    <t>SALE-514</t>
  </si>
  <si>
    <t>SALE-515</t>
  </si>
  <si>
    <t>CUST-1160</t>
  </si>
  <si>
    <t>SALE-516</t>
  </si>
  <si>
    <t>SALE-517</t>
  </si>
  <si>
    <t>SALE-518</t>
  </si>
  <si>
    <t>CUST-1362</t>
  </si>
  <si>
    <t>SALE-519</t>
  </si>
  <si>
    <t>CUST-1233</t>
  </si>
  <si>
    <t>SALE-520</t>
  </si>
  <si>
    <t>SALE-521</t>
  </si>
  <si>
    <t>SALE-522</t>
  </si>
  <si>
    <t>CUST-1261</t>
  </si>
  <si>
    <t>SALE-523</t>
  </si>
  <si>
    <t>CUST-1286</t>
  </si>
  <si>
    <t>SALE-524</t>
  </si>
  <si>
    <t>CUST-1100</t>
  </si>
  <si>
    <t>SALE-525</t>
  </si>
  <si>
    <t>SALE-526</t>
  </si>
  <si>
    <t>CUST-1228</t>
  </si>
  <si>
    <t>SALE-527</t>
  </si>
  <si>
    <t>SALE-528</t>
  </si>
  <si>
    <t>CUST-1092</t>
  </si>
  <si>
    <t>SALE-529</t>
  </si>
  <si>
    <t>SALE-530</t>
  </si>
  <si>
    <t>SALE-531</t>
  </si>
  <si>
    <t>SALE-532</t>
  </si>
  <si>
    <t>SALE-533</t>
  </si>
  <si>
    <t>SALE-534</t>
  </si>
  <si>
    <t>SALE-535</t>
  </si>
  <si>
    <t>CUST-1032</t>
  </si>
  <si>
    <t>SALE-536</t>
  </si>
  <si>
    <t>SALE-537</t>
  </si>
  <si>
    <t>SALE-538</t>
  </si>
  <si>
    <t>CUST-1388</t>
  </si>
  <si>
    <t>SALE-539</t>
  </si>
  <si>
    <t>SALE-540</t>
  </si>
  <si>
    <t>CUST-1235</t>
  </si>
  <si>
    <t>SALE-541</t>
  </si>
  <si>
    <t>SALE-542</t>
  </si>
  <si>
    <t>CUST-1204</t>
  </si>
  <si>
    <t>SALE-543</t>
  </si>
  <si>
    <t>SALE-544</t>
  </si>
  <si>
    <t>SALE-545</t>
  </si>
  <si>
    <t>SALE-546</t>
  </si>
  <si>
    <t>SALE-547</t>
  </si>
  <si>
    <t>CUST-1046</t>
  </si>
  <si>
    <t>SALE-548</t>
  </si>
  <si>
    <t>CUST-1123</t>
  </si>
  <si>
    <t>SALE-549</t>
  </si>
  <si>
    <t>CUST-1157</t>
  </si>
  <si>
    <t>SALE-550</t>
  </si>
  <si>
    <t>SALE-551</t>
  </si>
  <si>
    <t>SALE-552</t>
  </si>
  <si>
    <t>SALE-553</t>
  </si>
  <si>
    <t>CUST-1057</t>
  </si>
  <si>
    <t>SALE-554</t>
  </si>
  <si>
    <t>CUST-1270</t>
  </si>
  <si>
    <t>SALE-555</t>
  </si>
  <si>
    <t>CUST-1278</t>
  </si>
  <si>
    <t>SALE-556</t>
  </si>
  <si>
    <t>SALE-557</t>
  </si>
  <si>
    <t>CUST-1062</t>
  </si>
  <si>
    <t>SALE-558</t>
  </si>
  <si>
    <t>SALE-559</t>
  </si>
  <si>
    <t>CUST-1389</t>
  </si>
  <si>
    <t>SALE-560</t>
  </si>
  <si>
    <t>CUST-1188</t>
  </si>
  <si>
    <t>SALE-561</t>
  </si>
  <si>
    <t>SALE-562</t>
  </si>
  <si>
    <t>CUST-1026</t>
  </si>
  <si>
    <t>SALE-563</t>
  </si>
  <si>
    <t>SALE-564</t>
  </si>
  <si>
    <t>CUST-1452</t>
  </si>
  <si>
    <t>SALE-565</t>
  </si>
  <si>
    <t>CUST-1149</t>
  </si>
  <si>
    <t>SALE-566</t>
  </si>
  <si>
    <t>SALE-567</t>
  </si>
  <si>
    <t>SALE-568</t>
  </si>
  <si>
    <t>CUST-1328</t>
  </si>
  <si>
    <t>SALE-569</t>
  </si>
  <si>
    <t>SALE-570</t>
  </si>
  <si>
    <t>CUST-1461</t>
  </si>
  <si>
    <t>SALE-571</t>
  </si>
  <si>
    <t>CUST-1284</t>
  </si>
  <si>
    <t>SALE-572</t>
  </si>
  <si>
    <t>CUST-1040</t>
  </si>
  <si>
    <t>SALE-573</t>
  </si>
  <si>
    <t>SALE-574</t>
  </si>
  <si>
    <t>SALE-575</t>
  </si>
  <si>
    <t>SALE-576</t>
  </si>
  <si>
    <t>SALE-577</t>
  </si>
  <si>
    <t>SALE-578</t>
  </si>
  <si>
    <t>SALE-579</t>
  </si>
  <si>
    <t>SALE-580</t>
  </si>
  <si>
    <t>CUST-1242</t>
  </si>
  <si>
    <t>SALE-581</t>
  </si>
  <si>
    <t>SALE-582</t>
  </si>
  <si>
    <t>SALE-583</t>
  </si>
  <si>
    <t>SALE-584</t>
  </si>
  <si>
    <t>SALE-585</t>
  </si>
  <si>
    <t>SALE-586</t>
  </si>
  <si>
    <t>SALE-587</t>
  </si>
  <si>
    <t>CUST-1147</t>
  </si>
  <si>
    <t>SALE-588</t>
  </si>
  <si>
    <t>SALE-589</t>
  </si>
  <si>
    <t>PROD-96</t>
  </si>
  <si>
    <t>SALE-590</t>
  </si>
  <si>
    <t>SALE-591</t>
  </si>
  <si>
    <t>SALE-592</t>
  </si>
  <si>
    <t>SALE-593</t>
  </si>
  <si>
    <t>SALE-594</t>
  </si>
  <si>
    <t>SALE-595</t>
  </si>
  <si>
    <t>CUST-1173</t>
  </si>
  <si>
    <t>SALE-596</t>
  </si>
  <si>
    <t>CUST-1202</t>
  </si>
  <si>
    <t>SALE-597</t>
  </si>
  <si>
    <t>SALE-598</t>
  </si>
  <si>
    <t>SALE-599</t>
  </si>
  <si>
    <t>CUST-1339</t>
  </si>
  <si>
    <t>SALE-600</t>
  </si>
  <si>
    <t>SALE-601</t>
  </si>
  <si>
    <t>SALE-602</t>
  </si>
  <si>
    <t>SALE-603</t>
  </si>
  <si>
    <t>SALE-604</t>
  </si>
  <si>
    <t>SALE-605</t>
  </si>
  <si>
    <t>SALE-606</t>
  </si>
  <si>
    <t>SALE-607</t>
  </si>
  <si>
    <t>CUST-1430</t>
  </si>
  <si>
    <t>SALE-608</t>
  </si>
  <si>
    <t>CUST-1317</t>
  </si>
  <si>
    <t>SALE-609</t>
  </si>
  <si>
    <t>SALE-610</t>
  </si>
  <si>
    <t>SALE-611</t>
  </si>
  <si>
    <t>SALE-612</t>
  </si>
  <si>
    <t>SALE-613</t>
  </si>
  <si>
    <t>CUST-1425</t>
  </si>
  <si>
    <t>SALE-614</t>
  </si>
  <si>
    <t>CUST-1491</t>
  </si>
  <si>
    <t>SALE-615</t>
  </si>
  <si>
    <t>SALE-616</t>
  </si>
  <si>
    <t>SALE-617</t>
  </si>
  <si>
    <t>SALE-618</t>
  </si>
  <si>
    <t>SALE-619</t>
  </si>
  <si>
    <t>SALE-620</t>
  </si>
  <si>
    <t>CUST-1117</t>
  </si>
  <si>
    <t>SALE-621</t>
  </si>
  <si>
    <t>CUST-1353</t>
  </si>
  <si>
    <t>SALE-622</t>
  </si>
  <si>
    <t>CUST-1036</t>
  </si>
  <si>
    <t>SALE-623</t>
  </si>
  <si>
    <t>SALE-624</t>
  </si>
  <si>
    <t>CUST-1059</t>
  </si>
  <si>
    <t>SALE-625</t>
  </si>
  <si>
    <t>SALE-626</t>
  </si>
  <si>
    <t>SALE-627</t>
  </si>
  <si>
    <t>SALE-628</t>
  </si>
  <si>
    <t>SALE-629</t>
  </si>
  <si>
    <t>SALE-630</t>
  </si>
  <si>
    <t>SALE-631</t>
  </si>
  <si>
    <t>SALE-632</t>
  </si>
  <si>
    <t>SALE-633</t>
  </si>
  <si>
    <t>SALE-634</t>
  </si>
  <si>
    <t>SALE-635</t>
  </si>
  <si>
    <t>CUST-1411</t>
  </si>
  <si>
    <t>SALE-636</t>
  </si>
  <si>
    <t>SALE-637</t>
  </si>
  <si>
    <t>SALE-638</t>
  </si>
  <si>
    <t>CUST-1390</t>
  </si>
  <si>
    <t>SALE-639</t>
  </si>
  <si>
    <t>CUST-1336</t>
  </si>
  <si>
    <t>SALE-640</t>
  </si>
  <si>
    <t>CUST-1410</t>
  </si>
  <si>
    <t>SALE-641</t>
  </si>
  <si>
    <t>SALE-642</t>
  </si>
  <si>
    <t>SALE-643</t>
  </si>
  <si>
    <t>SALE-644</t>
  </si>
  <si>
    <t>SALE-645</t>
  </si>
  <si>
    <t>SALE-646</t>
  </si>
  <si>
    <t>SALE-647</t>
  </si>
  <si>
    <t>SALE-648</t>
  </si>
  <si>
    <t>SALE-649</t>
  </si>
  <si>
    <t>CUST-1402</t>
  </si>
  <si>
    <t>SALE-650</t>
  </si>
  <si>
    <t>SALE-651</t>
  </si>
  <si>
    <t>SALE-652</t>
  </si>
  <si>
    <t>SALE-653</t>
  </si>
  <si>
    <t>CUST-1440</t>
  </si>
  <si>
    <t>SALE-654</t>
  </si>
  <si>
    <t>CUST-1376</t>
  </si>
  <si>
    <t>SALE-655</t>
  </si>
  <si>
    <t>SALE-656</t>
  </si>
  <si>
    <t>SALE-657</t>
  </si>
  <si>
    <t>SALE-658</t>
  </si>
  <si>
    <t>CUST-1055</t>
  </si>
  <si>
    <t>SALE-659</t>
  </si>
  <si>
    <t>SALE-660</t>
  </si>
  <si>
    <t>CUST-1180</t>
  </si>
  <si>
    <t>SALE-661</t>
  </si>
  <si>
    <t>SALE-662</t>
  </si>
  <si>
    <t>CUST-1354</t>
  </si>
  <si>
    <t>SALE-663</t>
  </si>
  <si>
    <t>SALE-664</t>
  </si>
  <si>
    <t>SALE-665</t>
  </si>
  <si>
    <t>CUST-1048</t>
  </si>
  <si>
    <t>SALE-666</t>
  </si>
  <si>
    <t>SALE-667</t>
  </si>
  <si>
    <t>CUST-1051</t>
  </si>
  <si>
    <t>SALE-668</t>
  </si>
  <si>
    <t>SALE-669</t>
  </si>
  <si>
    <t>SALE-670</t>
  </si>
  <si>
    <t>SALE-671</t>
  </si>
  <si>
    <t>SALE-672</t>
  </si>
  <si>
    <t>CUST-1486</t>
  </si>
  <si>
    <t>SALE-673</t>
  </si>
  <si>
    <t>SALE-674</t>
  </si>
  <si>
    <t>SALE-675</t>
  </si>
  <si>
    <t>SALE-676</t>
  </si>
  <si>
    <t>SALE-677</t>
  </si>
  <si>
    <t>CUST-1177</t>
  </si>
  <si>
    <t>SALE-678</t>
  </si>
  <si>
    <t>SALE-679</t>
  </si>
  <si>
    <t>SALE-680</t>
  </si>
  <si>
    <t>SALE-681</t>
  </si>
  <si>
    <t>SALE-682</t>
  </si>
  <si>
    <t>CUST-1281</t>
  </si>
  <si>
    <t>SALE-683</t>
  </si>
  <si>
    <t>CUST-1357</t>
  </si>
  <si>
    <t>SALE-684</t>
  </si>
  <si>
    <t>CUST-1192</t>
  </si>
  <si>
    <t>SALE-685</t>
  </si>
  <si>
    <t>CUST-1456</t>
  </si>
  <si>
    <t>SALE-686</t>
  </si>
  <si>
    <t>SALE-687</t>
  </si>
  <si>
    <t>SALE-688</t>
  </si>
  <si>
    <t>SALE-689</t>
  </si>
  <si>
    <t>SALE-690</t>
  </si>
  <si>
    <t>SALE-691</t>
  </si>
  <si>
    <t>CUST-1124</t>
  </si>
  <si>
    <t>SALE-692</t>
  </si>
  <si>
    <t>SALE-693</t>
  </si>
  <si>
    <t>SALE-694</t>
  </si>
  <si>
    <t>SALE-695</t>
  </si>
  <si>
    <t>CUST-1351</t>
  </si>
  <si>
    <t>SALE-696</t>
  </si>
  <si>
    <t>SALE-697</t>
  </si>
  <si>
    <t>CUST-1139</t>
  </si>
  <si>
    <t>SALE-698</t>
  </si>
  <si>
    <t>SALE-699</t>
  </si>
  <si>
    <t>SALE-700</t>
  </si>
  <si>
    <t>CUST-1285</t>
  </si>
  <si>
    <t>SALE-701</t>
  </si>
  <si>
    <t>SALE-702</t>
  </si>
  <si>
    <t>SALE-703</t>
  </si>
  <si>
    <t>CUST-1196</t>
  </si>
  <si>
    <t>SALE-704</t>
  </si>
  <si>
    <t>CUST-1482</t>
  </si>
  <si>
    <t>SALE-705</t>
  </si>
  <si>
    <t>CUST-1151</t>
  </si>
  <si>
    <t>SALE-706</t>
  </si>
  <si>
    <t>SALE-707</t>
  </si>
  <si>
    <t>SALE-708</t>
  </si>
  <si>
    <t>CUST-1446</t>
  </si>
  <si>
    <t>SALE-709</t>
  </si>
  <si>
    <t>SALE-710</t>
  </si>
  <si>
    <t>SALE-711</t>
  </si>
  <si>
    <t>SALE-712</t>
  </si>
  <si>
    <t>SALE-713</t>
  </si>
  <si>
    <t>CUST-1024</t>
  </si>
  <si>
    <t>SALE-714</t>
  </si>
  <si>
    <t>CUST-1380</t>
  </si>
  <si>
    <t>SALE-715</t>
  </si>
  <si>
    <t>CUST-1274</t>
  </si>
  <si>
    <t>SALE-716</t>
  </si>
  <si>
    <t>SALE-717</t>
  </si>
  <si>
    <t>SALE-718</t>
  </si>
  <si>
    <t>CUST-1497</t>
  </si>
  <si>
    <t>SALE-719</t>
  </si>
  <si>
    <t>SALE-720</t>
  </si>
  <si>
    <t>SALE-721</t>
  </si>
  <si>
    <t>SALE-722</t>
  </si>
  <si>
    <t>SALE-723</t>
  </si>
  <si>
    <t>CUST-1341</t>
  </si>
  <si>
    <t>SALE-724</t>
  </si>
  <si>
    <t>SALE-725</t>
  </si>
  <si>
    <t>SALE-726</t>
  </si>
  <si>
    <t>CUST-1130</t>
  </si>
  <si>
    <t>SALE-727</t>
  </si>
  <si>
    <t>CUST-1387</t>
  </si>
  <si>
    <t>SALE-728</t>
  </si>
  <si>
    <t>SALE-729</t>
  </si>
  <si>
    <t>SALE-730</t>
  </si>
  <si>
    <t>CUST-1385</t>
  </si>
  <si>
    <t>SALE-731</t>
  </si>
  <si>
    <t>SALE-732</t>
  </si>
  <si>
    <t>SALE-733</t>
  </si>
  <si>
    <t>CUST-1330</t>
  </si>
  <si>
    <t>SALE-734</t>
  </si>
  <si>
    <t>SALE-735</t>
  </si>
  <si>
    <t>CUST-1355</t>
  </si>
  <si>
    <t>SALE-736</t>
  </si>
  <si>
    <t>CUST-1342</t>
  </si>
  <si>
    <t>SALE-737</t>
  </si>
  <si>
    <t>SALE-738</t>
  </si>
  <si>
    <t>SALE-739</t>
  </si>
  <si>
    <t>SALE-740</t>
  </si>
  <si>
    <t>SALE-741</t>
  </si>
  <si>
    <t>SALE-742</t>
  </si>
  <si>
    <t>SALE-743</t>
  </si>
  <si>
    <t>CUST-1172</t>
  </si>
  <si>
    <t>SALE-744</t>
  </si>
  <si>
    <t>SALE-745</t>
  </si>
  <si>
    <t>SALE-746</t>
  </si>
  <si>
    <t>SALE-747</t>
  </si>
  <si>
    <t>CUST-1122</t>
  </si>
  <si>
    <t>SALE-748</t>
  </si>
  <si>
    <t>SALE-749</t>
  </si>
  <si>
    <t>SALE-750</t>
  </si>
  <si>
    <t>SALE-751</t>
  </si>
  <si>
    <t>SALE-752</t>
  </si>
  <si>
    <t>SALE-753</t>
  </si>
  <si>
    <t>SALE-754</t>
  </si>
  <si>
    <t>SALE-755</t>
  </si>
  <si>
    <t>SALE-756</t>
  </si>
  <si>
    <t>SALE-757</t>
  </si>
  <si>
    <t>SALE-758</t>
  </si>
  <si>
    <t>SALE-759</t>
  </si>
  <si>
    <t>CUST-1271</t>
  </si>
  <si>
    <t>SALE-760</t>
  </si>
  <si>
    <t>CUST-1005</t>
  </si>
  <si>
    <t>SALE-761</t>
  </si>
  <si>
    <t>SALE-762</t>
  </si>
  <si>
    <t>SALE-763</t>
  </si>
  <si>
    <t>SALE-764</t>
  </si>
  <si>
    <t>SALE-765</t>
  </si>
  <si>
    <t>SALE-766</t>
  </si>
  <si>
    <t>SALE-767</t>
  </si>
  <si>
    <t>SALE-768</t>
  </si>
  <si>
    <t>SALE-769</t>
  </si>
  <si>
    <t>SALE-770</t>
  </si>
  <si>
    <t>SALE-771</t>
  </si>
  <si>
    <t>CUST-1247</t>
  </si>
  <si>
    <t>SALE-772</t>
  </si>
  <si>
    <t>CUST-1350</t>
  </si>
  <si>
    <t>SALE-773</t>
  </si>
  <si>
    <t>SALE-774</t>
  </si>
  <si>
    <t>SALE-775</t>
  </si>
  <si>
    <t>SALE-776</t>
  </si>
  <si>
    <t>SALE-777</t>
  </si>
  <si>
    <t>CUST-1363</t>
  </si>
  <si>
    <t>SALE-778</t>
  </si>
  <si>
    <t>SALE-779</t>
  </si>
  <si>
    <t>SALE-780</t>
  </si>
  <si>
    <t>SALE-781</t>
  </si>
  <si>
    <t>SALE-782</t>
  </si>
  <si>
    <t>SALE-783</t>
  </si>
  <si>
    <t>CUST-1474</t>
  </si>
  <si>
    <t>SALE-784</t>
  </si>
  <si>
    <t>SALE-785</t>
  </si>
  <si>
    <t>SALE-786</t>
  </si>
  <si>
    <t>CUST-1292</t>
  </si>
  <si>
    <t>SALE-787</t>
  </si>
  <si>
    <t>SALE-788</t>
  </si>
  <si>
    <t>CUST-1475</t>
  </si>
  <si>
    <t>SALE-789</t>
  </si>
  <si>
    <t>SALE-790</t>
  </si>
  <si>
    <t>SALE-791</t>
  </si>
  <si>
    <t>SALE-792</t>
  </si>
  <si>
    <t>SALE-793</t>
  </si>
  <si>
    <t>SALE-794</t>
  </si>
  <si>
    <t>SALE-795</t>
  </si>
  <si>
    <t>SALE-796</t>
  </si>
  <si>
    <t>CUST-1052</t>
  </si>
  <si>
    <t>SALE-797</t>
  </si>
  <si>
    <t>CUST-1110</t>
  </si>
  <si>
    <t>SALE-798</t>
  </si>
  <si>
    <t>SALE-799</t>
  </si>
  <si>
    <t>SALE-800</t>
  </si>
  <si>
    <t>SALE-801</t>
  </si>
  <si>
    <t>SALE-802</t>
  </si>
  <si>
    <t>SALE-803</t>
  </si>
  <si>
    <t>SALE-804</t>
  </si>
  <si>
    <t>CUST-1306</t>
  </si>
  <si>
    <t>SALE-805</t>
  </si>
  <si>
    <t>SALE-806</t>
  </si>
  <si>
    <t>SALE-807</t>
  </si>
  <si>
    <t>SALE-808</t>
  </si>
  <si>
    <t>SALE-809</t>
  </si>
  <si>
    <t>SALE-810</t>
  </si>
  <si>
    <t>SALE-811</t>
  </si>
  <si>
    <t>SALE-812</t>
  </si>
  <si>
    <t>CUST-1230</t>
  </si>
  <si>
    <t>SALE-813</t>
  </si>
  <si>
    <t>SALE-814</t>
  </si>
  <si>
    <t>SALE-815</t>
  </si>
  <si>
    <t>SALE-816</t>
  </si>
  <si>
    <t>SALE-817</t>
  </si>
  <si>
    <t>CUST-1190</t>
  </si>
  <si>
    <t>SALE-818</t>
  </si>
  <si>
    <t>SALE-819</t>
  </si>
  <si>
    <t>SALE-820</t>
  </si>
  <si>
    <t>SALE-821</t>
  </si>
  <si>
    <t>SALE-822</t>
  </si>
  <si>
    <t>SALE-823</t>
  </si>
  <si>
    <t>CUST-1441</t>
  </si>
  <si>
    <t>SALE-824</t>
  </si>
  <si>
    <t>SALE-825</t>
  </si>
  <si>
    <t>SALE-826</t>
  </si>
  <si>
    <t>SALE-827</t>
  </si>
  <si>
    <t>SALE-828</t>
  </si>
  <si>
    <t>CUST-1356</t>
  </si>
  <si>
    <t>SALE-829</t>
  </si>
  <si>
    <t>SALE-830</t>
  </si>
  <si>
    <t>CUST-1283</t>
  </si>
  <si>
    <t>SALE-831</t>
  </si>
  <si>
    <t>SALE-832</t>
  </si>
  <si>
    <t>SALE-833</t>
  </si>
  <si>
    <t>SALE-834</t>
  </si>
  <si>
    <t>SALE-835</t>
  </si>
  <si>
    <t>SALE-836</t>
  </si>
  <si>
    <t>SALE-837</t>
  </si>
  <si>
    <t>SALE-838</t>
  </si>
  <si>
    <t>SALE-839</t>
  </si>
  <si>
    <t>SALE-840</t>
  </si>
  <si>
    <t>SALE-841</t>
  </si>
  <si>
    <t>SALE-842</t>
  </si>
  <si>
    <t>SALE-843</t>
  </si>
  <si>
    <t>SALE-844</t>
  </si>
  <si>
    <t>CUST-1457</t>
  </si>
  <si>
    <t>SALE-845</t>
  </si>
  <si>
    <t>SALE-846</t>
  </si>
  <si>
    <t>SALE-847</t>
  </si>
  <si>
    <t>SALE-848</t>
  </si>
  <si>
    <t>SALE-849</t>
  </si>
  <si>
    <t>SALE-850</t>
  </si>
  <si>
    <t>SALE-851</t>
  </si>
  <si>
    <t>SALE-852</t>
  </si>
  <si>
    <t>CUST-1259</t>
  </si>
  <si>
    <t>SALE-853</t>
  </si>
  <si>
    <t>CUST-1407</t>
  </si>
  <si>
    <t>SALE-854</t>
  </si>
  <si>
    <t>SALE-855</t>
  </si>
  <si>
    <t>CUST-1078</t>
  </si>
  <si>
    <t>SALE-856</t>
  </si>
  <si>
    <t>SALE-857</t>
  </si>
  <si>
    <t>SALE-858</t>
  </si>
  <si>
    <t>SALE-859</t>
  </si>
  <si>
    <t>SALE-860</t>
  </si>
  <si>
    <t>SALE-861</t>
  </si>
  <si>
    <t>SALE-862</t>
  </si>
  <si>
    <t>SALE-863</t>
  </si>
  <si>
    <t>SALE-864</t>
  </si>
  <si>
    <t>SALE-865</t>
  </si>
  <si>
    <t>SALE-866</t>
  </si>
  <si>
    <t>SALE-867</t>
  </si>
  <si>
    <t>CUST-1121</t>
  </si>
  <si>
    <t>SALE-868</t>
  </si>
  <si>
    <t>SALE-869</t>
  </si>
  <si>
    <t>CUST-1279</t>
  </si>
  <si>
    <t>SALE-870</t>
  </si>
  <si>
    <t>SALE-871</t>
  </si>
  <si>
    <t>SALE-872</t>
  </si>
  <si>
    <t>SALE-873</t>
  </si>
  <si>
    <t>SALE-874</t>
  </si>
  <si>
    <t>CUST-1195</t>
  </si>
  <si>
    <t>SALE-875</t>
  </si>
  <si>
    <t>SALE-876</t>
  </si>
  <si>
    <t>SALE-877</t>
  </si>
  <si>
    <t>SALE-878</t>
  </si>
  <si>
    <t>SALE-879</t>
  </si>
  <si>
    <t>SALE-880</t>
  </si>
  <si>
    <t>SALE-881</t>
  </si>
  <si>
    <t>SALE-882</t>
  </si>
  <si>
    <t>SALE-883</t>
  </si>
  <si>
    <t>SALE-884</t>
  </si>
  <si>
    <t>SALE-885</t>
  </si>
  <si>
    <t>SALE-886</t>
  </si>
  <si>
    <t>SALE-887</t>
  </si>
  <si>
    <t>SALE-888</t>
  </si>
  <si>
    <t>CUST-1465</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</si>
  <si>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</si>
  <si>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</si>
  <si>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</si>
  <si>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</si>
  <si>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</si>
  <si>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</si>
  <si>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</si>
  <si>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</si>
  <si>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</si>
  <si>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</si>
  <si>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</si>
  <si>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</si>
  <si>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</si>
  <si>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</si>
  <si>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</si>
  <si>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</si>
  <si>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</si>
  <si>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CUST-1392</t>
  </si>
  <si>
    <t>SALE-906</t>
  </si>
  <si>
    <t>CUST-1109</t>
  </si>
  <si>
    <t>SALE-907</t>
  </si>
  <si>
    <t>CUST-1268</t>
  </si>
  <si>
    <t>SALE-908</t>
  </si>
  <si>
    <t>SALE-909</t>
  </si>
  <si>
    <t>SALE-910</t>
  </si>
  <si>
    <t>SALE-911</t>
  </si>
  <si>
    <t>SALE-912</t>
  </si>
  <si>
    <t>CUST-1193</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</si>
  <si>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</si>
  <si>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</si>
  <si>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</si>
  <si>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</si>
  <si>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</si>
  <si>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</si>
  <si>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</si>
  <si>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</si>
  <si>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</si>
  <si>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</si>
  <si>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</si>
  <si>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</si>
  <si>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</si>
  <si>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</si>
  <si>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</si>
  <si>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</si>
  <si>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</si>
  <si>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</si>
  <si>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</si>
  <si>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</si>
  <si>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</si>
  <si>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CUST-1060</t>
  </si>
  <si>
    <t>SALE-934</t>
  </si>
  <si>
    <t>CUST-1245</t>
  </si>
  <si>
    <t>SALE-935</t>
  </si>
  <si>
    <t>SALE-936</t>
  </si>
  <si>
    <t>SALE-937</t>
  </si>
  <si>
    <t>SALE-938</t>
  </si>
  <si>
    <t>SALE-939</t>
  </si>
  <si>
    <t>CUST-1305</t>
  </si>
  <si>
    <t>SALE-940</t>
  </si>
  <si>
    <t>SALE-941</t>
  </si>
  <si>
    <t>SALE-942</t>
  </si>
  <si>
    <t>SALE-943</t>
  </si>
  <si>
    <t>SALE-944</t>
  </si>
  <si>
    <t>SALE-945</t>
  </si>
  <si>
    <t>SALE-946</t>
  </si>
  <si>
    <t>CUST-1140</t>
  </si>
  <si>
    <t>SALE-947</t>
  </si>
  <si>
    <t>SALE-948</t>
  </si>
  <si>
    <t>SALE-949</t>
  </si>
  <si>
    <t>SALE-950</t>
  </si>
  <si>
    <t>CUST-1309</t>
  </si>
  <si>
    <t>SALE-951</t>
  </si>
  <si>
    <t>CUST-1154</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</si>
  <si>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</si>
  <si>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</si>
  <si>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</si>
  <si>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</si>
  <si>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</si>
  <si>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</si>
  <si>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</si>
  <si>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</si>
  <si>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</si>
  <si>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</si>
  <si>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</si>
  <si>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</si>
  <si>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</si>
  <si>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</si>
  <si>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</si>
  <si>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</si>
  <si>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</si>
  <si>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</si>
  <si>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</si>
  <si>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</si>
  <si>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CUST-1280</t>
  </si>
  <si>
    <t>SALE-972</t>
  </si>
  <si>
    <t>SALE-973</t>
  </si>
  <si>
    <t>SALE-974</t>
  </si>
  <si>
    <t>CUST-1444</t>
  </si>
  <si>
    <t>SALE-975</t>
  </si>
  <si>
    <t>SALE-976</t>
  </si>
  <si>
    <t>CUST-1249</t>
  </si>
  <si>
    <t>SALE-977</t>
  </si>
  <si>
    <t>SALE-978</t>
  </si>
  <si>
    <t>SALE-979</t>
  </si>
  <si>
    <t>SALE-980</t>
  </si>
  <si>
    <t>SALE-981</t>
  </si>
  <si>
    <t>SALE-982</t>
  </si>
  <si>
    <t>SALE-983</t>
  </si>
  <si>
    <t>SALE-984</t>
  </si>
  <si>
    <t>SALE-985</t>
  </si>
  <si>
    <t>SALE-986</t>
  </si>
  <si>
    <t>SALE-987</t>
  </si>
  <si>
    <t>SALE-988</t>
  </si>
  <si>
    <t>CUST-1004</t>
  </si>
  <si>
    <t>SALE-989</t>
  </si>
  <si>
    <t>SALE-990</t>
  </si>
  <si>
    <t>SALE-991</t>
  </si>
  <si>
    <t>SALE-992</t>
  </si>
  <si>
    <t>SALE-993</t>
  </si>
  <si>
    <t>SALE-994</t>
  </si>
  <si>
    <t>SALE-995</t>
  </si>
  <si>
    <t>SALE-996</t>
  </si>
  <si>
    <t>SALE-997</t>
  </si>
  <si>
    <t>SALE-998</t>
  </si>
  <si>
    <t>SALE-999</t>
  </si>
  <si>
    <t>CUST-1421</t>
  </si>
  <si>
    <t>SALE-1000</t>
  </si>
  <si>
    <t>SALE-1001</t>
  </si>
  <si>
    <t>SALE-1002</t>
  </si>
  <si>
    <t>SALE-1003</t>
  </si>
  <si>
    <t>SALE-1004</t>
  </si>
  <si>
    <t>SALE-1005</t>
  </si>
  <si>
    <t>CUST-1194</t>
  </si>
  <si>
    <t>SALE-1006</t>
  </si>
  <si>
    <t>SALE-1007</t>
  </si>
  <si>
    <t>SALE-1008</t>
  </si>
  <si>
    <t>CUST-1426</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</si>
  <si>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</si>
  <si>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</si>
  <si>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</si>
  <si>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</si>
  <si>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</si>
  <si>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</si>
  <si>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</si>
  <si>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</si>
  <si>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</si>
  <si>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</si>
  <si>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</si>
  <si>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</si>
  <si>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</si>
  <si>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</si>
  <si>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</si>
  <si>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</si>
  <si>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</si>
  <si>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</si>
  <si>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</si>
  <si>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CUST-1436</t>
  </si>
  <si>
    <t>SALE-1028</t>
  </si>
  <si>
    <t>SALE-1029</t>
  </si>
  <si>
    <t>SALE-1030</t>
  </si>
  <si>
    <t>SALE-1031</t>
  </si>
  <si>
    <t>SALE-1032</t>
  </si>
  <si>
    <t>SALE-1033</t>
  </si>
  <si>
    <t>SALE-1034</t>
  </si>
  <si>
    <t>SALE-1035</t>
  </si>
  <si>
    <t>SALE-1036</t>
  </si>
  <si>
    <t>SALE-1037</t>
  </si>
  <si>
    <t>SALE-1038</t>
  </si>
  <si>
    <t>SALE-1039</t>
  </si>
  <si>
    <t>CUST-1155</t>
  </si>
  <si>
    <t>SALE-1040</t>
  </si>
  <si>
    <t>SALE-1041</t>
  </si>
  <si>
    <t>CUST-1310</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</si>
  <si>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</si>
  <si>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</si>
  <si>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</si>
  <si>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</si>
  <si>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</si>
  <si>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</si>
  <si>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</si>
  <si>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</si>
  <si>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</si>
  <si>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</si>
  <si>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</si>
  <si>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</si>
  <si>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</si>
  <si>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</si>
  <si>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</si>
  <si>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</si>
  <si>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</si>
  <si>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</si>
  <si>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CUST-1009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</si>
  <si>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</si>
  <si>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</si>
  <si>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</si>
  <si>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</si>
  <si>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</si>
  <si>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</si>
  <si>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</si>
  <si>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</si>
  <si>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</si>
  <si>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</si>
  <si>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</si>
  <si>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</si>
  <si>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</si>
  <si>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</si>
  <si>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</si>
  <si>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</si>
  <si>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CUST-1301</t>
  </si>
  <si>
    <t>SALE-1076</t>
  </si>
  <si>
    <t>CUST-1045</t>
  </si>
  <si>
    <t>SALE-1077</t>
  </si>
  <si>
    <t>SALE-1078</t>
  </si>
  <si>
    <t>CUST-1414</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</si>
  <si>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</si>
  <si>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</si>
  <si>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</si>
  <si>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</si>
  <si>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</si>
  <si>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</si>
  <si>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</si>
  <si>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</si>
  <si>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</si>
  <si>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</si>
  <si>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</si>
  <si>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</si>
  <si>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</si>
  <si>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</si>
  <si>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</si>
  <si>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</si>
  <si>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</si>
  <si>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</si>
  <si>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</si>
  <si>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</si>
  <si>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</si>
  <si>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</si>
  <si>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</si>
  <si>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</si>
  <si>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</si>
  <si>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CUST-1375</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</si>
  <si>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</si>
  <si>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</si>
  <si>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</si>
  <si>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</si>
  <si>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</si>
  <si>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</si>
  <si>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</si>
  <si>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</si>
  <si>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</si>
  <si>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</si>
  <si>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</si>
  <si>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</si>
  <si>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</si>
  <si>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</si>
  <si>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</si>
  <si>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</si>
  <si>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</si>
  <si>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</si>
  <si>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</si>
  <si>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</si>
  <si>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</si>
  <si>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CUST-1361</t>
  </si>
  <si>
    <t>SALE-1125</t>
  </si>
  <si>
    <t>SALE-1126</t>
  </si>
  <si>
    <t>SALE-1127</t>
  </si>
  <si>
    <t>SALE-1128</t>
  </si>
  <si>
    <t>SALE-1129</t>
  </si>
  <si>
    <t>SALE-1130</t>
  </si>
  <si>
    <t>SALE-1131</t>
  </si>
  <si>
    <t>SALE-1132</t>
  </si>
  <si>
    <t>SALE-1133</t>
  </si>
  <si>
    <t>SALE-1134</t>
  </si>
  <si>
    <t>SALE-1135</t>
  </si>
  <si>
    <t>SALE-1136</t>
  </si>
  <si>
    <t>CUST-1359</t>
  </si>
  <si>
    <t>SALE-1137</t>
  </si>
  <si>
    <t>SALE-1138</t>
  </si>
  <si>
    <t>SALE-1139</t>
  </si>
  <si>
    <t>SALE-1140</t>
  </si>
  <si>
    <t>CUST-1179</t>
  </si>
  <si>
    <t>SALE-1141</t>
  </si>
  <si>
    <t>SALE-1142</t>
  </si>
  <si>
    <t>SALE-1143</t>
  </si>
  <si>
    <t>SALE-1144</t>
  </si>
  <si>
    <t>SALE-1145</t>
  </si>
  <si>
    <t>CUST-1432</t>
  </si>
  <si>
    <t>SALE-1146</t>
  </si>
  <si>
    <t>SALE-1147</t>
  </si>
  <si>
    <t>SALE-1148</t>
  </si>
  <si>
    <t>SALE-1149</t>
  </si>
  <si>
    <t>SALE-1150</t>
  </si>
  <si>
    <t>SALE-1151</t>
  </si>
  <si>
    <t>SALE-1152</t>
  </si>
  <si>
    <t>CUST-1480</t>
  </si>
  <si>
    <t>SALE-1153</t>
  </si>
  <si>
    <t>SALE-1154</t>
  </si>
  <si>
    <t>SALE-1155</t>
  </si>
  <si>
    <t>CUST-1340</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</si>
  <si>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</si>
  <si>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</si>
  <si>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</si>
  <si>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</si>
  <si>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</si>
  <si>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</si>
  <si>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</si>
  <si>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</si>
  <si>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</si>
  <si>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</si>
  <si>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</si>
  <si>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</si>
  <si>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</si>
  <si>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</si>
  <si>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</si>
  <si>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</si>
  <si>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</si>
  <si>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</si>
  <si>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</si>
  <si>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</si>
  <si>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</si>
  <si>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</si>
  <si>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</si>
  <si>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</si>
  <si>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</si>
  <si>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</si>
  <si>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</si>
  <si>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</si>
  <si>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</si>
  <si>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</si>
  <si>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</si>
  <si>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</si>
  <si>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</si>
  <si>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</si>
  <si>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</si>
  <si>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</si>
  <si>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</si>
  <si>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</si>
  <si>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</si>
  <si>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</si>
  <si>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</si>
  <si>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</si>
  <si>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</si>
  <si>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</si>
  <si>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</si>
  <si>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</si>
  <si>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</si>
  <si>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</si>
  <si>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</si>
  <si>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</si>
  <si>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CUST-1400</t>
  </si>
  <si>
    <t>SALE-1206</t>
  </si>
  <si>
    <t>SALE-1207</t>
  </si>
  <si>
    <t>SALE-1208</t>
  </si>
  <si>
    <t>SALE-1209</t>
  </si>
  <si>
    <t>SALE-1210</t>
  </si>
  <si>
    <t>SALE-1211</t>
  </si>
  <si>
    <t>SALE-1212</t>
  </si>
  <si>
    <t>SALE-1213</t>
  </si>
  <si>
    <t>SALE-1214</t>
  </si>
  <si>
    <t>SALE-1215</t>
  </si>
  <si>
    <t>SALE-1216</t>
  </si>
  <si>
    <t>SALE-1217</t>
  </si>
  <si>
    <t>SALE-1218</t>
  </si>
  <si>
    <t>SALE-1219</t>
  </si>
  <si>
    <t>CUST-1030</t>
  </si>
  <si>
    <t>SALE-1220</t>
  </si>
  <si>
    <t>CUST-1313</t>
  </si>
  <si>
    <t>SALE-1221</t>
  </si>
  <si>
    <t>SALE-1222</t>
  </si>
  <si>
    <t>SALE-1223</t>
  </si>
  <si>
    <t>SALE-1224</t>
  </si>
  <si>
    <t>SALE-1225</t>
  </si>
  <si>
    <t>SALE-1226</t>
  </si>
  <si>
    <t>SALE-1227</t>
  </si>
  <si>
    <t>SALE-1228</t>
  </si>
  <si>
    <t>SALE-1229</t>
  </si>
  <si>
    <t>SALE-1230</t>
  </si>
  <si>
    <t>CUST-1018</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</si>
  <si>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</si>
  <si>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</si>
  <si>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</si>
  <si>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</si>
  <si>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</si>
  <si>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</si>
  <si>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</si>
  <si>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</si>
  <si>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</si>
  <si>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</si>
  <si>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</si>
  <si>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</si>
  <si>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</si>
  <si>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</si>
  <si>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</si>
  <si>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</si>
  <si>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</si>
  <si>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</si>
  <si>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</si>
  <si>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</si>
  <si>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</si>
  <si>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</si>
  <si>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</si>
  <si>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</si>
  <si>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</si>
  <si>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</si>
  <si>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CUST-1450</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</si>
  <si>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</si>
  <si>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</si>
  <si>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</si>
  <si>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</si>
  <si>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</si>
  <si>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</si>
  <si>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</si>
  <si>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</si>
  <si>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</si>
  <si>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</si>
  <si>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</si>
  <si>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</si>
  <si>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</si>
  <si>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</si>
  <si>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</si>
  <si>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</si>
  <si>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</si>
  <si>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</si>
  <si>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</si>
  <si>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</si>
  <si>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</si>
  <si>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CUST-1003</t>
  </si>
  <si>
    <t>SALE-1278</t>
  </si>
  <si>
    <t>SALE-1279</t>
  </si>
  <si>
    <t>SALE-1280</t>
  </si>
  <si>
    <t>SALE-1281</t>
  </si>
  <si>
    <t>SALE-1282</t>
  </si>
  <si>
    <t>SALE-1283</t>
  </si>
  <si>
    <t>SALE-1284</t>
  </si>
  <si>
    <t>SALE-1285</t>
  </si>
  <si>
    <t>SALE-1286</t>
  </si>
  <si>
    <t>SALE-1287</t>
  </si>
  <si>
    <t>SALE-1288</t>
  </si>
  <si>
    <t>SALE-1289</t>
  </si>
  <si>
    <t>SALE-1290</t>
  </si>
  <si>
    <t>SALE-1291</t>
  </si>
  <si>
    <t>SALE-1292</t>
  </si>
  <si>
    <t>CUST-1112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</si>
  <si>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</si>
  <si>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</si>
  <si>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</si>
  <si>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</si>
  <si>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</si>
  <si>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</si>
  <si>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</si>
  <si>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</si>
  <si>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</si>
  <si>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</si>
  <si>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</si>
  <si>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</si>
  <si>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</si>
  <si>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</si>
  <si>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</si>
  <si>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</si>
  <si>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</si>
  <si>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</si>
  <si>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</si>
  <si>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</si>
  <si>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</si>
  <si>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CUST-1021</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</si>
  <si>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</si>
  <si>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</si>
  <si>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</si>
  <si>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</si>
  <si>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</si>
  <si>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</si>
  <si>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</si>
  <si>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</si>
  <si>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</si>
  <si>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</si>
  <si>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</si>
  <si>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</si>
  <si>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</si>
  <si>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</si>
  <si>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</si>
  <si>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</si>
  <si>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</si>
  <si>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</si>
  <si>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</si>
  <si>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</si>
  <si>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</si>
  <si>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</si>
  <si>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</si>
  <si>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</si>
  <si>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</si>
  <si>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</si>
  <si>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</si>
  <si>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CUST-1439</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</si>
  <si>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</si>
  <si>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</si>
  <si>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</si>
  <si>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</si>
  <si>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</si>
  <si>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</si>
  <si>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</si>
  <si>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</si>
  <si>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</si>
  <si>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</si>
  <si>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</si>
  <si>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</si>
  <si>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</si>
  <si>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</si>
  <si>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</si>
  <si>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</si>
  <si>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</si>
  <si>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</si>
  <si>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</si>
  <si>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</si>
  <si>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</si>
  <si>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</si>
  <si>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</si>
  <si>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</si>
  <si>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</si>
  <si>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</si>
  <si>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</si>
  <si>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CUST-1299</t>
  </si>
  <si>
    <t>SALE-1368</t>
  </si>
  <si>
    <t>SALE-1369</t>
  </si>
  <si>
    <t>SALE-1370</t>
  </si>
  <si>
    <t>SALE-1371</t>
  </si>
  <si>
    <t>SALE-1372</t>
  </si>
  <si>
    <t>SALE-1373</t>
  </si>
  <si>
    <t>CUST-1254</t>
  </si>
  <si>
    <t>SALE-1374</t>
  </si>
  <si>
    <t>SALE-1375</t>
  </si>
  <si>
    <t>SALE-1376</t>
  </si>
  <si>
    <t>SALE-1377</t>
  </si>
  <si>
    <t>SALE-1378</t>
  </si>
  <si>
    <t>CUST-1064</t>
  </si>
  <si>
    <t>SALE-1379</t>
  </si>
  <si>
    <t>SALE-1380</t>
  </si>
  <si>
    <t>CUST-1090</t>
  </si>
  <si>
    <t>SALE-1381</t>
  </si>
  <si>
    <t>SALE-1382</t>
  </si>
  <si>
    <t>SALE-1383</t>
  </si>
  <si>
    <t>SALE-1384</t>
  </si>
  <si>
    <t>SALE-1385</t>
  </si>
  <si>
    <t>CUST-1227</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</si>
  <si>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</si>
  <si>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</si>
  <si>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</si>
  <si>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</si>
  <si>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</si>
  <si>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</si>
  <si>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</si>
  <si>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</si>
  <si>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</si>
  <si>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</si>
  <si>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</si>
  <si>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</si>
  <si>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</si>
  <si>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</si>
  <si>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</si>
  <si>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</si>
  <si>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</si>
  <si>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</si>
  <si>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</si>
  <si>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</si>
  <si>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</si>
  <si>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</si>
  <si>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</si>
  <si>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</si>
  <si>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</si>
  <si>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</si>
  <si>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</si>
  <si>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</si>
  <si>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</si>
  <si>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</si>
  <si>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</si>
  <si>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</si>
  <si>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</si>
  <si>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</si>
  <si>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</si>
  <si>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</si>
  <si>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</si>
  <si>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</si>
  <si>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</si>
  <si>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</si>
  <si>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</si>
  <si>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</si>
  <si>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</si>
  <si>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</si>
  <si>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</si>
  <si>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</si>
  <si>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CUST-1447</t>
  </si>
  <si>
    <t>SALE-1432</t>
  </si>
  <si>
    <t>SALE-1433</t>
  </si>
  <si>
    <t>SALE-1434</t>
  </si>
  <si>
    <t>SALE-1435</t>
  </si>
  <si>
    <t>SALE-1436</t>
  </si>
  <si>
    <t>CUST-1174</t>
  </si>
  <si>
    <t>SALE-1437</t>
  </si>
  <si>
    <t>SALE-1438</t>
  </si>
  <si>
    <t>SALE-1439</t>
  </si>
  <si>
    <t>CUST-1291</t>
  </si>
  <si>
    <t>SALE-1440</t>
  </si>
  <si>
    <t>SALE-1441</t>
  </si>
  <si>
    <t>CUST-1258</t>
  </si>
  <si>
    <t>SALE-1442</t>
  </si>
  <si>
    <t>SALE-1443</t>
  </si>
  <si>
    <t>SALE-1444</t>
  </si>
  <si>
    <t>SALE-1445</t>
  </si>
  <si>
    <t>SALE-1446</t>
  </si>
  <si>
    <t>SALE-1447</t>
  </si>
  <si>
    <t>SALE-1448</t>
  </si>
  <si>
    <t>SALE-1449</t>
  </si>
  <si>
    <t>SALE-1450</t>
  </si>
  <si>
    <t>SALE-1451</t>
  </si>
  <si>
    <t>SALE-1452</t>
  </si>
  <si>
    <t>SALE-1453</t>
  </si>
  <si>
    <t>SALE-1454</t>
  </si>
  <si>
    <t>SALE-1455</t>
  </si>
  <si>
    <t>CUST-1236</t>
  </si>
  <si>
    <t>SALE-1456</t>
  </si>
  <si>
    <t>SALE-1457</t>
  </si>
  <si>
    <t>CUST-1238</t>
  </si>
  <si>
    <t>SALE-1458</t>
  </si>
  <si>
    <t>SALE-1459</t>
  </si>
  <si>
    <t>SALE-1460</t>
  </si>
  <si>
    <t>SALE-1461</t>
  </si>
  <si>
    <t>SALE-1462</t>
  </si>
  <si>
    <t>SALE-1463</t>
  </si>
  <si>
    <t>SALE-1464</t>
  </si>
  <si>
    <t>SALE-1465</t>
  </si>
  <si>
    <t>SALE-1466</t>
  </si>
  <si>
    <t>CUST-1226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</si>
  <si>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</si>
  <si>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</si>
  <si>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</si>
  <si>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</si>
  <si>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</si>
  <si>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</si>
  <si>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</si>
  <si>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</si>
  <si>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</si>
  <si>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</si>
  <si>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</si>
  <si>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</si>
  <si>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</si>
  <si>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</si>
  <si>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</si>
  <si>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</si>
  <si>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</si>
  <si>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</si>
  <si>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</si>
  <si>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</si>
  <si>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</si>
  <si>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</si>
  <si>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</si>
  <si>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</si>
  <si>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</si>
  <si>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</si>
  <si>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</si>
  <si>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</si>
  <si>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</si>
  <si>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</si>
  <si>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CUST-1331</t>
  </si>
  <si>
    <t>SALE-1497</t>
  </si>
  <si>
    <t>SALE-1498</t>
  </si>
  <si>
    <t>SALE-1499</t>
  </si>
  <si>
    <t>SALE-1500</t>
  </si>
  <si>
    <t>SALE-1501</t>
  </si>
  <si>
    <t>SALE-1502</t>
  </si>
  <si>
    <t>SALE-1503</t>
  </si>
  <si>
    <t>SALE-1504</t>
  </si>
  <si>
    <t>SALE-1505</t>
  </si>
  <si>
    <t>SALE-1506</t>
  </si>
  <si>
    <t>SALE-1507</t>
  </si>
  <si>
    <t>SALE-1508</t>
  </si>
  <si>
    <t>SALE-1509</t>
  </si>
  <si>
    <t>SALE-1510</t>
  </si>
  <si>
    <t>SALE-1511</t>
  </si>
  <si>
    <t>CUST-1250</t>
  </si>
  <si>
    <t>SALE-1512</t>
  </si>
  <si>
    <t>SALE-1513</t>
  </si>
  <si>
    <t>SALE-1514</t>
  </si>
  <si>
    <t>SALE-1515</t>
  </si>
  <si>
    <t>SALE-1516</t>
  </si>
  <si>
    <t>SALE-1517</t>
  </si>
  <si>
    <t>SALE-1518</t>
  </si>
  <si>
    <t>SALE-1519</t>
  </si>
  <si>
    <t>SALE-1520</t>
  </si>
  <si>
    <t>CUST-1106</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</si>
  <si>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</si>
  <si>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</si>
  <si>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</si>
  <si>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</si>
  <si>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</si>
  <si>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</si>
  <si>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</si>
  <si>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</si>
  <si>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</si>
  <si>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</si>
  <si>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</si>
  <si>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</si>
  <si>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</si>
  <si>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</si>
  <si>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</si>
  <si>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</si>
  <si>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</si>
  <si>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</si>
  <si>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</si>
  <si>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</si>
  <si>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</si>
  <si>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</si>
  <si>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</si>
  <si>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</si>
  <si>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</si>
  <si>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CUST-1207</t>
  </si>
  <si>
    <t>SALE-1546</t>
  </si>
  <si>
    <t>SALE-1547</t>
  </si>
  <si>
    <t>CUST-1217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</si>
  <si>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</si>
  <si>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</si>
  <si>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</si>
  <si>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</si>
  <si>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</si>
  <si>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</si>
  <si>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</si>
  <si>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</si>
  <si>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</si>
  <si>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</si>
  <si>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</si>
  <si>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</si>
  <si>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</si>
  <si>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</si>
  <si>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</si>
  <si>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</si>
  <si>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</si>
  <si>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</si>
  <si>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</si>
  <si>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</si>
  <si>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</si>
  <si>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</si>
  <si>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</si>
  <si>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</si>
  <si>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</si>
  <si>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</si>
  <si>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</si>
  <si>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</si>
  <si>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</si>
  <si>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</si>
  <si>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</si>
  <si>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</si>
  <si>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</si>
  <si>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</si>
  <si>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</si>
  <si>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</si>
  <si>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</si>
  <si>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CUST-1318</t>
  </si>
  <si>
    <t>SALE-1585</t>
  </si>
  <si>
    <t>SALE-1586</t>
  </si>
  <si>
    <t>SALE-1587</t>
  </si>
  <si>
    <t>SALE-1588</t>
  </si>
  <si>
    <t>SALE-1589</t>
  </si>
  <si>
    <t>SALE-1590</t>
  </si>
  <si>
    <t>SALE-1591</t>
  </si>
  <si>
    <t>CUST-1025</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</si>
  <si>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</si>
  <si>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</si>
  <si>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</si>
  <si>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</si>
  <si>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</si>
  <si>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</si>
  <si>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</si>
  <si>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</si>
  <si>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</si>
  <si>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</si>
  <si>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</si>
  <si>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</si>
  <si>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</si>
  <si>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</si>
  <si>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</si>
  <si>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</si>
  <si>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</si>
  <si>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</si>
  <si>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</si>
  <si>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</si>
  <si>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</si>
  <si>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</si>
  <si>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</si>
  <si>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</si>
  <si>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</si>
  <si>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</si>
  <si>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</si>
  <si>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</si>
  <si>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CUST-1074</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</si>
  <si>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</si>
  <si>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</si>
  <si>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</si>
  <si>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</si>
  <si>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</si>
  <si>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</si>
  <si>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</si>
  <si>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</si>
  <si>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</si>
  <si>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</si>
  <si>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</si>
  <si>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</si>
  <si>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</si>
  <si>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</si>
  <si>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</si>
  <si>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</si>
  <si>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</si>
  <si>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</si>
  <si>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</si>
  <si>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</si>
  <si>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</si>
  <si>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</si>
  <si>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</si>
  <si>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CUST-1308</t>
  </si>
  <si>
    <t>SALE-1643</t>
  </si>
  <si>
    <t>SALE-1644</t>
  </si>
  <si>
    <t>SALE-1645</t>
  </si>
  <si>
    <t>SALE-1646</t>
  </si>
  <si>
    <t>SALE-1647</t>
  </si>
  <si>
    <t>CUST-1132</t>
  </si>
  <si>
    <t>SALE-1648</t>
  </si>
  <si>
    <t>SALE-1649</t>
  </si>
  <si>
    <t>SALE-1650</t>
  </si>
  <si>
    <t>SALE-1651</t>
  </si>
  <si>
    <t>SALE-1652</t>
  </si>
  <si>
    <t>SALE-1653</t>
  </si>
  <si>
    <t>SALE-1654</t>
  </si>
  <si>
    <t>SALE-1655</t>
  </si>
  <si>
    <t>SALE-1656</t>
  </si>
  <si>
    <t>CUST-1460</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</si>
  <si>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</si>
  <si>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</si>
  <si>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</si>
  <si>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</si>
  <si>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</si>
  <si>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</si>
  <si>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</si>
  <si>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</si>
  <si>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</si>
  <si>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</si>
  <si>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</si>
  <si>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</si>
  <si>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</si>
  <si>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</si>
  <si>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</si>
  <si>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</si>
  <si>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</si>
  <si>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</si>
  <si>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</si>
  <si>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</si>
  <si>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</si>
  <si>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</si>
  <si>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</si>
  <si>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</si>
  <si>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</si>
  <si>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</si>
  <si>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</si>
  <si>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</si>
  <si>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</si>
  <si>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</si>
  <si>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</si>
  <si>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</si>
  <si>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</si>
  <si>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</si>
  <si>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</si>
  <si>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</si>
  <si>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CUST-1393</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</si>
  <si>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</si>
  <si>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</si>
  <si>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</si>
  <si>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</si>
  <si>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</si>
  <si>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</si>
  <si>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</si>
  <si>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</si>
  <si>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</si>
  <si>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</si>
  <si>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</si>
  <si>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</si>
  <si>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</si>
  <si>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</si>
  <si>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</si>
  <si>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</si>
  <si>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</si>
  <si>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</si>
  <si>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</si>
  <si>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</si>
  <si>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</si>
  <si>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</si>
  <si>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</si>
  <si>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</si>
  <si>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</si>
  <si>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</si>
  <si>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</si>
  <si>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</si>
  <si>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</si>
  <si>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CUST-1289</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</si>
  <si>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</si>
  <si>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</si>
  <si>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</si>
  <si>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</si>
  <si>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</si>
  <si>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</si>
  <si>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</si>
  <si>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</si>
  <si>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</si>
  <si>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</si>
  <si>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</si>
  <si>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</si>
  <si>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</si>
  <si>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</si>
  <si>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</si>
  <si>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</si>
  <si>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</si>
  <si>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</si>
  <si>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</si>
  <si>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</si>
  <si>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</si>
  <si>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</si>
  <si>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</si>
  <si>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</si>
  <si>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</si>
  <si>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</si>
  <si>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</si>
  <si>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</si>
  <si>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</si>
  <si>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</si>
  <si>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</si>
  <si>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</si>
  <si>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</si>
  <si>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</si>
  <si>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</si>
  <si>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</si>
  <si>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</si>
  <si>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</si>
  <si>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</si>
  <si>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</si>
  <si>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</si>
  <si>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</si>
  <si>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</si>
  <si>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</si>
  <si>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</si>
  <si>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</si>
  <si>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CUST-1252</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</si>
  <si>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</si>
  <si>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</si>
  <si>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</si>
  <si>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</si>
  <si>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</si>
  <si>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</si>
  <si>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</si>
  <si>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</si>
  <si>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</si>
  <si>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</si>
  <si>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</si>
  <si>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</si>
  <si>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</si>
  <si>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</si>
  <si>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</si>
  <si>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</si>
  <si>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</si>
  <si>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</si>
  <si>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</si>
  <si>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</si>
  <si>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</si>
  <si>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</si>
  <si>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</si>
  <si>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</si>
  <si>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</si>
  <si>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</si>
  <si>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</si>
  <si>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</si>
  <si>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</si>
  <si>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</si>
  <si>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</si>
  <si>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</si>
  <si>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</si>
  <si>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</si>
  <si>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</si>
  <si>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</si>
  <si>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</si>
  <si>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</si>
  <si>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</si>
  <si>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</si>
  <si>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</si>
  <si>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</si>
  <si>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</si>
  <si>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</si>
  <si>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</si>
  <si>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</si>
  <si>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</si>
  <si>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</si>
  <si>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</si>
  <si>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</si>
  <si>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</si>
  <si>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CUST-1137</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</si>
  <si>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</si>
  <si>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</si>
  <si>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</si>
  <si>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</si>
  <si>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</si>
  <si>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</si>
  <si>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</si>
  <si>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</si>
  <si>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</si>
  <si>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</si>
  <si>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</si>
  <si>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</si>
  <si>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</si>
  <si>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</si>
  <si>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</si>
  <si>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</si>
  <si>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</si>
  <si>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</si>
  <si>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</si>
  <si>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</si>
  <si>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</si>
  <si>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</si>
  <si>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</si>
  <si>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</si>
  <si>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</si>
  <si>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</si>
  <si>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</si>
  <si>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CUST-1111</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</si>
  <si>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</si>
  <si>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</si>
  <si>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</si>
  <si>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</si>
  <si>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</si>
  <si>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</si>
  <si>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</si>
  <si>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</si>
  <si>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</si>
  <si>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</si>
  <si>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</si>
  <si>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</si>
  <si>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</si>
  <si>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</si>
  <si>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</si>
  <si>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</si>
  <si>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</si>
  <si>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</si>
  <si>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</si>
  <si>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</si>
  <si>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</si>
  <si>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</si>
  <si>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</si>
  <si>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</si>
  <si>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</si>
  <si>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</si>
  <si>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</si>
  <si>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</si>
  <si>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</si>
  <si>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</si>
  <si>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</si>
  <si>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</si>
  <si>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</si>
  <si>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</si>
  <si>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</si>
  <si>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</si>
  <si>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</si>
  <si>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</si>
  <si>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</si>
  <si>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</si>
  <si>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</si>
  <si>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</si>
  <si>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</si>
  <si>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</si>
  <si>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</si>
  <si>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</si>
  <si>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</si>
  <si>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</si>
  <si>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</si>
  <si>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</si>
  <si>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</si>
  <si>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CUST-1434</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</si>
  <si>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</si>
  <si>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</si>
  <si>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</si>
  <si>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</si>
  <si>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</si>
  <si>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</si>
  <si>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</si>
  <si>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</si>
  <si>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</si>
  <si>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</si>
  <si>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</si>
  <si>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</si>
  <si>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</si>
  <si>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</si>
  <si>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</si>
  <si>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</si>
  <si>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</si>
  <si>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</si>
  <si>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</si>
  <si>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</si>
  <si>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</si>
  <si>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</si>
  <si>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</si>
  <si>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</si>
  <si>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</si>
  <si>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</si>
  <si>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</si>
  <si>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</si>
  <si>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</si>
  <si>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</si>
  <si>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</si>
  <si>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</si>
  <si>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</si>
  <si>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</si>
  <si>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</si>
  <si>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</si>
  <si>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</si>
  <si>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</si>
  <si>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</si>
  <si>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</si>
  <si>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</si>
  <si>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</si>
  <si>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</si>
  <si>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</si>
  <si>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</si>
  <si>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</si>
  <si>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</si>
  <si>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</si>
  <si>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</si>
  <si>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</si>
  <si>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</si>
  <si>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</si>
  <si>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</si>
  <si>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</si>
  <si>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</si>
  <si>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</si>
  <si>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</si>
  <si>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</si>
  <si>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</si>
  <si>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</si>
  <si>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</si>
  <si>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</si>
  <si>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</si>
  <si>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</si>
  <si>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</si>
  <si>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</si>
  <si>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</si>
  <si>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</si>
  <si>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</si>
  <si>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</si>
  <si>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</si>
  <si>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</si>
  <si>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</si>
  <si>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</si>
  <si>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</si>
  <si>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</si>
  <si>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</si>
  <si>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</si>
  <si>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</si>
  <si>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</si>
  <si>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</si>
  <si>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</si>
  <si>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</si>
  <si>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</si>
  <si>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</si>
  <si>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</si>
  <si>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</si>
  <si>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</si>
  <si>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</si>
  <si>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CUST-1454</t>
  </si>
  <si>
    <t>SALE-1986</t>
  </si>
  <si>
    <t>SALE-1987</t>
  </si>
  <si>
    <t>SALE-1988</t>
  </si>
  <si>
    <t>SALE-1989</t>
  </si>
  <si>
    <t>SALE-1990</t>
  </si>
  <si>
    <t>SALE-1991</t>
  </si>
  <si>
    <t>SALE-1992</t>
  </si>
  <si>
    <t>SALE-1993</t>
  </si>
  <si>
    <t>SALE-1994</t>
  </si>
  <si>
    <t>SALE-1995</t>
  </si>
  <si>
    <t>SALE-1996</t>
  </si>
  <si>
    <t>SALE-1997</t>
  </si>
  <si>
    <t>SALE-1998</t>
  </si>
  <si>
    <t>SALE-1999</t>
  </si>
  <si>
    <t>CUST-1063</t>
  </si>
  <si>
    <t>CUST-1267</t>
  </si>
  <si>
    <t>CUST-1290</t>
  </si>
  <si>
    <t>CUST-1374</t>
  </si>
  <si>
    <t>CUST-1386</t>
  </si>
  <si>
    <t>CUST-1395</t>
  </si>
  <si>
    <t>CUST-1429</t>
  </si>
  <si>
    <t>CUST-1487</t>
  </si>
  <si>
    <t>CREDIT CARD</t>
  </si>
  <si>
    <t>PAYPAL</t>
  </si>
  <si>
    <t>Refer L</t>
  </si>
  <si>
    <t>Refer M</t>
  </si>
  <si>
    <t>Refer N</t>
  </si>
  <si>
    <t>Average Quantity Sold per Order</t>
  </si>
  <si>
    <t>Month</t>
  </si>
  <si>
    <t>Year</t>
  </si>
  <si>
    <t>High/Low</t>
  </si>
  <si>
    <t>Price</t>
  </si>
  <si>
    <t>Unit price for COD orders.</t>
  </si>
  <si>
    <t>Created column as High/Low for Total amount greater than 1500</t>
  </si>
  <si>
    <t>Month in Text</t>
  </si>
  <si>
    <t>Grand Total</t>
  </si>
  <si>
    <t>Order Value</t>
  </si>
  <si>
    <t>Sum of Total_Amount</t>
  </si>
  <si>
    <t>Average of Total_Amount</t>
  </si>
  <si>
    <t>The total revenue generated from Credit Card payments.</t>
  </si>
  <si>
    <t>Total sales generated by PayPal transactions.</t>
  </si>
  <si>
    <t>Total discount amount given across all orders.</t>
  </si>
  <si>
    <t>Total Quantity of products sold.</t>
  </si>
  <si>
    <t>SUMIF</t>
  </si>
  <si>
    <t>SUMIFS</t>
  </si>
  <si>
    <t>SUM</t>
  </si>
  <si>
    <t>IFS</t>
  </si>
  <si>
    <t>IF and AND</t>
  </si>
  <si>
    <t>Average of unit price</t>
  </si>
  <si>
    <t>AVERAGE</t>
  </si>
  <si>
    <t>AVERAGEIF</t>
  </si>
  <si>
    <t>AVERAGEIFS</t>
  </si>
  <si>
    <t>Count of platinum customer</t>
  </si>
  <si>
    <t>Count of Male customer whose Loyalty_Level is Gold</t>
  </si>
  <si>
    <t>COUNTIF</t>
  </si>
  <si>
    <t>Refer Q</t>
  </si>
  <si>
    <t>Only Year in Order_Date Column</t>
  </si>
  <si>
    <t>Refer P</t>
  </si>
  <si>
    <t>Refer O</t>
  </si>
  <si>
    <t>IF</t>
  </si>
  <si>
    <t>Created column as Order Value for below details:</t>
  </si>
  <si>
    <t>Average of Total Amount for orders where Payment Type is PayPal.</t>
  </si>
  <si>
    <t>Average of Total Amount for orders where Payment Type is Credit Card and Quantity is greater than 2.</t>
  </si>
  <si>
    <t xml:space="preserve"> SUM Functions :</t>
  </si>
  <si>
    <t>Formula Used</t>
  </si>
  <si>
    <t>IF Function :</t>
  </si>
  <si>
    <t>Merge Sale_ID and Quantity</t>
  </si>
  <si>
    <t>CONCAT</t>
  </si>
  <si>
    <t>Sales[Quantity]</t>
  </si>
  <si>
    <t>Premium  - Greater than 2000</t>
  </si>
  <si>
    <t>High  - Greater than 1000</t>
  </si>
  <si>
    <t>Normal  - Less than 1000</t>
  </si>
  <si>
    <t>Customer_Name</t>
  </si>
  <si>
    <t>CATEGORY</t>
  </si>
  <si>
    <t>QUANTITY</t>
  </si>
  <si>
    <t>YEAR</t>
  </si>
  <si>
    <t/>
  </si>
  <si>
    <t>Count of Quantity</t>
  </si>
  <si>
    <t>February</t>
  </si>
  <si>
    <t>August</t>
  </si>
  <si>
    <t>September</t>
  </si>
  <si>
    <t>April</t>
  </si>
  <si>
    <t>May</t>
  </si>
  <si>
    <t>June</t>
  </si>
  <si>
    <t>October</t>
  </si>
  <si>
    <t>July</t>
  </si>
  <si>
    <t>March</t>
  </si>
  <si>
    <t>January</t>
  </si>
  <si>
    <t>November</t>
  </si>
  <si>
    <t>December</t>
  </si>
  <si>
    <t>MONTH</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</si>
  <si>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</si>
  <si>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</si>
  <si>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</si>
  <si>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</si>
  <si>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</si>
  <si>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</si>
  <si>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</si>
  <si>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</si>
  <si>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</si>
  <si>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</si>
  <si>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</si>
  <si>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</si>
  <si>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</si>
  <si>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</si>
  <si>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</si>
  <si>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</si>
  <si>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Descriptive statistics for Total amount in SALES Table</t>
  </si>
  <si>
    <t>Descriptive statistics for Cost in PRODUCT Table</t>
  </si>
  <si>
    <t>SPARKLINE</t>
  </si>
  <si>
    <t>STORE NAME</t>
  </si>
  <si>
    <t>Sum Of Month</t>
  </si>
  <si>
    <t>Category Wise Total Sales</t>
  </si>
  <si>
    <t>E-commerce store dataset</t>
  </si>
  <si>
    <t>Findings</t>
  </si>
  <si>
    <t>COUNTIFS</t>
  </si>
  <si>
    <t>Created a VLOOKUP to return the Loyalty_Level and Customer Name</t>
  </si>
  <si>
    <t>Created a VLOOKUP to return the Product_Name,Category and Cost.</t>
  </si>
  <si>
    <t>Descriptive statistics</t>
  </si>
  <si>
    <t>Pivot Table</t>
  </si>
  <si>
    <t>Charts</t>
  </si>
  <si>
    <t>Column Chart</t>
  </si>
  <si>
    <t>Line Chart</t>
  </si>
  <si>
    <t>Scatter Chart</t>
  </si>
  <si>
    <t>Monthly Total Sales</t>
  </si>
  <si>
    <t>Yearly Total Sales(Payment Type)</t>
  </si>
  <si>
    <t>VLOOKUP</t>
  </si>
  <si>
    <t xml:space="preserve">  </t>
  </si>
  <si>
    <t>Average :</t>
  </si>
  <si>
    <t>Text :</t>
  </si>
  <si>
    <t xml:space="preserve">Discount Amt </t>
  </si>
  <si>
    <t>COUNT Functions</t>
  </si>
  <si>
    <t>Created column as Price for Discount &gt;15 % and Total Amount &gt;1000</t>
  </si>
  <si>
    <t>Distribution of orders based on quantity</t>
  </si>
  <si>
    <t>Store Comparison</t>
  </si>
  <si>
    <t>TEXT</t>
  </si>
  <si>
    <t>Pie Chart</t>
  </si>
  <si>
    <t>Monthly Sales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</si>
</sst>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9" x14ac:knownFonts="1">
    <font>
      <sz val="11"/>
      <color theme="1"/>
      <name val="Calibri"/>
      <family val="2"/>
      <scheme val="minor"/>
    </font>
    <font>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color theme="0"/>
      <name val="Calibri"/>
      <family val="2"/>
    </font>
    <font>
      <b/>
      <sz val="11"/>
      <color rgb="FF3F3F3F"/>
      <name val="Calibri"/>
      <family val="2"/>
      <scheme val="minor"/>
    </font>
    <font>
      <sz val="11"/>
      <color theme="0"/>
      <name val="Calibri"/>
      <family val="2"/>
      <scheme val="minor"/>
    </font>
    <font>
      <u/>
      <sz val="11"/>
      <color theme="10"/>
      <name val="Calibri"/>
      <family val="2"/>
      <scheme val="minor"/>
    </font>
    <font>
      <u/>
      <sz val="26"/>
      <color theme="1"/>
      <name val="Calibri"/>
      <family val="2"/>
      <scheme val="minor"/>
    </font>
    <font>
      <b/>
      <sz val="12"/>
      <color theme="8"/>
      <name val="Calibri"/>
      <family val="2"/>
      <scheme val="minor"/>
    </font>
    <font>
      <sz val="12"/>
      <color theme="1"/>
      <name val="Calibri"/>
      <family val="2"/>
      <scheme val="minor"/>
    </font>
    <font>
      <sz val="12"/>
      <name val="Calibri"/>
      <family val="2"/>
      <scheme val="minor"/>
    </font>
    <font>
      <b/>
      <sz val="12"/>
      <name val="Calibri"/>
      <family val="2"/>
      <scheme val="minor"/>
    </font>
    <font>
      <b/>
      <sz val="12"/>
      <color rgb="FF1F1F1F"/>
      <name val="Arial"/>
      <family val="2"/>
    </font>
    <font>
      <sz val="26"/>
      <color theme="1"/>
      <name val="Calibri"/>
      <family val="2"/>
      <scheme val="minor"/>
    </font>
    <font>
      <b/>
      <sz val="16"/>
      <color theme="1"/>
      <name val="Calibri"/>
      <family val="2"/>
      <scheme val="minor"/>
    </font>
    <font>
      <b/>
      <sz val="14"/>
      <color theme="1"/>
      <name val="Calibri"/>
      <family val="2"/>
      <scheme val="minor"/>
    </font>
  </fonts>
  <fills count="11">
    <fill>
      <patternFill patternType="none"/>
    </fill>
    <fill>
      <patternFill patternType="gray125"/>
    </fill>
    <fill>
      <patternFill patternType="solid">
        <fgColor rgb="FFF2F2F2"/>
      </patternFill>
    </fill>
    <fill>
      <patternFill patternType="solid">
        <fgColor theme="0"/>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2" tint="-0.499984740745262"/>
        <bgColor indexed="64"/>
      </patternFill>
    </fill>
    <fill>
      <patternFill patternType="solid">
        <fgColor theme="6" tint="0.59999389629810485"/>
        <bgColor indexed="64"/>
      </patternFill>
    </fill>
  </fills>
  <borders count="6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theme="9" tint="0.39997558519241921"/>
      </top>
      <bottom style="thin">
        <color theme="9" tint="0.3999755851924192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style="thin">
        <color rgb="FF3F3F3F"/>
      </left>
      <right style="thin">
        <color rgb="FF3F3F3F"/>
      </right>
      <top style="thin">
        <color rgb="FF3F3F3F"/>
      </top>
      <bottom style="thin">
        <color rgb="FF3F3F3F"/>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medium">
        <color theme="0"/>
      </bottom>
      <diagonal/>
    </border>
    <border>
      <left style="thick">
        <color theme="1"/>
      </left>
      <right/>
      <top style="thick">
        <color theme="1"/>
      </top>
      <bottom/>
      <diagonal/>
    </border>
    <border>
      <left/>
      <right/>
      <top style="thick">
        <color theme="1"/>
      </top>
      <bottom/>
      <diagonal/>
    </border>
    <border>
      <left/>
      <right style="thick">
        <color theme="1"/>
      </right>
      <top style="thick">
        <color theme="1"/>
      </top>
      <bottom/>
      <diagonal/>
    </border>
    <border>
      <left style="thick">
        <color theme="1"/>
      </left>
      <right/>
      <top/>
      <bottom/>
      <diagonal/>
    </border>
    <border>
      <left/>
      <right style="thick">
        <color theme="1"/>
      </right>
      <top/>
      <bottom/>
      <diagonal/>
    </border>
    <border>
      <left style="thick">
        <color theme="1"/>
      </left>
      <right/>
      <top/>
      <bottom style="medium">
        <color theme="0"/>
      </bottom>
      <diagonal/>
    </border>
    <border>
      <left/>
      <right style="thick">
        <color theme="1"/>
      </right>
      <top/>
      <bottom style="medium">
        <color theme="0"/>
      </bottom>
      <diagonal/>
    </border>
    <border>
      <left style="thick">
        <color theme="1"/>
      </left>
      <right/>
      <top/>
      <bottom style="thick">
        <color theme="1"/>
      </bottom>
      <diagonal/>
    </border>
    <border>
      <left/>
      <right/>
      <top/>
      <bottom style="thick">
        <color theme="1"/>
      </bottom>
      <diagonal/>
    </border>
    <border>
      <left/>
      <right style="thick">
        <color theme="1"/>
      </right>
      <top/>
      <bottom style="thick">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medium">
        <color auto="1"/>
      </right>
      <top/>
      <bottom style="thin">
        <color theme="4" tint="0.39997558519241921"/>
      </bottom>
      <diagonal/>
    </border>
  </borders>
  <cellStyleXfs count="4">
    <xf numFmtId="0" fontId="0" fillId="0" borderId="0"/>
    <xf numFmtId="9" fontId="1" fillId="0" borderId="0" applyFont="0" applyFill="0" applyBorder="0" applyAlignment="0" applyProtection="0"/>
    <xf numFmtId="0" fontId="7" fillId="2" borderId="12" applyNumberFormat="0" applyAlignment="0" applyProtection="0"/>
    <xf numFmtId="0" fontId="9" fillId="0" borderId="0" applyNumberFormat="0" applyFill="0" applyBorder="0" applyAlignment="0" applyProtection="0"/>
  </cellStyleXfs>
  <cellXfs count="144">
    <xf numFmtId="0" fontId="0" fillId="0" borderId="0" xfId="0"/>
    <xf numFmtId="0" fontId="0" fillId="0" borderId="3" xfId="0" applyBorder="1"/>
    <xf numFmtId="164" fontId="0" fillId="0" borderId="0" xfId="0" applyNumberFormat="1"/>
    <xf numFmtId="1" fontId="0" fillId="0" borderId="0" xfId="0" applyNumberFormat="1"/>
    <xf numFmtId="9" fontId="0" fillId="0" borderId="0" xfId="1" applyFont="1"/>
    <xf numFmtId="1" fontId="0" fillId="0" borderId="3" xfId="0" applyNumberFormat="1" applyBorder="1"/>
    <xf numFmtId="0" fontId="0" fillId="0" borderId="4" xfId="0" applyBorder="1"/>
    <xf numFmtId="0" fontId="3" fillId="0" borderId="2" xfId="0" applyFont="1" applyBorder="1"/>
    <xf numFmtId="0" fontId="0" fillId="0" borderId="6" xfId="0" applyBorder="1"/>
    <xf numFmtId="0" fontId="0" fillId="0" borderId="1" xfId="0" applyBorder="1"/>
    <xf numFmtId="0" fontId="0" fillId="0" borderId="7" xfId="0" applyBorder="1"/>
    <xf numFmtId="0" fontId="0" fillId="0" borderId="8" xfId="0" applyBorder="1"/>
    <xf numFmtId="0" fontId="0" fillId="0" borderId="9" xfId="0" applyBorder="1"/>
    <xf numFmtId="0" fontId="0" fillId="0" borderId="10" xfId="0" applyBorder="1"/>
    <xf numFmtId="0" fontId="6" fillId="0" borderId="5" xfId="0" applyFont="1" applyBorder="1" applyAlignment="1">
      <alignment horizontal="center" vertical="top"/>
    </xf>
    <xf numFmtId="0" fontId="8" fillId="0" borderId="0" xfId="0" applyFont="1"/>
    <xf numFmtId="0" fontId="8" fillId="3" borderId="0" xfId="0" applyFont="1" applyFill="1"/>
    <xf numFmtId="0" fontId="0" fillId="0" borderId="14" xfId="0" applyBorder="1"/>
    <xf numFmtId="0" fontId="5" fillId="0" borderId="19" xfId="0" applyFont="1" applyBorder="1"/>
    <xf numFmtId="0" fontId="5" fillId="0" borderId="20" xfId="0" applyFont="1" applyBorder="1"/>
    <xf numFmtId="0" fontId="5" fillId="0" borderId="21" xfId="0" applyFont="1" applyBorder="1"/>
    <xf numFmtId="0" fontId="0" fillId="0" borderId="13"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3" borderId="0" xfId="0" applyFill="1"/>
    <xf numFmtId="0" fontId="0" fillId="3" borderId="0" xfId="0" applyFill="1" applyAlignment="1">
      <alignment horizontal="left"/>
    </xf>
    <xf numFmtId="1" fontId="0" fillId="3" borderId="0" xfId="0" applyNumberFormat="1" applyFill="1" applyAlignment="1">
      <alignment horizontal="left"/>
    </xf>
    <xf numFmtId="0" fontId="0" fillId="3" borderId="29" xfId="0" applyFill="1" applyBorder="1"/>
    <xf numFmtId="0" fontId="5" fillId="3" borderId="30" xfId="0" applyFont="1" applyFill="1" applyBorder="1" applyAlignment="1">
      <alignment horizontal="left"/>
    </xf>
    <xf numFmtId="0" fontId="0" fillId="3" borderId="31" xfId="0" applyFill="1" applyBorder="1"/>
    <xf numFmtId="0" fontId="0" fillId="3" borderId="34" xfId="0" applyFill="1" applyBorder="1"/>
    <xf numFmtId="0" fontId="5" fillId="5" borderId="35" xfId="0" applyFont="1" applyFill="1" applyBorder="1" applyAlignment="1">
      <alignment horizontal="left" vertical="top"/>
    </xf>
    <xf numFmtId="0" fontId="5" fillId="5" borderId="36" xfId="0" applyFont="1" applyFill="1" applyBorder="1"/>
    <xf numFmtId="0" fontId="11" fillId="5" borderId="36" xfId="0" applyFont="1" applyFill="1" applyBorder="1"/>
    <xf numFmtId="0" fontId="5" fillId="3" borderId="27" xfId="0" applyFont="1" applyFill="1" applyBorder="1" applyAlignment="1">
      <alignment horizontal="left" vertical="center"/>
    </xf>
    <xf numFmtId="0" fontId="5" fillId="3" borderId="28" xfId="0" applyFont="1" applyFill="1" applyBorder="1" applyAlignment="1">
      <alignment horizontal="left" vertical="center"/>
    </xf>
    <xf numFmtId="0" fontId="5" fillId="5" borderId="36" xfId="0" applyFont="1" applyFill="1" applyBorder="1" applyAlignment="1">
      <alignment horizontal="center"/>
    </xf>
    <xf numFmtId="0" fontId="5" fillId="5" borderId="37" xfId="0" applyFont="1" applyFill="1" applyBorder="1" applyAlignment="1">
      <alignment horizontal="center"/>
    </xf>
    <xf numFmtId="0" fontId="12" fillId="0" borderId="0" xfId="0" applyFont="1"/>
    <xf numFmtId="0" fontId="12" fillId="3" borderId="0" xfId="0" applyFont="1" applyFill="1"/>
    <xf numFmtId="0" fontId="12" fillId="0" borderId="0" xfId="0" applyFont="1" applyAlignment="1">
      <alignment horizontal="left"/>
    </xf>
    <xf numFmtId="164" fontId="12" fillId="0" borderId="0" xfId="0" applyNumberFormat="1" applyFont="1"/>
    <xf numFmtId="9" fontId="12" fillId="0" borderId="0" xfId="1" applyFont="1"/>
    <xf numFmtId="1" fontId="0" fillId="6" borderId="25" xfId="0" applyNumberFormat="1" applyFill="1" applyBorder="1"/>
    <xf numFmtId="0" fontId="0" fillId="6" borderId="0" xfId="0" applyFill="1"/>
    <xf numFmtId="0" fontId="0" fillId="6" borderId="26" xfId="0" applyFill="1" applyBorder="1"/>
    <xf numFmtId="0" fontId="0" fillId="6" borderId="25" xfId="0" applyFill="1" applyBorder="1"/>
    <xf numFmtId="0" fontId="13" fillId="6" borderId="22" xfId="0" applyFont="1" applyFill="1" applyBorder="1"/>
    <xf numFmtId="0" fontId="13" fillId="6" borderId="23" xfId="0" applyFont="1" applyFill="1" applyBorder="1"/>
    <xf numFmtId="0" fontId="14" fillId="6" borderId="24" xfId="0" applyFont="1" applyFill="1" applyBorder="1"/>
    <xf numFmtId="0" fontId="0" fillId="3" borderId="0" xfId="0" applyFill="1" applyAlignment="1">
      <alignment horizontal="left" vertical="center" indent="1"/>
    </xf>
    <xf numFmtId="9" fontId="0" fillId="3" borderId="0" xfId="0" applyNumberFormat="1" applyFill="1"/>
    <xf numFmtId="0" fontId="0" fillId="3" borderId="0" xfId="0" applyFill="1" applyAlignment="1">
      <alignment horizontal="left" vertical="center" indent="2"/>
    </xf>
    <xf numFmtId="0" fontId="4" fillId="3" borderId="0" xfId="0" applyFont="1" applyFill="1" applyAlignment="1">
      <alignment horizontal="left" vertical="center" indent="2"/>
    </xf>
    <xf numFmtId="0" fontId="5" fillId="5" borderId="39" xfId="0" applyFont="1" applyFill="1" applyBorder="1" applyAlignment="1">
      <alignment horizontal="left" vertical="top"/>
    </xf>
    <xf numFmtId="0" fontId="5" fillId="5" borderId="40" xfId="0" applyFont="1" applyFill="1" applyBorder="1"/>
    <xf numFmtId="0" fontId="5" fillId="5" borderId="41" xfId="0" applyFont="1" applyFill="1" applyBorder="1"/>
    <xf numFmtId="0" fontId="0" fillId="3" borderId="42" xfId="0" applyFill="1" applyBorder="1"/>
    <xf numFmtId="0" fontId="0" fillId="3" borderId="43" xfId="0" applyFill="1" applyBorder="1"/>
    <xf numFmtId="0" fontId="0" fillId="3" borderId="42" xfId="0" applyFill="1" applyBorder="1" applyAlignment="1">
      <alignment vertical="center"/>
    </xf>
    <xf numFmtId="0" fontId="0" fillId="3" borderId="44" xfId="0" applyFill="1" applyBorder="1"/>
    <xf numFmtId="0" fontId="0" fillId="3" borderId="45" xfId="0" applyFill="1" applyBorder="1"/>
    <xf numFmtId="0" fontId="0" fillId="3" borderId="46" xfId="0" applyFill="1" applyBorder="1"/>
    <xf numFmtId="0" fontId="0" fillId="3" borderId="48" xfId="0" applyFill="1" applyBorder="1"/>
    <xf numFmtId="0" fontId="5" fillId="7" borderId="42" xfId="0" applyFont="1" applyFill="1" applyBorder="1" applyAlignment="1">
      <alignment vertical="center"/>
    </xf>
    <xf numFmtId="0" fontId="5" fillId="7" borderId="43" xfId="0" applyFont="1" applyFill="1" applyBorder="1"/>
    <xf numFmtId="0" fontId="5" fillId="7" borderId="42" xfId="0" applyFont="1" applyFill="1" applyBorder="1" applyAlignment="1">
      <alignment vertical="top"/>
    </xf>
    <xf numFmtId="1" fontId="0" fillId="3" borderId="11" xfId="0" applyNumberFormat="1" applyFill="1" applyBorder="1"/>
    <xf numFmtId="0" fontId="0" fillId="3" borderId="49" xfId="0" applyFill="1" applyBorder="1"/>
    <xf numFmtId="1" fontId="0" fillId="3" borderId="49" xfId="0" applyNumberFormat="1" applyFill="1" applyBorder="1"/>
    <xf numFmtId="0" fontId="5" fillId="3" borderId="0" xfId="0" applyFont="1" applyFill="1"/>
    <xf numFmtId="0" fontId="3" fillId="0" borderId="5" xfId="0" applyFont="1" applyBorder="1"/>
    <xf numFmtId="0" fontId="0" fillId="3" borderId="53" xfId="0" applyFill="1" applyBorder="1"/>
    <xf numFmtId="0" fontId="0" fillId="3" borderId="55" xfId="0" applyFill="1" applyBorder="1"/>
    <xf numFmtId="0" fontId="0" fillId="3" borderId="56" xfId="0" applyFill="1" applyBorder="1" applyAlignment="1">
      <alignment horizontal="left"/>
    </xf>
    <xf numFmtId="1" fontId="0" fillId="3" borderId="57" xfId="0" applyNumberFormat="1" applyFill="1" applyBorder="1"/>
    <xf numFmtId="0" fontId="0" fillId="3" borderId="54" xfId="0" applyFill="1" applyBorder="1"/>
    <xf numFmtId="1" fontId="0" fillId="3" borderId="59" xfId="0" applyNumberFormat="1" applyFill="1" applyBorder="1"/>
    <xf numFmtId="9" fontId="0" fillId="3" borderId="58" xfId="0" applyNumberFormat="1" applyFill="1" applyBorder="1" applyAlignment="1">
      <alignment horizontal="left"/>
    </xf>
    <xf numFmtId="0" fontId="0" fillId="3" borderId="56" xfId="0" applyFill="1" applyBorder="1" applyAlignment="1">
      <alignment horizontal="center"/>
    </xf>
    <xf numFmtId="0" fontId="0" fillId="3" borderId="57" xfId="0" applyFill="1" applyBorder="1" applyAlignment="1">
      <alignment horizontal="center"/>
    </xf>
    <xf numFmtId="0" fontId="17" fillId="3" borderId="0" xfId="0" applyFont="1" applyFill="1"/>
    <xf numFmtId="0" fontId="7" fillId="2" borderId="12" xfId="2" applyAlignment="1">
      <alignment horizontal="left"/>
    </xf>
    <xf numFmtId="0" fontId="7" fillId="2" borderId="12" xfId="2"/>
    <xf numFmtId="0" fontId="0" fillId="8" borderId="0" xfId="0" applyFill="1"/>
    <xf numFmtId="0" fontId="8" fillId="8" borderId="0" xfId="0" applyFont="1" applyFill="1"/>
    <xf numFmtId="0" fontId="0" fillId="3" borderId="52" xfId="0" applyFill="1" applyBorder="1"/>
    <xf numFmtId="0" fontId="0" fillId="3" borderId="60" xfId="0" applyFill="1" applyBorder="1"/>
    <xf numFmtId="0" fontId="0" fillId="3" borderId="61" xfId="0" applyFill="1" applyBorder="1"/>
    <xf numFmtId="0" fontId="0" fillId="3" borderId="62" xfId="0" applyFill="1" applyBorder="1"/>
    <xf numFmtId="0" fontId="0" fillId="3" borderId="63" xfId="0" applyFill="1" applyBorder="1" applyAlignment="1">
      <alignment horizontal="left"/>
    </xf>
    <xf numFmtId="1" fontId="0" fillId="3" borderId="53" xfId="0" applyNumberFormat="1" applyFill="1" applyBorder="1"/>
    <xf numFmtId="1" fontId="0" fillId="3" borderId="54" xfId="0" applyNumberFormat="1" applyFill="1" applyBorder="1"/>
    <xf numFmtId="1" fontId="0" fillId="3" borderId="55" xfId="0" applyNumberFormat="1" applyFill="1" applyBorder="1"/>
    <xf numFmtId="0" fontId="0" fillId="3" borderId="64" xfId="0" applyFill="1" applyBorder="1" applyAlignment="1">
      <alignment horizontal="left"/>
    </xf>
    <xf numFmtId="1" fontId="0" fillId="3" borderId="56" xfId="0" applyNumberFormat="1" applyFill="1" applyBorder="1"/>
    <xf numFmtId="0" fontId="0" fillId="3" borderId="65" xfId="0" applyFill="1" applyBorder="1" applyAlignment="1">
      <alignment horizontal="left"/>
    </xf>
    <xf numFmtId="0" fontId="0" fillId="3" borderId="52" xfId="0" applyFill="1" applyBorder="1" applyAlignment="1">
      <alignment horizontal="left"/>
    </xf>
    <xf numFmtId="1" fontId="0" fillId="3" borderId="58" xfId="0" applyNumberFormat="1" applyFill="1" applyBorder="1"/>
    <xf numFmtId="1" fontId="0" fillId="3" borderId="63" xfId="0" applyNumberFormat="1" applyFill="1" applyBorder="1"/>
    <xf numFmtId="1" fontId="0" fillId="3" borderId="64" xfId="0" applyNumberFormat="1" applyFill="1" applyBorder="1"/>
    <xf numFmtId="1" fontId="0" fillId="3" borderId="65" xfId="0" applyNumberFormat="1" applyFill="1" applyBorder="1"/>
    <xf numFmtId="0" fontId="16" fillId="3" borderId="0" xfId="3" applyFont="1" applyFill="1" applyBorder="1" applyAlignment="1">
      <alignment horizontal="center"/>
    </xf>
    <xf numFmtId="0" fontId="0" fillId="9" borderId="0" xfId="0" applyFill="1"/>
    <xf numFmtId="0" fontId="0" fillId="3" borderId="0" xfId="0" applyFill="1" applyAlignment="1">
      <alignment wrapText="1"/>
    </xf>
    <xf numFmtId="0" fontId="0" fillId="3" borderId="52" xfId="0" applyFill="1" applyBorder="1" applyAlignment="1">
      <alignment wrapText="1"/>
    </xf>
    <xf numFmtId="0" fontId="0" fillId="3" borderId="60" xfId="0" applyFill="1" applyBorder="1" applyAlignment="1">
      <alignment wrapText="1"/>
    </xf>
    <xf numFmtId="0" fontId="0" fillId="3" borderId="61" xfId="0" applyFill="1" applyBorder="1" applyAlignment="1">
      <alignment wrapText="1"/>
    </xf>
    <xf numFmtId="0" fontId="0" fillId="3" borderId="62" xfId="0" applyFill="1" applyBorder="1" applyAlignment="1">
      <alignment wrapText="1"/>
    </xf>
    <xf numFmtId="0" fontId="18" fillId="3" borderId="0" xfId="0" applyFont="1" applyFill="1"/>
    <xf numFmtId="0" fontId="0" fillId="3" borderId="63" xfId="0" applyFill="1" applyBorder="1"/>
    <xf numFmtId="0" fontId="0" fillId="3" borderId="64" xfId="0" applyFill="1" applyBorder="1"/>
    <xf numFmtId="0" fontId="0" fillId="3" borderId="65" xfId="0" applyFill="1" applyBorder="1"/>
    <xf numFmtId="0" fontId="4" fillId="3" borderId="66" xfId="0" applyFont="1" applyFill="1" applyBorder="1" applyAlignment="1">
      <alignment horizontal="center"/>
    </xf>
    <xf numFmtId="9" fontId="0" fillId="3" borderId="52" xfId="0" applyNumberFormat="1" applyFill="1" applyBorder="1" applyAlignment="1">
      <alignment horizontal="left"/>
    </xf>
    <xf numFmtId="1" fontId="0" fillId="3" borderId="0" xfId="0" applyNumberFormat="1" applyFill="1"/>
    <xf numFmtId="0" fontId="0" fillId="3" borderId="0" xfId="0" applyFill="1" applyAlignment="1">
      <alignment horizontal="center"/>
    </xf>
    <xf numFmtId="1" fontId="0" fillId="3" borderId="0" xfId="0" applyNumberFormat="1" applyFill="1" applyAlignment="1">
      <alignment horizontal="center"/>
    </xf>
    <xf numFmtId="1" fontId="0" fillId="3" borderId="57" xfId="0" applyNumberFormat="1" applyFill="1" applyBorder="1" applyAlignment="1">
      <alignment horizontal="center"/>
    </xf>
    <xf numFmtId="1" fontId="0" fillId="3" borderId="11" xfId="0" applyNumberFormat="1" applyFill="1" applyBorder="1" applyAlignment="1">
      <alignment horizontal="center"/>
    </xf>
    <xf numFmtId="1" fontId="0" fillId="3" borderId="59" xfId="0" applyNumberFormat="1" applyFill="1" applyBorder="1" applyAlignment="1">
      <alignment horizontal="center"/>
    </xf>
    <xf numFmtId="0" fontId="0" fillId="0" borderId="0" xfId="0" applyAlignment="1">
      <alignment horizontal="center" vertical="center"/>
    </xf>
    <xf numFmtId="0" fontId="10" fillId="4" borderId="0" xfId="3" applyFont="1" applyFill="1" applyBorder="1" applyAlignment="1"/>
    <xf numFmtId="0" fontId="0" fillId="3" borderId="42" xfId="0" applyFill="1" applyBorder="1" applyAlignment="1">
      <alignment horizontal="left" indent="10"/>
    </xf>
    <xf numFmtId="1" fontId="0" fillId="6" borderId="0" xfId="0" applyNumberFormat="1" applyFill="1" applyAlignment="1">
      <alignment horizontal="center" vertical="center"/>
    </xf>
    <xf numFmtId="0" fontId="0" fillId="6" borderId="0" xfId="0" applyFill="1" applyAlignment="1">
      <alignment horizontal="center" vertical="center"/>
    </xf>
    <xf numFmtId="0" fontId="5" fillId="7" borderId="0" xfId="0" applyFont="1" applyFill="1" applyAlignment="1">
      <alignment horizontal="center" vertical="center"/>
    </xf>
    <xf numFmtId="1" fontId="5" fillId="7" borderId="0" xfId="0" applyNumberFormat="1" applyFont="1" applyFill="1" applyAlignment="1">
      <alignment horizontal="center" vertical="center"/>
    </xf>
    <xf numFmtId="0" fontId="0" fillId="6" borderId="38" xfId="0" applyFill="1" applyBorder="1" applyAlignment="1">
      <alignment horizontal="center" vertical="center"/>
    </xf>
    <xf numFmtId="0" fontId="0" fillId="6" borderId="47" xfId="0" applyFill="1" applyBorder="1" applyAlignment="1">
      <alignment horizontal="center" vertical="center"/>
    </xf>
    <xf numFmtId="0" fontId="0" fillId="6" borderId="28" xfId="0" applyFill="1" applyBorder="1" applyAlignment="1">
      <alignment horizontal="center"/>
    </xf>
    <xf numFmtId="0" fontId="0" fillId="6" borderId="0" xfId="0" applyFill="1" applyAlignment="1">
      <alignment horizontal="center"/>
    </xf>
    <xf numFmtId="0" fontId="0" fillId="6" borderId="33" xfId="0" applyFill="1" applyBorder="1" applyAlignment="1">
      <alignment horizontal="center"/>
    </xf>
    <xf numFmtId="0" fontId="16" fillId="10" borderId="0" xfId="3" applyFont="1" applyFill="1" applyBorder="1" applyAlignment="1">
      <alignment horizontal="center"/>
    </xf>
    <xf numFmtId="0" fontId="10" fillId="10" borderId="0" xfId="3" applyFont="1" applyFill="1" applyBorder="1" applyAlignment="1">
      <alignment horizontal="center"/>
    </xf>
    <xf numFmtId="0" fontId="5" fillId="3" borderId="32" xfId="0" applyFont="1" applyFill="1" applyBorder="1" applyAlignment="1">
      <alignment horizontal="left" vertical="center"/>
    </xf>
    <xf numFmtId="0" fontId="5" fillId="3" borderId="33" xfId="0" applyFont="1" applyFill="1" applyBorder="1" applyAlignment="1">
      <alignment horizontal="left" vertical="center"/>
    </xf>
    <xf numFmtId="0" fontId="15" fillId="5" borderId="50" xfId="0" applyFont="1" applyFill="1" applyBorder="1" applyAlignment="1">
      <alignment horizontal="center"/>
    </xf>
    <xf numFmtId="0" fontId="15" fillId="5" borderId="51" xfId="0" applyFont="1" applyFill="1" applyBorder="1" applyAlignment="1">
      <alignment horizontal="center"/>
    </xf>
    <xf numFmtId="0" fontId="5" fillId="5" borderId="50" xfId="0" applyFont="1" applyFill="1" applyBorder="1" applyAlignment="1">
      <alignment horizontal="center"/>
    </xf>
    <xf numFmtId="0" fontId="5" fillId="5" borderId="51" xfId="0" applyFont="1" applyFill="1" applyBorder="1" applyAlignment="1">
      <alignment horizontal="center"/>
    </xf>
    <xf numFmtId="0" fontId="16" fillId="10" borderId="0" xfId="3" applyFont="1" applyFill="1" applyBorder="1" applyAlignment="1">
      <alignment horizontal="center" vertical="center"/>
    </xf>
  </cellXfs>
  <cellStyles count="4">
    <cellStyle name="Hyperlink" xfId="3" builtinId="8"/>
    <cellStyle name="Normal" xfId="0" builtinId="0"/>
    <cellStyle name="Output" xfId="2" builtinId="21"/>
    <cellStyle name="Percent" xfId="1" builtinId="5"/>
  </cellStyles>
  <dxfs count="158">
    <dxf>
      <alignment wrapText="1"/>
    </dxf>
    <dxf>
      <alignment wrapText="1"/>
    </dxf>
    <dxf>
      <alignment wrapTex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 formatCode="0"/>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alignment wrapText="1"/>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border>
        <left style="medium">
          <color theme="1"/>
        </left>
        <right style="medium">
          <color theme="1"/>
        </right>
        <top style="medium">
          <color theme="1"/>
        </top>
        <bottom style="medium">
          <color theme="1"/>
        </bottom>
      </border>
    </dxf>
    <dxf>
      <numFmt numFmtId="1" formatCode="0"/>
    </dxf>
    <dxf>
      <alignment wrapText="1"/>
    </dxf>
    <dxf>
      <alignment wrapText="1"/>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numFmt numFmtId="1" formatCode="0"/>
    </dxf>
    <dxf>
      <alignment horizontal="center"/>
    </dxf>
    <dxf>
      <alignment horizontal="center"/>
    </dxf>
    <dxf>
      <alignment horizontal="center"/>
    </dxf>
    <dxf>
      <alignment vertical="bottom"/>
    </dxf>
    <dxf>
      <alignment vertical="bottom"/>
    </dxf>
    <dxf>
      <alignment vertical="bottom"/>
    </dxf>
    <dxf>
      <alignment horizontal="cent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medium">
          <color auto="1"/>
        </left>
        <right style="medium">
          <color auto="1"/>
        </right>
        <top style="medium">
          <color auto="1"/>
        </top>
        <bottom style="medium">
          <color auto="1"/>
        </bottom>
      </border>
    </dxf>
    <dxf>
      <numFmt numFmtId="1" formatCode="0"/>
    </dxf>
    <dxf>
      <numFmt numFmtId="13" formatCode="0%"/>
    </dxf>
    <dxf>
      <fill>
        <patternFill>
          <bgColor theme="0"/>
        </patternFill>
      </fill>
    </dxf>
    <dxf>
      <fill>
        <patternFill>
          <bgColor theme="0"/>
        </patternFill>
      </fill>
    </dxf>
    <dxf>
      <fill>
        <patternFill>
          <bgColor theme="0"/>
        </patternFill>
      </fill>
    </dxf>
    <dxf>
      <border>
        <right style="medium">
          <color indexed="64"/>
        </right>
      </border>
    </dxf>
    <dxf>
      <border>
        <right style="medium">
          <color indexed="64"/>
        </right>
      </border>
    </dxf>
    <dxf>
      <border>
        <right style="medium">
          <color indexed="64"/>
        </right>
      </border>
    </dxf>
    <dxf>
      <border>
        <right style="medium">
          <color indexed="64"/>
        </right>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bottom style="medium">
          <color theme="1"/>
        </bottom>
      </border>
    </dxf>
    <dxf>
      <border>
        <bottom style="medium">
          <color theme="1"/>
        </bottom>
      </border>
    </dxf>
    <dxf>
      <border>
        <bottom style="medium">
          <color theme="1"/>
        </bottom>
      </border>
    </dxf>
    <dxf>
      <border>
        <bottom style="medium">
          <color theme="1"/>
        </bottom>
      </border>
    </dxf>
    <dxf>
      <numFmt numFmtId="13" formatCode="0%"/>
    </dxf>
    <dxf>
      <fill>
        <patternFill patternType="none">
          <fgColor indexed="64"/>
          <bgColor auto="1"/>
        </patternFill>
      </fill>
      <border diagonalUp="0" diagonalDown="0" outline="0">
        <left style="thin">
          <color indexed="64"/>
        </left>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auto="1"/>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ill>
        <patternFill patternType="none">
          <fgColor indexed="64"/>
          <bgColor auto="1"/>
        </patternFill>
      </fill>
      <border diagonalUp="0" diagonalDown="0">
        <left style="thin">
          <color indexed="64"/>
        </left>
        <right style="thin">
          <color indexed="64"/>
        </right>
        <top/>
        <bottom/>
        <vertical style="thin">
          <color indexed="64"/>
        </vertical>
        <horizontal style="thin">
          <color indexed="64"/>
        </horizontal>
      </border>
    </dxf>
    <dxf>
      <numFmt numFmtId="0" formatCode="General"/>
      <fill>
        <patternFill patternType="solid">
          <fgColor indexed="64"/>
          <bgColor theme="6" tint="0.39997558519241921"/>
        </patternFill>
      </fill>
    </dxf>
    <dxf>
      <numFmt numFmtId="0" formatCode="General"/>
      <fill>
        <patternFill patternType="solid">
          <fgColor indexed="64"/>
          <bgColor theme="6" tint="0.39997558519241921"/>
        </patternFill>
      </fill>
    </dxf>
    <dxf>
      <numFmt numFmtId="0" formatCode="General"/>
      <fill>
        <patternFill patternType="solid">
          <fgColor indexed="64"/>
          <bgColor theme="6" tint="0.39997558519241921"/>
        </patternFill>
      </fill>
    </dxf>
    <dxf>
      <numFmt numFmtId="0" formatCode="General"/>
      <fill>
        <patternFill patternType="solid">
          <fgColor indexed="64"/>
          <bgColor theme="6" tint="0.39997558519241921"/>
        </patternFill>
      </fill>
    </dxf>
    <dxf>
      <numFmt numFmtId="0" formatCode="General"/>
      <fill>
        <patternFill patternType="solid">
          <fgColor indexed="64"/>
          <bgColor theme="6" tint="0.39997558519241921"/>
        </patternFill>
      </fill>
    </dxf>
    <dxf>
      <numFmt numFmtId="1" formatCode="0"/>
      <fill>
        <patternFill patternType="solid">
          <fgColor indexed="64"/>
          <bgColor theme="6" tint="0.39997558519241921"/>
        </patternFill>
      </fill>
      <border diagonalUp="0" diagonalDown="0">
        <left style="medium">
          <color theme="0"/>
        </left>
        <right/>
        <top/>
        <bottom/>
        <vertical/>
        <horizontal/>
      </border>
    </dxf>
    <dxf>
      <numFmt numFmtId="1" formatCode="0"/>
    </dxf>
    <dxf>
      <numFmt numFmtId="0" formatCode="General"/>
    </dxf>
    <dxf>
      <numFmt numFmtId="1" formatCode="0"/>
    </dxf>
    <dxf>
      <numFmt numFmtId="0" formatCode="General"/>
    </dxf>
    <dxf>
      <numFmt numFmtId="0" formatCode="General"/>
    </dxf>
    <dxf>
      <numFmt numFmtId="0" formatCode="General"/>
    </dxf>
    <dxf>
      <numFmt numFmtId="164" formatCode="[$-14009]dd\-mm\-yyyy;@"/>
    </dxf>
    <dxf>
      <numFmt numFmtId="0" formatCode="General"/>
    </dxf>
    <dxf>
      <font>
        <strike val="0"/>
        <outline val="0"/>
        <shadow val="0"/>
        <u val="none"/>
        <vertAlign val="baseline"/>
        <sz val="12"/>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alignment horizontal="left" vertical="bottom" textRotation="0" wrapText="0" indent="0" justifyLastLine="0" shrinkToFit="0" readingOrder="0"/>
    </dxf>
    <dxf>
      <numFmt numFmtId="0" formatCode="General"/>
      <border diagonalUp="0" diagonalDown="0">
        <left style="thin">
          <color theme="0"/>
        </left>
        <right/>
        <top style="thin">
          <color theme="0"/>
        </top>
        <bottom style="thin">
          <color theme="0"/>
        </bottom>
        <vertical style="thin">
          <color theme="0"/>
        </vertical>
        <horizontal style="thin">
          <color theme="0"/>
        </horizontal>
      </border>
    </dxf>
    <dxf>
      <numFmt numFmtId="0" formatCode="General"/>
      <border diagonalUp="0" diagonalDown="0">
        <left style="thin">
          <color theme="0"/>
        </left>
        <right style="thin">
          <color theme="0"/>
        </right>
        <top style="thin">
          <color theme="0"/>
        </top>
        <bottom style="thin">
          <color theme="0"/>
        </bottom>
        <vertical style="thin">
          <color theme="0"/>
        </vertical>
        <horizontal style="thin">
          <color theme="0"/>
        </horizontal>
      </border>
    </dxf>
    <dxf>
      <numFmt numFmtId="0" formatCode="General"/>
      <border diagonalUp="0" diagonalDown="0">
        <left style="thin">
          <color theme="0"/>
        </left>
        <right style="thin">
          <color theme="0"/>
        </right>
        <top style="thin">
          <color theme="0"/>
        </top>
        <bottom style="thin">
          <color theme="0"/>
        </bottom>
        <vertical style="thin">
          <color theme="0"/>
        </vertical>
        <horizontal style="thin">
          <color theme="0"/>
        </horizontal>
      </border>
    </dxf>
    <dxf>
      <numFmt numFmtId="0" formatCode="General"/>
      <border diagonalUp="0" diagonalDown="0">
        <left style="thin">
          <color theme="0"/>
        </left>
        <right style="thin">
          <color theme="0"/>
        </right>
        <top style="thin">
          <color theme="0"/>
        </top>
        <bottom style="thin">
          <color theme="0"/>
        </bottom>
        <vertical style="thin">
          <color theme="0"/>
        </vertical>
        <horizontal style="thin">
          <color theme="0"/>
        </horizontal>
      </border>
    </dxf>
    <dxf>
      <numFmt numFmtId="0" formatCode="General"/>
      <border diagonalUp="0" diagonalDown="0">
        <left style="thin">
          <color theme="0"/>
        </left>
        <right style="thin">
          <color theme="0"/>
        </right>
        <top style="thin">
          <color theme="0"/>
        </top>
        <bottom style="thin">
          <color theme="0"/>
        </bottom>
        <vertical style="thin">
          <color theme="0"/>
        </vertical>
        <horizontal style="thin">
          <color theme="0"/>
        </horizontal>
      </border>
    </dxf>
    <dxf>
      <border diagonalUp="0" diagonalDown="0">
        <left style="thin">
          <color theme="0"/>
        </left>
        <right style="thin">
          <color theme="0"/>
        </right>
        <top style="thin">
          <color theme="0"/>
        </top>
        <bottom style="thin">
          <color theme="0"/>
        </bottom>
        <vertical style="thin">
          <color theme="0"/>
        </vertical>
        <horizontal style="thin">
          <color theme="0"/>
        </horizontal>
      </border>
    </dxf>
    <dxf>
      <numFmt numFmtId="0" formatCode="General"/>
      <border diagonalUp="0" diagonalDown="0">
        <left style="thin">
          <color theme="0"/>
        </left>
        <right style="thin">
          <color theme="0"/>
        </right>
        <top style="thin">
          <color theme="0"/>
        </top>
        <bottom style="thin">
          <color theme="0"/>
        </bottom>
        <vertical style="thin">
          <color theme="0"/>
        </vertical>
        <horizontal style="thin">
          <color theme="0"/>
        </horizontal>
      </border>
    </dxf>
    <dxf>
      <numFmt numFmtId="0" formatCode="General"/>
      <border diagonalUp="0" diagonalDown="0">
        <left/>
        <right style="thin">
          <color theme="0"/>
        </right>
        <top style="thin">
          <color theme="0"/>
        </top>
        <bottom style="thin">
          <color theme="0"/>
        </bottom>
        <vertical style="thin">
          <color theme="0"/>
        </vertical>
        <horizontal style="thin">
          <color theme="0"/>
        </horizontal>
      </border>
    </dxf>
    <dxf>
      <border>
        <top style="thin">
          <color theme="0"/>
        </top>
      </border>
    </dxf>
    <dxf>
      <border diagonalUp="0" diagonalDown="0">
        <left style="medium">
          <color theme="0"/>
        </left>
        <right style="medium">
          <color theme="0"/>
        </right>
        <top style="medium">
          <color theme="0"/>
        </top>
        <bottom style="medium">
          <color theme="0"/>
        </bottom>
      </border>
    </dxf>
    <dxf>
      <border>
        <bottom style="thin">
          <color theme="0"/>
        </bottom>
      </border>
    </dxf>
    <dxf>
      <font>
        <b/>
        <strike val="0"/>
        <outline val="0"/>
        <shadow val="0"/>
        <u val="none"/>
        <vertAlign val="baseline"/>
        <sz val="12"/>
        <color theme="1"/>
        <name val="Calibri"/>
        <family val="2"/>
        <scheme val="minor"/>
      </font>
      <border diagonalUp="0" diagonalDown="0">
        <left style="thin">
          <color theme="0"/>
        </left>
        <right style="thin">
          <color theme="0"/>
        </right>
        <top/>
        <bottom/>
        <vertical style="thin">
          <color theme="0"/>
        </vertical>
        <horizontal style="thin">
          <color theme="0"/>
        </horizontal>
      </border>
    </dxf>
  </dxfs>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ustomXml" Target="../customXml/item1.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 Project_Rekaa.xlsx]Pivot!Category Wise Total Amount</c:name>
    <c:fmtId val="2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6"/>
      </c:pivotFmt>
      <c:pivotFmt>
        <c:idx val="37"/>
      </c:pivotFmt>
      <c:pivotFmt>
        <c:idx val="38"/>
      </c:pivotFmt>
      <c:pivotFmt>
        <c:idx val="39"/>
      </c:pivotFmt>
      <c:pivotFmt>
        <c:idx val="40"/>
      </c:pivotFmt>
      <c:pivotFmt>
        <c:idx val="4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2"/>
      </c:pivotFmt>
      <c:pivotFmt>
        <c:idx val="43"/>
      </c:pivotFmt>
      <c:pivotFmt>
        <c:idx val="44"/>
      </c:pivotFmt>
      <c:pivotFmt>
        <c:idx val="45"/>
      </c:pivotFmt>
      <c:pivotFmt>
        <c:idx val="46"/>
      </c:pivotFmt>
      <c:pivotFmt>
        <c:idx val="4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Pivot!$C$7</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C-EC4D-4A06-8DBA-C74A7B93E173}"/>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E-EC4D-4A06-8DBA-C74A7B93E173}"/>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0-EC4D-4A06-8DBA-C74A7B93E173}"/>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2-EC4D-4A06-8DBA-C74A7B93E173}"/>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14-EC4D-4A06-8DBA-C74A7B93E1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Pivot!$B$8:$B$13</c:f>
              <c:strCache>
                <c:ptCount val="5"/>
                <c:pt idx="0">
                  <c:v>Beauty</c:v>
                </c:pt>
                <c:pt idx="1">
                  <c:v>Clothing</c:v>
                </c:pt>
                <c:pt idx="2">
                  <c:v>Electronics</c:v>
                </c:pt>
                <c:pt idx="3">
                  <c:v>Home</c:v>
                </c:pt>
                <c:pt idx="4">
                  <c:v>Sports</c:v>
                </c:pt>
              </c:strCache>
            </c:strRef>
          </c:cat>
          <c:val>
            <c:numRef>
              <c:f>Pivot!$C$8:$C$13</c:f>
              <c:numCache>
                <c:formatCode>0</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15-EC4D-4A06-8DBA-C74A7B93E173}"/>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4588063323360287"/>
          <c:y val="0.3444572974781771"/>
          <c:w val="0.24040194564156847"/>
          <c:h val="0.45293541975572182"/>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 Project_Rekaa.xlsx]Pivot!Yearly Total Sales</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Pivot!$M$7:$M$8</c:f>
              <c:strCache>
                <c:ptCount val="1"/>
                <c:pt idx="0">
                  <c:v>COD</c:v>
                </c:pt>
              </c:strCache>
            </c:strRef>
          </c:tx>
          <c:spPr>
            <a:solidFill>
              <a:schemeClr val="accent1"/>
            </a:solidFill>
            <a:ln>
              <a:noFill/>
            </a:ln>
            <a:effectLst/>
          </c:spPr>
          <c:invertIfNegative val="0"/>
          <c:cat>
            <c:strRef>
              <c:f>Pivot!$L$9:$L$12</c:f>
              <c:strCache>
                <c:ptCount val="3"/>
                <c:pt idx="0">
                  <c:v>2023</c:v>
                </c:pt>
                <c:pt idx="1">
                  <c:v>2024</c:v>
                </c:pt>
                <c:pt idx="2">
                  <c:v>2025</c:v>
                </c:pt>
              </c:strCache>
            </c:strRef>
          </c:cat>
          <c:val>
            <c:numRef>
              <c:f>Pivot!$M$9:$M$12</c:f>
              <c:numCache>
                <c:formatCode>0</c:formatCode>
                <c:ptCount val="3"/>
                <c:pt idx="0">
                  <c:v>964.14500857142832</c:v>
                </c:pt>
                <c:pt idx="1">
                  <c:v>1095.7359776758408</c:v>
                </c:pt>
                <c:pt idx="2">
                  <c:v>1051.9528532319393</c:v>
                </c:pt>
              </c:numCache>
            </c:numRef>
          </c:val>
          <c:extLst>
            <c:ext xmlns:c16="http://schemas.microsoft.com/office/drawing/2014/chart" uri="{C3380CC4-5D6E-409C-BE32-E72D297353CC}">
              <c16:uniqueId val="{00000000-4051-4367-A21D-3D4C40FE18D4}"/>
            </c:ext>
          </c:extLst>
        </c:ser>
        <c:ser>
          <c:idx val="1"/>
          <c:order val="1"/>
          <c:tx>
            <c:strRef>
              <c:f>Pivot!$N$7:$N$8</c:f>
              <c:strCache>
                <c:ptCount val="1"/>
                <c:pt idx="0">
                  <c:v>CREDIT CARD</c:v>
                </c:pt>
              </c:strCache>
            </c:strRef>
          </c:tx>
          <c:spPr>
            <a:solidFill>
              <a:schemeClr val="accent2"/>
            </a:solidFill>
            <a:ln>
              <a:noFill/>
            </a:ln>
            <a:effectLst/>
          </c:spPr>
          <c:invertIfNegative val="0"/>
          <c:cat>
            <c:strRef>
              <c:f>Pivot!$L$9:$L$12</c:f>
              <c:strCache>
                <c:ptCount val="3"/>
                <c:pt idx="0">
                  <c:v>2023</c:v>
                </c:pt>
                <c:pt idx="1">
                  <c:v>2024</c:v>
                </c:pt>
                <c:pt idx="2">
                  <c:v>2025</c:v>
                </c:pt>
              </c:strCache>
            </c:strRef>
          </c:cat>
          <c:val>
            <c:numRef>
              <c:f>Pivot!$N$9:$N$12</c:f>
              <c:numCache>
                <c:formatCode>0</c:formatCode>
                <c:ptCount val="3"/>
                <c:pt idx="0">
                  <c:v>1173.153211111111</c:v>
                </c:pt>
                <c:pt idx="1">
                  <c:v>1054.2213871287131</c:v>
                </c:pt>
                <c:pt idx="2">
                  <c:v>1152.9059240740737</c:v>
                </c:pt>
              </c:numCache>
            </c:numRef>
          </c:val>
          <c:extLst>
            <c:ext xmlns:c16="http://schemas.microsoft.com/office/drawing/2014/chart" uri="{C3380CC4-5D6E-409C-BE32-E72D297353CC}">
              <c16:uniqueId val="{00000001-4051-4367-A21D-3D4C40FE18D4}"/>
            </c:ext>
          </c:extLst>
        </c:ser>
        <c:ser>
          <c:idx val="2"/>
          <c:order val="2"/>
          <c:tx>
            <c:strRef>
              <c:f>Pivot!$O$7:$O$8</c:f>
              <c:strCache>
                <c:ptCount val="1"/>
                <c:pt idx="0">
                  <c:v>PAYPAL</c:v>
                </c:pt>
              </c:strCache>
            </c:strRef>
          </c:tx>
          <c:spPr>
            <a:solidFill>
              <a:schemeClr val="accent3"/>
            </a:solidFill>
            <a:ln>
              <a:noFill/>
            </a:ln>
            <a:effectLst/>
          </c:spPr>
          <c:invertIfNegative val="0"/>
          <c:cat>
            <c:strRef>
              <c:f>Pivot!$L$9:$L$12</c:f>
              <c:strCache>
                <c:ptCount val="3"/>
                <c:pt idx="0">
                  <c:v>2023</c:v>
                </c:pt>
                <c:pt idx="1">
                  <c:v>2024</c:v>
                </c:pt>
                <c:pt idx="2">
                  <c:v>2025</c:v>
                </c:pt>
              </c:strCache>
            </c:strRef>
          </c:cat>
          <c:val>
            <c:numRef>
              <c:f>Pivot!$O$9:$O$12</c:f>
              <c:numCache>
                <c:formatCode>0</c:formatCode>
                <c:ptCount val="3"/>
                <c:pt idx="0">
                  <c:v>958.07390266666619</c:v>
                </c:pt>
                <c:pt idx="1">
                  <c:v>1127.8510850948514</c:v>
                </c:pt>
                <c:pt idx="2">
                  <c:v>1070.6054920318725</c:v>
                </c:pt>
              </c:numCache>
            </c:numRef>
          </c:val>
          <c:extLst>
            <c:ext xmlns:c16="http://schemas.microsoft.com/office/drawing/2014/chart" uri="{C3380CC4-5D6E-409C-BE32-E72D297353CC}">
              <c16:uniqueId val="{00000009-8982-4E8A-8A7B-26D2A3542FAE}"/>
            </c:ext>
          </c:extLst>
        </c:ser>
        <c:dLbls>
          <c:showLegendKey val="0"/>
          <c:showVal val="0"/>
          <c:showCatName val="0"/>
          <c:showSerName val="0"/>
          <c:showPercent val="0"/>
          <c:showBubbleSize val="0"/>
        </c:dLbls>
        <c:gapWidth val="219"/>
        <c:overlap val="-27"/>
        <c:axId val="307356128"/>
        <c:axId val="307353728"/>
      </c:barChart>
      <c:catAx>
        <c:axId val="30735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353728"/>
        <c:crosses val="autoZero"/>
        <c:auto val="1"/>
        <c:lblAlgn val="ctr"/>
        <c:lblOffset val="100"/>
        <c:noMultiLvlLbl val="0"/>
      </c:catAx>
      <c:valAx>
        <c:axId val="307353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356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[Ecommerce_Sales_Dataset Project_Rekaa.xlsx]Pivot!Monthly Total Sales</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48944174803917"/>
          <c:y val="0.16892513175674706"/>
          <c:w val="0.8406681961240936"/>
          <c:h val="0.5908777280173515"/>
        </c:manualLayout>
      </c:layout>
      <c:lineChart>
        <c:grouping val="standard"/>
        <c:varyColors val="0"/>
        <c:ser>
          <c:idx val="0"/>
          <c:order val="0"/>
          <c:tx>
            <c:strRef>
              <c:f>Pivot!$S$7</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trendline>
            <c:spPr>
              <a:ln w="19050" cap="rnd">
                <a:solidFill>
                  <a:schemeClr val="dk1">
                    <a:tint val="88500"/>
                  </a:schemeClr>
                </a:solidFill>
                <a:prstDash val="sysDot"/>
              </a:ln>
              <a:effectLst/>
            </c:spPr>
            <c:trendlineType val="linear"/>
            <c:dispRSqr val="0"/>
            <c:dispEq val="0"/>
          </c:trendline>
          <c:cat>
            <c:strRef>
              <c:f>Pivot!$R$8:$R$20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Pivot!$S$8:$S$20</c:f>
              <c:numCache>
                <c:formatCode>0</c:formatCode>
                <c:ptCount val="12"/>
                <c:pt idx="0">
                  <c:v>1197.9132627329195</c:v>
                </c:pt>
                <c:pt idx="1">
                  <c:v>1123.741126315789</c:v>
                </c:pt>
                <c:pt idx="2">
                  <c:v>1096.7364227544911</c:v>
                </c:pt>
                <c:pt idx="3">
                  <c:v>975.30779308176034</c:v>
                </c:pt>
                <c:pt idx="4">
                  <c:v>1063.7142682926833</c:v>
                </c:pt>
                <c:pt idx="5">
                  <c:v>1058.2163880434778</c:v>
                </c:pt>
                <c:pt idx="6">
                  <c:v>1049.2904290322588</c:v>
                </c:pt>
                <c:pt idx="7">
                  <c:v>1151.3908306010928</c:v>
                </c:pt>
                <c:pt idx="8">
                  <c:v>927.29090443037967</c:v>
                </c:pt>
                <c:pt idx="9">
                  <c:v>1128.8323385542171</c:v>
                </c:pt>
                <c:pt idx="10">
                  <c:v>1114.7796808383234</c:v>
                </c:pt>
                <c:pt idx="11">
                  <c:v>1142.849557575757</c:v>
                </c:pt>
              </c:numCache>
            </c:numRef>
          </c:val>
          <c:smooth val="0"/>
          <c:extLst>
            <c:ext xmlns:c16="http://schemas.microsoft.com/office/drawing/2014/chart" uri="{C3380CC4-5D6E-409C-BE32-E72D297353CC}">
              <c16:uniqueId val="{00000003-B0A6-4C61-89AC-E95CC4FE557D}"/>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449056656"/>
        <c:axId val="1086012320"/>
      </c:lineChart>
      <c:catAx>
        <c:axId val="1449056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012320"/>
        <c:crosses val="autoZero"/>
        <c:auto val="1"/>
        <c:lblAlgn val="ctr"/>
        <c:lblOffset val="100"/>
        <c:noMultiLvlLbl val="0"/>
      </c:catAx>
      <c:valAx>
        <c:axId val="1086012320"/>
        <c:scaling>
          <c:orientation val="minMax"/>
          <c:min val="9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AMOUNT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056656"/>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wise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Charts!$M$32:$M$35</c:f>
              <c:numCache>
                <c:formatCode>General</c:formatCode>
                <c:ptCount val="4"/>
                <c:pt idx="0">
                  <c:v>1</c:v>
                </c:pt>
                <c:pt idx="1">
                  <c:v>2</c:v>
                </c:pt>
                <c:pt idx="2">
                  <c:v>3</c:v>
                </c:pt>
                <c:pt idx="3">
                  <c:v>4</c:v>
                </c:pt>
              </c:numCache>
            </c:numRef>
          </c:xVal>
          <c:yVal>
            <c:numRef>
              <c:f>Charts!$N$32:$N$35</c:f>
              <c:numCache>
                <c:formatCode>General</c:formatCode>
                <c:ptCount val="4"/>
                <c:pt idx="0">
                  <c:v>503</c:v>
                </c:pt>
                <c:pt idx="1">
                  <c:v>517</c:v>
                </c:pt>
                <c:pt idx="2">
                  <c:v>499</c:v>
                </c:pt>
                <c:pt idx="3">
                  <c:v>481</c:v>
                </c:pt>
              </c:numCache>
            </c:numRef>
          </c:yVal>
          <c:smooth val="1"/>
          <c:extLst>
            <c:ext xmlns:c16="http://schemas.microsoft.com/office/drawing/2014/chart" uri="{C3380CC4-5D6E-409C-BE32-E72D297353CC}">
              <c16:uniqueId val="{00000000-19C4-4B4D-BB33-1A7BB9906CD6}"/>
            </c:ext>
          </c:extLst>
        </c:ser>
        <c:dLbls>
          <c:showLegendKey val="0"/>
          <c:showVal val="0"/>
          <c:showCatName val="0"/>
          <c:showSerName val="0"/>
          <c:showPercent val="0"/>
          <c:showBubbleSize val="0"/>
        </c:dLbls>
        <c:axId val="286830576"/>
        <c:axId val="1062574064"/>
      </c:scatterChart>
      <c:valAx>
        <c:axId val="2868305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Quantity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574064"/>
        <c:crosses val="autoZero"/>
        <c:crossBetween val="midCat"/>
      </c:valAx>
      <c:valAx>
        <c:axId val="1062574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8305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 Project_Rekaa.xlsx]Pivot!Category Wise Total Amount</c:name>
    <c:fmtId val="5"/>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Category Wise</a:t>
            </a:r>
            <a:r>
              <a:rPr lang="en-US" baseline="0">
                <a:solidFill>
                  <a:schemeClr val="bg1"/>
                </a:solidFill>
              </a:rPr>
              <a:t> </a:t>
            </a:r>
            <a:r>
              <a:rPr lang="en-US">
                <a:solidFill>
                  <a:schemeClr val="bg1"/>
                </a:solidFill>
              </a:rPr>
              <a:t>Total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rgbClr val="FF0000"/>
          </a:solidFill>
          <a:ln>
            <a:solidFill>
              <a:schemeClr val="bg1"/>
            </a:solidFill>
          </a:ln>
          <a:effectLst>
            <a:outerShdw blurRad="254000" sx="102000" sy="102000" algn="ctr" rotWithShape="0">
              <a:prstClr val="black">
                <a:alpha val="20000"/>
              </a:prstClr>
            </a:outerShdw>
          </a:effectLst>
          <a:sp3d>
            <a:contourClr>
              <a:schemeClr val="bg1"/>
            </a:contourClr>
          </a:sp3d>
        </c:spPr>
      </c:pivotFmt>
      <c:pivotFmt>
        <c:idx val="31"/>
        <c:spPr>
          <a:solidFill>
            <a:srgbClr val="FFC000"/>
          </a:solidFill>
          <a:ln>
            <a:solidFill>
              <a:schemeClr val="bg1"/>
            </a:solidFill>
          </a:ln>
          <a:effectLst>
            <a:outerShdw blurRad="254000" sx="102000" sy="102000" algn="ctr" rotWithShape="0">
              <a:prstClr val="black">
                <a:alpha val="20000"/>
              </a:prstClr>
            </a:outerShdw>
          </a:effectLst>
          <a:sp3d>
            <a:contourClr>
              <a:schemeClr val="bg1"/>
            </a:contourClr>
          </a:sp3d>
        </c:spPr>
      </c:pivotFmt>
      <c:pivotFmt>
        <c:idx val="32"/>
        <c:spPr>
          <a:solidFill>
            <a:schemeClr val="accent1"/>
          </a:solidFill>
          <a:ln>
            <a:solidFill>
              <a:schemeClr val="bg1"/>
            </a:solidFill>
          </a:ln>
          <a:effectLst>
            <a:outerShdw blurRad="254000" sx="102000" sy="102000" algn="ctr" rotWithShape="0">
              <a:prstClr val="black">
                <a:alpha val="20000"/>
              </a:prstClr>
            </a:outerShdw>
          </a:effectLst>
          <a:sp3d>
            <a:contourClr>
              <a:schemeClr val="bg1"/>
            </a:contourClr>
          </a:sp3d>
        </c:spPr>
      </c:pivotFmt>
      <c:pivotFmt>
        <c:idx val="33"/>
        <c:spPr>
          <a:solidFill>
            <a:schemeClr val="accent2">
              <a:lumMod val="75000"/>
            </a:schemeClr>
          </a:solidFill>
          <a:ln>
            <a:solidFill>
              <a:schemeClr val="bg1"/>
            </a:solidFill>
          </a:ln>
          <a:effectLst>
            <a:outerShdw blurRad="254000" sx="102000" sy="102000" algn="ctr" rotWithShape="0">
              <a:prstClr val="black">
                <a:alpha val="20000"/>
              </a:prstClr>
            </a:outerShdw>
          </a:effectLst>
          <a:sp3d>
            <a:contourClr>
              <a:schemeClr val="bg1"/>
            </a:contourClr>
          </a:sp3d>
        </c:spPr>
      </c:pivotFmt>
      <c:pivotFmt>
        <c:idx val="34"/>
        <c:spPr>
          <a:solidFill>
            <a:schemeClr val="accent1"/>
          </a:solidFill>
          <a:ln w="19050">
            <a:solidFill>
              <a:schemeClr val="bg1"/>
            </a:solidFill>
          </a:ln>
          <a:effectLst>
            <a:outerShdw blurRad="254000" sx="102000" sy="102000" algn="ctr" rotWithShape="0">
              <a:prstClr val="black">
                <a:alpha val="20000"/>
              </a:prstClr>
            </a:outerShdw>
          </a:effectLst>
          <a:sp3d contourW="19050">
            <a:contourClr>
              <a:schemeClr val="bg1"/>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Pivot!$C$7</c:f>
              <c:strCache>
                <c:ptCount val="1"/>
                <c:pt idx="0">
                  <c:v>Total</c:v>
                </c:pt>
              </c:strCache>
            </c:strRef>
          </c:tx>
          <c:dPt>
            <c:idx val="0"/>
            <c:bubble3D val="0"/>
            <c:spPr>
              <a:solidFill>
                <a:srgbClr val="FF0000"/>
              </a:solidFill>
              <a:ln>
                <a:solidFill>
                  <a:schemeClr val="bg1"/>
                </a:solidFill>
              </a:ln>
              <a:effectLst>
                <a:outerShdw blurRad="254000" sx="102000" sy="102000" algn="ctr" rotWithShape="0">
                  <a:prstClr val="black">
                    <a:alpha val="20000"/>
                  </a:prstClr>
                </a:outerShdw>
              </a:effectLst>
              <a:sp3d>
                <a:contourClr>
                  <a:schemeClr val="bg1"/>
                </a:contourClr>
              </a:sp3d>
            </c:spPr>
            <c:extLst>
              <c:ext xmlns:c16="http://schemas.microsoft.com/office/drawing/2014/chart" uri="{C3380CC4-5D6E-409C-BE32-E72D297353CC}">
                <c16:uniqueId val="{00000001-054C-47E0-9FA5-5EC2D5E6F130}"/>
              </c:ext>
            </c:extLst>
          </c:dPt>
          <c:dPt>
            <c:idx val="1"/>
            <c:bubble3D val="0"/>
            <c:spPr>
              <a:solidFill>
                <a:srgbClr val="FFC000"/>
              </a:solidFill>
              <a:ln>
                <a:solidFill>
                  <a:schemeClr val="bg1"/>
                </a:solidFill>
              </a:ln>
              <a:effectLst>
                <a:outerShdw blurRad="254000" sx="102000" sy="102000" algn="ctr" rotWithShape="0">
                  <a:prstClr val="black">
                    <a:alpha val="20000"/>
                  </a:prstClr>
                </a:outerShdw>
              </a:effectLst>
              <a:sp3d>
                <a:contourClr>
                  <a:schemeClr val="bg1"/>
                </a:contourClr>
              </a:sp3d>
            </c:spPr>
            <c:extLst>
              <c:ext xmlns:c16="http://schemas.microsoft.com/office/drawing/2014/chart" uri="{C3380CC4-5D6E-409C-BE32-E72D297353CC}">
                <c16:uniqueId val="{00000003-054C-47E0-9FA5-5EC2D5E6F130}"/>
              </c:ext>
            </c:extLst>
          </c:dPt>
          <c:dPt>
            <c:idx val="2"/>
            <c:bubble3D val="0"/>
            <c:spPr>
              <a:solidFill>
                <a:schemeClr val="accent3"/>
              </a:solidFill>
              <a:ln>
                <a:solidFill>
                  <a:schemeClr val="bg1"/>
                </a:solidFill>
              </a:ln>
              <a:effectLst>
                <a:outerShdw blurRad="254000" sx="102000" sy="102000" algn="ctr" rotWithShape="0">
                  <a:prstClr val="black">
                    <a:alpha val="20000"/>
                  </a:prstClr>
                </a:outerShdw>
              </a:effectLst>
              <a:sp3d>
                <a:contourClr>
                  <a:schemeClr val="bg1"/>
                </a:contourClr>
              </a:sp3d>
            </c:spPr>
            <c:extLst>
              <c:ext xmlns:c16="http://schemas.microsoft.com/office/drawing/2014/chart" uri="{C3380CC4-5D6E-409C-BE32-E72D297353CC}">
                <c16:uniqueId val="{00000005-054C-47E0-9FA5-5EC2D5E6F130}"/>
              </c:ext>
            </c:extLst>
          </c:dPt>
          <c:dPt>
            <c:idx val="3"/>
            <c:bubble3D val="0"/>
            <c:spPr>
              <a:solidFill>
                <a:schemeClr val="accent2">
                  <a:lumMod val="75000"/>
                </a:schemeClr>
              </a:solidFill>
              <a:ln>
                <a:solidFill>
                  <a:schemeClr val="bg1"/>
                </a:solidFill>
              </a:ln>
              <a:effectLst>
                <a:outerShdw blurRad="254000" sx="102000" sy="102000" algn="ctr" rotWithShape="0">
                  <a:prstClr val="black">
                    <a:alpha val="20000"/>
                  </a:prstClr>
                </a:outerShdw>
              </a:effectLst>
              <a:sp3d>
                <a:contourClr>
                  <a:schemeClr val="bg1"/>
                </a:contourClr>
              </a:sp3d>
            </c:spPr>
            <c:extLst>
              <c:ext xmlns:c16="http://schemas.microsoft.com/office/drawing/2014/chart" uri="{C3380CC4-5D6E-409C-BE32-E72D297353CC}">
                <c16:uniqueId val="{00000007-054C-47E0-9FA5-5EC2D5E6F130}"/>
              </c:ext>
            </c:extLst>
          </c:dPt>
          <c:dPt>
            <c:idx val="4"/>
            <c:bubble3D val="0"/>
            <c:spPr>
              <a:solidFill>
                <a:schemeClr val="accent5"/>
              </a:solidFill>
              <a:ln w="19050">
                <a:solidFill>
                  <a:schemeClr val="bg1"/>
                </a:solidFill>
              </a:ln>
              <a:effectLst>
                <a:outerShdw blurRad="254000" sx="102000" sy="102000" algn="ctr" rotWithShape="0">
                  <a:prstClr val="black">
                    <a:alpha val="20000"/>
                  </a:prstClr>
                </a:outerShdw>
              </a:effectLst>
              <a:sp3d contourW="19050">
                <a:contourClr>
                  <a:schemeClr val="bg1"/>
                </a:contourClr>
              </a:sp3d>
            </c:spPr>
            <c:extLst>
              <c:ext xmlns:c16="http://schemas.microsoft.com/office/drawing/2014/chart" uri="{C3380CC4-5D6E-409C-BE32-E72D297353CC}">
                <c16:uniqueId val="{00000009-054C-47E0-9FA5-5EC2D5E6F1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Pivot!$B$8:$B$13</c:f>
              <c:strCache>
                <c:ptCount val="5"/>
                <c:pt idx="0">
                  <c:v>Beauty</c:v>
                </c:pt>
                <c:pt idx="1">
                  <c:v>Clothing</c:v>
                </c:pt>
                <c:pt idx="2">
                  <c:v>Electronics</c:v>
                </c:pt>
                <c:pt idx="3">
                  <c:v>Home</c:v>
                </c:pt>
                <c:pt idx="4">
                  <c:v>Sports</c:v>
                </c:pt>
              </c:strCache>
            </c:strRef>
          </c:cat>
          <c:val>
            <c:numRef>
              <c:f>Pivot!$C$8:$C$13</c:f>
              <c:numCache>
                <c:formatCode>0</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0A-054C-47E0-9FA5-5EC2D5E6F130}"/>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4588063323360287"/>
          <c:y val="0.3444572974781771"/>
          <c:w val="0.24040194564156847"/>
          <c:h val="0.4529354197557218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alpha val="98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noFill/>
      <a:round/>
    </a:ln>
    <a:effectLst/>
    <a:scene3d>
      <a:camera prst="orthographicFront"/>
      <a:lightRig rig="threePt" dir="t"/>
    </a:scene3d>
    <a:sp3d>
      <a:bevelB w="114300" prst="artDeco"/>
    </a:sp3d>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[Ecommerce_Sales_Dataset Project_Rekaa.xlsx]Pivot!Monthly Total Sales</c:name>
    <c:fmtId val="6"/>
  </c:pivotSource>
  <c:chart>
    <c:title>
      <c:tx>
        <c:rich>
          <a:bodyPr rot="0" spcFirstLastPara="1" vertOverflow="ellipsis" vert="horz" wrap="square" anchor="ctr" anchorCtr="1"/>
          <a:lstStyle/>
          <a:p>
            <a:pPr>
              <a:defRPr sz="1800" b="1" i="0" u="none" strike="noStrike" kern="1200" spc="0" baseline="0">
                <a:ln>
                  <a:noFill/>
                </a:ln>
                <a:solidFill>
                  <a:schemeClr val="bg1">
                    <a:alpha val="79000"/>
                  </a:schemeClr>
                </a:solidFill>
                <a:latin typeface="+mn-lt"/>
                <a:ea typeface="+mn-ea"/>
                <a:cs typeface="+mn-cs"/>
              </a:defRPr>
            </a:pPr>
            <a:r>
              <a:rPr lang="en-US" sz="1800" b="1">
                <a:solidFill>
                  <a:schemeClr val="bg1">
                    <a:alpha val="79000"/>
                  </a:schemeClr>
                </a:solidFill>
              </a:rPr>
              <a:t>  </a:t>
            </a:r>
          </a:p>
        </c:rich>
      </c:tx>
      <c:overlay val="0"/>
      <c:spPr>
        <a:noFill/>
        <a:ln>
          <a:noFill/>
        </a:ln>
        <a:effectLst/>
      </c:spPr>
      <c:txPr>
        <a:bodyPr rot="0" spcFirstLastPara="1" vertOverflow="ellipsis" vert="horz" wrap="square" anchor="ctr" anchorCtr="1"/>
        <a:lstStyle/>
        <a:p>
          <a:pPr>
            <a:defRPr sz="1800" b="1" i="0" u="none" strike="noStrike" kern="1200" spc="0" baseline="0">
              <a:ln>
                <a:noFill/>
              </a:ln>
              <a:solidFill>
                <a:schemeClr val="bg1">
                  <a:alpha val="79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dk1">
              <a:tint val="885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ln w="44450" cap="rnd">
            <a:solidFill>
              <a:schemeClr val="bg1">
                <a:alpha val="91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alpha val="7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48944174803917"/>
          <c:y val="0.16892513175674706"/>
          <c:w val="0.8406681961240936"/>
          <c:h val="0.5908777280173515"/>
        </c:manualLayout>
      </c:layout>
      <c:lineChart>
        <c:grouping val="standard"/>
        <c:varyColors val="0"/>
        <c:ser>
          <c:idx val="0"/>
          <c:order val="0"/>
          <c:tx>
            <c:strRef>
              <c:f>Pivot!$S$7</c:f>
              <c:strCache>
                <c:ptCount val="1"/>
                <c:pt idx="0">
                  <c:v>Total</c:v>
                </c:pt>
              </c:strCache>
            </c:strRef>
          </c:tx>
          <c:spPr>
            <a:ln w="44450" cap="rnd">
              <a:solidFill>
                <a:schemeClr val="bg1">
                  <a:alpha val="91000"/>
                </a:schemeClr>
              </a:solidFill>
              <a:round/>
            </a:ln>
            <a:effectLst/>
          </c:spPr>
          <c:marker>
            <c:symbol val="none"/>
          </c:marker>
          <c:trendline>
            <c:spPr>
              <a:ln w="19050" cap="rnd">
                <a:solidFill>
                  <a:schemeClr val="dk1">
                    <a:tint val="88500"/>
                  </a:schemeClr>
                </a:solidFill>
                <a:prstDash val="sysDot"/>
              </a:ln>
              <a:effectLst/>
            </c:spPr>
            <c:trendlineType val="linear"/>
            <c:dispRSqr val="0"/>
            <c:dispEq val="0"/>
          </c:trendline>
          <c:cat>
            <c:strRef>
              <c:f>Pivot!$R$8:$R$20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Pivot!$S$8:$S$20</c:f>
              <c:numCache>
                <c:formatCode>0</c:formatCode>
                <c:ptCount val="12"/>
                <c:pt idx="0">
                  <c:v>1197.9132627329195</c:v>
                </c:pt>
                <c:pt idx="1">
                  <c:v>1123.741126315789</c:v>
                </c:pt>
                <c:pt idx="2">
                  <c:v>1096.7364227544911</c:v>
                </c:pt>
                <c:pt idx="3">
                  <c:v>975.30779308176034</c:v>
                </c:pt>
                <c:pt idx="4">
                  <c:v>1063.7142682926833</c:v>
                </c:pt>
                <c:pt idx="5">
                  <c:v>1058.2163880434778</c:v>
                </c:pt>
                <c:pt idx="6">
                  <c:v>1049.2904290322588</c:v>
                </c:pt>
                <c:pt idx="7">
                  <c:v>1151.3908306010928</c:v>
                </c:pt>
                <c:pt idx="8">
                  <c:v>927.29090443037967</c:v>
                </c:pt>
                <c:pt idx="9">
                  <c:v>1128.8323385542171</c:v>
                </c:pt>
                <c:pt idx="10">
                  <c:v>1114.7796808383234</c:v>
                </c:pt>
                <c:pt idx="11">
                  <c:v>1142.849557575757</c:v>
                </c:pt>
              </c:numCache>
            </c:numRef>
          </c:val>
          <c:smooth val="0"/>
          <c:extLst>
            <c:ext xmlns:c16="http://schemas.microsoft.com/office/drawing/2014/chart" uri="{C3380CC4-5D6E-409C-BE32-E72D297353CC}">
              <c16:uniqueId val="{00000000-44C8-490E-BA4E-E838B6470179}"/>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449056656"/>
        <c:axId val="1086012320"/>
      </c:lineChart>
      <c:catAx>
        <c:axId val="144905665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ln>
                    <a:noFill/>
                  </a:ln>
                  <a:solidFill>
                    <a:schemeClr val="bg1">
                      <a:alpha val="79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alpha val="79000"/>
                  </a:schemeClr>
                </a:solidFill>
                <a:latin typeface="+mn-lt"/>
                <a:ea typeface="+mn-ea"/>
                <a:cs typeface="+mn-cs"/>
              </a:defRPr>
            </a:pPr>
            <a:endParaRPr lang="en-US"/>
          </a:p>
        </c:txPr>
        <c:crossAx val="1086012320"/>
        <c:crosses val="autoZero"/>
        <c:auto val="1"/>
        <c:lblAlgn val="ctr"/>
        <c:lblOffset val="100"/>
        <c:noMultiLvlLbl val="0"/>
      </c:catAx>
      <c:valAx>
        <c:axId val="1086012320"/>
        <c:scaling>
          <c:orientation val="minMax"/>
          <c:min val="900"/>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bg1">
                      <a:alpha val="79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alpha val="79000"/>
                  </a:schemeClr>
                </a:solidFill>
                <a:latin typeface="+mn-lt"/>
                <a:ea typeface="+mn-ea"/>
                <a:cs typeface="+mn-cs"/>
              </a:defRPr>
            </a:pPr>
            <a:endParaRPr lang="en-US"/>
          </a:p>
        </c:txPr>
        <c:crossAx val="1449056656"/>
        <c:crosses val="autoZero"/>
        <c:crossBetween val="between"/>
      </c:valAx>
      <c:spPr>
        <a:noFill/>
        <a:ln>
          <a:solidFill>
            <a:schemeClr val="bg1">
              <a:alpha val="99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85000"/>
          <a:lumOff val="15000"/>
        </a:schemeClr>
      </a:solidFill>
      <a:round/>
    </a:ln>
    <a:effectLst/>
  </c:spPr>
  <c:txPr>
    <a:bodyPr/>
    <a:lstStyle/>
    <a:p>
      <a:pPr>
        <a:defRPr>
          <a:ln>
            <a:noFill/>
          </a:ln>
          <a:solidFill>
            <a:schemeClr val="bg1">
              <a:alpha val="79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 Project_Rekaa.xlsx]Pivot!Yearly Total Sales</c:name>
    <c:fmtId val="3"/>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t>Payment Type Vs Total Sales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2">
              <a:lumMod val="90000"/>
            </a:schemeClr>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Pivot!$M$7:$M$8</c:f>
              <c:strCache>
                <c:ptCount val="1"/>
                <c:pt idx="0">
                  <c:v>COD</c:v>
                </c:pt>
              </c:strCache>
            </c:strRef>
          </c:tx>
          <c:spPr>
            <a:solidFill>
              <a:srgbClr val="92D050"/>
            </a:solidFill>
            <a:ln>
              <a:noFill/>
            </a:ln>
            <a:effectLst/>
          </c:spPr>
          <c:invertIfNegative val="0"/>
          <c:cat>
            <c:strRef>
              <c:f>Pivot!$L$9:$L$12</c:f>
              <c:strCache>
                <c:ptCount val="3"/>
                <c:pt idx="0">
                  <c:v>2023</c:v>
                </c:pt>
                <c:pt idx="1">
                  <c:v>2024</c:v>
                </c:pt>
                <c:pt idx="2">
                  <c:v>2025</c:v>
                </c:pt>
              </c:strCache>
            </c:strRef>
          </c:cat>
          <c:val>
            <c:numRef>
              <c:f>Pivot!$M$9:$M$12</c:f>
              <c:numCache>
                <c:formatCode>0</c:formatCode>
                <c:ptCount val="3"/>
                <c:pt idx="0">
                  <c:v>964.14500857142832</c:v>
                </c:pt>
                <c:pt idx="1">
                  <c:v>1095.7359776758408</c:v>
                </c:pt>
                <c:pt idx="2">
                  <c:v>1051.9528532319393</c:v>
                </c:pt>
              </c:numCache>
            </c:numRef>
          </c:val>
          <c:extLst>
            <c:ext xmlns:c16="http://schemas.microsoft.com/office/drawing/2014/chart" uri="{C3380CC4-5D6E-409C-BE32-E72D297353CC}">
              <c16:uniqueId val="{00000000-B184-474D-BEF2-8ADC349ED0F3}"/>
            </c:ext>
          </c:extLst>
        </c:ser>
        <c:ser>
          <c:idx val="1"/>
          <c:order val="1"/>
          <c:tx>
            <c:strRef>
              <c:f>Pivot!$N$7:$N$8</c:f>
              <c:strCache>
                <c:ptCount val="1"/>
                <c:pt idx="0">
                  <c:v>CREDIT CARD</c:v>
                </c:pt>
              </c:strCache>
            </c:strRef>
          </c:tx>
          <c:spPr>
            <a:solidFill>
              <a:schemeClr val="bg2">
                <a:lumMod val="90000"/>
              </a:schemeClr>
            </a:solidFill>
            <a:ln>
              <a:solidFill>
                <a:schemeClr val="bg1"/>
              </a:solidFill>
            </a:ln>
            <a:effectLst/>
          </c:spPr>
          <c:invertIfNegative val="0"/>
          <c:cat>
            <c:strRef>
              <c:f>Pivot!$L$9:$L$12</c:f>
              <c:strCache>
                <c:ptCount val="3"/>
                <c:pt idx="0">
                  <c:v>2023</c:v>
                </c:pt>
                <c:pt idx="1">
                  <c:v>2024</c:v>
                </c:pt>
                <c:pt idx="2">
                  <c:v>2025</c:v>
                </c:pt>
              </c:strCache>
            </c:strRef>
          </c:cat>
          <c:val>
            <c:numRef>
              <c:f>Pivot!$N$9:$N$12</c:f>
              <c:numCache>
                <c:formatCode>0</c:formatCode>
                <c:ptCount val="3"/>
                <c:pt idx="0">
                  <c:v>1173.153211111111</c:v>
                </c:pt>
                <c:pt idx="1">
                  <c:v>1054.2213871287131</c:v>
                </c:pt>
                <c:pt idx="2">
                  <c:v>1152.9059240740737</c:v>
                </c:pt>
              </c:numCache>
            </c:numRef>
          </c:val>
          <c:extLst>
            <c:ext xmlns:c16="http://schemas.microsoft.com/office/drawing/2014/chart" uri="{C3380CC4-5D6E-409C-BE32-E72D297353CC}">
              <c16:uniqueId val="{00000001-B184-474D-BEF2-8ADC349ED0F3}"/>
            </c:ext>
          </c:extLst>
        </c:ser>
        <c:ser>
          <c:idx val="2"/>
          <c:order val="2"/>
          <c:tx>
            <c:strRef>
              <c:f>Pivot!$O$7:$O$8</c:f>
              <c:strCache>
                <c:ptCount val="1"/>
                <c:pt idx="0">
                  <c:v>PAYPAL</c:v>
                </c:pt>
              </c:strCache>
            </c:strRef>
          </c:tx>
          <c:spPr>
            <a:solidFill>
              <a:srgbClr val="FFC000"/>
            </a:solidFill>
            <a:ln>
              <a:noFill/>
            </a:ln>
            <a:effectLst/>
          </c:spPr>
          <c:invertIfNegative val="0"/>
          <c:cat>
            <c:strRef>
              <c:f>Pivot!$L$9:$L$12</c:f>
              <c:strCache>
                <c:ptCount val="3"/>
                <c:pt idx="0">
                  <c:v>2023</c:v>
                </c:pt>
                <c:pt idx="1">
                  <c:v>2024</c:v>
                </c:pt>
                <c:pt idx="2">
                  <c:v>2025</c:v>
                </c:pt>
              </c:strCache>
            </c:strRef>
          </c:cat>
          <c:val>
            <c:numRef>
              <c:f>Pivot!$O$9:$O$12</c:f>
              <c:numCache>
                <c:formatCode>0</c:formatCode>
                <c:ptCount val="3"/>
                <c:pt idx="0">
                  <c:v>958.07390266666619</c:v>
                </c:pt>
                <c:pt idx="1">
                  <c:v>1127.8510850948514</c:v>
                </c:pt>
                <c:pt idx="2">
                  <c:v>1070.6054920318725</c:v>
                </c:pt>
              </c:numCache>
            </c:numRef>
          </c:val>
          <c:extLst>
            <c:ext xmlns:c16="http://schemas.microsoft.com/office/drawing/2014/chart" uri="{C3380CC4-5D6E-409C-BE32-E72D297353CC}">
              <c16:uniqueId val="{00000009-FF16-4000-BEED-EE184EA61531}"/>
            </c:ext>
          </c:extLst>
        </c:ser>
        <c:dLbls>
          <c:showLegendKey val="0"/>
          <c:showVal val="0"/>
          <c:showCatName val="0"/>
          <c:showSerName val="0"/>
          <c:showPercent val="0"/>
          <c:showBubbleSize val="0"/>
        </c:dLbls>
        <c:gapWidth val="219"/>
        <c:overlap val="-27"/>
        <c:axId val="307356128"/>
        <c:axId val="307353728"/>
      </c:barChart>
      <c:catAx>
        <c:axId val="307356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7353728"/>
        <c:crosses val="autoZero"/>
        <c:auto val="1"/>
        <c:lblAlgn val="ctr"/>
        <c:lblOffset val="100"/>
        <c:noMultiLvlLbl val="0"/>
      </c:catAx>
      <c:valAx>
        <c:axId val="30735372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7356128"/>
        <c:crosses val="autoZero"/>
        <c:crossBetween val="between"/>
      </c:valAx>
      <c:spPr>
        <a:noFill/>
        <a:ln>
          <a:noFill/>
        </a:ln>
        <a:effectLst/>
      </c:spPr>
    </c:plotArea>
    <c:legend>
      <c:legendPos val="r"/>
      <c:layout>
        <c:manualLayout>
          <c:xMode val="edge"/>
          <c:yMode val="edge"/>
          <c:x val="0.82250755287009059"/>
          <c:y val="0.44197944006999135"/>
          <c:w val="0.16371077762619374"/>
          <c:h val="0.307675804227838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bg1"/>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none" baseline="0">
                <a:solidFill>
                  <a:schemeClr val="bg1"/>
                </a:solidFill>
                <a:latin typeface="+mn-lt"/>
                <a:ea typeface="+mn-ea"/>
                <a:cs typeface="+mn-cs"/>
              </a:defRPr>
            </a:pPr>
            <a:r>
              <a:rPr lang="en-US" sz="1800" b="1">
                <a:solidFill>
                  <a:schemeClr val="bg1"/>
                </a:solidFill>
              </a:rPr>
              <a:t>Quantity wise order</a:t>
            </a:r>
          </a:p>
        </c:rich>
      </c:tx>
      <c:overlay val="0"/>
      <c:spPr>
        <a:noFill/>
        <a:ln>
          <a:noFill/>
        </a:ln>
        <a:effectLst/>
      </c:spPr>
      <c:txPr>
        <a:bodyPr rot="0" spcFirstLastPara="1" vertOverflow="ellipsis" vert="horz" wrap="square" anchor="ctr" anchorCtr="1"/>
        <a:lstStyle/>
        <a:p>
          <a:pPr>
            <a:defRPr sz="1800" b="1" i="0" u="none" strike="noStrike" kern="1200" cap="none" baseline="0">
              <a:solidFill>
                <a:schemeClr val="bg1"/>
              </a:solidFill>
              <a:latin typeface="+mn-lt"/>
              <a:ea typeface="+mn-ea"/>
              <a:cs typeface="+mn-cs"/>
            </a:defRPr>
          </a:pPr>
          <a:endParaRPr lang="en-US"/>
        </a:p>
      </c:txPr>
    </c:title>
    <c:autoTitleDeleted val="0"/>
    <c:plotArea>
      <c:layout/>
      <c:scatterChart>
        <c:scatterStyle val="smoothMarker"/>
        <c:varyColors val="0"/>
        <c:ser>
          <c:idx val="0"/>
          <c:order val="0"/>
          <c:spPr>
            <a:ln w="22225" cap="rnd">
              <a:solidFill>
                <a:schemeClr val="bg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Charts!$M$32:$M$35</c:f>
              <c:numCache>
                <c:formatCode>General</c:formatCode>
                <c:ptCount val="4"/>
                <c:pt idx="0">
                  <c:v>1</c:v>
                </c:pt>
                <c:pt idx="1">
                  <c:v>2</c:v>
                </c:pt>
                <c:pt idx="2">
                  <c:v>3</c:v>
                </c:pt>
                <c:pt idx="3">
                  <c:v>4</c:v>
                </c:pt>
              </c:numCache>
            </c:numRef>
          </c:xVal>
          <c:yVal>
            <c:numRef>
              <c:f>Charts!$N$32:$N$35</c:f>
              <c:numCache>
                <c:formatCode>General</c:formatCode>
                <c:ptCount val="4"/>
                <c:pt idx="0">
                  <c:v>503</c:v>
                </c:pt>
                <c:pt idx="1">
                  <c:v>517</c:v>
                </c:pt>
                <c:pt idx="2">
                  <c:v>499</c:v>
                </c:pt>
                <c:pt idx="3">
                  <c:v>481</c:v>
                </c:pt>
              </c:numCache>
            </c:numRef>
          </c:yVal>
          <c:smooth val="1"/>
          <c:extLst>
            <c:ext xmlns:c16="http://schemas.microsoft.com/office/drawing/2014/chart" uri="{C3380CC4-5D6E-409C-BE32-E72D297353CC}">
              <c16:uniqueId val="{00000000-8EE5-4393-AD1D-8197EF90044A}"/>
            </c:ext>
          </c:extLst>
        </c:ser>
        <c:dLbls>
          <c:showLegendKey val="0"/>
          <c:showVal val="0"/>
          <c:showCatName val="0"/>
          <c:showSerName val="0"/>
          <c:showPercent val="0"/>
          <c:showBubbleSize val="0"/>
        </c:dLbls>
        <c:axId val="286830576"/>
        <c:axId val="1062574064"/>
      </c:scatterChart>
      <c:valAx>
        <c:axId val="2868305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Quantity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2574064"/>
        <c:crosses val="autoZero"/>
        <c:crossBetween val="midCat"/>
      </c:valAx>
      <c:valAx>
        <c:axId val="106257406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No of orders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68305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106680</xdr:colOff>
      <xdr:row>10</xdr:row>
      <xdr:rowOff>45720</xdr:rowOff>
    </xdr:from>
    <xdr:to>
      <xdr:col>5</xdr:col>
      <xdr:colOff>137160</xdr:colOff>
      <xdr:row>24</xdr:row>
      <xdr:rowOff>30480</xdr:rowOff>
    </xdr:to>
    <xdr:graphicFrame macro="">
      <xdr:nvGraphicFramePr>
        <xdr:cNvPr id="2" name="Chart 1">
          <a:extLst>
            <a:ext uri="{FF2B5EF4-FFF2-40B4-BE49-F238E27FC236}">
              <a16:creationId xmlns:a16="http://schemas.microsoft.com/office/drawing/2014/main" id="{2F0DC2C3-70C1-46F7-AFD3-AFAC9DDCD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10</xdr:row>
      <xdr:rowOff>0</xdr:rowOff>
    </xdr:from>
    <xdr:to>
      <xdr:col>11</xdr:col>
      <xdr:colOff>3002280</xdr:colOff>
      <xdr:row>25</xdr:row>
      <xdr:rowOff>0</xdr:rowOff>
    </xdr:to>
    <xdr:graphicFrame macro="">
      <xdr:nvGraphicFramePr>
        <xdr:cNvPr id="3" name="Chart 2">
          <a:extLst>
            <a:ext uri="{FF2B5EF4-FFF2-40B4-BE49-F238E27FC236}">
              <a16:creationId xmlns:a16="http://schemas.microsoft.com/office/drawing/2014/main" id="{DBDDCC89-32BB-4366-AF1D-89C8191078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30</xdr:row>
      <xdr:rowOff>175260</xdr:rowOff>
    </xdr:from>
    <xdr:to>
      <xdr:col>9</xdr:col>
      <xdr:colOff>30480</xdr:colOff>
      <xdr:row>46</xdr:row>
      <xdr:rowOff>129540</xdr:rowOff>
    </xdr:to>
    <xdr:graphicFrame macro="">
      <xdr:nvGraphicFramePr>
        <xdr:cNvPr id="5" name="Chart 4">
          <a:extLst>
            <a:ext uri="{FF2B5EF4-FFF2-40B4-BE49-F238E27FC236}">
              <a16:creationId xmlns:a16="http://schemas.microsoft.com/office/drawing/2014/main" id="{0A5CE96C-66BD-483D-BA6E-F6A3C0F59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167640</xdr:colOff>
      <xdr:row>30</xdr:row>
      <xdr:rowOff>179070</xdr:rowOff>
    </xdr:from>
    <xdr:to>
      <xdr:col>11</xdr:col>
      <xdr:colOff>3017520</xdr:colOff>
      <xdr:row>46</xdr:row>
      <xdr:rowOff>129540</xdr:rowOff>
    </xdr:to>
    <xdr:graphicFrame macro="">
      <xdr:nvGraphicFramePr>
        <xdr:cNvPr id="4" name="Chart 3">
          <a:extLst>
            <a:ext uri="{FF2B5EF4-FFF2-40B4-BE49-F238E27FC236}">
              <a16:creationId xmlns:a16="http://schemas.microsoft.com/office/drawing/2014/main" id="{257CD206-8F02-4750-0067-A9F3C6C3E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586740</xdr:colOff>
      <xdr:row>3</xdr:row>
      <xdr:rowOff>45720</xdr:rowOff>
    </xdr:from>
    <xdr:to>
      <xdr:col>12</xdr:col>
      <xdr:colOff>45720</xdr:colOff>
      <xdr:row>18</xdr:row>
      <xdr:rowOff>129540</xdr:rowOff>
    </xdr:to>
    <xdr:graphicFrame macro="">
      <xdr:nvGraphicFramePr>
        <xdr:cNvPr id="2" name="Chart 1">
          <a:extLst>
            <a:ext uri="{FF2B5EF4-FFF2-40B4-BE49-F238E27FC236}">
              <a16:creationId xmlns:a16="http://schemas.microsoft.com/office/drawing/2014/main" id="{4B303185-499A-4DE4-8A4F-16C970B9E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129540</xdr:colOff>
      <xdr:row>3</xdr:row>
      <xdr:rowOff>38100</xdr:rowOff>
    </xdr:from>
    <xdr:to>
      <xdr:col>20</xdr:col>
      <xdr:colOff>457200</xdr:colOff>
      <xdr:row>18</xdr:row>
      <xdr:rowOff>137160</xdr:rowOff>
    </xdr:to>
    <xdr:graphicFrame macro="">
      <xdr:nvGraphicFramePr>
        <xdr:cNvPr id="3" name="Chart 2">
          <a:extLst>
            <a:ext uri="{FF2B5EF4-FFF2-40B4-BE49-F238E27FC236}">
              <a16:creationId xmlns:a16="http://schemas.microsoft.com/office/drawing/2014/main" id="{32FAC97B-D280-43B9-8B8C-19ED23B4A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579120</xdr:colOff>
      <xdr:row>18</xdr:row>
      <xdr:rowOff>160020</xdr:rowOff>
    </xdr:from>
    <xdr:to>
      <xdr:col>12</xdr:col>
      <xdr:colOff>68580</xdr:colOff>
      <xdr:row>33</xdr:row>
      <xdr:rowOff>160020</xdr:rowOff>
    </xdr:to>
    <xdr:graphicFrame macro="">
      <xdr:nvGraphicFramePr>
        <xdr:cNvPr id="4" name="Chart 3">
          <a:extLst>
            <a:ext uri="{FF2B5EF4-FFF2-40B4-BE49-F238E27FC236}">
              <a16:creationId xmlns:a16="http://schemas.microsoft.com/office/drawing/2014/main" id="{A9578FBE-782E-4C9E-A526-E5F347C15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0</xdr:rowOff>
    </xdr:from>
    <xdr:to>
      <xdr:col>2</xdr:col>
      <xdr:colOff>502920</xdr:colOff>
      <xdr:row>18</xdr:row>
      <xdr:rowOff>22859</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25BE7521-D74B-499F-A407-64ECEBACFD8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914400"/>
              <a:ext cx="1722120" cy="2400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16585</xdr:rowOff>
    </xdr:from>
    <xdr:to>
      <xdr:col>3</xdr:col>
      <xdr:colOff>0</xdr:colOff>
      <xdr:row>18</xdr:row>
      <xdr:rowOff>152736</xdr:rowOff>
    </xdr:to>
    <mc:AlternateContent xmlns:mc="http://schemas.openxmlformats.org/markup-compatibility/2006" xmlns:a14="http://schemas.microsoft.com/office/drawing/2010/main">
      <mc:Choice Requires="a14">
        <xdr:graphicFrame macro="">
          <xdr:nvGraphicFramePr>
            <xdr:cNvPr id="7" name="City 1">
              <a:extLst>
                <a:ext uri="{FF2B5EF4-FFF2-40B4-BE49-F238E27FC236}">
                  <a16:creationId xmlns:a16="http://schemas.microsoft.com/office/drawing/2014/main" id="{04F47DEE-93D8-4F3B-9ECA-3220659952F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10744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134470</xdr:colOff>
      <xdr:row>19</xdr:row>
      <xdr:rowOff>0</xdr:rowOff>
    </xdr:from>
    <xdr:to>
      <xdr:col>20</xdr:col>
      <xdr:colOff>493058</xdr:colOff>
      <xdr:row>33</xdr:row>
      <xdr:rowOff>116541</xdr:rowOff>
    </xdr:to>
    <xdr:graphicFrame macro="">
      <xdr:nvGraphicFramePr>
        <xdr:cNvPr id="8" name="Chart 7">
          <a:extLst>
            <a:ext uri="{FF2B5EF4-FFF2-40B4-BE49-F238E27FC236}">
              <a16:creationId xmlns:a16="http://schemas.microsoft.com/office/drawing/2014/main" id="{CF16BC48-BC02-4DC0-90C3-0424624B1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1.917716203701" backgroundQuery="1" createdVersion="8" refreshedVersion="8" minRefreshableVersion="3" recordCount="0" supportSubquery="1" supportAdvancedDrill="1" xr:uid="{211C9176-FF99-43F2-B65A-BD896B3B0115}">
  <cacheSource type="external" connectionId="18"/>
  <cacheFields count="2">
    <cacheField name="[SALES].[Quantity].[Quantity]" caption="Quantity" numFmtId="0" hierarchy="40"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SALES].[Quantity].&amp;[1]"/>
            <x15:cachedUniqueName index="1" name="[SALES].[Quantity].&amp;[2]"/>
            <x15:cachedUniqueName index="2" name="[SALES].[Quantity].&amp;[3]"/>
            <x15:cachedUniqueName index="3" name="[SALES].[Quantity].&amp;[4]"/>
          </x15:cachedUniqueNames>
        </ext>
      </extLst>
    </cacheField>
    <cacheField name="[Measures].[Count of Quantity 2]" caption="Count of Quantity 2" numFmtId="0" hierarchy="83" level="32767"/>
  </cacheFields>
  <cacheHierarchies count="8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Product_ID]" caption="Product_ID" attribute="1" defaultMemberUniqueName="[Prod].[Product_ID].[All]" allUniqueName="[Prod].[Product_ID].[All]" dimensionUniqueName="[Prod]" displayFolder="" count="0" memberValueDatatype="13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0" memberValueDatatype="130" unbalanced="0"/>
    <cacheHierarchy uniqueName="[Prod].[Sub_Category]" caption="Sub_Category" attribute="1" defaultMemberUniqueName="[Prod].[Sub_Category].[All]" allUniqueName="[Prod].[Sub_Category].[All]" dimensionUniqueName="[Prod]" displayFolder="" count="0" memberValueDatatype="130" unbalanced="0"/>
    <cacheHierarchy uniqueName="[Prod].[Brand]" caption="Brand" attribute="1" defaultMemberUniqueName="[Prod].[Brand].[All]" allUniqueName="[Prod].[Brand].[All]" dimensionUniqueName="[Prod]" displayFolder="" count="0" memberValueDatatype="130" unbalanced="0"/>
    <cacheHierarchy uniqueName="[Prod].[Cost]" caption="Cost" attribute="1" defaultMemberUniqueName="[Prod].[Cost].[All]" allUniqueName="[Prod].[Cost].[All]" dimensionUniqueName="[Prod]" displayFolder="" count="0" memberValueDatatype="20" unbalanced="0"/>
    <cacheHierarchy uniqueName="[Prod].[Stock]" caption="Stock" attribute="1" defaultMemberUniqueName="[Prod].[Stock].[All]" allUniqueName="[Prod].[Stock].[All]" dimensionUniqueName="[Prod]" displayFolder="" count="0" memberValueDatatype="20" unbalanced="0"/>
    <cacheHierarchy uniqueName="[Range].[Sales_ID]" caption="Sales_ID" attribute="1" defaultMemberUniqueName="[Range].[Sales_ID].[All]" allUniqueName="[Range].[Sales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Store_ID]" caption="Store_ID" attribute="1" defaultMemberUniqueName="[Range].[Store_ID].[All]" allUniqueName="[Range].[Store_I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Type]" caption="Payment_Type" attribute="1" defaultMemberUniqueName="[Range].[Payment_Type].[All]" allUniqueName="[Range].[Payment_Type].[All]" dimensionUniqueName="[Range]" displayFolder="" count="0" memberValueDatatype="130" unbalanced="0"/>
    <cacheHierarchy uniqueName="[Range].[Total_Amount]" caption="Total_Amount" attribute="1" defaultMemberUniqueName="[Range].[Total_Amount].[All]" allUniqueName="[Range].[Total_Amount].[All]" dimensionUniqueName="[Range]" displayFolder="" count="0" memberValueDatatype="5" unbalanced="0"/>
    <cacheHierarchy uniqueName="[Range].[Discount Amt]" caption="Discount Amt" attribute="1" defaultMemberUniqueName="[Range].[Discount Amt].[All]" allUniqueName="[Range].[Discount Amt].[All]" dimensionUniqueName="[Range]" displayFolder="" count="0" memberValueDatatype="5" unbalanced="0"/>
    <cacheHierarchy uniqueName="[Range].[High/Low]" caption="High/Low" attribute="1" defaultMemberUniqueName="[Range].[High/Low].[All]" allUniqueName="[Range].[High/Low].[All]" dimensionUniqueName="[Range]" displayFolder="" count="0" memberValueDatatype="130" unbalanced="0"/>
    <cacheHierarchy uniqueName="[Range].[Order Value]" caption="Order Value" attribute="1" defaultMemberUniqueName="[Range].[Order Value].[All]" allUniqueName="[Range].[Order Value].[All]" dimensionUniqueName="[Range]" displayFolder="" count="0" memberValueDatatype="130" unbalanced="0"/>
    <cacheHierarchy uniqueName="[Range].[Price]" caption="Price" attribute="1" defaultMemberUniqueName="[Range].[Price].[All]" allUniqueName="[Range].[Price].[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Sales[Quantity]]]" caption="Sales[Quantity]" attribute="1" defaultMemberUniqueName="[Range].[Sales[Quantity]]].[All]" allUniqueName="[Range].[Sales[Quantity]]].[All]" dimensionUniqueName="[Range]" displayFolder="" count="0" memberValueDatatype="130" unbalanced="0"/>
    <cacheHierarchy uniqueName="[Range].[Order_Date (Year)]" caption="Order_Date (Year)" attribute="1" defaultMemberUniqueName="[Range].[Order_Date (Year)].[All]" allUniqueName="[Range].[Order_Date (Year)].[All]" dimensionUniqueName="[Range]" displayFolder="" count="0"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2" memberValueDatatype="20" unbalanced="0">
      <fieldsUsage count="2">
        <fieldUsage x="-1"/>
        <fieldUsage x="0"/>
      </fieldsUsage>
    </cacheHierarchy>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Discount Amt]" caption="Discount Amt" attribute="1" defaultMemberUniqueName="[SALES].[Discount Amt].[All]" allUniqueName="[SALES].[Discount Amt].[All]" dimensionUniqueName="[SALES]" displayFolder="" count="0" memberValueDatatype="5" unbalanced="0"/>
    <cacheHierarchy uniqueName="[SALES].[High/Low]" caption="High/Low" attribute="1" defaultMemberUniqueName="[SALES].[High/Low].[All]" allUniqueName="[SALES].[High/Low].[All]" dimensionUniqueName="[SALES]" displayFolder="" count="0" memberValueDatatype="130" unbalanced="0"/>
    <cacheHierarchy uniqueName="[SALES].[Order Value]" caption="Order Value" attribute="1" defaultMemberUniqueName="[SALES].[Order Value].[All]" allUniqueName="[SALES].[Order Value].[All]" dimensionUniqueName="[SALES]" displayFolder="" count="0" memberValueDatatype="130" unbalanced="0"/>
    <cacheHierarchy uniqueName="[SALES].[Price]" caption="Price" attribute="1" defaultMemberUniqueName="[SALES].[Price].[All]" allUniqueName="[SALES].[Price].[All]" dimensionUniqueName="[SALES]" displayFolder="" count="0" memberValueDatatype="130" unbalanced="0"/>
    <cacheHierarchy uniqueName="[SALES].[Month]" caption="Month" attribute="1" defaultMemberUniqueName="[SALES].[Month].[All]" allUniqueName="[SALES].[Month].[All]" dimensionUniqueName="[SALES]" displayFolder="" count="0" memberValueDatatype="130" unbalanced="0"/>
    <cacheHierarchy uniqueName="[SALES].[Year]" caption="Year" attribute="1" defaultMemberUniqueName="[SALES].[Year].[All]" allUniqueName="[SALES].[Year].[All]" dimensionUniqueName="[SALES]" displayFolder="" count="0" memberValueDatatype="20"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Range]" caption="__XL_Count Range" measure="1" displayFolder="" measureGroup="Range" count="0" hidden="1"/>
    <cacheHierarchy uniqueName="[Measures].[__XL_Count Customer]" caption="__XL_Count Customer" measure="1" displayFolder="" measureGroup="Customer" count="0" hidden="1"/>
    <cacheHierarchy uniqueName="[Measures].[__XL_Count Prod]" caption="__XL_Count Prod" measure="1" displayFolder="" measureGroup="Prod" count="0" hidden="1"/>
    <cacheHierarchy uniqueName="[Measures].[__XL_Count Store]" caption="__XL_Count Store" measure="1" displayFolder="" measureGroup="Store"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caption="Sum of Total_Amount" measure="1" displayFolder="" measureGroup="Range"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22"/>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2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0"/>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Range"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2]" caption="Sum of Total_Amount 2" measure="1" displayFolder="" measureGroup="SALES" count="0" hidden="1">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Range" count="0" hidden="1">
      <extLst>
        <ext xmlns:x15="http://schemas.microsoft.com/office/spreadsheetml/2010/11/main" uri="{B97F6D7D-B522-45F9-BDA1-12C45D357490}">
          <x15:cacheHierarchy aggregatedColumn="15"/>
        </ext>
      </extLst>
    </cacheHierarchy>
    <cacheHierarchy uniqueName="[Measures].[Count of Sales_ID 2]" caption="Count of Sales_ID 2" measure="1" displayFolder="" measureGroup="SALES" count="0" hidden="1">
      <extLst>
        <ext xmlns:x15="http://schemas.microsoft.com/office/spreadsheetml/2010/11/main" uri="{B97F6D7D-B522-45F9-BDA1-12C45D357490}">
          <x15:cacheHierarchy aggregatedColumn="35"/>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44"/>
        </ext>
      </extLst>
    </cacheHierarchy>
    <cacheHierarchy uniqueName="[Measures].[Count of Total_Amount]" caption="Count of Total_Amount" measure="1" displayFolder="" measureGroup="SALES" count="0" hidden="1">
      <extLst>
        <ext xmlns:x15="http://schemas.microsoft.com/office/spreadsheetml/2010/11/main" uri="{B97F6D7D-B522-45F9-BDA1-12C45D357490}">
          <x15:cacheHierarchy aggregatedColumn="44"/>
        </ext>
      </extLst>
    </cacheHierarchy>
    <cacheHierarchy uniqueName="[Measures].[Sum of Year]" caption="Sum of Year" measure="1" displayFolder="" measureGroup="SALES" count="0" hidden="1">
      <extLst>
        <ext xmlns:x15="http://schemas.microsoft.com/office/spreadsheetml/2010/11/main" uri="{B97F6D7D-B522-45F9-BDA1-12C45D357490}">
          <x15:cacheHierarchy aggregatedColumn="50"/>
        </ext>
      </extLst>
    </cacheHierarchy>
    <cacheHierarchy uniqueName="[Measures].[Sum of Discount 2]" caption="Sum of Discount 2" measure="1" displayFolder="" measureGroup="SALES" count="0" hidden="1">
      <extLst>
        <ext xmlns:x15="http://schemas.microsoft.com/office/spreadsheetml/2010/11/main" uri="{B97F6D7D-B522-45F9-BDA1-12C45D357490}">
          <x15:cacheHierarchy aggregatedColumn="42"/>
        </ext>
      </extLst>
    </cacheHierarchy>
    <cacheHierarchy uniqueName="[Measures].[Count of Quantity 2]" caption="Count of Quantity 2" measure="1" displayFolder="" measureGroup="SALES" count="0" oneField="1" hidden="1">
      <fieldsUsage count="1">
        <fieldUsage x="1"/>
      </fieldsUsage>
      <extLst>
        <ext xmlns:x15="http://schemas.microsoft.com/office/spreadsheetml/2010/11/main" uri="{B97F6D7D-B522-45F9-BDA1-12C45D357490}">
          <x15:cacheHierarchy aggregatedColumn="40"/>
        </ext>
      </extLst>
    </cacheHierarchy>
  </cacheHierarchies>
  <kpis count="0"/>
  <dimensions count="6">
    <dimension name="Customer" uniqueName="[Customer]" caption="Customer"/>
    <dimension measure="1" name="Measures" uniqueName="[Measures]" caption="Measures"/>
    <dimension name="Prod" uniqueName="[Prod]" caption="Prod"/>
    <dimension name="Range" uniqueName="[Range]" caption="Range"/>
    <dimension name="SALES" uniqueName="[SALES]" caption="SALES"/>
    <dimension name="Store" uniqueName="[Store]" caption="Store"/>
  </dimensions>
  <measureGroups count="5">
    <measureGroup name="Customer" caption="Customer"/>
    <measureGroup name="Prod" caption="Prod"/>
    <measureGroup name="Range" caption="Range"/>
    <measureGroup name="SALES" caption="SALES"/>
    <measureGroup name="Store" caption="Store"/>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1.91771736111" backgroundQuery="1" createdVersion="8" refreshedVersion="8" minRefreshableVersion="3" recordCount="0" supportSubquery="1" supportAdvancedDrill="1" xr:uid="{EC381873-177C-4954-9534-2B5F312B25CE}">
  <cacheSource type="external" connectionId="18"/>
  <cacheFields count="3">
    <cacheField name="[Measures].[Sum of Total_Amount 2]" caption="Sum of Total_Amount 2" numFmtId="0" hierarchy="76" level="32767"/>
    <cacheField name="[SALES].[Month].[Month]" caption="Month" numFmtId="0" hierarchy="49" level="1">
      <sharedItems count="12">
        <s v="April"/>
        <s v="August"/>
        <s v="December"/>
        <s v="February"/>
        <s v="January"/>
        <s v="July"/>
        <s v="June"/>
        <s v="March"/>
        <s v="May"/>
        <s v="November"/>
        <s v="October"/>
        <s v="September"/>
      </sharedItems>
    </cacheField>
    <cacheField name="[Store].[Store_Name].[Store_Name]" caption="Store_Name" numFmtId="0" hierarchy="55" level="1">
      <sharedItems count="20">
        <s v="Aguirre-Keller"/>
        <s v="Alexander Group"/>
        <s v="Bean, Jones And Park"/>
        <s v="Benson-Elliott"/>
        <s v="Black-Horn"/>
        <s v="Frederick-Wright"/>
        <s v="Gardner, Humphrey And Contreras"/>
        <s v="Gray Ltd"/>
        <s v="Guerrero-Schmitt"/>
        <s v="Hill, Wagner And Ballard"/>
        <s v="Holloway Ltd"/>
        <s v="Johnson-Wright"/>
        <s v="Mann-Austin"/>
        <s v="Martinez, Adkins And Johnson"/>
        <s v="Martinez-Mullins"/>
        <s v="Mcdonald Inc"/>
        <s v="Moore, Padilla And Butler"/>
        <s v="Rivera-Warner"/>
        <s v="Shelton Plc"/>
        <s v="Thomas, Bridges And Harris"/>
      </sharedItems>
    </cacheField>
  </cacheFields>
  <cacheHierarchies count="8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Product_ID]" caption="Product_ID" attribute="1" defaultMemberUniqueName="[Prod].[Product_ID].[All]" allUniqueName="[Prod].[Product_ID].[All]" dimensionUniqueName="[Prod]" displayFolder="" count="0" memberValueDatatype="13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0" memberValueDatatype="130" unbalanced="0"/>
    <cacheHierarchy uniqueName="[Prod].[Sub_Category]" caption="Sub_Category" attribute="1" defaultMemberUniqueName="[Prod].[Sub_Category].[All]" allUniqueName="[Prod].[Sub_Category].[All]" dimensionUniqueName="[Prod]" displayFolder="" count="0" memberValueDatatype="130" unbalanced="0"/>
    <cacheHierarchy uniqueName="[Prod].[Brand]" caption="Brand" attribute="1" defaultMemberUniqueName="[Prod].[Brand].[All]" allUniqueName="[Prod].[Brand].[All]" dimensionUniqueName="[Prod]" displayFolder="" count="0" memberValueDatatype="130" unbalanced="0"/>
    <cacheHierarchy uniqueName="[Prod].[Cost]" caption="Cost" attribute="1" defaultMemberUniqueName="[Prod].[Cost].[All]" allUniqueName="[Prod].[Cost].[All]" dimensionUniqueName="[Prod]" displayFolder="" count="0" memberValueDatatype="20" unbalanced="0"/>
    <cacheHierarchy uniqueName="[Prod].[Stock]" caption="Stock" attribute="1" defaultMemberUniqueName="[Prod].[Stock].[All]" allUniqueName="[Prod].[Stock].[All]" dimensionUniqueName="[Prod]" displayFolder="" count="0" memberValueDatatype="20" unbalanced="0"/>
    <cacheHierarchy uniqueName="[Range].[Sales_ID]" caption="Sales_ID" attribute="1" defaultMemberUniqueName="[Range].[Sales_ID].[All]" allUniqueName="[Range].[Sales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Store_ID]" caption="Store_ID" attribute="1" defaultMemberUniqueName="[Range].[Store_ID].[All]" allUniqueName="[Range].[Store_I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Type]" caption="Payment_Type" attribute="1" defaultMemberUniqueName="[Range].[Payment_Type].[All]" allUniqueName="[Range].[Payment_Type].[All]" dimensionUniqueName="[Range]" displayFolder="" count="0" memberValueDatatype="130" unbalanced="0"/>
    <cacheHierarchy uniqueName="[Range].[Total_Amount]" caption="Total_Amount" attribute="1" defaultMemberUniqueName="[Range].[Total_Amount].[All]" allUniqueName="[Range].[Total_Amount].[All]" dimensionUniqueName="[Range]" displayFolder="" count="0" memberValueDatatype="5" unbalanced="0"/>
    <cacheHierarchy uniqueName="[Range].[Discount Amt]" caption="Discount Amt" attribute="1" defaultMemberUniqueName="[Range].[Discount Amt].[All]" allUniqueName="[Range].[Discount Amt].[All]" dimensionUniqueName="[Range]" displayFolder="" count="0" memberValueDatatype="5" unbalanced="0"/>
    <cacheHierarchy uniqueName="[Range].[High/Low]" caption="High/Low" attribute="1" defaultMemberUniqueName="[Range].[High/Low].[All]" allUniqueName="[Range].[High/Low].[All]" dimensionUniqueName="[Range]" displayFolder="" count="0" memberValueDatatype="130" unbalanced="0"/>
    <cacheHierarchy uniqueName="[Range].[Order Value]" caption="Order Value" attribute="1" defaultMemberUniqueName="[Range].[Order Value].[All]" allUniqueName="[Range].[Order Value].[All]" dimensionUniqueName="[Range]" displayFolder="" count="0" memberValueDatatype="130" unbalanced="0"/>
    <cacheHierarchy uniqueName="[Range].[Price]" caption="Price" attribute="1" defaultMemberUniqueName="[Range].[Price].[All]" allUniqueName="[Range].[Price].[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Sales[Quantity]]]" caption="Sales[Quantity]" attribute="1" defaultMemberUniqueName="[Range].[Sales[Quantity]]].[All]" allUniqueName="[Range].[Sales[Quantity]]].[All]" dimensionUniqueName="[Range]" displayFolder="" count="0" memberValueDatatype="130" unbalanced="0"/>
    <cacheHierarchy uniqueName="[Range].[Order_Date (Year)]" caption="Order_Date (Year)" attribute="1" defaultMemberUniqueName="[Range].[Order_Date (Year)].[All]" allUniqueName="[Range].[Order_Date (Year)].[All]" dimensionUniqueName="[Range]" displayFolder="" count="0"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Discount Amt]" caption="Discount Amt" attribute="1" defaultMemberUniqueName="[SALES].[Discount Amt].[All]" allUniqueName="[SALES].[Discount Amt].[All]" dimensionUniqueName="[SALES]" displayFolder="" count="0" memberValueDatatype="5" unbalanced="0"/>
    <cacheHierarchy uniqueName="[SALES].[High/Low]" caption="High/Low" attribute="1" defaultMemberUniqueName="[SALES].[High/Low].[All]" allUniqueName="[SALES].[High/Low].[All]" dimensionUniqueName="[SALES]" displayFolder="" count="0" memberValueDatatype="130" unbalanced="0"/>
    <cacheHierarchy uniqueName="[SALES].[Order Value]" caption="Order Value" attribute="1" defaultMemberUniqueName="[SALES].[Order Value].[All]" allUniqueName="[SALES].[Order Value].[All]" dimensionUniqueName="[SALES]" displayFolder="" count="0" memberValueDatatype="130" unbalanced="0"/>
    <cacheHierarchy uniqueName="[SALES].[Price]" caption="Price" attribute="1" defaultMemberUniqueName="[SALES].[Price].[All]" allUniqueName="[SALES].[Price].[All]" dimensionUniqueName="[SALES]" displayFolder="" count="0" memberValueDatatype="130" unbalanced="0"/>
    <cacheHierarchy uniqueName="[SALES].[Month]" caption="Month" attribute="1" defaultMemberUniqueName="[SALES].[Month].[All]" allUniqueName="[SALES].[Month].[All]" dimensionUniqueName="[SALES]" displayFolder="" count="2" memberValueDatatype="130" unbalanced="0">
      <fieldsUsage count="2">
        <fieldUsage x="-1"/>
        <fieldUsage x="1"/>
      </fieldsUsage>
    </cacheHierarchy>
    <cacheHierarchy uniqueName="[SALES].[Year]" caption="Year" attribute="1" defaultMemberUniqueName="[SALES].[Year].[All]" allUniqueName="[SALES].[Year].[All]" dimensionUniqueName="[SALES]" displayFolder="" count="0" memberValueDatatype="20"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2" memberValueDatatype="130" unbalanced="0">
      <fieldsUsage count="2">
        <fieldUsage x="-1"/>
        <fieldUsage x="2"/>
      </fieldsUsage>
    </cacheHierarchy>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Range]" caption="__XL_Count Range" measure="1" displayFolder="" measureGroup="Range" count="0" hidden="1"/>
    <cacheHierarchy uniqueName="[Measures].[__XL_Count Customer]" caption="__XL_Count Customer" measure="1" displayFolder="" measureGroup="Customer" count="0" hidden="1"/>
    <cacheHierarchy uniqueName="[Measures].[__XL_Count Prod]" caption="__XL_Count Prod" measure="1" displayFolder="" measureGroup="Prod" count="0" hidden="1"/>
    <cacheHierarchy uniqueName="[Measures].[__XL_Count Store]" caption="__XL_Count Store" measure="1" displayFolder="" measureGroup="Store"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caption="Sum of Total_Amount" measure="1" displayFolder="" measureGroup="Range"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22"/>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2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0"/>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Range"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2]" caption="Sum of Total_Amount 2" measure="1" displayFolder="" measureGroup="SALES" count="0" oneField="1" hidden="1">
      <fieldsUsage count="1">
        <fieldUsage x="0"/>
      </fieldsUsage>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Range" count="0" hidden="1">
      <extLst>
        <ext xmlns:x15="http://schemas.microsoft.com/office/spreadsheetml/2010/11/main" uri="{B97F6D7D-B522-45F9-BDA1-12C45D357490}">
          <x15:cacheHierarchy aggregatedColumn="15"/>
        </ext>
      </extLst>
    </cacheHierarchy>
    <cacheHierarchy uniqueName="[Measures].[Count of Sales_ID 2]" caption="Count of Sales_ID 2" measure="1" displayFolder="" measureGroup="SALES" count="0" hidden="1">
      <extLst>
        <ext xmlns:x15="http://schemas.microsoft.com/office/spreadsheetml/2010/11/main" uri="{B97F6D7D-B522-45F9-BDA1-12C45D357490}">
          <x15:cacheHierarchy aggregatedColumn="35"/>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44"/>
        </ext>
      </extLst>
    </cacheHierarchy>
    <cacheHierarchy uniqueName="[Measures].[Count of Total_Amount]" caption="Count of Total_Amount" measure="1" displayFolder="" measureGroup="SALES" count="0" hidden="1">
      <extLst>
        <ext xmlns:x15="http://schemas.microsoft.com/office/spreadsheetml/2010/11/main" uri="{B97F6D7D-B522-45F9-BDA1-12C45D357490}">
          <x15:cacheHierarchy aggregatedColumn="44"/>
        </ext>
      </extLst>
    </cacheHierarchy>
    <cacheHierarchy uniqueName="[Measures].[Sum of Year]" caption="Sum of Year" measure="1" displayFolder="" measureGroup="SALES" count="0" hidden="1">
      <extLst>
        <ext xmlns:x15="http://schemas.microsoft.com/office/spreadsheetml/2010/11/main" uri="{B97F6D7D-B522-45F9-BDA1-12C45D357490}">
          <x15:cacheHierarchy aggregatedColumn="50"/>
        </ext>
      </extLst>
    </cacheHierarchy>
    <cacheHierarchy uniqueName="[Measures].[Sum of Discount 2]" caption="Sum of Discount 2" measure="1" displayFolder="" measureGroup="SALES" count="0" hidden="1">
      <extLst>
        <ext xmlns:x15="http://schemas.microsoft.com/office/spreadsheetml/2010/11/main" uri="{B97F6D7D-B522-45F9-BDA1-12C45D357490}">
          <x15:cacheHierarchy aggregatedColumn="42"/>
        </ext>
      </extLst>
    </cacheHierarchy>
    <cacheHierarchy uniqueName="[Measures].[Count of Quantity 2]" caption="Count of Quantity 2" measure="1" displayFolder="" measureGroup="SALES" count="0" hidden="1">
      <extLst>
        <ext xmlns:x15="http://schemas.microsoft.com/office/spreadsheetml/2010/11/main" uri="{B97F6D7D-B522-45F9-BDA1-12C45D357490}">
          <x15:cacheHierarchy aggregatedColumn="40"/>
        </ext>
      </extLst>
    </cacheHierarchy>
  </cacheHierarchies>
  <kpis count="0"/>
  <dimensions count="6">
    <dimension name="Customer" uniqueName="[Customer]" caption="Customer"/>
    <dimension measure="1" name="Measures" uniqueName="[Measures]" caption="Measures"/>
    <dimension name="Prod" uniqueName="[Prod]" caption="Prod"/>
    <dimension name="Range" uniqueName="[Range]" caption="Range"/>
    <dimension name="SALES" uniqueName="[SALES]" caption="SALES"/>
    <dimension name="Store" uniqueName="[Store]" caption="Store"/>
  </dimensions>
  <measureGroups count="5">
    <measureGroup name="Customer" caption="Customer"/>
    <measureGroup name="Prod" caption="Prod"/>
    <measureGroup name="Range" caption="Range"/>
    <measureGroup name="SALES" caption="SALES"/>
    <measureGroup name="Store" caption="Store"/>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1.954267245368" backgroundQuery="1" createdVersion="8" refreshedVersion="8" minRefreshableVersion="3" recordCount="0" supportSubquery="1" supportAdvancedDrill="1" xr:uid="{96157FF5-10AF-4DAF-96ED-CE7E5B7B3526}">
  <cacheSource type="external" connectionId="18"/>
  <cacheFields count="3">
    <cacheField name="[Measures].[Sum of Total_Amount 2]" caption="Sum of Total_Amount 2" numFmtId="0" hierarchy="76" level="32767"/>
    <cacheField name="[Prod].[Category].[Category]" caption="Category" numFmtId="0" hierarchy="10" level="1">
      <sharedItems count="5">
        <s v="Beauty"/>
        <s v="Clothing"/>
        <s v="Electronics"/>
        <s v="Home"/>
        <s v="Sports"/>
      </sharedItems>
    </cacheField>
    <cacheField name="[Customer].[City].[City]" caption="City" numFmtId="0" hierarchy="4" level="1">
      <sharedItems containsSemiMixedTypes="0" containsNonDate="0" containsString="0"/>
    </cacheField>
  </cacheFields>
  <cacheHierarchies count="8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Age]" caption="Age" attribute="1" defaultMemberUniqueName="[Customer].[Age].[All]" allUniqueName="[Customer].[Age].[All]" dimensionUniqueName="[Customer]" displayFolder="" count="2" memberValueDatatype="20" unbalanced="0"/>
    <cacheHierarchy uniqueName="[Customer].[Gender]" caption="Gender" attribute="1" defaultMemberUniqueName="[Customer].[Gender].[All]" allUniqueName="[Customer].[Gender].[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State]" caption="State" attribute="1" defaultMemberUniqueName="[Customer].[State].[All]" allUniqueName="[Customer].[State].[All]" dimensionUniqueName="[Customer]" displayFolder="" count="2"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2" memberValueDatatype="130" unbalanced="0"/>
    <cacheHierarchy uniqueName="[Prod].[Product_ID]" caption="Product_ID" attribute="1" defaultMemberUniqueName="[Prod].[Product_ID].[All]" allUniqueName="[Prod].[Product_ID].[All]" dimensionUniqueName="[Prod]" displayFolder="" count="2" memberValueDatatype="130" unbalanced="0"/>
    <cacheHierarchy uniqueName="[Prod].[Product_Name]" caption="Product_Name" attribute="1" defaultMemberUniqueName="[Prod].[Product_Name].[All]" allUniqueName="[Prod].[Product_Name].[All]" dimensionUniqueName="[Prod]" displayFolder="" count="2" memberValueDatatype="130" unbalanced="0"/>
    <cacheHierarchy uniqueName="[Prod].[Category]" caption="Category" attribute="1" defaultMemberUniqueName="[Prod].[Category].[All]" allUniqueName="[Prod].[Category].[All]" dimensionUniqueName="[Prod]" displayFolder="" count="2" memberValueDatatype="130" unbalanced="0">
      <fieldsUsage count="2">
        <fieldUsage x="-1"/>
        <fieldUsage x="1"/>
      </fieldsUsage>
    </cacheHierarchy>
    <cacheHierarchy uniqueName="[Prod].[Sub_Category]" caption="Sub_Category" attribute="1" defaultMemberUniqueName="[Prod].[Sub_Category].[All]" allUniqueName="[Prod].[Sub_Category].[All]" dimensionUniqueName="[Prod]" displayFolder="" count="2" memberValueDatatype="130" unbalanced="0"/>
    <cacheHierarchy uniqueName="[Prod].[Brand]" caption="Brand" attribute="1" defaultMemberUniqueName="[Prod].[Brand].[All]" allUniqueName="[Prod].[Brand].[All]" dimensionUniqueName="[Prod]" displayFolder="" count="2" memberValueDatatype="130" unbalanced="0"/>
    <cacheHierarchy uniqueName="[Prod].[Cost]" caption="Cost" attribute="1" defaultMemberUniqueName="[Prod].[Cost].[All]" allUniqueName="[Prod].[Cost].[All]" dimensionUniqueName="[Prod]" displayFolder="" count="2" memberValueDatatype="20" unbalanced="0"/>
    <cacheHierarchy uniqueName="[Prod].[Stock]" caption="Stock" attribute="1" defaultMemberUniqueName="[Prod].[Stock].[All]" allUniqueName="[Prod].[Stock].[All]" dimensionUniqueName="[Prod]" displayFolder="" count="2" memberValueDatatype="20" unbalanced="0"/>
    <cacheHierarchy uniqueName="[Range].[Sales_ID]" caption="Sales_ID" attribute="1" defaultMemberUniqueName="[Range].[Sales_ID].[All]" allUniqueName="[Range].[Sales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_ID]" caption="Customer_ID" attribute="1" defaultMemberUniqueName="[Range].[Customer_ID].[All]" allUniqueName="[Range].[Customer_ID].[All]" dimensionUniqueName="[Range]" displayFolder="" count="2" memberValueDatatype="130" unbalanced="0"/>
    <cacheHierarchy uniqueName="[Range].[Product_ID]" caption="Product_ID" attribute="1" defaultMemberUniqueName="[Range].[Product_ID].[All]" allUniqueName="[Range].[Product_ID].[All]" dimensionUniqueName="[Range]" displayFolder="" count="2" memberValueDatatype="130" unbalanced="0"/>
    <cacheHierarchy uniqueName="[Range].[Store_ID]" caption="Store_ID" attribute="1" defaultMemberUniqueName="[Range].[Store_ID].[All]" allUniqueName="[Range].[Store_ID].[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Payment_Type]" caption="Payment_Type" attribute="1" defaultMemberUniqueName="[Range].[Payment_Type].[All]" allUniqueName="[Range].[Payment_Type].[All]" dimensionUniqueName="[Range]" displayFolder="" count="2" memberValueDatatype="130" unbalanced="0"/>
    <cacheHierarchy uniqueName="[Range].[Total_Amount]" caption="Total_Amount" attribute="1" defaultMemberUniqueName="[Range].[Total_Amount].[All]" allUniqueName="[Range].[Total_Amount].[All]" dimensionUniqueName="[Range]" displayFolder="" count="2" memberValueDatatype="5" unbalanced="0"/>
    <cacheHierarchy uniqueName="[Range].[Discount Amt]" caption="Discount Amt" attribute="1" defaultMemberUniqueName="[Range].[Discount Amt].[All]" allUniqueName="[Range].[Discount Amt].[All]" dimensionUniqueName="[Range]" displayFolder="" count="2" memberValueDatatype="5" unbalanced="0"/>
    <cacheHierarchy uniqueName="[Range].[High/Low]" caption="High/Low" attribute="1" defaultMemberUniqueName="[Range].[High/Low].[All]" allUniqueName="[Range].[High/Low].[All]" dimensionUniqueName="[Range]" displayFolder="" count="2" memberValueDatatype="130" unbalanced="0"/>
    <cacheHierarchy uniqueName="[Range].[Order Value]" caption="Order Value" attribute="1" defaultMemberUniqueName="[Range].[Order Value].[All]" allUniqueName="[Range].[Order Value].[All]" dimensionUniqueName="[Range]" displayFolder="" count="2" memberValueDatatype="130" unbalanced="0"/>
    <cacheHierarchy uniqueName="[Range].[Price]" caption="Price" attribute="1" defaultMemberUniqueName="[Range].[Price].[All]" allUniqueName="[Range].[Price].[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cacheHierarchy uniqueName="[Range].[Year]" caption="Year" attribute="1" defaultMemberUniqueName="[Range].[Year].[All]" allUniqueName="[Range].[Year].[All]" dimensionUniqueName="[Range]" displayFolder="" count="2" memberValueDatatype="20" unbalanced="0"/>
    <cacheHierarchy uniqueName="[Range].[Sales[Quantity]]]" caption="Sales[Quantity]" attribute="1" defaultMemberUniqueName="[Range].[Sales[Quantity]]].[All]" allUniqueName="[Range].[Sales[Quantity]]].[All]" dimensionUniqueName="[Range]" displayFolder="" count="2" memberValueDatatype="130" unbalanced="0"/>
    <cacheHierarchy uniqueName="[Range].[Order_Date (Year)]" caption="Order_Date (Year)" attribute="1" defaultMemberUniqueName="[Range].[Order_Date (Year)].[All]" allUniqueName="[Range].[Order_Date (Year)].[All]" dimensionUniqueName="[Range]" displayFolder="" count="2" memberValueDatatype="130" unbalanced="0"/>
    <cacheHierarchy uniqueName="[Range].[Order_Date (Quarter)]" caption="Order_Date (Quarter)" attribute="1" defaultMemberUniqueName="[Range].[Order_Date (Quarter)].[All]" allUniqueName="[Range].[Order_Date (Quarter)].[All]" dimensionUniqueName="[Range]" displayFolder="" count="2" memberValueDatatype="130"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SALES].[Sales_ID]" caption="Sales_ID" attribute="1" defaultMemberUniqueName="[SALES].[Sales_ID].[All]" allUniqueName="[SALES].[Sales_ID].[All]" dimensionUniqueName="[SALES]" displayFolder="" count="2" memberValueDatatype="130" unbalanced="0"/>
    <cacheHierarchy uniqueName="[SALES].[Order_Date]" caption="Order_Date" attribute="1" time="1" defaultMemberUniqueName="[SALES].[Order_Date].[All]" allUniqueName="[SALES].[Order_Date].[All]" dimensionUniqueName="[SALES]" displayFolder="" count="2" memberValueDatatype="7" unbalanced="0"/>
    <cacheHierarchy uniqueName="[SALES].[Customer_ID]" caption="Customer_ID" attribute="1" defaultMemberUniqueName="[SALES].[Customer_ID].[All]" allUniqueName="[SALES].[Customer_ID].[All]" dimensionUniqueName="[SALES]" displayFolder="" count="2" memberValueDatatype="130" unbalanced="0"/>
    <cacheHierarchy uniqueName="[SALES].[Product_ID]" caption="Product_ID" attribute="1" defaultMemberUniqueName="[SALES].[Product_ID].[All]" allUniqueName="[SALES].[Product_ID].[All]" dimensionUniqueName="[SALES]" displayFolder="" count="2" memberValueDatatype="130" unbalanced="0"/>
    <cacheHierarchy uniqueName="[SALES].[Store_ID]" caption="Store_ID" attribute="1" defaultMemberUniqueName="[SALES].[Store_ID].[All]" allUniqueName="[SALES].[Store_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_Price]" caption="Unit_Price" attribute="1" defaultMemberUniqueName="[SALES].[Unit_Price].[All]" allUniqueName="[SALES].[Unit_Price].[All]" dimensionUniqueName="[SALES]" displayFolder="" count="2" memberValueDatatype="5" unbalanced="0"/>
    <cacheHierarchy uniqueName="[SALES].[Discount]" caption="Discount" attribute="1" defaultMemberUniqueName="[SALES].[Discount].[All]" allUniqueName="[SALES].[Discount].[All]" dimensionUniqueName="[SALES]" displayFolder="" count="2" memberValueDatatype="5" unbalanced="0"/>
    <cacheHierarchy uniqueName="[SALES].[Payment_Type]" caption="Payment_Type" attribute="1" defaultMemberUniqueName="[SALES].[Payment_Type].[All]" allUniqueName="[SALES].[Payment_Type].[All]" dimensionUniqueName="[SALES]" displayFolder="" count="2" memberValueDatatype="130" unbalanced="0"/>
    <cacheHierarchy uniqueName="[SALES].[Total_Amount]" caption="Total_Amount" attribute="1" defaultMemberUniqueName="[SALES].[Total_Amount].[All]" allUniqueName="[SALES].[Total_Amount].[All]" dimensionUniqueName="[SALES]" displayFolder="" count="2" memberValueDatatype="5" unbalanced="0"/>
    <cacheHierarchy uniqueName="[SALES].[Discount Amt]" caption="Discount Amt" attribute="1" defaultMemberUniqueName="[SALES].[Discount Amt].[All]" allUniqueName="[SALES].[Discount Amt].[All]" dimensionUniqueName="[SALES]" displayFolder="" count="2" memberValueDatatype="5" unbalanced="0"/>
    <cacheHierarchy uniqueName="[SALES].[High/Low]" caption="High/Low" attribute="1" defaultMemberUniqueName="[SALES].[High/Low].[All]" allUniqueName="[SALES].[High/Low].[All]" dimensionUniqueName="[SALES]" displayFolder="" count="2" memberValueDatatype="130" unbalanced="0"/>
    <cacheHierarchy uniqueName="[SALES].[Order Value]" caption="Order Value" attribute="1" defaultMemberUniqueName="[SALES].[Order Value].[All]" allUniqueName="[SALES].[Order Value].[All]" dimensionUniqueName="[SALES]" displayFolder="" count="2" memberValueDatatype="130" unbalanced="0"/>
    <cacheHierarchy uniqueName="[SALES].[Price]" caption="Price" attribute="1" defaultMemberUniqueName="[SALES].[Price].[All]" allUniqueName="[SALES].[Price].[All]" dimensionUniqueName="[SALES]" displayFolder="" count="2" memberValueDatatype="130" unbalanced="0"/>
    <cacheHierarchy uniqueName="[SALES].[Month]" caption="Month" attribute="1" defaultMemberUniqueName="[SALES].[Month].[All]" allUniqueName="[SALES].[Month].[All]" dimensionUniqueName="[SALES]" displayFolder="" count="2" memberValueDatatype="130" unbalanced="0"/>
    <cacheHierarchy uniqueName="[SALES].[Year]" caption="Year" attribute="1" defaultMemberUniqueName="[SALES].[Year].[All]" allUniqueName="[SALES].[Year].[All]" dimensionUniqueName="[SALES]" displayFolder="" count="2" memberValueDatatype="20" unbalanced="0"/>
    <cacheHierarchy uniqueName="[SALES].[Order_Date (Year)]" caption="Order_Date (Year)" attribute="1" defaultMemberUniqueName="[SALES].[Order_Date (Year)].[All]" allUniqueName="[SALES].[Order_Date (Year)].[All]" dimensionUniqueName="[SALES]" displayFolder="" count="2" memberValueDatatype="130" unbalanced="0"/>
    <cacheHierarchy uniqueName="[SALES].[Order_Date (Quarter)]" caption="Order_Date (Quarter)" attribute="1" defaultMemberUniqueName="[SALES].[Order_Date (Quarter)].[All]" allUniqueName="[SALES].[Order_Date (Quarter)].[All]" dimensionUniqueName="[SALES]" displayFolder="" count="2" memberValueDatatype="130" unbalanced="0"/>
    <cacheHierarchy uniqueName="[SALES].[Order_Date (Month)]" caption="Order_Date (Month)" attribute="1" defaultMemberUniqueName="[SALES].[Order_Date (Month)].[All]" allUniqueName="[SALES].[Order_Date (Month)].[All]" dimensionUniqueName="[SALES]" displayFolder="" count="2" memberValueDatatype="130" unbalanced="0"/>
    <cacheHierarchy uniqueName="[Store].[Store_ID]" caption="Store_ID" attribute="1" defaultMemberUniqueName="[Store].[Store_ID].[All]" allUniqueName="[Store].[Store_ID].[All]" dimensionUniqueName="[Store]" displayFolder="" count="2" memberValueDatatype="130" unbalanced="0"/>
    <cacheHierarchy uniqueName="[Store].[Store_Name]" caption="Store_Name" attribute="1" defaultMemberUniqueName="[Store].[Store_Name].[All]" allUniqueName="[Store].[Store_Name].[All]" dimensionUniqueName="[Store]" displayFolder="" count="2" memberValueDatatype="130" unbalanced="0"/>
    <cacheHierarchy uniqueName="[Store].[Region]" caption="Region" attribute="1" defaultMemberUniqueName="[Store].[Region].[All]" allUniqueName="[Store].[Region].[All]" dimensionUniqueName="[Store]" displayFolder="" count="2" memberValueDatatype="130" unbalanced="0"/>
    <cacheHierarchy uniqueName="[Store].[City]" caption="City" attribute="1" defaultMemberUniqueName="[Store].[City].[All]" allUniqueName="[Store].[City].[All]" dimensionUniqueName="[Store]" displayFolder="" count="2" memberValueDatatype="130" unbalanced="0"/>
    <cacheHierarchy uniqueName="[Store].[Store_Type]" caption="Store_Type" attribute="1" defaultMemberUniqueName="[Store].[Store_Type].[All]" allUniqueName="[Store].[Store_Type].[All]" dimensionUniqueName="[Stor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SALES].[Order_Date (Month Index)]" caption="Order_Date (Month Index)" attribute="1" defaultMemberUniqueName="[SALES].[Order_Date (Month Index)].[All]" allUniqueName="[SALES].[Order_Date (Month Index)].[All]" dimensionUniqueName="[SALES]" displayFolder="" count="2" memberValueDatatype="20" unbalanced="0" hidden="1"/>
    <cacheHierarchy uniqueName="[Measures].[__XL_Count Range]" caption="__XL_Count Range" measure="1" displayFolder="" measureGroup="Range" count="0" hidden="1"/>
    <cacheHierarchy uniqueName="[Measures].[__XL_Count Customer]" caption="__XL_Count Customer" measure="1" displayFolder="" measureGroup="Customer" count="0" hidden="1"/>
    <cacheHierarchy uniqueName="[Measures].[__XL_Count Prod]" caption="__XL_Count Prod" measure="1" displayFolder="" measureGroup="Prod" count="0" hidden="1"/>
    <cacheHierarchy uniqueName="[Measures].[__XL_Count Store]" caption="__XL_Count Store" measure="1" displayFolder="" measureGroup="Store"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caption="Sum of Total_Amount" measure="1" displayFolder="" measureGroup="Range"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22"/>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2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0"/>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Range"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2]" caption="Sum of Total_Amount 2" measure="1" displayFolder="" measureGroup="SALES" count="0" oneField="1" hidden="1">
      <fieldsUsage count="1">
        <fieldUsage x="0"/>
      </fieldsUsage>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Range" count="0" hidden="1">
      <extLst>
        <ext xmlns:x15="http://schemas.microsoft.com/office/spreadsheetml/2010/11/main" uri="{B97F6D7D-B522-45F9-BDA1-12C45D357490}">
          <x15:cacheHierarchy aggregatedColumn="15"/>
        </ext>
      </extLst>
    </cacheHierarchy>
    <cacheHierarchy uniqueName="[Measures].[Count of Sales_ID 2]" caption="Count of Sales_ID 2" measure="1" displayFolder="" measureGroup="SALES" count="0" hidden="1">
      <extLst>
        <ext xmlns:x15="http://schemas.microsoft.com/office/spreadsheetml/2010/11/main" uri="{B97F6D7D-B522-45F9-BDA1-12C45D357490}">
          <x15:cacheHierarchy aggregatedColumn="35"/>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44"/>
        </ext>
      </extLst>
    </cacheHierarchy>
    <cacheHierarchy uniqueName="[Measures].[Count of Total_Amount]" caption="Count of Total_Amount" measure="1" displayFolder="" measureGroup="SALES" count="0" hidden="1">
      <extLst>
        <ext xmlns:x15="http://schemas.microsoft.com/office/spreadsheetml/2010/11/main" uri="{B97F6D7D-B522-45F9-BDA1-12C45D357490}">
          <x15:cacheHierarchy aggregatedColumn="44"/>
        </ext>
      </extLst>
    </cacheHierarchy>
    <cacheHierarchy uniqueName="[Measures].[Sum of Year]" caption="Sum of Year" measure="1" displayFolder="" measureGroup="SALES" count="0" hidden="1">
      <extLst>
        <ext xmlns:x15="http://schemas.microsoft.com/office/spreadsheetml/2010/11/main" uri="{B97F6D7D-B522-45F9-BDA1-12C45D357490}">
          <x15:cacheHierarchy aggregatedColumn="50"/>
        </ext>
      </extLst>
    </cacheHierarchy>
    <cacheHierarchy uniqueName="[Measures].[Sum of Discount 2]" caption="Sum of Discount 2" measure="1" displayFolder="" measureGroup="SALES" count="0" hidden="1">
      <extLst>
        <ext xmlns:x15="http://schemas.microsoft.com/office/spreadsheetml/2010/11/main" uri="{B97F6D7D-B522-45F9-BDA1-12C45D357490}">
          <x15:cacheHierarchy aggregatedColumn="42"/>
        </ext>
      </extLst>
    </cacheHierarchy>
    <cacheHierarchy uniqueName="[Measures].[Count of Quantity 2]" caption="Count of Quantity 2" measure="1" displayFolder="" measureGroup="SALES" count="0" hidden="1">
      <extLst>
        <ext xmlns:x15="http://schemas.microsoft.com/office/spreadsheetml/2010/11/main" uri="{B97F6D7D-B522-45F9-BDA1-12C45D357490}">
          <x15:cacheHierarchy aggregatedColumn="40"/>
        </ext>
      </extLst>
    </cacheHierarchy>
  </cacheHierarchies>
  <kpis count="0"/>
  <dimensions count="6">
    <dimension name="Customer" uniqueName="[Customer]" caption="Customer"/>
    <dimension measure="1" name="Measures" uniqueName="[Measures]" caption="Measures"/>
    <dimension name="Prod" uniqueName="[Prod]" caption="Prod"/>
    <dimension name="Range" uniqueName="[Range]" caption="Range"/>
    <dimension name="SALES" uniqueName="[SALES]" caption="SALES"/>
    <dimension name="Store" uniqueName="[Store]" caption="Store"/>
  </dimensions>
  <measureGroups count="5">
    <measureGroup name="Customer" caption="Customer"/>
    <measureGroup name="Prod" caption="Prod"/>
    <measureGroup name="Range" caption="Range"/>
    <measureGroup name="SALES" caption="SALES"/>
    <measureGroup name="Store" caption="Store"/>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1.954268171299" backgroundQuery="1" createdVersion="8" refreshedVersion="8" minRefreshableVersion="3" recordCount="0" supportSubquery="1" supportAdvancedDrill="1" xr:uid="{42A164EC-4C25-4D13-9032-30CEAB721528}">
  <cacheSource type="external" connectionId="18"/>
  <cacheFields count="4">
    <cacheField name="[SALES].[Payment_Type].[Payment_Type]" caption="Payment_Type" numFmtId="0" hierarchy="43" level="1">
      <sharedItems count="3">
        <s v="COD"/>
        <s v="CREDIT CARD"/>
        <s v="PAYPAL"/>
      </sharedItems>
    </cacheField>
    <cacheField name="[SALES].[Year].[Year]" caption="Year" numFmtId="0" hierarchy="50" level="1">
      <sharedItems containsSemiMixedTypes="0" containsString="0" containsNumber="1" containsInteger="1" minValue="2023" maxValue="2025" count="3">
        <n v="2023"/>
        <n v="2024"/>
        <n v="2025"/>
      </sharedItems>
      <extLst>
        <ext xmlns:x15="http://schemas.microsoft.com/office/spreadsheetml/2010/11/main" uri="{4F2E5C28-24EA-4eb8-9CBF-B6C8F9C3D259}">
          <x15:cachedUniqueNames>
            <x15:cachedUniqueName index="0" name="[SALES].[Year].&amp;[2023]"/>
            <x15:cachedUniqueName index="1" name="[SALES].[Year].&amp;[2024]"/>
            <x15:cachedUniqueName index="2" name="[SALES].[Year].&amp;[2025]"/>
          </x15:cachedUniqueNames>
        </ext>
      </extLst>
    </cacheField>
    <cacheField name="[Measures].[Average of Total_Amount]" caption="Average of Total_Amount" numFmtId="0" hierarchy="79" level="32767"/>
    <cacheField name="[Customer].[City].[City]" caption="City" numFmtId="0" hierarchy="4" level="1">
      <sharedItems containsSemiMixedTypes="0" containsNonDate="0" containsString="0"/>
    </cacheField>
  </cacheFields>
  <cacheHierarchies count="8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3"/>
      </fieldsUsage>
    </cacheHierarchy>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Product_ID]" caption="Product_ID" attribute="1" defaultMemberUniqueName="[Prod].[Product_ID].[All]" allUniqueName="[Prod].[Product_ID].[All]" dimensionUniqueName="[Prod]" displayFolder="" count="0" memberValueDatatype="13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0" memberValueDatatype="130" unbalanced="0"/>
    <cacheHierarchy uniqueName="[Prod].[Sub_Category]" caption="Sub_Category" attribute="1" defaultMemberUniqueName="[Prod].[Sub_Category].[All]" allUniqueName="[Prod].[Sub_Category].[All]" dimensionUniqueName="[Prod]" displayFolder="" count="0" memberValueDatatype="130" unbalanced="0"/>
    <cacheHierarchy uniqueName="[Prod].[Brand]" caption="Brand" attribute="1" defaultMemberUniqueName="[Prod].[Brand].[All]" allUniqueName="[Prod].[Brand].[All]" dimensionUniqueName="[Prod]" displayFolder="" count="0" memberValueDatatype="130" unbalanced="0"/>
    <cacheHierarchy uniqueName="[Prod].[Cost]" caption="Cost" attribute="1" defaultMemberUniqueName="[Prod].[Cost].[All]" allUniqueName="[Prod].[Cost].[All]" dimensionUniqueName="[Prod]" displayFolder="" count="0" memberValueDatatype="20" unbalanced="0"/>
    <cacheHierarchy uniqueName="[Prod].[Stock]" caption="Stock" attribute="1" defaultMemberUniqueName="[Prod].[Stock].[All]" allUniqueName="[Prod].[Stock].[All]" dimensionUniqueName="[Prod]" displayFolder="" count="0" memberValueDatatype="20" unbalanced="0"/>
    <cacheHierarchy uniqueName="[Range].[Sales_ID]" caption="Sales_ID" attribute="1" defaultMemberUniqueName="[Range].[Sales_ID].[All]" allUniqueName="[Range].[Sales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Store_ID]" caption="Store_ID" attribute="1" defaultMemberUniqueName="[Range].[Store_ID].[All]" allUniqueName="[Range].[Store_I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Type]" caption="Payment_Type" attribute="1" defaultMemberUniqueName="[Range].[Payment_Type].[All]" allUniqueName="[Range].[Payment_Type].[All]" dimensionUniqueName="[Range]" displayFolder="" count="0" memberValueDatatype="130" unbalanced="0"/>
    <cacheHierarchy uniqueName="[Range].[Total_Amount]" caption="Total_Amount" attribute="1" defaultMemberUniqueName="[Range].[Total_Amount].[All]" allUniqueName="[Range].[Total_Amount].[All]" dimensionUniqueName="[Range]" displayFolder="" count="0" memberValueDatatype="5" unbalanced="0"/>
    <cacheHierarchy uniqueName="[Range].[Discount Amt]" caption="Discount Amt" attribute="1" defaultMemberUniqueName="[Range].[Discount Amt].[All]" allUniqueName="[Range].[Discount Amt].[All]" dimensionUniqueName="[Range]" displayFolder="" count="0" memberValueDatatype="5" unbalanced="0"/>
    <cacheHierarchy uniqueName="[Range].[High/Low]" caption="High/Low" attribute="1" defaultMemberUniqueName="[Range].[High/Low].[All]" allUniqueName="[Range].[High/Low].[All]" dimensionUniqueName="[Range]" displayFolder="" count="0" memberValueDatatype="130" unbalanced="0"/>
    <cacheHierarchy uniqueName="[Range].[Order Value]" caption="Order Value" attribute="1" defaultMemberUniqueName="[Range].[Order Value].[All]" allUniqueName="[Range].[Order Value].[All]" dimensionUniqueName="[Range]" displayFolder="" count="0" memberValueDatatype="130" unbalanced="0"/>
    <cacheHierarchy uniqueName="[Range].[Price]" caption="Price" attribute="1" defaultMemberUniqueName="[Range].[Price].[All]" allUniqueName="[Range].[Price].[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Sales[Quantity]]]" caption="Sales[Quantity]" attribute="1" defaultMemberUniqueName="[Range].[Sales[Quantity]]].[All]" allUniqueName="[Range].[Sales[Quantity]]].[All]" dimensionUniqueName="[Range]" displayFolder="" count="0" memberValueDatatype="130" unbalanced="0"/>
    <cacheHierarchy uniqueName="[Range].[Order_Date (Year)]" caption="Order_Date (Year)" attribute="1" defaultMemberUniqueName="[Range].[Order_Date (Year)].[All]" allUniqueName="[Range].[Order_Date (Year)].[All]" dimensionUniqueName="[Range]" displayFolder="" count="0"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2" memberValueDatatype="130" unbalanced="0">
      <fieldsUsage count="2">
        <fieldUsage x="-1"/>
        <fieldUsage x="0"/>
      </fieldsUsage>
    </cacheHierarchy>
    <cacheHierarchy uniqueName="[SALES].[Total_Amount]" caption="Total_Amount" attribute="1" defaultMemberUniqueName="[SALES].[Total_Amount].[All]" allUniqueName="[SALES].[Total_Amount].[All]" dimensionUniqueName="[SALES]" displayFolder="" count="0" memberValueDatatype="5" unbalanced="0"/>
    <cacheHierarchy uniqueName="[SALES].[Discount Amt]" caption="Discount Amt" attribute="1" defaultMemberUniqueName="[SALES].[Discount Amt].[All]" allUniqueName="[SALES].[Discount Amt].[All]" dimensionUniqueName="[SALES]" displayFolder="" count="0" memberValueDatatype="5" unbalanced="0"/>
    <cacheHierarchy uniqueName="[SALES].[High/Low]" caption="High/Low" attribute="1" defaultMemberUniqueName="[SALES].[High/Low].[All]" allUniqueName="[SALES].[High/Low].[All]" dimensionUniqueName="[SALES]" displayFolder="" count="0" memberValueDatatype="130" unbalanced="0"/>
    <cacheHierarchy uniqueName="[SALES].[Order Value]" caption="Order Value" attribute="1" defaultMemberUniqueName="[SALES].[Order Value].[All]" allUniqueName="[SALES].[Order Value].[All]" dimensionUniqueName="[SALES]" displayFolder="" count="0" memberValueDatatype="130" unbalanced="0"/>
    <cacheHierarchy uniqueName="[SALES].[Price]" caption="Price" attribute="1" defaultMemberUniqueName="[SALES].[Price].[All]" allUniqueName="[SALES].[Price].[All]" dimensionUniqueName="[SALES]" displayFolder="" count="0" memberValueDatatype="130" unbalanced="0"/>
    <cacheHierarchy uniqueName="[SALES].[Month]" caption="Month" attribute="1" defaultMemberUniqueName="[SALES].[Month].[All]" allUniqueName="[SALES].[Month].[All]" dimensionUniqueName="[SALES]" displayFolder="" count="0" memberValueDatatype="130" unbalanced="0"/>
    <cacheHierarchy uniqueName="[SALES].[Year]" caption="Year" attribute="1" defaultMemberUniqueName="[SALES].[Year].[All]" allUniqueName="[SALES].[Year].[All]" dimensionUniqueName="[SALES]" displayFolder="" count="2" memberValueDatatype="20" unbalanced="0">
      <fieldsUsage count="2">
        <fieldUsage x="-1"/>
        <fieldUsage x="1"/>
      </fieldsUsage>
    </cacheHierarchy>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Range]" caption="__XL_Count Range" measure="1" displayFolder="" measureGroup="Range" count="0" hidden="1"/>
    <cacheHierarchy uniqueName="[Measures].[__XL_Count Customer]" caption="__XL_Count Customer" measure="1" displayFolder="" measureGroup="Customer" count="0" hidden="1"/>
    <cacheHierarchy uniqueName="[Measures].[__XL_Count Prod]" caption="__XL_Count Prod" measure="1" displayFolder="" measureGroup="Prod" count="0" hidden="1"/>
    <cacheHierarchy uniqueName="[Measures].[__XL_Count Store]" caption="__XL_Count Store" measure="1" displayFolder="" measureGroup="Store"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caption="Sum of Total_Amount" measure="1" displayFolder="" measureGroup="Range"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22"/>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2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0"/>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Range"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2]" caption="Sum of Total_Amount 2" measure="1" displayFolder="" measureGroup="SALES" count="0" hidden="1">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Range" count="0" hidden="1">
      <extLst>
        <ext xmlns:x15="http://schemas.microsoft.com/office/spreadsheetml/2010/11/main" uri="{B97F6D7D-B522-45F9-BDA1-12C45D357490}">
          <x15:cacheHierarchy aggregatedColumn="15"/>
        </ext>
      </extLst>
    </cacheHierarchy>
    <cacheHierarchy uniqueName="[Measures].[Count of Sales_ID 2]" caption="Count of Sales_ID 2" measure="1" displayFolder="" measureGroup="SALES" count="0" hidden="1">
      <extLst>
        <ext xmlns:x15="http://schemas.microsoft.com/office/spreadsheetml/2010/11/main" uri="{B97F6D7D-B522-45F9-BDA1-12C45D357490}">
          <x15:cacheHierarchy aggregatedColumn="35"/>
        </ext>
      </extLst>
    </cacheHierarchy>
    <cacheHierarchy uniqueName="[Measures].[Average of Total_Amount]" caption="Average of Total_Amount" measure="1" displayFolder="" measureGroup="SALES" count="0" oneField="1" hidden="1">
      <fieldsUsage count="1">
        <fieldUsage x="2"/>
      </fieldsUsage>
      <extLst>
        <ext xmlns:x15="http://schemas.microsoft.com/office/spreadsheetml/2010/11/main" uri="{B97F6D7D-B522-45F9-BDA1-12C45D357490}">
          <x15:cacheHierarchy aggregatedColumn="44"/>
        </ext>
      </extLst>
    </cacheHierarchy>
    <cacheHierarchy uniqueName="[Measures].[Count of Total_Amount]" caption="Count of Total_Amount" measure="1" displayFolder="" measureGroup="SALES" count="0" hidden="1">
      <extLst>
        <ext xmlns:x15="http://schemas.microsoft.com/office/spreadsheetml/2010/11/main" uri="{B97F6D7D-B522-45F9-BDA1-12C45D357490}">
          <x15:cacheHierarchy aggregatedColumn="44"/>
        </ext>
      </extLst>
    </cacheHierarchy>
    <cacheHierarchy uniqueName="[Measures].[Sum of Year]" caption="Sum of Year" measure="1" displayFolder="" measureGroup="SALES" count="0" hidden="1">
      <extLst>
        <ext xmlns:x15="http://schemas.microsoft.com/office/spreadsheetml/2010/11/main" uri="{B97F6D7D-B522-45F9-BDA1-12C45D357490}">
          <x15:cacheHierarchy aggregatedColumn="50"/>
        </ext>
      </extLst>
    </cacheHierarchy>
    <cacheHierarchy uniqueName="[Measures].[Sum of Discount 2]" caption="Sum of Discount 2" measure="1" displayFolder="" measureGroup="SALES" count="0" hidden="1">
      <extLst>
        <ext xmlns:x15="http://schemas.microsoft.com/office/spreadsheetml/2010/11/main" uri="{B97F6D7D-B522-45F9-BDA1-12C45D357490}">
          <x15:cacheHierarchy aggregatedColumn="42"/>
        </ext>
      </extLst>
    </cacheHierarchy>
    <cacheHierarchy uniqueName="[Measures].[Count of Quantity 2]" caption="Count of Quantity 2" measure="1" displayFolder="" measureGroup="SALES" count="0" hidden="1">
      <extLst>
        <ext xmlns:x15="http://schemas.microsoft.com/office/spreadsheetml/2010/11/main" uri="{B97F6D7D-B522-45F9-BDA1-12C45D357490}">
          <x15:cacheHierarchy aggregatedColumn="40"/>
        </ext>
      </extLst>
    </cacheHierarchy>
  </cacheHierarchies>
  <kpis count="0"/>
  <dimensions count="6">
    <dimension name="Customer" uniqueName="[Customer]" caption="Customer"/>
    <dimension measure="1" name="Measures" uniqueName="[Measures]" caption="Measures"/>
    <dimension name="Prod" uniqueName="[Prod]" caption="Prod"/>
    <dimension name="Range" uniqueName="[Range]" caption="Range"/>
    <dimension name="SALES" uniqueName="[SALES]" caption="SALES"/>
    <dimension name="Store" uniqueName="[Store]" caption="Store"/>
  </dimensions>
  <measureGroups count="5">
    <measureGroup name="Customer" caption="Customer"/>
    <measureGroup name="Prod" caption="Prod"/>
    <measureGroup name="Range" caption="Range"/>
    <measureGroup name="SALES" caption="SALES"/>
    <measureGroup name="Store" caption="Store"/>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1.954269212962" backgroundQuery="1" createdVersion="8" refreshedVersion="8" minRefreshableVersion="3" recordCount="0" supportSubquery="1" supportAdvancedDrill="1" xr:uid="{FFB00216-8C9D-4BD6-B9D1-64A0E4B130DC}">
  <cacheSource type="external" connectionId="18"/>
  <cacheFields count="3">
    <cacheField name="[SALES].[Month].[Month]" caption="Month" numFmtId="0" hierarchy="49" level="1">
      <sharedItems count="12">
        <s v="April"/>
        <s v="August"/>
        <s v="December"/>
        <s v="February"/>
        <s v="January"/>
        <s v="July"/>
        <s v="June"/>
        <s v="March"/>
        <s v="May"/>
        <s v="November"/>
        <s v="October"/>
        <s v="September"/>
      </sharedItems>
    </cacheField>
    <cacheField name="[Measures].[Average of Total_Amount]" caption="Average of Total_Amount" numFmtId="0" hierarchy="79" level="32767"/>
    <cacheField name="[Customer].[City].[City]" caption="City" numFmtId="0" hierarchy="4" level="1">
      <sharedItems containsSemiMixedTypes="0" containsNonDate="0" containsString="0"/>
    </cacheField>
  </cacheFields>
  <cacheHierarchies count="8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0"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Product_ID]" caption="Product_ID" attribute="1" defaultMemberUniqueName="[Prod].[Product_ID].[All]" allUniqueName="[Prod].[Product_ID].[All]" dimensionUniqueName="[Prod]" displayFolder="" count="0" memberValueDatatype="13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0" memberValueDatatype="130" unbalanced="0"/>
    <cacheHierarchy uniqueName="[Prod].[Sub_Category]" caption="Sub_Category" attribute="1" defaultMemberUniqueName="[Prod].[Sub_Category].[All]" allUniqueName="[Prod].[Sub_Category].[All]" dimensionUniqueName="[Prod]" displayFolder="" count="0" memberValueDatatype="130" unbalanced="0"/>
    <cacheHierarchy uniqueName="[Prod].[Brand]" caption="Brand" attribute="1" defaultMemberUniqueName="[Prod].[Brand].[All]" allUniqueName="[Prod].[Brand].[All]" dimensionUniqueName="[Prod]" displayFolder="" count="0" memberValueDatatype="130" unbalanced="0"/>
    <cacheHierarchy uniqueName="[Prod].[Cost]" caption="Cost" attribute="1" defaultMemberUniqueName="[Prod].[Cost].[All]" allUniqueName="[Prod].[Cost].[All]" dimensionUniqueName="[Prod]" displayFolder="" count="0" memberValueDatatype="20" unbalanced="0"/>
    <cacheHierarchy uniqueName="[Prod].[Stock]" caption="Stock" attribute="1" defaultMemberUniqueName="[Prod].[Stock].[All]" allUniqueName="[Prod].[Stock].[All]" dimensionUniqueName="[Prod]" displayFolder="" count="0" memberValueDatatype="20" unbalanced="0"/>
    <cacheHierarchy uniqueName="[Range].[Sales_ID]" caption="Sales_ID" attribute="1" defaultMemberUniqueName="[Range].[Sales_ID].[All]" allUniqueName="[Range].[Sales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Store_ID]" caption="Store_ID" attribute="1" defaultMemberUniqueName="[Range].[Store_ID].[All]" allUniqueName="[Range].[Store_I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Type]" caption="Payment_Type" attribute="1" defaultMemberUniqueName="[Range].[Payment_Type].[All]" allUniqueName="[Range].[Payment_Type].[All]" dimensionUniqueName="[Range]" displayFolder="" count="0" memberValueDatatype="130" unbalanced="0"/>
    <cacheHierarchy uniqueName="[Range].[Total_Amount]" caption="Total_Amount" attribute="1" defaultMemberUniqueName="[Range].[Total_Amount].[All]" allUniqueName="[Range].[Total_Amount].[All]" dimensionUniqueName="[Range]" displayFolder="" count="0" memberValueDatatype="5" unbalanced="0"/>
    <cacheHierarchy uniqueName="[Range].[Discount Amt]" caption="Discount Amt" attribute="1" defaultMemberUniqueName="[Range].[Discount Amt].[All]" allUniqueName="[Range].[Discount Amt].[All]" dimensionUniqueName="[Range]" displayFolder="" count="0" memberValueDatatype="5" unbalanced="0"/>
    <cacheHierarchy uniqueName="[Range].[High/Low]" caption="High/Low" attribute="1" defaultMemberUniqueName="[Range].[High/Low].[All]" allUniqueName="[Range].[High/Low].[All]" dimensionUniqueName="[Range]" displayFolder="" count="0" memberValueDatatype="130" unbalanced="0"/>
    <cacheHierarchy uniqueName="[Range].[Order Value]" caption="Order Value" attribute="1" defaultMemberUniqueName="[Range].[Order Value].[All]" allUniqueName="[Range].[Order Value].[All]" dimensionUniqueName="[Range]" displayFolder="" count="0" memberValueDatatype="130" unbalanced="0"/>
    <cacheHierarchy uniqueName="[Range].[Price]" caption="Price" attribute="1" defaultMemberUniqueName="[Range].[Price].[All]" allUniqueName="[Range].[Price].[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Sales[Quantity]]]" caption="Sales[Quantity]" attribute="1" defaultMemberUniqueName="[Range].[Sales[Quantity]]].[All]" allUniqueName="[Range].[Sales[Quantity]]].[All]" dimensionUniqueName="[Range]" displayFolder="" count="0" memberValueDatatype="130" unbalanced="0"/>
    <cacheHierarchy uniqueName="[Range].[Order_Date (Year)]" caption="Order_Date (Year)" attribute="1" defaultMemberUniqueName="[Range].[Order_Date (Year)].[All]" allUniqueName="[Range].[Order_Date (Year)].[All]" dimensionUniqueName="[Range]" displayFolder="" count="0"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Discount Amt]" caption="Discount Amt" attribute="1" defaultMemberUniqueName="[SALES].[Discount Amt].[All]" allUniqueName="[SALES].[Discount Amt].[All]" dimensionUniqueName="[SALES]" displayFolder="" count="0" memberValueDatatype="5" unbalanced="0"/>
    <cacheHierarchy uniqueName="[SALES].[High/Low]" caption="High/Low" attribute="1" defaultMemberUniqueName="[SALES].[High/Low].[All]" allUniqueName="[SALES].[High/Low].[All]" dimensionUniqueName="[SALES]" displayFolder="" count="0" memberValueDatatype="130" unbalanced="0"/>
    <cacheHierarchy uniqueName="[SALES].[Order Value]" caption="Order Value" attribute="1" defaultMemberUniqueName="[SALES].[Order Value].[All]" allUniqueName="[SALES].[Order Value].[All]" dimensionUniqueName="[SALES]" displayFolder="" count="0" memberValueDatatype="130" unbalanced="0"/>
    <cacheHierarchy uniqueName="[SALES].[Price]" caption="Price" attribute="1" defaultMemberUniqueName="[SALES].[Price].[All]" allUniqueName="[SALES].[Price].[All]" dimensionUniqueName="[SALES]" displayFolder="" count="0" memberValueDatatype="130" unbalanced="0"/>
    <cacheHierarchy uniqueName="[SALES].[Month]" caption="Month" attribute="1" defaultMemberUniqueName="[SALES].[Month].[All]" allUniqueName="[SALES].[Month].[All]" dimensionUniqueName="[SALES]" displayFolder="" count="2" memberValueDatatype="130" unbalanced="0">
      <fieldsUsage count="2">
        <fieldUsage x="-1"/>
        <fieldUsage x="0"/>
      </fieldsUsage>
    </cacheHierarchy>
    <cacheHierarchy uniqueName="[SALES].[Year]" caption="Year" attribute="1" defaultMemberUniqueName="[SALES].[Year].[All]" allUniqueName="[SALES].[Year].[All]" dimensionUniqueName="[SALES]" displayFolder="" count="0" memberValueDatatype="20"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Range]" caption="__XL_Count Range" measure="1" displayFolder="" measureGroup="Range" count="0" hidden="1"/>
    <cacheHierarchy uniqueName="[Measures].[__XL_Count Customer]" caption="__XL_Count Customer" measure="1" displayFolder="" measureGroup="Customer" count="0" hidden="1"/>
    <cacheHierarchy uniqueName="[Measures].[__XL_Count Prod]" caption="__XL_Count Prod" measure="1" displayFolder="" measureGroup="Prod" count="0" hidden="1"/>
    <cacheHierarchy uniqueName="[Measures].[__XL_Count Store]" caption="__XL_Count Store" measure="1" displayFolder="" measureGroup="Store"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caption="Sum of Total_Amount" measure="1" displayFolder="" measureGroup="Range"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22"/>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2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0"/>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Range"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2]" caption="Sum of Total_Amount 2" measure="1" displayFolder="" measureGroup="SALES" count="0" hidden="1">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Range" count="0" hidden="1">
      <extLst>
        <ext xmlns:x15="http://schemas.microsoft.com/office/spreadsheetml/2010/11/main" uri="{B97F6D7D-B522-45F9-BDA1-12C45D357490}">
          <x15:cacheHierarchy aggregatedColumn="15"/>
        </ext>
      </extLst>
    </cacheHierarchy>
    <cacheHierarchy uniqueName="[Measures].[Count of Sales_ID 2]" caption="Count of Sales_ID 2" measure="1" displayFolder="" measureGroup="SALES" count="0" hidden="1">
      <extLst>
        <ext xmlns:x15="http://schemas.microsoft.com/office/spreadsheetml/2010/11/main" uri="{B97F6D7D-B522-45F9-BDA1-12C45D357490}">
          <x15:cacheHierarchy aggregatedColumn="35"/>
        </ext>
      </extLst>
    </cacheHierarchy>
    <cacheHierarchy uniqueName="[Measures].[Average of Total_Amount]" caption="Average of Total_Amount" measure="1" displayFolder="" measureGroup="SALES" count="0" oneField="1" hidden="1">
      <fieldsUsage count="1">
        <fieldUsage x="1"/>
      </fieldsUsage>
      <extLst>
        <ext xmlns:x15="http://schemas.microsoft.com/office/spreadsheetml/2010/11/main" uri="{B97F6D7D-B522-45F9-BDA1-12C45D357490}">
          <x15:cacheHierarchy aggregatedColumn="44"/>
        </ext>
      </extLst>
    </cacheHierarchy>
    <cacheHierarchy uniqueName="[Measures].[Count of Total_Amount]" caption="Count of Total_Amount" measure="1" displayFolder="" measureGroup="SALES" count="0" hidden="1">
      <extLst>
        <ext xmlns:x15="http://schemas.microsoft.com/office/spreadsheetml/2010/11/main" uri="{B97F6D7D-B522-45F9-BDA1-12C45D357490}">
          <x15:cacheHierarchy aggregatedColumn="44"/>
        </ext>
      </extLst>
    </cacheHierarchy>
    <cacheHierarchy uniqueName="[Measures].[Sum of Year]" caption="Sum of Year" measure="1" displayFolder="" measureGroup="SALES" count="0" hidden="1">
      <extLst>
        <ext xmlns:x15="http://schemas.microsoft.com/office/spreadsheetml/2010/11/main" uri="{B97F6D7D-B522-45F9-BDA1-12C45D357490}">
          <x15:cacheHierarchy aggregatedColumn="50"/>
        </ext>
      </extLst>
    </cacheHierarchy>
    <cacheHierarchy uniqueName="[Measures].[Sum of Discount 2]" caption="Sum of Discount 2" measure="1" displayFolder="" measureGroup="SALES" count="0" hidden="1">
      <extLst>
        <ext xmlns:x15="http://schemas.microsoft.com/office/spreadsheetml/2010/11/main" uri="{B97F6D7D-B522-45F9-BDA1-12C45D357490}">
          <x15:cacheHierarchy aggregatedColumn="42"/>
        </ext>
      </extLst>
    </cacheHierarchy>
    <cacheHierarchy uniqueName="[Measures].[Count of Quantity 2]" caption="Count of Quantity 2" measure="1" displayFolder="" measureGroup="SALES" count="0" hidden="1">
      <extLst>
        <ext xmlns:x15="http://schemas.microsoft.com/office/spreadsheetml/2010/11/main" uri="{B97F6D7D-B522-45F9-BDA1-12C45D357490}">
          <x15:cacheHierarchy aggregatedColumn="40"/>
        </ext>
      </extLst>
    </cacheHierarchy>
  </cacheHierarchies>
  <kpis count="0"/>
  <dimensions count="6">
    <dimension name="Customer" uniqueName="[Customer]" caption="Customer"/>
    <dimension measure="1" name="Measures" uniqueName="[Measures]" caption="Measures"/>
    <dimension name="Prod" uniqueName="[Prod]" caption="Prod"/>
    <dimension name="Range" uniqueName="[Range]" caption="Range"/>
    <dimension name="SALES" uniqueName="[SALES]" caption="SALES"/>
    <dimension name="Store" uniqueName="[Store]" caption="Store"/>
  </dimensions>
  <measureGroups count="5">
    <measureGroup name="Customer" caption="Customer"/>
    <measureGroup name="Prod" caption="Prod"/>
    <measureGroup name="Range" caption="Range"/>
    <measureGroup name="SALES" caption="SALES"/>
    <measureGroup name="Store" caption="Store"/>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90.495338425928" backgroundQuery="1" createdVersion="3" refreshedVersion="8" minRefreshableVersion="3" recordCount="0" supportSubquery="1" supportAdvancedDrill="1" xr:uid="{C5E99933-7D8F-45EE-B158-6EEADF637D0A}">
  <cacheSource type="external" connectionId="18">
    <extLst>
      <ext xmlns:x14="http://schemas.microsoft.com/office/spreadsheetml/2009/9/main" uri="{F057638F-6D5F-4e77-A914-E7F072B9BCA8}">
        <x14:sourceConnection name="ThisWorkbookDataModel"/>
      </ext>
    </extLst>
  </cacheSource>
  <cacheFields count="0"/>
  <cacheHierarchies count="8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Gender]" caption="Gender" attribute="1" defaultMemberUniqueName="[Customer].[Gender].[All]" allUniqueName="[Customer].[Gender].[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Country]" caption="Country" attribute="1" defaultMemberUniqueName="[Customer].[Country].[All]" allUniqueName="[Customer].[Country].[All]" dimensionUniqueName="[Customer]" displayFolder="" count="2" memberValueDatatype="130" unbalanced="0"/>
    <cacheHierarchy uniqueName="[Customer].[Loyalty_Level]" caption="Loyalty_Level" attribute="1" defaultMemberUniqueName="[Customer].[Loyalty_Level].[All]" allUniqueName="[Customer].[Loyalty_Level].[All]" dimensionUniqueName="[Customer]" displayFolder="" count="0" memberValueDatatype="130" unbalanced="0"/>
    <cacheHierarchy uniqueName="[Prod].[Product_ID]" caption="Product_ID" attribute="1" defaultMemberUniqueName="[Prod].[Product_ID].[All]" allUniqueName="[Prod].[Product_ID].[All]" dimensionUniqueName="[Prod]" displayFolder="" count="0" memberValueDatatype="130" unbalanced="0"/>
    <cacheHierarchy uniqueName="[Prod].[Product_Name]" caption="Product_Name" attribute="1" defaultMemberUniqueName="[Prod].[Product_Name].[All]" allUniqueName="[Prod].[Product_Name].[All]" dimensionUniqueName="[Prod]" displayFolder="" count="0" memberValueDatatype="130" unbalanced="0"/>
    <cacheHierarchy uniqueName="[Prod].[Category]" caption="Category" attribute="1" defaultMemberUniqueName="[Prod].[Category].[All]" allUniqueName="[Prod].[Category].[All]" dimensionUniqueName="[Prod]" displayFolder="" count="0" memberValueDatatype="130" unbalanced="0"/>
    <cacheHierarchy uniqueName="[Prod].[Sub_Category]" caption="Sub_Category" attribute="1" defaultMemberUniqueName="[Prod].[Sub_Category].[All]" allUniqueName="[Prod].[Sub_Category].[All]" dimensionUniqueName="[Prod]" displayFolder="" count="0" memberValueDatatype="130" unbalanced="0"/>
    <cacheHierarchy uniqueName="[Prod].[Brand]" caption="Brand" attribute="1" defaultMemberUniqueName="[Prod].[Brand].[All]" allUniqueName="[Prod].[Brand].[All]" dimensionUniqueName="[Prod]" displayFolder="" count="0" memberValueDatatype="130" unbalanced="0"/>
    <cacheHierarchy uniqueName="[Prod].[Cost]" caption="Cost" attribute="1" defaultMemberUniqueName="[Prod].[Cost].[All]" allUniqueName="[Prod].[Cost].[All]" dimensionUniqueName="[Prod]" displayFolder="" count="0" memberValueDatatype="20" unbalanced="0"/>
    <cacheHierarchy uniqueName="[Prod].[Stock]" caption="Stock" attribute="1" defaultMemberUniqueName="[Prod].[Stock].[All]" allUniqueName="[Prod].[Stock].[All]" dimensionUniqueName="[Prod]" displayFolder="" count="0" memberValueDatatype="20" unbalanced="0"/>
    <cacheHierarchy uniqueName="[Range].[Sales_ID]" caption="Sales_ID" attribute="1" defaultMemberUniqueName="[Range].[Sales_ID].[All]" allUniqueName="[Range].[Sales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_ID]" caption="Customer_ID" attribute="1" defaultMemberUniqueName="[Range].[Customer_ID].[All]" allUniqueName="[Range].[Customer_ID].[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Store_ID]" caption="Store_ID" attribute="1" defaultMemberUniqueName="[Range].[Store_ID].[All]" allUniqueName="[Range].[Store_I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Type]" caption="Payment_Type" attribute="1" defaultMemberUniqueName="[Range].[Payment_Type].[All]" allUniqueName="[Range].[Payment_Type].[All]" dimensionUniqueName="[Range]" displayFolder="" count="0" memberValueDatatype="130" unbalanced="0"/>
    <cacheHierarchy uniqueName="[Range].[Total_Amount]" caption="Total_Amount" attribute="1" defaultMemberUniqueName="[Range].[Total_Amount].[All]" allUniqueName="[Range].[Total_Amount].[All]" dimensionUniqueName="[Range]" displayFolder="" count="0" memberValueDatatype="5" unbalanced="0"/>
    <cacheHierarchy uniqueName="[Range].[Discount Amt]" caption="Discount Amt" attribute="1" defaultMemberUniqueName="[Range].[Discount Amt].[All]" allUniqueName="[Range].[Discount Amt].[All]" dimensionUniqueName="[Range]" displayFolder="" count="0" memberValueDatatype="5" unbalanced="0"/>
    <cacheHierarchy uniqueName="[Range].[High/Low]" caption="High/Low" attribute="1" defaultMemberUniqueName="[Range].[High/Low].[All]" allUniqueName="[Range].[High/Low].[All]" dimensionUniqueName="[Range]" displayFolder="" count="0" memberValueDatatype="130" unbalanced="0"/>
    <cacheHierarchy uniqueName="[Range].[Order Value]" caption="Order Value" attribute="1" defaultMemberUniqueName="[Range].[Order Value].[All]" allUniqueName="[Range].[Order Value].[All]" dimensionUniqueName="[Range]" displayFolder="" count="0" memberValueDatatype="130" unbalanced="0"/>
    <cacheHierarchy uniqueName="[Range].[Price]" caption="Price" attribute="1" defaultMemberUniqueName="[Range].[Price].[All]" allUniqueName="[Range].[Price].[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20" unbalanced="0"/>
    <cacheHierarchy uniqueName="[Range].[Sales[Quantity]]]" caption="Sales[Quantity]" attribute="1" defaultMemberUniqueName="[Range].[Sales[Quantity]]].[All]" allUniqueName="[Range].[Sales[Quantity]]].[All]" dimensionUniqueName="[Range]" displayFolder="" count="0" memberValueDatatype="130" unbalanced="0"/>
    <cacheHierarchy uniqueName="[Range].[Order_Date (Year)]" caption="Order_Date (Year)" attribute="1" defaultMemberUniqueName="[Range].[Order_Date (Year)].[All]" allUniqueName="[Range].[Order_Date (Year)].[All]" dimensionUniqueName="[Range]" displayFolder="" count="0" memberValueDatatype="130" unbalanced="0"/>
    <cacheHierarchy uniqueName="[Range].[Order_Date (Quarter)]" caption="Order_Date (Quarter)" attribute="1" defaultMemberUniqueName="[Range].[Order_Date (Quarter)].[All]" allUniqueName="[Range].[Order_Date (Quarter)].[All]" dimensionUniqueName="[Range]" displayFolder="" count="0" memberValueDatatype="130" unbalanced="0"/>
    <cacheHierarchy uniqueName="[Range].[Order_Date (Month)]" caption="Order_Date (Month)" attribute="1" defaultMemberUniqueName="[Range].[Order_Date (Month)].[All]" allUniqueName="[Range].[Order_Date (Month)].[All]" dimensionUniqueName="[Range]" displayFolder="" count="0" memberValueDatatype="130" unbalanced="0"/>
    <cacheHierarchy uniqueName="[SALES].[Sales_ID]" caption="Sales_ID" attribute="1" defaultMemberUniqueName="[SALES].[Sales_ID].[All]" allUniqueName="[SALES].[Sales_ID].[All]" dimensionUniqueName="[SALES]" displayFolder="" count="0" memberValueDatatype="130" unbalanced="0"/>
    <cacheHierarchy uniqueName="[SALES].[Order_Date]" caption="Order_Date" attribute="1" time="1" defaultMemberUniqueName="[SALES].[Order_Date].[All]" allUniqueName="[SALES].[Order_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_Price]" caption="Unit_Price" attribute="1" defaultMemberUniqueName="[SALES].[Unit_Price].[All]" allUniqueName="[SALES].[Unit_Price].[All]" dimensionUniqueName="[SALES]" displayFolder="" count="0" memberValueDatatype="5" unbalanced="0"/>
    <cacheHierarchy uniqueName="[SALES].[Discount]" caption="Discount" attribute="1" defaultMemberUniqueName="[SALES].[Discount].[All]" allUniqueName="[SALES].[Discount].[All]" dimensionUniqueName="[SALES]" displayFolder="" count="0" memberValueDatatype="5" unbalanced="0"/>
    <cacheHierarchy uniqueName="[SALES].[Payment_Type]" caption="Payment_Type" attribute="1" defaultMemberUniqueName="[SALES].[Payment_Type].[All]" allUniqueName="[SALES].[Payment_Type].[All]" dimensionUniqueName="[SALES]" displayFolder="" count="0" memberValueDatatype="130" unbalanced="0"/>
    <cacheHierarchy uniqueName="[SALES].[Total_Amount]" caption="Total_Amount" attribute="1" defaultMemberUniqueName="[SALES].[Total_Amount].[All]" allUniqueName="[SALES].[Total_Amount].[All]" dimensionUniqueName="[SALES]" displayFolder="" count="0" memberValueDatatype="5" unbalanced="0"/>
    <cacheHierarchy uniqueName="[SALES].[Discount Amt]" caption="Discount Amt" attribute="1" defaultMemberUniqueName="[SALES].[Discount Amt].[All]" allUniqueName="[SALES].[Discount Amt].[All]" dimensionUniqueName="[SALES]" displayFolder="" count="0" memberValueDatatype="5" unbalanced="0"/>
    <cacheHierarchy uniqueName="[SALES].[High/Low]" caption="High/Low" attribute="1" defaultMemberUniqueName="[SALES].[High/Low].[All]" allUniqueName="[SALES].[High/Low].[All]" dimensionUniqueName="[SALES]" displayFolder="" count="0" memberValueDatatype="130" unbalanced="0"/>
    <cacheHierarchy uniqueName="[SALES].[Order Value]" caption="Order Value" attribute="1" defaultMemberUniqueName="[SALES].[Order Value].[All]" allUniqueName="[SALES].[Order Value].[All]" dimensionUniqueName="[SALES]" displayFolder="" count="0" memberValueDatatype="130" unbalanced="0"/>
    <cacheHierarchy uniqueName="[SALES].[Price]" caption="Price" attribute="1" defaultMemberUniqueName="[SALES].[Price].[All]" allUniqueName="[SALES].[Price].[All]" dimensionUniqueName="[SALES]" displayFolder="" count="0" memberValueDatatype="130" unbalanced="0"/>
    <cacheHierarchy uniqueName="[SALES].[Month]" caption="Month" attribute="1" defaultMemberUniqueName="[SALES].[Month].[All]" allUniqueName="[SALES].[Month].[All]" dimensionUniqueName="[SALES]" displayFolder="" count="0" memberValueDatatype="130" unbalanced="0"/>
    <cacheHierarchy uniqueName="[SALES].[Year]" caption="Year" attribute="1" defaultMemberUniqueName="[SALES].[Year].[All]" allUniqueName="[SALES].[Year].[All]" dimensionUniqueName="[SALES]" displayFolder="" count="0" memberValueDatatype="20" unbalanced="0"/>
    <cacheHierarchy uniqueName="[SALES].[Order_Date (Year)]" caption="Order_Date (Year)" attribute="1" defaultMemberUniqueName="[SALES].[Order_Date (Year)].[All]" allUniqueName="[SALES].[Order_Date (Year)].[All]" dimensionUniqueName="[SALES]" displayFolder="" count="0" memberValueDatatype="130" unbalanced="0"/>
    <cacheHierarchy uniqueName="[SALES].[Order_Date (Quarter)]" caption="Order_Date (Quarter)" attribute="1" defaultMemberUniqueName="[SALES].[Order_Date (Quarter)].[All]" allUniqueName="[SALES].[Order_Date (Quarter)].[All]" dimensionUniqueName="[SALES]" displayFolder="" count="0" memberValueDatatype="130" unbalanced="0"/>
    <cacheHierarchy uniqueName="[SALES].[Order_Date (Month)]" caption="Order_Date (Month)" attribute="1" defaultMemberUniqueName="[SALES].[Order_Date (Month)].[All]" allUniqueName="[SALES].[Order_Date (Month)].[All]" dimensionUniqueName="[SALES]"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_Name]" caption="Store_Name" attribute="1" defaultMemberUniqueName="[Store].[Store_Name].[All]" allUniqueName="[Store].[Store_Nam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ore_Type]" caption="Store_Type" attribute="1" defaultMemberUniqueName="[Store].[Store_Type].[All]" allUniqueName="[Store].[Store_Type].[All]" dimensionUniqueName="[Store]" displayFolder="" count="0"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SALES].[Order_Date (Month Index)]" caption="Order_Date (Month Index)" attribute="1" defaultMemberUniqueName="[SALES].[Order_Date (Month Index)].[All]" allUniqueName="[SALES].[Order_Date (Month Index)].[All]" dimensionUniqueName="[SALES]" displayFolder="" count="0" memberValueDatatype="20" unbalanced="0" hidden="1"/>
    <cacheHierarchy uniqueName="[Measures].[__XL_Count Range]" caption="__XL_Count Range" measure="1" displayFolder="" measureGroup="Range" count="0" hidden="1"/>
    <cacheHierarchy uniqueName="[Measures].[__XL_Count Customer]" caption="__XL_Count Customer" measure="1" displayFolder="" measureGroup="Customer" count="0" hidden="1"/>
    <cacheHierarchy uniqueName="[Measures].[__XL_Count Prod]" caption="__XL_Count Prod" measure="1" displayFolder="" measureGroup="Prod" count="0" hidden="1"/>
    <cacheHierarchy uniqueName="[Measures].[__XL_Count Store]" caption="__XL_Count Store" measure="1" displayFolder="" measureGroup="Store" count="0" hidden="1"/>
    <cacheHierarchy uniqueName="[Measures].[__XL_Count SALES]" caption="__XL_Count SALES" measure="1" displayFolder="" measureGroup="SALES" count="0" hidden="1"/>
    <cacheHierarchy uniqueName="[Measures].[__No measures defined]" caption="__No measures defined" measure="1" displayFolder="" count="0" hidden="1"/>
    <cacheHierarchy uniqueName="[Measures].[Sum of Total_Amount]" caption="Sum of Total_Amount" measure="1" displayFolder="" measureGroup="Range" count="0" hidden="1">
      <extLst>
        <ext xmlns:x15="http://schemas.microsoft.com/office/spreadsheetml/2010/11/main" uri="{B97F6D7D-B522-45F9-BDA1-12C45D357490}">
          <x15:cacheHierarchy aggregatedColumn="24"/>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22"/>
        </ext>
      </extLst>
    </cacheHierarchy>
    <cacheHierarchy uniqueName="[Measures].[Average of Discount]" caption="Average of Discount" measure="1" displayFolder="" measureGroup="Range"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2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2"/>
        </ext>
      </extLst>
    </cacheHierarchy>
    <cacheHierarchy uniqueName="[Measures].[Sum of Quantity 2]" caption="Sum of Quantity 2" measure="1" displayFolder="" measureGroup="SALES" count="0" hidden="1">
      <extLst>
        <ext xmlns:x15="http://schemas.microsoft.com/office/spreadsheetml/2010/11/main" uri="{B97F6D7D-B522-45F9-BDA1-12C45D357490}">
          <x15:cacheHierarchy aggregatedColumn="40"/>
        </ext>
      </extLst>
    </cacheHierarchy>
    <cacheHierarchy uniqueName="[Measures].[Count of Gender]" caption="Count of Gender" measure="1" displayFolder="" measureGroup="Customer" count="0" hidden="1">
      <extLst>
        <ext xmlns:x15="http://schemas.microsoft.com/office/spreadsheetml/2010/11/main" uri="{B97F6D7D-B522-45F9-BDA1-12C45D357490}">
          <x15:cacheHierarchy aggregatedColumn="3"/>
        </ext>
      </extLst>
    </cacheHierarchy>
    <cacheHierarchy uniqueName="[Measures].[Count of Quantity]" caption="Count of Quantity" measure="1" displayFolder="" measureGroup="Range" count="0" hidden="1">
      <extLst>
        <ext xmlns:x15="http://schemas.microsoft.com/office/spreadsheetml/2010/11/main" uri="{B97F6D7D-B522-45F9-BDA1-12C45D357490}">
          <x15:cacheHierarchy aggregatedColumn="20"/>
        </ext>
      </extLst>
    </cacheHierarchy>
    <cacheHierarchy uniqueName="[Measures].[Count of Age]" caption="Count of Age" measure="1" displayFolder="" measureGroup="Customer" count="0" hidden="1">
      <extLst>
        <ext xmlns:x15="http://schemas.microsoft.com/office/spreadsheetml/2010/11/main" uri="{B97F6D7D-B522-45F9-BDA1-12C45D357490}">
          <x15:cacheHierarchy aggregatedColumn="2"/>
        </ext>
      </extLst>
    </cacheHierarchy>
    <cacheHierarchy uniqueName="[Measures].[Sum of Total_Amount 2]" caption="Sum of Total_Amount 2" measure="1" displayFolder="" measureGroup="SALES" count="0" hidden="1">
      <extLst>
        <ext xmlns:x15="http://schemas.microsoft.com/office/spreadsheetml/2010/11/main" uri="{B97F6D7D-B522-45F9-BDA1-12C45D357490}">
          <x15:cacheHierarchy aggregatedColumn="44"/>
        </ext>
      </extLst>
    </cacheHierarchy>
    <cacheHierarchy uniqueName="[Measures].[Count of Sales_ID]" caption="Count of Sales_ID" measure="1" displayFolder="" measureGroup="Range" count="0" hidden="1">
      <extLst>
        <ext xmlns:x15="http://schemas.microsoft.com/office/spreadsheetml/2010/11/main" uri="{B97F6D7D-B522-45F9-BDA1-12C45D357490}">
          <x15:cacheHierarchy aggregatedColumn="15"/>
        </ext>
      </extLst>
    </cacheHierarchy>
    <cacheHierarchy uniqueName="[Measures].[Count of Sales_ID 2]" caption="Count of Sales_ID 2" measure="1" displayFolder="" measureGroup="SALES" count="0" hidden="1">
      <extLst>
        <ext xmlns:x15="http://schemas.microsoft.com/office/spreadsheetml/2010/11/main" uri="{B97F6D7D-B522-45F9-BDA1-12C45D357490}">
          <x15:cacheHierarchy aggregatedColumn="35"/>
        </ext>
      </extLst>
    </cacheHierarchy>
    <cacheHierarchy uniqueName="[Measures].[Average of Total_Amount]" caption="Average of Total_Amount" measure="1" displayFolder="" measureGroup="SALES" count="0" hidden="1">
      <extLst>
        <ext xmlns:x15="http://schemas.microsoft.com/office/spreadsheetml/2010/11/main" uri="{B97F6D7D-B522-45F9-BDA1-12C45D357490}">
          <x15:cacheHierarchy aggregatedColumn="44"/>
        </ext>
      </extLst>
    </cacheHierarchy>
    <cacheHierarchy uniqueName="[Measures].[Count of Total_Amount]" caption="Count of Total_Amount" measure="1" displayFolder="" measureGroup="SALES" count="0" hidden="1">
      <extLst>
        <ext xmlns:x15="http://schemas.microsoft.com/office/spreadsheetml/2010/11/main" uri="{B97F6D7D-B522-45F9-BDA1-12C45D357490}">
          <x15:cacheHierarchy aggregatedColumn="44"/>
        </ext>
      </extLst>
    </cacheHierarchy>
    <cacheHierarchy uniqueName="[Measures].[Sum of Year]" caption="Sum of Year" measure="1" displayFolder="" measureGroup="SALES" count="0" hidden="1">
      <extLst>
        <ext xmlns:x15="http://schemas.microsoft.com/office/spreadsheetml/2010/11/main" uri="{B97F6D7D-B522-45F9-BDA1-12C45D357490}">
          <x15:cacheHierarchy aggregatedColumn="50"/>
        </ext>
      </extLst>
    </cacheHierarchy>
    <cacheHierarchy uniqueName="[Measures].[Sum of Discount 2]" caption="Sum of Discount 2" measure="1" displayFolder="" measureGroup="SALES" count="0" hidden="1">
      <extLst>
        <ext xmlns:x15="http://schemas.microsoft.com/office/spreadsheetml/2010/11/main" uri="{B97F6D7D-B522-45F9-BDA1-12C45D357490}">
          <x15:cacheHierarchy aggregatedColumn="42"/>
        </ext>
      </extLst>
    </cacheHierarchy>
    <cacheHierarchy uniqueName="[Measures].[Count of Quantity 2]" caption="Count of Quantity 2" measure="1" displayFolder="" measureGroup="SALES" count="0" hidden="1">
      <extLst>
        <ext xmlns:x15="http://schemas.microsoft.com/office/spreadsheetml/2010/11/main" uri="{B97F6D7D-B522-45F9-BDA1-12C45D357490}">
          <x15:cacheHierarchy aggregatedColumn="40"/>
        </ext>
      </extLst>
    </cacheHierarchy>
  </cacheHierarchies>
  <kpis count="0"/>
  <extLst>
    <ext xmlns:x14="http://schemas.microsoft.com/office/spreadsheetml/2009/9/main" uri="{725AE2AE-9491-48be-B2B4-4EB974FC3084}">
      <x14:pivotCacheDefinition slicerData="1" pivotCacheId="12638187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C57A7E-629A-486B-A7FE-482257EDEF96}" name="Yearly Total Sales" cacheId="14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rowHeaderCaption="YEAR" colHeaderCaption="">
  <location ref="L7:P12"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0"/>
  </colFields>
  <colItems count="4">
    <i>
      <x/>
    </i>
    <i>
      <x v="1"/>
    </i>
    <i>
      <x v="2"/>
    </i>
    <i t="grand">
      <x/>
    </i>
  </colItems>
  <dataFields count="1">
    <dataField name="Average of Total_Amount" fld="2" subtotal="average" baseField="1" baseItem="1" numFmtId="1"/>
  </dataFields>
  <formats count="24">
    <format dxfId="23">
      <pivotArea outline="0" collapsedLevelsAreSubtotals="1" fieldPosition="0"/>
    </format>
    <format dxfId="22">
      <pivotArea type="all" dataOnly="0" outline="0" fieldPosition="0"/>
    </format>
    <format dxfId="21">
      <pivotArea outline="0" collapsedLevelsAreSubtotals="1" fieldPosition="0"/>
    </format>
    <format dxfId="20">
      <pivotArea type="origin" dataOnly="0" labelOnly="1" outline="0" fieldPosition="0"/>
    </format>
    <format dxfId="19">
      <pivotArea field="0" type="button" dataOnly="0" labelOnly="1" outline="0" axis="axisCol" fieldPosition="0"/>
    </format>
    <format dxfId="18">
      <pivotArea type="topRight" dataOnly="0" labelOnly="1" outline="0" fieldPosition="0"/>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grandRow="1" outline="0" fieldPosition="0"/>
    </format>
    <format dxfId="14">
      <pivotArea dataOnly="0" labelOnly="1" fieldPosition="0">
        <references count="1">
          <reference field="0" count="0"/>
        </references>
      </pivotArea>
    </format>
    <format dxfId="13">
      <pivotArea dataOnly="0" labelOnly="1" grandCol="1" outline="0" fieldPosition="0"/>
    </format>
    <format dxfId="12">
      <pivotArea type="all" dataOnly="0" outline="0" fieldPosition="0"/>
    </format>
    <format dxfId="11">
      <pivotArea outline="0" collapsedLevelsAreSubtotals="1" fieldPosition="0"/>
    </format>
    <format dxfId="10">
      <pivotArea type="origin" dataOnly="0" labelOnly="1" outline="0" fieldPosition="0"/>
    </format>
    <format dxfId="9">
      <pivotArea field="0" type="button" dataOnly="0" labelOnly="1" outline="0" axis="axisCol" fieldPosition="0"/>
    </format>
    <format dxfId="8">
      <pivotArea type="topRight" dataOnly="0" labelOnly="1" outline="0" fieldPosition="0"/>
    </format>
    <format dxfId="7">
      <pivotArea field="1" type="button" dataOnly="0" labelOnly="1" outline="0" axis="axisRow" fieldPosition="0"/>
    </format>
    <format dxfId="6">
      <pivotArea dataOnly="0" labelOnly="1" fieldPosition="0">
        <references count="1">
          <reference field="1" count="0"/>
        </references>
      </pivotArea>
    </format>
    <format dxfId="5">
      <pivotArea dataOnly="0" labelOnly="1" grandRow="1" outline="0" fieldPosition="0"/>
    </format>
    <format dxfId="4">
      <pivotArea dataOnly="0" labelOnly="1" fieldPosition="0">
        <references count="1">
          <reference field="0" count="0"/>
        </references>
      </pivotArea>
    </format>
    <format dxfId="3">
      <pivotArea dataOnly="0" labelOnly="1" grandCol="1" outline="0" fieldPosition="0"/>
    </format>
    <format dxfId="2">
      <pivotArea type="origin" dataOnly="0" labelOnly="1" outline="0" fieldPosition="0"/>
    </format>
    <format dxfId="1">
      <pivotArea field="0" type="button" dataOnly="0" labelOnly="1" outline="0" axis="axisCol" fieldPosition="0"/>
    </format>
    <format dxfId="0">
      <pivotArea type="topRight" dataOnly="0" labelOnly="1" outline="0" fieldPosition="0"/>
    </format>
  </formats>
  <chartFormats count="6">
    <chartFormat chart="3" format="12" series="1">
      <pivotArea type="data" outline="0" fieldPosition="0">
        <references count="2">
          <reference field="4294967294" count="1" selected="0">
            <x v="0"/>
          </reference>
          <reference field="0" count="1" selected="0">
            <x v="0"/>
          </reference>
        </references>
      </pivotArea>
    </chartFormat>
    <chartFormat chart="3" format="13" series="1">
      <pivotArea type="data" outline="0" fieldPosition="0">
        <references count="2">
          <reference field="4294967294" count="1" selected="0">
            <x v="0"/>
          </reference>
          <reference field="0" count="1" selected="0">
            <x v="1"/>
          </reference>
        </references>
      </pivotArea>
    </chartFormat>
    <chartFormat chart="3" format="14" series="1">
      <pivotArea type="data" outline="0" fieldPosition="0">
        <references count="2">
          <reference field="4294967294" count="1" selected="0">
            <x v="0"/>
          </reference>
          <reference field="0" count="1" selected="0">
            <x v="2"/>
          </reference>
        </references>
      </pivotArea>
    </chartFormat>
    <chartFormat chart="11" format="18" series="1">
      <pivotArea type="data" outline="0" fieldPosition="0">
        <references count="2">
          <reference field="4294967294" count="1" selected="0">
            <x v="0"/>
          </reference>
          <reference field="0" count="1" selected="0">
            <x v="0"/>
          </reference>
        </references>
      </pivotArea>
    </chartFormat>
    <chartFormat chart="11" format="19" series="1">
      <pivotArea type="data" outline="0" fieldPosition="0">
        <references count="2">
          <reference field="4294967294" count="1" selected="0">
            <x v="0"/>
          </reference>
          <reference field="0" count="1" selected="0">
            <x v="1"/>
          </reference>
        </references>
      </pivotArea>
    </chartFormat>
    <chartFormat chart="11" format="20" series="1">
      <pivotArea type="data" outline="0" fieldPosition="0">
        <references count="2">
          <reference field="4294967294" count="1" selected="0">
            <x v="0"/>
          </reference>
          <reference field="0" count="1" selected="0">
            <x v="2"/>
          </reference>
        </references>
      </pivotArea>
    </chartFormat>
  </chartFormats>
  <pivotHierarchies count="8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Amount"/>
    <pivotHierarchy dragToData="1"/>
    <pivotHierarchy dragToData="1"/>
    <pivotHierarchy dragToData="1" caption="Average of Total_Amount"/>
    <pivotHierarchy dragToData="1" caption="PAYMENT TYPE "/>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colHierarchiesUsage count="1">
    <colHierarchyUsage hierarchyUsage="4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
        <x15:activeTabTopLevelEntity name="[Prod]"/>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6A76C0-5E4B-40BA-97FB-C4A7064D32BD}" name="Category Wise Total Amount" cacheId="14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4" rowHeaderCaption="CATEGORY">
  <location ref="B7:C1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_Amount" fld="0" baseField="0" baseItem="0" numFmtId="1"/>
  </dataFields>
  <formats count="27">
    <format dxfId="50">
      <pivotArea outline="0" collapsedLevelsAreSubtotals="1" fieldPosition="0"/>
    </format>
    <format dxfId="49">
      <pivotArea type="all" dataOnly="0" outline="0" fieldPosition="0"/>
    </format>
    <format dxfId="48">
      <pivotArea outline="0" collapsedLevelsAreSubtotals="1" fieldPosition="0"/>
    </format>
    <format dxfId="47">
      <pivotArea field="1" type="button" dataOnly="0" labelOnly="1" outline="0" axis="axisRow" fieldPosition="0"/>
    </format>
    <format dxfId="46">
      <pivotArea dataOnly="0" labelOnly="1" fieldPosition="0">
        <references count="1">
          <reference field="1" count="0"/>
        </references>
      </pivotArea>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1" type="button" dataOnly="0" labelOnly="1" outline="0" axis="axisRow" fieldPosition="0"/>
    </format>
    <format dxfId="40">
      <pivotArea dataOnly="0" labelOnly="1" fieldPosition="0">
        <references count="1">
          <reference field="1" count="0"/>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1" type="button" dataOnly="0" labelOnly="1" outline="0" axis="axisRow" fieldPosition="0"/>
    </format>
    <format dxfId="34">
      <pivotArea dataOnly="0" labelOnly="1" fieldPosition="0">
        <references count="1">
          <reference field="1" count="0"/>
        </references>
      </pivotArea>
    </format>
    <format dxfId="33">
      <pivotArea dataOnly="0" labelOnly="1" grandRow="1" outline="0" fieldPosition="0"/>
    </format>
    <format dxfId="32">
      <pivotArea dataOnly="0" labelOnly="1" outline="0" axis="axisValues" fieldPosition="0"/>
    </format>
    <format dxfId="31">
      <pivotArea field="1" type="button" dataOnly="0" labelOnly="1" outline="0" axis="axisRow"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grandRow="1" outline="0" fieldPosition="0"/>
    </format>
    <format dxfId="24">
      <pivotArea dataOnly="0" labelOnly="1" outline="0" axis="axisValues" fieldPosition="0"/>
    </format>
  </formats>
  <chartFormats count="25">
    <chartFormat chart="5" format="24"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 chart="5" format="30">
      <pivotArea type="data" outline="0" fieldPosition="0">
        <references count="2">
          <reference field="4294967294" count="1" selected="0">
            <x v="0"/>
          </reference>
          <reference field="1" count="1" selected="0">
            <x v="0"/>
          </reference>
        </references>
      </pivotArea>
    </chartFormat>
    <chartFormat chart="5" format="31">
      <pivotArea type="data" outline="0" fieldPosition="0">
        <references count="2">
          <reference field="4294967294" count="1" selected="0">
            <x v="0"/>
          </reference>
          <reference field="1" count="1" selected="0">
            <x v="1"/>
          </reference>
        </references>
      </pivotArea>
    </chartFormat>
    <chartFormat chart="5" format="32">
      <pivotArea type="data" outline="0" fieldPosition="0">
        <references count="2">
          <reference field="4294967294" count="1" selected="0">
            <x v="0"/>
          </reference>
          <reference field="1" count="1" selected="0">
            <x v="2"/>
          </reference>
        </references>
      </pivotArea>
    </chartFormat>
    <chartFormat chart="5" format="33">
      <pivotArea type="data" outline="0" fieldPosition="0">
        <references count="2">
          <reference field="4294967294" count="1" selected="0">
            <x v="0"/>
          </reference>
          <reference field="1" count="1" selected="0">
            <x v="3"/>
          </reference>
        </references>
      </pivotArea>
    </chartFormat>
    <chartFormat chart="5" format="34">
      <pivotArea type="data" outline="0" fieldPosition="0">
        <references count="2">
          <reference field="4294967294" count="1" selected="0">
            <x v="0"/>
          </reference>
          <reference field="1" count="1" selected="0">
            <x v="4"/>
          </reference>
        </references>
      </pivotArea>
    </chartFormat>
    <chartFormat chart="33" format="35" series="1">
      <pivotArea type="data" outline="0" fieldPosition="0">
        <references count="1">
          <reference field="4294967294" count="1" selected="0">
            <x v="0"/>
          </reference>
        </references>
      </pivotArea>
    </chartFormat>
    <chartFormat chart="33" format="36">
      <pivotArea type="data" outline="0" fieldPosition="0">
        <references count="2">
          <reference field="4294967294" count="1" selected="0">
            <x v="0"/>
          </reference>
          <reference field="1" count="1" selected="0">
            <x v="0"/>
          </reference>
        </references>
      </pivotArea>
    </chartFormat>
    <chartFormat chart="33" format="37">
      <pivotArea type="data" outline="0" fieldPosition="0">
        <references count="2">
          <reference field="4294967294" count="1" selected="0">
            <x v="0"/>
          </reference>
          <reference field="1" count="1" selected="0">
            <x v="1"/>
          </reference>
        </references>
      </pivotArea>
    </chartFormat>
    <chartFormat chart="33" format="38">
      <pivotArea type="data" outline="0" fieldPosition="0">
        <references count="2">
          <reference field="4294967294" count="1" selected="0">
            <x v="0"/>
          </reference>
          <reference field="1" count="1" selected="0">
            <x v="2"/>
          </reference>
        </references>
      </pivotArea>
    </chartFormat>
    <chartFormat chart="33" format="39">
      <pivotArea type="data" outline="0" fieldPosition="0">
        <references count="2">
          <reference field="4294967294" count="1" selected="0">
            <x v="0"/>
          </reference>
          <reference field="1" count="1" selected="0">
            <x v="3"/>
          </reference>
        </references>
      </pivotArea>
    </chartFormat>
    <chartFormat chart="33" format="40">
      <pivotArea type="data" outline="0" fieldPosition="0">
        <references count="2">
          <reference field="4294967294" count="1" selected="0">
            <x v="0"/>
          </reference>
          <reference field="1" count="1" selected="0">
            <x v="4"/>
          </reference>
        </references>
      </pivotArea>
    </chartFormat>
    <chartFormat chart="34" format="41" series="1">
      <pivotArea type="data" outline="0" fieldPosition="0">
        <references count="1">
          <reference field="4294967294" count="1" selected="0">
            <x v="0"/>
          </reference>
        </references>
      </pivotArea>
    </chartFormat>
    <chartFormat chart="34" format="42">
      <pivotArea type="data" outline="0" fieldPosition="0">
        <references count="2">
          <reference field="4294967294" count="1" selected="0">
            <x v="0"/>
          </reference>
          <reference field="1" count="1" selected="0">
            <x v="0"/>
          </reference>
        </references>
      </pivotArea>
    </chartFormat>
    <chartFormat chart="34" format="43">
      <pivotArea type="data" outline="0" fieldPosition="0">
        <references count="2">
          <reference field="4294967294" count="1" selected="0">
            <x v="0"/>
          </reference>
          <reference field="1" count="1" selected="0">
            <x v="1"/>
          </reference>
        </references>
      </pivotArea>
    </chartFormat>
    <chartFormat chart="34" format="44">
      <pivotArea type="data" outline="0" fieldPosition="0">
        <references count="2">
          <reference field="4294967294" count="1" selected="0">
            <x v="0"/>
          </reference>
          <reference field="1" count="1" selected="0">
            <x v="2"/>
          </reference>
        </references>
      </pivotArea>
    </chartFormat>
    <chartFormat chart="34" format="45">
      <pivotArea type="data" outline="0" fieldPosition="0">
        <references count="2">
          <reference field="4294967294" count="1" selected="0">
            <x v="0"/>
          </reference>
          <reference field="1" count="1" selected="0">
            <x v="3"/>
          </reference>
        </references>
      </pivotArea>
    </chartFormat>
    <chartFormat chart="34" format="46">
      <pivotArea type="data" outline="0" fieldPosition="0">
        <references count="2">
          <reference field="4294967294" count="1" selected="0">
            <x v="0"/>
          </reference>
          <reference field="1" count="1" selected="0">
            <x v="4"/>
          </reference>
        </references>
      </pivotArea>
    </chartFormat>
    <chartFormat chart="25" format="47" series="1">
      <pivotArea type="data" outline="0" fieldPosition="0">
        <references count="1">
          <reference field="4294967294" count="1" selected="0">
            <x v="0"/>
          </reference>
        </references>
      </pivotArea>
    </chartFormat>
    <chartFormat chart="25" format="48">
      <pivotArea type="data" outline="0" fieldPosition="0">
        <references count="2">
          <reference field="4294967294" count="1" selected="0">
            <x v="0"/>
          </reference>
          <reference field="1" count="1" selected="0">
            <x v="0"/>
          </reference>
        </references>
      </pivotArea>
    </chartFormat>
    <chartFormat chart="25" format="49">
      <pivotArea type="data" outline="0" fieldPosition="0">
        <references count="2">
          <reference field="4294967294" count="1" selected="0">
            <x v="0"/>
          </reference>
          <reference field="1" count="1" selected="0">
            <x v="1"/>
          </reference>
        </references>
      </pivotArea>
    </chartFormat>
    <chartFormat chart="25" format="50">
      <pivotArea type="data" outline="0" fieldPosition="0">
        <references count="2">
          <reference field="4294967294" count="1" selected="0">
            <x v="0"/>
          </reference>
          <reference field="1" count="1" selected="0">
            <x v="2"/>
          </reference>
        </references>
      </pivotArea>
    </chartFormat>
    <chartFormat chart="25" format="51">
      <pivotArea type="data" outline="0" fieldPosition="0">
        <references count="2">
          <reference field="4294967294" count="1" selected="0">
            <x v="0"/>
          </reference>
          <reference field="1" count="1" selected="0">
            <x v="3"/>
          </reference>
        </references>
      </pivotArea>
    </chartFormat>
    <chartFormat chart="25" format="52">
      <pivotArea type="data" outline="0" fieldPosition="0">
        <references count="2">
          <reference field="4294967294" count="1" selected="0">
            <x v="0"/>
          </reference>
          <reference field="1" count="1" selected="0">
            <x v="4"/>
          </reference>
        </references>
      </pivotArea>
    </chartFormat>
  </chartFormats>
  <pivotHierarchies count="8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Amount"/>
    <pivotHierarchy dragToData="1"/>
    <pivotHierarchy dragToData="1"/>
    <pivotHierarchy dragToData="1" caption="Average of Total_Am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
        <x15:activeTabTopLevelEntity name="[Prod]"/>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E4AED0-030E-4AA4-8B8E-4D03AA3DC3CF}" name="Monthly Total Sales" cacheId="14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9" rowHeaderCaption="MONTH">
  <location ref="R7:S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Average of Total_Amount" fld="1" subtotal="average" baseField="0" baseItem="1" numFmtId="1"/>
  </dataFields>
  <formats count="15">
    <format dxfId="65">
      <pivotArea outline="0" collapsedLevelsAreSubtotals="1" fieldPosition="0"/>
    </format>
    <format dxfId="64">
      <pivotArea type="all" dataOnly="0" outline="0" fieldPosition="0"/>
    </format>
    <format dxfId="63">
      <pivotArea outline="0" collapsedLevelsAreSubtotals="1" fieldPosition="0"/>
    </format>
    <format dxfId="62">
      <pivotArea field="0" type="button" dataOnly="0" labelOnly="1" outline="0" axis="axisRow" fieldPosition="0"/>
    </format>
    <format dxfId="61">
      <pivotArea dataOnly="0" labelOnly="1" fieldPosition="0">
        <references count="1">
          <reference field="0" count="0"/>
        </references>
      </pivotArea>
    </format>
    <format dxfId="60">
      <pivotArea dataOnly="0" labelOnly="1" grandRow="1" outline="0"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0" type="button" dataOnly="0" labelOnly="1" outline="0" axis="axisRow" fieldPosition="0"/>
    </format>
    <format dxfId="55">
      <pivotArea dataOnly="0" labelOnly="1" fieldPosition="0">
        <references count="1">
          <reference field="0" count="0"/>
        </references>
      </pivotArea>
    </format>
    <format dxfId="54">
      <pivotArea dataOnly="0" labelOnly="1" grandRow="1" outline="0" fieldPosition="0"/>
    </format>
    <format dxfId="53">
      <pivotArea dataOnly="0" labelOnly="1" outline="0" axis="axisValues" fieldPosition="0"/>
    </format>
    <format dxfId="52">
      <pivotArea field="0" type="button" dataOnly="0" labelOnly="1" outline="0" axis="axisRow" fieldPosition="0"/>
    </format>
    <format dxfId="51">
      <pivotArea dataOnly="0" labelOnly="1" outline="0" axis="axisValues" fieldPosition="0"/>
    </format>
  </formats>
  <chartFormats count="4">
    <chartFormat chart="6" format="53" series="1">
      <pivotArea type="data" outline="0" fieldPosition="0">
        <references count="1">
          <reference field="4294967294" count="1" selected="0">
            <x v="0"/>
          </reference>
        </references>
      </pivotArea>
    </chartFormat>
    <chartFormat chart="22" format="54" series="1">
      <pivotArea type="data" outline="0" fieldPosition="0">
        <references count="1">
          <reference field="4294967294" count="1" selected="0">
            <x v="0"/>
          </reference>
        </references>
      </pivotArea>
    </chartFormat>
    <chartFormat chart="23" format="55" series="1">
      <pivotArea type="data" outline="0" fieldPosition="0">
        <references count="1">
          <reference field="4294967294" count="1" selected="0">
            <x v="0"/>
          </reference>
        </references>
      </pivotArea>
    </chartFormat>
    <chartFormat chart="21" format="56"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Amount"/>
    <pivotHierarchy dragToData="1"/>
    <pivotHierarchy dragToData="1"/>
    <pivotHierarchy dragToData="1" caption="Average of Total_Amount"/>
    <pivotHierarchy dragToData="1" caption="Count of Total_Amoun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
        <x15:activeTabTopLevelEntity name="[Prod]"/>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314FBF-3678-4DE2-A40A-2A78FFCA35D4}" name="Store wise Monthly Sales" cacheId="14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STORE NAME" colHeaderCaption="">
  <location ref="B19:O41" firstHeaderRow="1" firstDataRow="2" firstDataCol="1"/>
  <pivotFields count="3">
    <pivotField dataField="1" subtotalTop="0" showAll="0" defaultSubtotal="0"/>
    <pivotField axis="axisCol"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s>
  <rowFields count="1">
    <field x="2"/>
  </rowFields>
  <rowItems count="21">
    <i>
      <x/>
    </i>
    <i>
      <x v="1"/>
    </i>
    <i>
      <x v="2"/>
    </i>
    <i>
      <x v="3"/>
    </i>
    <i>
      <x v="4"/>
    </i>
    <i>
      <x v="5"/>
    </i>
    <i>
      <x v="6"/>
    </i>
    <i>
      <x v="7"/>
    </i>
    <i>
      <x v="8"/>
    </i>
    <i>
      <x v="9"/>
    </i>
    <i>
      <x v="10"/>
    </i>
    <i>
      <x v="11"/>
    </i>
    <i>
      <x v="12"/>
    </i>
    <i>
      <x v="13"/>
    </i>
    <i>
      <x v="14"/>
    </i>
    <i>
      <x v="15"/>
    </i>
    <i>
      <x v="16"/>
    </i>
    <i>
      <x v="17"/>
    </i>
    <i>
      <x v="18"/>
    </i>
    <i>
      <x v="19"/>
    </i>
    <i t="grand">
      <x/>
    </i>
  </rowItems>
  <colFields count="1">
    <field x="1"/>
  </colFields>
  <colItems count="13">
    <i>
      <x/>
    </i>
    <i>
      <x v="1"/>
    </i>
    <i>
      <x v="2"/>
    </i>
    <i>
      <x v="3"/>
    </i>
    <i>
      <x v="4"/>
    </i>
    <i>
      <x v="5"/>
    </i>
    <i>
      <x v="6"/>
    </i>
    <i>
      <x v="7"/>
    </i>
    <i>
      <x v="8"/>
    </i>
    <i>
      <x v="9"/>
    </i>
    <i>
      <x v="10"/>
    </i>
    <i>
      <x v="11"/>
    </i>
    <i t="grand">
      <x/>
    </i>
  </colItems>
  <dataFields count="1">
    <dataField name="Sum Of Month" fld="0" baseField="0" baseItem="0" numFmtId="1"/>
  </dataFields>
  <formats count="20">
    <format dxfId="85">
      <pivotArea dataOnly="0" labelOnly="1" grandRow="1" outline="0" fieldPosition="0"/>
    </format>
    <format dxfId="84">
      <pivotArea outline="0" collapsedLevelsAreSubtotals="1" fieldPosition="0"/>
    </format>
    <format dxfId="83">
      <pivotArea type="all" dataOnly="0" outline="0" fieldPosition="0"/>
    </format>
    <format dxfId="82">
      <pivotArea type="all" dataOnly="0" outline="0" fieldPosition="0"/>
    </format>
    <format dxfId="81">
      <pivotArea outline="0" collapsedLevelsAreSubtotals="1" fieldPosition="0"/>
    </format>
    <format dxfId="80">
      <pivotArea type="origin" dataOnly="0" labelOnly="1" outline="0" fieldPosition="0"/>
    </format>
    <format dxfId="79">
      <pivotArea field="1" type="button" dataOnly="0" labelOnly="1" outline="0" axis="axisCol" fieldPosition="0"/>
    </format>
    <format dxfId="78">
      <pivotArea type="topRight" dataOnly="0" labelOnly="1" outline="0" fieldPosition="0"/>
    </format>
    <format dxfId="77">
      <pivotArea field="2" type="button" dataOnly="0" labelOnly="1" outline="0" axis="axisRow" fieldPosition="0"/>
    </format>
    <format dxfId="76">
      <pivotArea dataOnly="0" labelOnly="1" fieldPosition="0">
        <references count="1">
          <reference field="2" count="0"/>
        </references>
      </pivotArea>
    </format>
    <format dxfId="75">
      <pivotArea dataOnly="0" labelOnly="1" grandRow="1" outline="0" fieldPosition="0"/>
    </format>
    <format dxfId="74">
      <pivotArea dataOnly="0" labelOnly="1" fieldPosition="0">
        <references count="1">
          <reference field="1" count="0"/>
        </references>
      </pivotArea>
    </format>
    <format dxfId="73">
      <pivotArea dataOnly="0" labelOnly="1" grandCol="1" outline="0" fieldPosition="0"/>
    </format>
    <format dxfId="72">
      <pivotArea field="2" type="button" dataOnly="0" labelOnly="1" outline="0" axis="axisRow" fieldPosition="0"/>
    </format>
    <format dxfId="71">
      <pivotArea outline="0" collapsedLevelsAreSubtotals="1" fieldPosition="0"/>
    </format>
    <format dxfId="70">
      <pivotArea dataOnly="0" labelOnly="1" fieldPosition="0">
        <references count="1">
          <reference field="1" count="0"/>
        </references>
      </pivotArea>
    </format>
    <format dxfId="69">
      <pivotArea dataOnly="0" labelOnly="1" grandCol="1" outline="0" fieldPosition="0"/>
    </format>
    <format dxfId="68">
      <pivotArea outline="0" collapsedLevelsAreSubtotals="1" fieldPosition="0"/>
    </format>
    <format dxfId="67">
      <pivotArea dataOnly="0" labelOnly="1" fieldPosition="0">
        <references count="1">
          <reference field="1" count="0"/>
        </references>
      </pivotArea>
    </format>
    <format dxfId="66">
      <pivotArea dataOnly="0" labelOnly="1" grandCol="1" outline="0" fieldPosition="0"/>
    </format>
  </formats>
  <pivotHierarchies count="8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Month"/>
    <pivotHierarchy dragToData="1"/>
    <pivotHierarchy dragToData="1"/>
    <pivotHierarchy dragToData="1" caption="Average of Total_Amount"/>
    <pivotHierarchy dragToData="1" caption="Count of Total_Amount"/>
    <pivotHierarchy dragToData="1"/>
    <pivotHierarchy dragToData="1"/>
    <pivotHierarchy dragToData="1" caption="Count of Quantity"/>
  </pivotHierarchies>
  <pivotTableStyleInfo name="PivotStyleLight16" showRowHeaders="1" showColHeaders="1" showRowStripes="0" showColStripes="0" showLastColumn="1"/>
  <rowHierarchiesUsage count="1">
    <rowHierarchyUsage hierarchyUsage="55"/>
  </rowHierarchiesUsage>
  <colHierarchiesUsage count="1">
    <colHierarchyUsage hierarchyUsage="4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
        <x15:activeTabTopLevelEntity name="[Prod]"/>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435DB3-F520-4485-B496-49BC702E1672}" name="Quantity Wise Order" cacheId="14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rowHeaderCaption="QUANTITY">
  <location ref="F7:G12"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Quantity" fld="1" subtotal="count" baseField="0" baseItem="0"/>
  </dataFields>
  <formats count="21">
    <format dxfId="106">
      <pivotArea dataOnly="0" labelOnly="1" grandRow="1" outline="0" fieldPosition="0"/>
    </format>
    <format dxfId="105">
      <pivotArea type="all" dataOnly="0" outline="0" fieldPosition="0"/>
    </format>
    <format dxfId="104">
      <pivotArea outline="0" collapsedLevelsAreSubtotals="1" fieldPosition="0"/>
    </format>
    <format dxfId="103">
      <pivotArea dataOnly="0" labelOnly="1" grandRow="1" outline="0" fieldPosition="0"/>
    </format>
    <format dxfId="102">
      <pivotArea dataOnly="0" labelOnly="1" outline="0" axis="axisValues" fieldPosition="0"/>
    </format>
    <format dxfId="101">
      <pivotArea type="all" dataOnly="0" outline="0" fieldPosition="0"/>
    </format>
    <format dxfId="100">
      <pivotArea outline="0" collapsedLevelsAreSubtotals="1" fieldPosition="0"/>
    </format>
    <format dxfId="99">
      <pivotArea dataOnly="0" labelOnly="1" grandRow="1" outline="0"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dataOnly="0" labelOnly="1" grandRow="1" outline="0" fieldPosition="0"/>
    </format>
    <format dxfId="94">
      <pivotArea dataOnly="0" labelOnly="1" outline="0" axis="axisValues"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dataOnly="0" labelOnly="1" grandRow="1" outline="0" fieldPosition="0"/>
    </format>
    <format dxfId="89">
      <pivotArea dataOnly="0" labelOnly="1" outline="0" axis="axisValues" fieldPosition="0"/>
    </format>
    <format dxfId="88">
      <pivotArea outline="0" collapsedLevelsAreSubtotals="1" fieldPosition="0"/>
    </format>
    <format dxfId="87">
      <pivotArea dataOnly="0" labelOnly="1" fieldPosition="0">
        <references count="1">
          <reference field="0" count="0"/>
        </references>
      </pivotArea>
    </format>
    <format dxfId="86">
      <pivotArea dataOnly="0" labelOnly="1" grandRow="1" outline="0" fieldPosition="0"/>
    </format>
  </formats>
  <pivotHierarchies count="8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Total_Amount"/>
    <pivotHierarchy dragToData="1"/>
    <pivotHierarchy dragToData="1"/>
    <pivotHierarchy dragToData="1" caption="Average of Total_Amount"/>
    <pivotHierarchy dragToData="1" caption="Count of Total_Amount"/>
    <pivotHierarchy dragToData="1"/>
    <pivotHierarchy dragToData="1"/>
    <pivotHierarchy dragToData="1" caption="Count of Quantity"/>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ustomer]"/>
        <x15:activeTabTopLevelEntity name="[Prod]"/>
        <x15:activeTabTopLevelEntity name="[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9CD7D2-5BB1-4B91-AEE1-6A553016779C}" autoFormatId="16" applyNumberFormats="0" applyBorderFormats="0" applyFontFormats="0" applyPatternFormats="0" applyAlignmentFormats="0" applyWidthHeightFormats="0">
  <queryTableRefresh nextId="19">
    <queryTableFields count="8">
      <queryTableField id="3" name="Customer_ID" tableColumnId="3"/>
      <queryTableField id="4" name="Name" tableColumnId="4"/>
      <queryTableField id="5" name="Age" tableColumnId="5"/>
      <queryTableField id="6" name="Gender" tableColumnId="6"/>
      <queryTableField id="7" name="City" tableColumnId="7"/>
      <queryTableField id="8" name="State" tableColumnId="8"/>
      <queryTableField id="9" name="Country" tableColumnId="9"/>
      <queryTableField id="1" name="Loyalty_Level"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1" xr16:uid="{194E4517-5519-4D0E-9105-499EBCEA9E8E}" autoFormatId="16" applyNumberFormats="0" applyBorderFormats="0" applyFontFormats="0" applyPatternFormats="0" applyAlignmentFormats="0" applyWidthHeightFormats="0">
  <queryTableRefresh nextId="10">
    <queryTableFields count="7">
      <queryTableField id="1" name="Product_ID" tableColumnId="1"/>
      <queryTableField id="2" name="Product_Name" tableColumnId="2"/>
      <queryTableField id="3" name="Category" tableColumnId="3"/>
      <queryTableField id="4" name="Sub_Category" tableColumnId="4"/>
      <queryTableField id="5" name="Brand" tableColumnId="5"/>
      <queryTableField id="6" name="Cost" tableColumnId="6"/>
      <queryTableField id="7" name="Stock"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4" xr16:uid="{88A9A5C4-75FD-4139-9399-9C1942A00DB6}" autoFormatId="16" applyNumberFormats="0" applyBorderFormats="0" applyFontFormats="0" applyPatternFormats="0" applyAlignmentFormats="0" applyWidthHeightFormats="0">
  <queryTableRefresh nextId="7">
    <queryTableFields count="5">
      <queryTableField id="1" name="Store_ID" tableColumnId="1"/>
      <queryTableField id="2" name="Store_Name" tableColumnId="2"/>
      <queryTableField id="3" name="Region" tableColumnId="3"/>
      <queryTableField id="4" name="City" tableColumnId="4"/>
      <queryTableField id="5" name="Store_Type"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6" xr16:uid="{78DD0577-A9E2-45B0-952C-D43F981ED10D}" autoFormatId="16" applyNumberFormats="0" applyBorderFormats="0" applyFontFormats="0" applyPatternFormats="0" applyAlignmentFormats="0" applyWidthHeightFormats="0">
  <queryTableRefresh nextId="19" unboundColumnsRight="6">
    <queryTableFields count="16">
      <queryTableField id="1" name="Sales_ID" tableColumnId="1"/>
      <queryTableField id="2" name="Order_Date" tableColumnId="2"/>
      <queryTableField id="3" name="Customer_ID" tableColumnId="3"/>
      <queryTableField id="4" name="Product_ID" tableColumnId="4"/>
      <queryTableField id="5" name="Store_ID" tableColumnId="5"/>
      <queryTableField id="6" name="Quantity" tableColumnId="6"/>
      <queryTableField id="7" name="Unit_Price" tableColumnId="7"/>
      <queryTableField id="8" name="Discount" tableColumnId="8"/>
      <queryTableField id="9" name="Payment_Type" tableColumnId="9"/>
      <queryTableField id="10" name="Total_Amount" tableColumnId="10"/>
      <queryTableField id="11" dataBound="0" tableColumnId="11"/>
      <queryTableField id="12" dataBound="0" tableColumnId="12"/>
      <queryTableField id="15" dataBound="0" tableColumnId="15"/>
      <queryTableField id="16" dataBound="0" tableColumnId="16"/>
      <queryTableField id="17" dataBound="0" tableColumnId="17"/>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8080392-EAAA-487E-8967-D04499B10C19}" sourceName="[Customer].[City]">
  <pivotTables>
    <pivotTable tabId="47" name="Category Wise Total Amount"/>
    <pivotTable tabId="47" name="Yearly Total Sales"/>
    <pivotTable tabId="47" name="Monthly Total Sales"/>
  </pivotTables>
  <data>
    <olap pivotCacheId="1263818727">
      <levels count="2">
        <level uniqueName="[Customer].[City].[(All)]" sourceCaption="(All)" count="0"/>
        <level uniqueName="[Customer].[City].[City]" sourceCaption="City" count="483" sortOrder="ascending">
          <ranges>
            <range startItem="0">
              <i n="[Customer].[City].&amp;[    Lake Lisa]" c="    Lake Lisa"/>
              <i n="[Customer].[City].&amp;[   Jonesbury]" c="   Jonesbury"/>
              <i n="[Customer].[City].&amp;[Aaronmouth]" c="Aaronmouth"/>
              <i n="[Customer].[City].&amp;[Aguilarland]" c="Aguilarland"/>
              <i n="[Customer].[City].&amp;[Aliciahaven]" c="Aliciahaven"/>
              <i n="[Customer].[City].&amp;[Amandaborough]" c="Amandaborough"/>
              <i n="[Customer].[City].&amp;[Amandaside]" c="Amandaside"/>
              <i n="[Customer].[City].&amp;[Amberburgh]" c="Amberburgh"/>
              <i n="[Customer].[City].&amp;[Amybury]" c="Amybury"/>
              <i n="[Customer].[City].&amp;[Anabury]" c="Anabury"/>
              <i n="[Customer].[City].&amp;[Andersonside]" c="Andersonside"/>
              <i n="[Customer].[City].&amp;[Andrewsfurt]" c="Andrewsfurt"/>
              <i n="[Customer].[City].&amp;[Andrewsland]" c="Andrewsland"/>
              <i n="[Customer].[City].&amp;[Anitaland]" c="Anitaland"/>
              <i n="[Customer].[City].&amp;[Anthonymouth]" c="Anthonymouth"/>
              <i n="[Customer].[City].&amp;[Ashleymouth]" c="Ashleymouth"/>
              <i n="[Customer].[City].&amp;[Ashleystad]" c="Ashleystad"/>
              <i n="[Customer].[City].&amp;[Austinfurt]" c="Austinfurt"/>
              <i n="[Customer].[City].&amp;[Avilahaven]" c="Avilahaven"/>
              <i n="[Customer].[City].&amp;[Benjaminton]" c="Benjaminton"/>
              <i n="[Customer].[City].&amp;[Bergermouth]" c="Bergermouth"/>
              <i n="[Customer].[City].&amp;[Bethanyton]" c="Bethanyton"/>
              <i n="[Customer].[City].&amp;[Bookertown]" c="Bookertown"/>
              <i n="[Customer].[City].&amp;[Brandontown]" c="Brandontown"/>
              <i n="[Customer].[City].&amp;[Brandonville]" c="Brandonville"/>
              <i n="[Customer].[City].&amp;[Brendaburgh]" c="Brendaburgh"/>
              <i n="[Customer].[City].&amp;[Brendastad]" c="Brendastad"/>
              <i n="[Customer].[City].&amp;[Brianchester]" c="Brianchester"/>
              <i n="[Customer].[City].&amp;[Brownburgh]" c="Brownburgh"/>
              <i n="[Customer].[City].&amp;[Brownport]" c="Brownport"/>
              <i n="[Customer].[City].&amp;[Brownshire]" c="Brownshire"/>
              <i n="[Customer].[City].&amp;[Bryanmouth]" c="Bryanmouth"/>
              <i n="[Customer].[City].&amp;[Burkefurt]" c="Burkefurt"/>
              <i n="[Customer].[City].&amp;[Butlerberg]" c="Butlerberg"/>
              <i n="[Customer].[City].&amp;[Cannonberg]" c="Cannonberg"/>
              <i n="[Customer].[City].&amp;[Carolview]" c="Carolview"/>
              <i n="[Customer].[City].&amp;[Cartershire]" c="Cartershire"/>
              <i n="[Customer].[City].&amp;[Chambersberg]" c="Chambersberg"/>
              <i n="[Customer].[City].&amp;[Chambersfurt]" c="Chambersfurt"/>
              <i n="[Customer].[City].&amp;[Cheyenneborough]" c="Cheyenneborough"/>
              <i n="[Customer].[City].&amp;[Christianstad]" c="Christianstad"/>
              <i n="[Customer].[City].&amp;[Christopherland]" c="Christopherland"/>
              <i n="[Customer].[City].&amp;[Chungmouth]" c="Chungmouth"/>
              <i n="[Customer].[City].&amp;[Cindyton]" c="Cindyton"/>
              <i n="[Customer].[City].&amp;[Clarkeside]" c="Clarkeside"/>
              <i n="[Customer].[City].&amp;[Clarkport]" c="Clarkport"/>
              <i n="[Customer].[City].&amp;[Danielland]" c="Danielland"/>
              <i n="[Customer].[City].&amp;[Danielstad]" c="Danielstad"/>
              <i n="[Customer].[City].&amp;[Darleneton]" c="Darleneton"/>
              <i n="[Customer].[City].&amp;[Dawnstad]" c="Dawnstad"/>
              <i n="[Customer].[City].&amp;[Dawsonbury]" c="Dawsonbury"/>
              <i n="[Customer].[City].&amp;[Dawsonchester]" c="Dawsonchester"/>
              <i n="[Customer].[City].&amp;[Deborahberg]" c="Deborahberg"/>
              <i n="[Customer].[City].&amp;[Deborahborough]" c="Deborahborough"/>
              <i n="[Customer].[City].&amp;[Deniseberg]" c="Deniseberg"/>
              <i n="[Customer].[City].&amp;[Dominiquefort]" c="Dominiquefort"/>
              <i n="[Customer].[City].&amp;[Donaldsontown]" c="Donaldsontown"/>
              <i n="[Customer].[City].&amp;[Donaldton]" c="Donaldton"/>
              <i n="[Customer].[City].&amp;[Dwaynemouth]" c="Dwaynemouth"/>
              <i n="[Customer].[City].&amp;[East Amandamouth]" c="East Amandamouth"/>
              <i n="[Customer].[City].&amp;[East Amy]" c="East Amy"/>
              <i n="[Customer].[City].&amp;[East Andrea]" c="East Andrea"/>
              <i n="[Customer].[City].&amp;[East Audrey]" c="East Audrey"/>
              <i n="[Customer].[City].&amp;[East Christopherhaven]" c="East Christopherhaven"/>
              <i n="[Customer].[City].&amp;[East Crystalton]" c="East Crystalton"/>
              <i n="[Customer].[City].&amp;[East Davidmouth]" c="East Davidmouth"/>
              <i n="[Customer].[City].&amp;[East Dillonview]" c="East Dillonview"/>
              <i n="[Customer].[City].&amp;[East Donna]" c="East Donna"/>
              <i n="[Customer].[City].&amp;[East Ellen]" c="East Ellen"/>
              <i n="[Customer].[City].&amp;[East Jenna]" c="East Jenna"/>
              <i n="[Customer].[City].&amp;[East Jennifer]" c="East Jennifer"/>
              <i n="[Customer].[City].&amp;[East Jeremy]" c="East Jeremy"/>
              <i n="[Customer].[City].&amp;[East Jessicaborough]" c="East Jessicaborough"/>
              <i n="[Customer].[City].&amp;[East Johntown]" c="East Johntown"/>
              <i n="[Customer].[City].&amp;[East Josephside]" c="East Josephside"/>
              <i n="[Customer].[City].&amp;[East Julie]" c="East Julie"/>
              <i n="[Customer].[City].&amp;[East Justin]" c="East Justin"/>
              <i n="[Customer].[City].&amp;[East Krista]" c="East Krista"/>
              <i n="[Customer].[City].&amp;[East Linda]" c="East Linda"/>
              <i n="[Customer].[City].&amp;[East Matthew]" c="East Matthew"/>
              <i n="[Customer].[City].&amp;[East Michaelton]" c="East Michaelton"/>
              <i n="[Customer].[City].&amp;[East Michellemouth]" c="East Michellemouth"/>
              <i n="[Customer].[City].&amp;[East Patriciafort]" c="East Patriciafort"/>
              <i n="[Customer].[City].&amp;[East Peterbury]" c="East Peterbury"/>
              <i n="[Customer].[City].&amp;[East Richard]" c="East Richard"/>
              <i n="[Customer].[City].&amp;[East Rodney]" c="East Rodney"/>
              <i n="[Customer].[City].&amp;[East Valerieview]" c="East Valerieview"/>
              <i n="[Customer].[City].&amp;[East Yvette]" c="East Yvette"/>
              <i n="[Customer].[City].&amp;[Edwardborough]" c="Edwardborough"/>
              <i n="[Customer].[City].&amp;[Edwardland]" c="Edwardland"/>
              <i n="[Customer].[City].&amp;[Edwardsfort]" c="Edwardsfort"/>
              <i n="[Customer].[City].&amp;[Emilytown]" c="Emilytown"/>
              <i n="[Customer].[City].&amp;[Ericshire]" c="Ericshire"/>
              <i n="[Customer].[City].&amp;[Espinozaberg]" c="Espinozaberg"/>
              <i n="[Customer].[City].&amp;[Estradaside]" c="Estradaside"/>
              <i n="[Customer].[City].&amp;[Fischerborough]" c="Fischerborough"/>
              <i n="[Customer].[City].&amp;[Floydton]" c="Floydton"/>
              <i n="[Customer].[City].&amp;[Fostermouth]" c="Fostermouth"/>
              <i n="[Customer].[City].&amp;[Frostmouth]" c="Frostmouth"/>
              <i n="[Customer].[City].&amp;[Garciaborough]" c="Garciaborough"/>
              <i n="[Customer].[City].&amp;[Garciamouth]" c="Garciamouth"/>
              <i n="[Customer].[City].&amp;[Garciaview]" c="Garciaview"/>
              <i n="[Customer].[City].&amp;[Garyberg]" c="Garyberg"/>
              <i n="[Customer].[City].&amp;[Garzafort]" c="Garzafort"/>
              <i n="[Customer].[City].&amp;[Gilltown]" c="Gilltown"/>
              <i n="[Customer].[City].&amp;[Gonzalezbury]" c="Gonzalezbury"/>
              <i n="[Customer].[City].&amp;[Gonzalezfort]" c="Gonzalezfort"/>
              <i n="[Customer].[City].&amp;[Grahamfurt]" c="Grahamfurt"/>
              <i n="[Customer].[City].&amp;[Grahamstad]" c="Grahamstad"/>
              <i n="[Customer].[City].&amp;[Grayland]" c="Grayland"/>
              <i n="[Customer].[City].&amp;[Gregoryview]" c="Gregoryview"/>
              <i n="[Customer].[City].&amp;[Guerreroport]" c="Guerreroport"/>
              <i n="[Customer].[City].&amp;[Gutierrezstad]" c="Gutierrezstad"/>
              <i n="[Customer].[City].&amp;[Hartmanside]" c="Hartmanside"/>
              <i n="[Customer].[City].&amp;[Hartmouth]" c="Hartmouth"/>
              <i n="[Customer].[City].&amp;[Heathfort]" c="Heathfort"/>
              <i n="[Customer].[City].&amp;[Hessmouth]" c="Hessmouth"/>
              <i n="[Customer].[City].&amp;[Hubbardborough]" c="Hubbardborough"/>
              <i n="[Customer].[City].&amp;[Hudsonfort]" c="Hudsonfort"/>
              <i n="[Customer].[City].&amp;[Hughesview]" c="Hughesview"/>
              <i n="[Customer].[City].&amp;[Hutchinsonville]" c="Hutchinsonville"/>
              <i n="[Customer].[City].&amp;[Jaredville]" c="Jaredville"/>
              <i n="[Customer].[City].&amp;[Jasonton]" c="Jasonton"/>
              <i n="[Customer].[City].&amp;[Jennifermouth]" c="Jennifermouth"/>
              <i n="[Customer].[City].&amp;[Jennifertown]" c="Jennifertown"/>
              <i n="[Customer].[City].&amp;[Jessicaland]" c="Jessicaland"/>
              <i n="[Customer].[City].&amp;[Jessicaport]" c="Jessicaport"/>
              <i n="[Customer].[City].&amp;[Joelside]" c="Joelside"/>
              <i n="[Customer].[City].&amp;[Johnsonbury]" c="Johnsonbury"/>
              <i n="[Customer].[City].&amp;[Johnsonland]" c="Johnsonland"/>
              <i n="[Customer].[City].&amp;[Johnsonshire]" c="Johnsonshire"/>
              <i n="[Customer].[City].&amp;[Johnsonville]" c="Johnsonville"/>
              <i n="[Customer].[City].&amp;[Johntown]" c="Johntown"/>
              <i n="[Customer].[City].&amp;[Jonesstad]" c="Jonesstad"/>
              <i n="[Customer].[City].&amp;[Joseland]" c="Joseland"/>
              <i n="[Customer].[City].&amp;[Josephchester]" c="Josephchester"/>
              <i n="[Customer].[City].&amp;[Josephmouth]" c="Josephmouth"/>
              <i n="[Customer].[City].&amp;[Justinberg]" c="Justinberg"/>
              <i n="[Customer].[City].&amp;[Kanebury]" c="Kanebury"/>
              <i n="[Customer].[City].&amp;[Karenmouth]" c="Karenmouth"/>
              <i n="[Customer].[City].&amp;[Kathleenport]" c="Kathleenport"/>
              <i n="[Customer].[City].&amp;[Kathrynport]" c="Kathrynport"/>
              <i n="[Customer].[City].&amp;[Kathrynview]" c="Kathrynview"/>
              <i n="[Customer].[City].&amp;[Kaufmanfurt]" c="Kaufmanfurt"/>
              <i n="[Customer].[City].&amp;[Kellyberg]" c="Kellyberg"/>
              <i n="[Customer].[City].&amp;[Kellybury]" c="Kellybury"/>
              <i n="[Customer].[City].&amp;[Kellyside]" c="Kellyside"/>
              <i n="[Customer].[City].&amp;[Kelseybury]" c="Kelseybury"/>
              <i n="[Customer].[City].&amp;[Kimburgh]" c="Kimburgh"/>
              <i n="[Customer].[City].&amp;[Kingfort]" c="Kingfort"/>
              <i n="[Customer].[City].&amp;[Kramerview]" c="Kramerview"/>
              <i n="[Customer].[City].&amp;[Kylebury]" c="Kylebury"/>
              <i n="[Customer].[City].&amp;[Lake Alexandra]" c="Lake Alexandra"/>
              <i n="[Customer].[City].&amp;[Lake Alice]" c="Lake Alice"/>
              <i n="[Customer].[City].&amp;[Lake Allisonborough]" c="Lake Allisonborough"/>
              <i n="[Customer].[City].&amp;[Lake Alyssaburgh]" c="Lake Alyssaburgh"/>
              <i n="[Customer].[City].&amp;[Lake April]" c="Lake April"/>
              <i n="[Customer].[City].&amp;[Lake Barryfurt]" c="Lake Barryfurt"/>
              <i n="[Customer].[City].&amp;[Lake Blaketon]" c="Lake Blaketon"/>
              <i n="[Customer].[City].&amp;[Lake Brandontown]" c="Lake Brandontown"/>
              <i n="[Customer].[City].&amp;[Lake Brandy]" c="Lake Brandy"/>
              <i n="[Customer].[City].&amp;[Lake Brett]" c="Lake Brett"/>
              <i n="[Customer].[City].&amp;[Lake Carolyn]" c="Lake Carolyn"/>
              <i n="[Customer].[City].&amp;[Lake Charlotte]" c="Lake Charlotte"/>
              <i n="[Customer].[City].&amp;[Lake Christopher]" c="Lake Christopher"/>
              <i n="[Customer].[City].&amp;[Lake Danielleton]" c="Lake Danielleton"/>
              <i n="[Customer].[City].&amp;[Lake Danielport]" c="Lake Danielport"/>
              <i n="[Customer].[City].&amp;[Lake David]" c="Lake David"/>
              <i n="[Customer].[City].&amp;[Lake Elizabethside]" c="Lake Elizabethside"/>
              <i n="[Customer].[City].&amp;[Lake Howardberg]" c="Lake Howardberg"/>
              <i n="[Customer].[City].&amp;[Lake James]" c="Lake James"/>
              <i n="[Customer].[City].&amp;[Lake Johnside]" c="Lake Johnside"/>
              <i n="[Customer].[City].&amp;[Lake Josephport]" c="Lake Josephport"/>
              <i n="[Customer].[City].&amp;[Lake Kaylahaven]" c="Lake Kaylahaven"/>
              <i n="[Customer].[City].&amp;[Lake Kristamouth]" c="Lake Kristamouth"/>
              <i n="[Customer].[City].&amp;[Lake Lisaland]" c="Lake Lisaland"/>
              <i n="[Customer].[City].&amp;[Lake Mark]" c="Lake Mark"/>
              <i n="[Customer].[City].&amp;[Lake Meganstad]" c="Lake Meganstad"/>
              <i n="[Customer].[City].&amp;[Lake Melissashire]" c="Lake Melissashire"/>
              <i n="[Customer].[City].&amp;[Lake Michael]" c="Lake Michael"/>
              <i n="[Customer].[City].&amp;[Lake Monique]" c="Lake Monique"/>
              <i n="[Customer].[City].&amp;[Lake Nathanfort]" c="Lake Nathanfort"/>
              <i n="[Customer].[City].&amp;[Lake Nicole]" c="Lake Nicole"/>
              <i n="[Customer].[City].&amp;[Lake Roberthaven]" c="Lake Roberthaven"/>
              <i n="[Customer].[City].&amp;[Lake Samanthafort]" c="Lake Samanthafort"/>
              <i n="[Customer].[City].&amp;[Lake Saramouth]" c="Lake Saramouth"/>
              <i n="[Customer].[City].&amp;[Lake Shaneburgh]" c="Lake Shaneburgh"/>
              <i n="[Customer].[City].&amp;[Lake Stevenfort]" c="Lake Stevenfort"/>
              <i n="[Customer].[City].&amp;[Lake Thomas]" c="Lake Thomas"/>
              <i n="[Customer].[City].&amp;[Lake Timothy]" c="Lake Timothy"/>
              <i n="[Customer].[City].&amp;[Lake Tylerfort]" c="Lake Tylerfort"/>
              <i n="[Customer].[City].&amp;[Lawsonhaven]" c="Lawsonhaven"/>
              <i n="[Customer].[City].&amp;[Leahmouth]" c="Leahmouth"/>
              <i n="[Customer].[City].&amp;[Leburgh]" c="Leburgh"/>
              <i n="[Customer].[City].&amp;[Longport]" c="Longport"/>
              <i n="[Customer].[City].&amp;[Luisfurt]" c="Luisfurt"/>
              <i n="[Customer].[City].&amp;[Lyonsfort]" c="Lyonsfort"/>
              <i n="[Customer].[City].&amp;[Marthaborough]" c="Marthaborough"/>
              <i n="[Customer].[City].&amp;[Masseyland]" c="Masseyland"/>
              <i n="[Customer].[City].&amp;[Matthewborough]" c="Matthewborough"/>
              <i n="[Customer].[City].&amp;[Matthewbury]" c="Matthewbury"/>
              <i n="[Customer].[City].&amp;[Maybury]" c="Maybury"/>
              <i n="[Customer].[City].&amp;[Maynardton]" c="Maynardton"/>
              <i n="[Customer].[City].&amp;[Mcdanielfurt]" c="Mcdanielfurt"/>
              <i n="[Customer].[City].&amp;[Mcfarlandmouth]" c="Mcfarlandmouth"/>
              <i n="[Customer].[City].&amp;[Melissashire]" c="Melissashire"/>
              <i n="[Customer].[City].&amp;[Melvinton]" c="Melvinton"/>
              <i n="[Customer].[City].&amp;[Michaelfort]" c="Michaelfort"/>
              <i n="[Customer].[City].&amp;[Michaelton]" c="Michaelton"/>
              <i n="[Customer].[City].&amp;[Mikehaven]" c="Mikehaven"/>
              <i n="[Customer].[City].&amp;[Millerfort]" c="Millerfort"/>
              <i n="[Customer].[City].&amp;[Millston]" c="Millston"/>
              <i n="[Customer].[City].&amp;[Molinabury]" c="Molinabury"/>
              <i n="[Customer].[City].&amp;[Mollyshire]" c="Mollyshire"/>
              <i n="[Customer].[City].&amp;[Monicaview]" c="Monicaview"/>
              <i n="[Customer].[City].&amp;[Mooneyshire]" c="Mooneyshire"/>
              <i n="[Customer].[City].&amp;[Morrisburgh]" c="Morrisburgh"/>
              <i n="[Customer].[City].&amp;[Morrisbury]" c="Morrisbury"/>
              <i n="[Customer].[City].&amp;[Morrismouth]" c="Morrismouth"/>
              <i n="[Customer].[City].&amp;[Morrisville]" c="Morrisville"/>
              <i n="[Customer].[City].&amp;[Murphyfurt]" c="Murphyfurt"/>
              <i n="[Customer].[City].&amp;[Murphytown]" c="Murphytown"/>
              <i n="[Customer].[City].&amp;[Nathanshire]" c="Nathanshire"/>
              <i n="[Customer].[City].&amp;[Nealview]" c="Nealview"/>
              <i n="[Customer].[City].&amp;[New Amy]" c="New Amy"/>
              <i n="[Customer].[City].&amp;[New Amyport]" c="New Amyport"/>
              <i n="[Customer].[City].&amp;[New Ana]" c="New Ana"/>
              <i n="[Customer].[City].&amp;[New Angiefurt]" c="New Angiefurt"/>
              <i n="[Customer].[City].&amp;[New Anthonyfurt]" c="New Anthonyfurt"/>
              <i n="[Customer].[City].&amp;[New Becky]" c="New Becky"/>
              <i n="[Customer].[City].&amp;[New Benjamin]" c="New Benjamin"/>
              <i n="[Customer].[City].&amp;[New Brian]" c="New Brian"/>
              <i n="[Customer].[City].&amp;[New Brianchester]" c="New Brianchester"/>
              <i n="[Customer].[City].&amp;[New Daniel]" c="New Daniel"/>
              <i n="[Customer].[City].&amp;[New David]" c="New David"/>
              <i n="[Customer].[City].&amp;[New Dawn]" c="New Dawn"/>
              <i n="[Customer].[City].&amp;[New Dawnton]" c="New Dawnton"/>
              <i n="[Customer].[City].&amp;[New Dianebury]" c="New Dianebury"/>
              <i n="[Customer].[City].&amp;[New Donnabury]" c="New Donnabury"/>
              <i n="[Customer].[City].&amp;[New Edward]" c="New Edward"/>
              <i n="[Customer].[City].&amp;[New Gabrielleville]" c="New Gabrielleville"/>
              <i n="[Customer].[City].&amp;[New Jamesview]" c="New Jamesview"/>
              <i n="[Customer].[City].&amp;[New Jasonmouth]" c="New Jasonmouth"/>
              <i n="[Customer].[City].&amp;[New Jeffrey]" c="New Jeffrey"/>
              <i n="[Customer].[City].&amp;[New Jenniferburgh]" c="New Jenniferburgh"/>
              <i n="[Customer].[City].&amp;[New Jessechester]" c="New Jessechester"/>
              <i n="[Customer].[City].&amp;[New Joseph]" c="New Joseph"/>
              <i n="[Customer].[City].&amp;[New Joshuatown]" c="New Joshuatown"/>
              <i n="[Customer].[City].&amp;[New Julia]" c="New Julia"/>
              <i n="[Customer].[City].&amp;[New Juliemouth]" c="New Juliemouth"/>
              <i n="[Customer].[City].&amp;[New Katherine]" c="New Katherine"/>
              <i n="[Customer].[City].&amp;[New Kathrynland]" c="New Kathrynland"/>
              <i n="[Customer].[City].&amp;[New Laura]" c="New Laura"/>
              <i n="[Customer].[City].&amp;[New Leahfurt]" c="New Leahfurt"/>
              <i n="[Customer].[City].&amp;[New Logan]" c="New Logan"/>
              <i n="[Customer].[City].&amp;[New Maria]" c="New Maria"/>
              <i n="[Customer].[City].&amp;[New Nicholasstad]" c="New Nicholasstad"/>
              <i n="[Customer].[City].&amp;[New Paulstad]" c="New Paulstad"/>
              <i n="[Customer].[City].&amp;[New Sarah]" c="New Sarah"/>
              <i n="[Customer].[City].&amp;[New Sean]" c="New Sean"/>
              <i n="[Customer].[City].&amp;[New Tina]" c="New Tina"/>
              <i n="[Customer].[City].&amp;[New William]" c="New William"/>
              <i n="[Customer].[City].&amp;[Nicholasshire]" c="Nicholasshire"/>
              <i n="[Customer].[City].&amp;[Nicholastown]" c="Nicholastown"/>
              <i n="[Customer].[City].&amp;[Nicoleborough]" c="Nicoleborough"/>
              <i n="[Customer].[City].&amp;[North Anthonychester]" c="North Anthonychester"/>
              <i n="[Customer].[City].&amp;[North Austinport]" c="North Austinport"/>
              <i n="[Customer].[City].&amp;[North Briannamouth]" c="North Briannamouth"/>
              <i n="[Customer].[City].&amp;[North Brookestad]" c="North Brookestad"/>
              <i n="[Customer].[City].&amp;[North Christinemouth]" c="North Christinemouth"/>
              <i n="[Customer].[City].&amp;[North Codyport]" c="North Codyport"/>
              <i n="[Customer].[City].&amp;[North Curtischester]" c="North Curtischester"/>
              <i n="[Customer].[City].&amp;[North Cynthiatown]" c="North Cynthiatown"/>
              <i n="[Customer].[City].&amp;[North Daniel]" c="North Daniel"/>
              <i n="[Customer].[City].&amp;[North Davidport]" c="North Davidport"/>
              <i n="[Customer].[City].&amp;[North Edwardton]" c="North Edwardton"/>
              <i n="[Customer].[City].&amp;[North Johnbury]" c="North Johnbury"/>
              <i n="[Customer].[City].&amp;[North Johnfurt]" c="North Johnfurt"/>
              <i n="[Customer].[City].&amp;[North Johnview]" c="North Johnview"/>
              <i n="[Customer].[City].&amp;[North Jonathan]" c="North Jonathan"/>
              <i n="[Customer].[City].&amp;[North Jonathon]" c="North Jonathon"/>
              <i n="[Customer].[City].&amp;[North Joseside]" c="North Joseside"/>
              <i n="[Customer].[City].&amp;[North Joshualand]" c="North Joshualand"/>
              <i n="[Customer].[City].&amp;[North Justin]" c="North Justin"/>
              <i n="[Customer].[City].&amp;[North Katherine]" c="North Katherine"/>
              <i n="[Customer].[City].&amp;[North Kathryn]" c="North Kathryn"/>
              <i n="[Customer].[City].&amp;[North Kathytown]" c="North Kathytown"/>
              <i n="[Customer].[City].&amp;[North Kellyberg]" c="North Kellyberg"/>
              <i n="[Customer].[City].&amp;[North Larryfurt]" c="North Larryfurt"/>
              <i n="[Customer].[City].&amp;[North Larryport]" c="North Larryport"/>
              <i n="[Customer].[City].&amp;[North Maryfort]" c="North Maryfort"/>
              <i n="[Customer].[City].&amp;[North Matthew]" c="North Matthew"/>
              <i n="[Customer].[City].&amp;[North Michael]" c="North Michael"/>
              <i n="[Customer].[City].&amp;[North Michaelborough]" c="North Michaelborough"/>
              <i n="[Customer].[City].&amp;[North Michaelfurt]" c="North Michaelfurt"/>
              <i n="[Customer].[City].&amp;[North Michelleport]" c="North Michelleport"/>
              <i n="[Customer].[City].&amp;[North Nataliemouth]" c="North Nataliemouth"/>
              <i n="[Customer].[City].&amp;[North Nicholas]" c="North Nicholas"/>
              <i n="[Customer].[City].&amp;[North Nicole]" c="North Nicole"/>
              <i n="[Customer].[City].&amp;[North Richard]" c="North Richard"/>
              <i n="[Customer].[City].&amp;[North Robert]" c="North Robert"/>
              <i n="[Customer].[City].&amp;[North Roy]" c="North Roy"/>
              <i n="[Customer].[City].&amp;[North Sabrina]" c="North Sabrina"/>
              <i n="[Customer].[City].&amp;[North Samuel]" c="North Samuel"/>
              <i n="[Customer].[City].&amp;[North Scottport]" c="North Scottport"/>
              <i n="[Customer].[City].&amp;[North Seanfurt]" c="North Seanfurt"/>
              <i n="[Customer].[City].&amp;[North Stephanie]" c="North Stephanie"/>
              <i n="[Customer].[City].&amp;[North Theresa]" c="North Theresa"/>
              <i n="[Customer].[City].&amp;[North Valeriemouth]" c="North Valeriemouth"/>
              <i n="[Customer].[City].&amp;[Novakstad]" c="Novakstad"/>
              <i n="[Customer].[City].&amp;[Olsonhaven]" c="Olsonhaven"/>
              <i n="[Customer].[City].&amp;[Oneillfurt]" c="Oneillfurt"/>
              <i n="[Customer].[City].&amp;[Owensview]" c="Owensview"/>
              <i n="[Customer].[City].&amp;[Palmerbury]" c="Palmerbury"/>
              <i n="[Customer].[City].&amp;[Parkerview]" c="Parkerview"/>
              <i n="[Customer].[City].&amp;[Parksfort]" c="Parksfort"/>
              <i n="[Customer].[City].&amp;[Patrickshire]" c="Patrickshire"/>
              <i n="[Customer].[City].&amp;[Paulside]" c="Paulside"/>
              <i n="[Customer].[City].&amp;[Peggystad]" c="Peggystad"/>
              <i n="[Customer].[City].&amp;[Perezbury]" c="Perezbury"/>
              <i n="[Customer].[City].&amp;[Phillipschester]" c="Phillipschester"/>
              <i n="[Customer].[City].&amp;[Phillipsmouth]" c="Phillipsmouth"/>
              <i n="[Customer].[City].&amp;[Phyllisport]" c="Phyllisport"/>
              <i n="[Customer].[City].&amp;[Pollardton]" c="Pollardton"/>
              <i n="[Customer].[City].&amp;[Port Amanda]" c="Port Amanda"/>
              <i n="[Customer].[City].&amp;[Port Anthony]" c="Port Anthony"/>
              <i n="[Customer].[City].&amp;[Port Carol]" c="Port Carol"/>
              <i n="[Customer].[City].&amp;[Port Chad]" c="Port Chad"/>
              <i n="[Customer].[City].&amp;[Port Cheryl]" c="Port Cheryl"/>
              <i n="[Customer].[City].&amp;[Port Coreyfort]" c="Port Coreyfort"/>
              <i n="[Customer].[City].&amp;[Port Crystal]" c="Port Crystal"/>
              <i n="[Customer].[City].&amp;[Port Crystalberg]" c="Port Crystalberg"/>
              <i n="[Customer].[City].&amp;[Port Denise]" c="Port Denise"/>
              <i n="[Customer].[City].&amp;[Port Edwardmouth]" c="Port Edwardmouth"/>
              <i n="[Customer].[City].&amp;[Port Frankmouth]" c="Port Frankmouth"/>
              <i n="[Customer].[City].&amp;[Port Hannahport]" c="Port Hannahport"/>
              <i n="[Customer].[City].&amp;[Port James]" c="Port James"/>
              <i n="[Customer].[City].&amp;[Port Jenniferton]" c="Port Jenniferton"/>
              <i n="[Customer].[City].&amp;[Port Joshuachester]" c="Port Joshuachester"/>
              <i n="[Customer].[City].&amp;[Port Joshuaville]" c="Port Joshuaville"/>
              <i n="[Customer].[City].&amp;[Port Kathrynhaven]" c="Port Kathrynhaven"/>
              <i n="[Customer].[City].&amp;[Port Krista]" c="Port Krista"/>
              <i n="[Customer].[City].&amp;[Port Lisa]" c="Port Lisa"/>
              <i n="[Customer].[City].&amp;[Port Lisashire]" c="Port Lisashire"/>
              <i n="[Customer].[City].&amp;[Port Mariastad]" c="Port Mariastad"/>
              <i n="[Customer].[City].&amp;[Port Michaelburgh]" c="Port Michaelburgh"/>
              <i n="[Customer].[City].&amp;[Port Richard]" c="Port Richard"/>
              <i n="[Customer].[City].&amp;[Port Richardshire]" c="Port Richardshire"/>
              <i n="[Customer].[City].&amp;[Port Saramouth]" c="Port Saramouth"/>
              <i n="[Customer].[City].&amp;[Port Sherryview]" c="Port Sherryview"/>
              <i n="[Customer].[City].&amp;[Port Taylorberg]" c="Port Taylorberg"/>
              <i n="[Customer].[City].&amp;[Port Tonyfort]" c="Port Tonyfort"/>
              <i n="[Customer].[City].&amp;[Port Travis]" c="Port Travis"/>
              <i n="[Customer].[City].&amp;[Port Travisstad]" c="Port Travisstad"/>
              <i n="[Customer].[City].&amp;[Port Victoria]" c="Port Victoria"/>
              <i n="[Customer].[City].&amp;[Port William]" c="Port William"/>
              <i n="[Customer].[City].&amp;[Ramosmouth]" c="Ramosmouth"/>
              <i n="[Customer].[City].&amp;[Randychester]" c="Randychester"/>
              <i n="[Customer].[City].&amp;[Richardsport]" c="Richardsport"/>
              <i n="[Customer].[City].&amp;[Robertberg]" c="Robertberg"/>
              <i n="[Customer].[City].&amp;[Robertview]" c="Robertview"/>
              <i n="[Customer].[City].&amp;[Robinborough]" c="Robinborough"/>
              <i n="[Customer].[City].&amp;[Robinchester]" c="Robinchester"/>
              <i n="[Customer].[City].&amp;[Rodriguezmouth]" c="Rodriguezmouth"/>
              <i n="[Customer].[City].&amp;[Rodriguezton]" c="Rodriguezton"/>
              <i n="[Customer].[City].&amp;[Rodrigueztown]" c="Rodrigueztown"/>
              <i n="[Customer].[City].&amp;[Rogerschester]" c="Rogerschester"/>
              <i n="[Customer].[City].&amp;[Ryanberg]" c="Ryanberg"/>
              <i n="[Customer].[City].&amp;[Ryanburgh]" c="Ryanburgh"/>
              <i n="[Customer].[City].&amp;[Ryanport]" c="Ryanport"/>
              <i n="[Customer].[City].&amp;[Sallymouth]" c="Sallymouth"/>
              <i n="[Customer].[City].&amp;[Sandrastad]" c="Sandrastad"/>
              <i n="[Customer].[City].&amp;[Sarahland]" c="Sarahland"/>
              <i n="[Customer].[City].&amp;[Sarahmouth]" c="Sarahmouth"/>
              <i n="[Customer].[City].&amp;[Schmidtchester]" c="Schmidtchester"/>
              <i n="[Customer].[City].&amp;[Shannonview]" c="Shannonview"/>
              <i n="[Customer].[City].&amp;[Simpsonfort]" c="Simpsonfort"/>
              <i n="[Customer].[City].&amp;[Singletonmouth]" c="Singletonmouth"/>
              <i n="[Customer].[City].&amp;[Smithburgh]" c="Smithburgh"/>
              <i n="[Customer].[City].&amp;[Smithland]" c="Smithland"/>
              <i n="[Customer].[City].&amp;[Smithville]" c="Smithville"/>
              <i n="[Customer].[City].&amp;[Snowmouth]" c="Snowmouth"/>
              <i n="[Customer].[City].&amp;[Snyderfurt]" c="Snyderfurt"/>
              <i n="[Customer].[City].&amp;[South Aaronside]" c="South Aaronside"/>
              <i n="[Customer].[City].&amp;[South Amandahaven]" c="South Amandahaven"/>
              <i n="[Customer].[City].&amp;[South Andrewport]" c="South Andrewport"/>
              <i n="[Customer].[City].&amp;[South Angela]" c="South Angela"/>
              <i n="[Customer].[City].&amp;[South Angelaport]" c="South Angelaport"/>
              <i n="[Customer].[City].&amp;[South Ashleyton]" c="South Ashleyton"/>
              <i n="[Customer].[City].&amp;[South Barbara]" c="South Barbara"/>
              <i n="[Customer].[City].&amp;[South Brooke]" c="South Brooke"/>
              <i n="[Customer].[City].&amp;[South Cassandrachester]" c="South Cassandrachester"/>
              <i n="[Customer].[City].&amp;[South Christopher]" c="South Christopher"/>
              <i n="[Customer].[City].&amp;[South Darrenland]" c="South Darrenland"/>
              <i n="[Customer].[City].&amp;[South David]" c="South David"/>
              <i n="[Customer].[City].&amp;[South Davidport]" c="South Davidport"/>
              <i n="[Customer].[City].&amp;[South Dustin]" c="South Dustin"/>
              <i n="[Customer].[City].&amp;[South Edwin]" c="South Edwin"/>
              <i n="[Customer].[City].&amp;[South Emily]" c="South Emily"/>
              <i n="[Customer].[City].&amp;[South Gina]" c="South Gina"/>
              <i n="[Customer].[City].&amp;[South Jasontown]" c="South Jasontown"/>
              <i n="[Customer].[City].&amp;[South Jenniferville]" c="South Jenniferville"/>
              <i n="[Customer].[City].&amp;[South Jerry]" c="South Jerry"/>
              <i n="[Customer].[City].&amp;[South Kathrynmouth]" c="South Kathrynmouth"/>
              <i n="[Customer].[City].&amp;[South Kevin]" c="South Kevin"/>
              <i n="[Customer].[City].&amp;[South Michaelfort]" c="South Michaelfort"/>
              <i n="[Customer].[City].&amp;[South Michellebury]" c="South Michellebury"/>
              <i n="[Customer].[City].&amp;[South Nathan]" c="South Nathan"/>
              <i n="[Customer].[City].&amp;[South Regina]" c="South Regina"/>
              <i n="[Customer].[City].&amp;[South Robert]" c="South Robert"/>
              <i n="[Customer].[City].&amp;[South Shaun]" c="South Shaun"/>
              <i n="[Customer].[City].&amp;[South Timtown]" c="South Timtown"/>
              <i n="[Customer].[City].&amp;[South William]" c="South William"/>
              <i n="[Customer].[City].&amp;[South Zacharychester]" c="South Zacharychester"/>
              <i n="[Customer].[City].&amp;[Spencermouth]" c="Spencermouth"/>
              <i n="[Customer].[City].&amp;[Stevensbury]" c="Stevensbury"/>
              <i n="[Customer].[City].&amp;[Stevensonton]" c="Stevensonton"/>
              <i n="[Customer].[City].&amp;[Stevensshire]" c="Stevensshire"/>
              <i n="[Customer].[City].&amp;[Stewartchester]" c="Stewartchester"/>
              <i n="[Customer].[City].&amp;[Susanstad]" c="Susanstad"/>
              <i n="[Customer].[City].&amp;[Tammyton]" c="Tammyton"/>
              <i n="[Customer].[City].&amp;[Taraberg]" c="Taraberg"/>
              <i n="[Customer].[City].&amp;[Taylorberg]" c="Taylorberg"/>
              <i n="[Customer].[City].&amp;[Thomastown]" c="Thomastown"/>
              <i n="[Customer].[City].&amp;[Tiffanyshire]" c="Tiffanyshire"/>
              <i n="[Customer].[City].&amp;[Timothyburgh]" c="Timothyburgh"/>
              <i n="[Customer].[City].&amp;[Tristanton]" c="Tristanton"/>
              <i n="[Customer].[City].&amp;[Tylermouth]" c="Tylermouth"/>
              <i n="[Customer].[City].&amp;[Vasqueztown]" c="Vasqueztown"/>
              <i n="[Customer].[City].&amp;[Vincentside]" c="Vincentside"/>
              <i n="[Customer].[City].&amp;[Webstermouth]" c="Webstermouth"/>
              <i n="[Customer].[City].&amp;[Welchview]" c="Welchview"/>
              <i n="[Customer].[City].&amp;[Wesleyhaven]" c="Wesleyhaven"/>
              <i n="[Customer].[City].&amp;[West Beverlymouth]" c="West Beverlymouth"/>
              <i n="[Customer].[City].&amp;[West Bobbyshire]" c="West Bobbyshire"/>
              <i n="[Customer].[City].&amp;[West Brandon]" c="West Brandon"/>
              <i n="[Customer].[City].&amp;[West Brendamouth]" c="West Brendamouth"/>
              <i n="[Customer].[City].&amp;[West Bruce]" c="West Bruce"/>
              <i n="[Customer].[City].&amp;[West Bruceburgh]" c="West Bruceburgh"/>
              <i n="[Customer].[City].&amp;[West Cody]" c="West Cody"/>
              <i n="[Customer].[City].&amp;[West Daniel]" c="West Daniel"/>
              <i n="[Customer].[City].&amp;[West Jameston]" c="West Jameston"/>
              <i n="[Customer].[City].&amp;[West Jamieport]" c="West Jamieport"/>
              <i n="[Customer].[City].&amp;[West Jeffreyburgh]" c="West Jeffreyburgh"/>
              <i n="[Customer].[City].&amp;[West John]" c="West John"/>
              <i n="[Customer].[City].&amp;[West Johnchester]" c="West Johnchester"/>
              <i n="[Customer].[City].&amp;[West Johnmouth]" c="West Johnmouth"/>
              <i n="[Customer].[City].&amp;[West Jorge]" c="West Jorge"/>
              <i n="[Customer].[City].&amp;[West Joseph]" c="West Joseph"/>
              <i n="[Customer].[City].&amp;[West Julia]" c="West Julia"/>
              <i n="[Customer].[City].&amp;[West Kelseyberg]" c="West Kelseyberg"/>
              <i n="[Customer].[City].&amp;[West Lauren]" c="West Lauren"/>
              <i n="[Customer].[City].&amp;[West Mario]" c="West Mario"/>
              <i n="[Customer].[City].&amp;[West Markhaven]" c="West Markhaven"/>
              <i n="[Customer].[City].&amp;[West Markport]" c="West Markport"/>
              <i n="[Customer].[City].&amp;[West Markton]" c="West Markton"/>
              <i n="[Customer].[City].&amp;[West Mathew]" c="West Mathew"/>
              <i n="[Customer].[City].&amp;[West Mathewside]" c="West Mathewside"/>
              <i n="[Customer].[City].&amp;[West Pamelafurt]" c="West Pamelafurt"/>
              <i n="[Customer].[City].&amp;[West Patriciaview]" c="West Patriciaview"/>
              <i n="[Customer].[City].&amp;[West Rebecca]" c="West Rebecca"/>
              <i n="[Customer].[City].&amp;[West Richard]" c="West Richard"/>
              <i n="[Customer].[City].&amp;[West Robinmouth]" c="West Robinmouth"/>
              <i n="[Customer].[City].&amp;[West Sarah]" c="West Sarah"/>
              <i n="[Customer].[City].&amp;[West Stephenville]" c="West Stephenville"/>
              <i n="[Customer].[City].&amp;[West Theodorechester]" c="West Theodorechester"/>
              <i n="[Customer].[City].&amp;[West Tylerfort]" c="West Tylerfort"/>
              <i n="[Customer].[City].&amp;[West Victoriaborough]" c="West Victoriaborough"/>
              <i n="[Customer].[City].&amp;[Westbury]" c="Westbury"/>
              <i n="[Customer].[City].&amp;[Whiteport]" c="Whiteport"/>
              <i n="[Customer].[City].&amp;[Wigginsville]" c="Wigginsville"/>
              <i n="[Customer].[City].&amp;[Williamsberg]" c="Williamsberg"/>
              <i n="[Customer].[City].&amp;[Williamsonland]" c="Williamsonland"/>
              <i n="[Customer].[City].&amp;[Wongberg]" c="Wongberg"/>
              <i n="[Customer].[City].&amp;[Woodmouth]" c="Woodmouth"/>
              <i n="[Customer].[City].&amp;[Zamoraborough]" c="Zamoraborough"/>
              <i n="[Customer].[City].&amp;[Andersonburgh]" c="Andersonburgh" nd="1"/>
              <i n="[Customer].[City].&amp;[Davidchester]" c="Davidchester" nd="1"/>
              <i n="[Customer].[City].&amp;[East Patriciastad]" c="East Patriciastad" nd="1"/>
              <i n="[Customer].[City].&amp;[Lake Morganland]" c="Lake Morganland" nd="1"/>
              <i n="[Customer].[City].&amp;[New Jesse]" c="New Jesse" nd="1"/>
              <i n="[Customer].[City].&amp;[Sherimouth]" c="Sherimouth" nd="1"/>
              <i n="[Customer].[City].&amp;[West Laura]" c="West Laura" nd="1"/>
            </range>
          </ranges>
        </level>
      </levels>
      <selections count="1">
        <selection n="[Customer].[City].[All]"/>
      </selections>
    </olap>
  </data>
  <extLst>
    <x:ext xmlns:x15="http://schemas.microsoft.com/office/spreadsheetml/2010/11/main" uri="{470722E0-AACD-4C17-9CDC-17EF765DBC7E}">
      <x15:slicerCacheHideItemsWithNoData count="1">
        <x15:slicerCacheOlapLevelName uniqueName="[Customer].[City].[City]" count="7"/>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30C3D0D-9875-481E-BF64-D8BB366642C6}" cache="Slicer_City" caption="CITY" level="1" rowHeight="234950"/>
  <slicer name="City 1" xr10:uid="{468CF772-E344-44C5-B7AD-D30974F34A82}" cache="Slicer_City" caption="Cit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F9A192-2047-46C3-8FB1-F3A59BB90E2F}" name="CUSTOMER" displayName="CUSTOMER" ref="A1:H501" tableType="queryTable" totalsRowShown="0" headerRowDxfId="157" headerRowBorderDxfId="156" tableBorderDxfId="155" totalsRowBorderDxfId="154">
  <tableColumns count="8">
    <tableColumn id="3" xr3:uid="{63116B6C-7A60-4785-A1FF-16C51A50F525}" uniqueName="3" name="Customer_ID" queryTableFieldId="3" dataDxfId="153"/>
    <tableColumn id="4" xr3:uid="{CD14AD11-22ED-435F-AFA8-77EBE5D5F736}" uniqueName="4" name="Name" queryTableFieldId="4" dataDxfId="152"/>
    <tableColumn id="5" xr3:uid="{62D3F18B-273E-4F40-B0AD-5D1FD68954C7}" uniqueName="5" name="Age" queryTableFieldId="5" dataDxfId="151"/>
    <tableColumn id="6" xr3:uid="{9087B292-34B1-4FF6-924A-CD42DE240AC9}" uniqueName="6" name="Gender" queryTableFieldId="6" dataDxfId="150"/>
    <tableColumn id="7" xr3:uid="{D8FB5F6E-92D8-457A-B921-DA307EBDF964}" uniqueName="7" name="City" queryTableFieldId="7" dataDxfId="149"/>
    <tableColumn id="8" xr3:uid="{BCB28BF3-A9EF-487E-84F6-4BA412A8E216}" uniqueName="8" name="State" queryTableFieldId="8" dataDxfId="148"/>
    <tableColumn id="9" xr3:uid="{2FE79D65-7716-40D2-AE02-1AE9586FABA2}" uniqueName="9" name="Country" queryTableFieldId="9" dataDxfId="147"/>
    <tableColumn id="1" xr3:uid="{FAFBD030-0718-435A-9C4B-94B78967A9AF}" uniqueName="1" name="Loyalty_Level" queryTableFieldId="1" dataDxfId="14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7F268C-662B-4B77-8C33-F33F29627978}" name="PRODUCT" displayName="PRODUCT" ref="A1:G101" tableType="queryTable" totalsRowShown="0" headerRowDxfId="145">
  <tableColumns count="7">
    <tableColumn id="1" xr3:uid="{27DF6DDF-4C62-490B-B041-9275FB9DB1CC}" uniqueName="1" name="Product_ID" queryTableFieldId="1"/>
    <tableColumn id="2" xr3:uid="{C96E60E8-52DE-446A-B29E-EB561405DD6A}" uniqueName="2" name="Product_Name" queryTableFieldId="2"/>
    <tableColumn id="3" xr3:uid="{A16E463A-3164-47A8-9EEF-FD0D776BD358}" uniqueName="3" name="Category" queryTableFieldId="3"/>
    <tableColumn id="4" xr3:uid="{7DA57BED-F0BF-487C-B05A-BA25B4AF3907}" uniqueName="4" name="Sub_Category" queryTableFieldId="4"/>
    <tableColumn id="5" xr3:uid="{89F79B1C-8584-40A1-A672-44CA58FB1615}" uniqueName="5" name="Brand" queryTableFieldId="5"/>
    <tableColumn id="6" xr3:uid="{B204521A-4538-4BF5-9436-D1809C231015}" uniqueName="6" name="Cost" queryTableFieldId="6"/>
    <tableColumn id="7" xr3:uid="{2050CC07-16AD-4215-A8AD-286F0192B6D5}" uniqueName="7" name="Stock"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6875DA0-6758-4188-AF8D-6B8826EBC53E}" name="STORE" displayName="STORE" ref="A1:E21" tableType="queryTable" totalsRowShown="0" headerRowDxfId="144">
  <tableColumns count="5">
    <tableColumn id="1" xr3:uid="{4672CD1D-A174-4E5B-898A-28828F7D7E30}" uniqueName="1" name="Store_ID" queryTableFieldId="1" dataDxfId="143"/>
    <tableColumn id="2" xr3:uid="{46169DA2-0B49-4540-A8C6-6381FAB80FA6}" uniqueName="2" name="Store_Name" queryTableFieldId="2" dataDxfId="142"/>
    <tableColumn id="3" xr3:uid="{997945A2-9737-491B-9A81-F6FE2EEFB9C3}" uniqueName="3" name="Region" queryTableFieldId="3" dataDxfId="141"/>
    <tableColumn id="4" xr3:uid="{717FE765-8129-44A5-B345-994BF04572FE}" uniqueName="4" name="City" queryTableFieldId="4" dataDxfId="140"/>
    <tableColumn id="5" xr3:uid="{C6A020AC-2C45-423E-82B0-17F1A5D3A91B}" uniqueName="5" name="Store_Type" queryTableFieldId="5" dataDxfId="13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A0260BF-757B-41CB-9F59-3AF162740407}" name="SALES" displayName="SALES" ref="A1:P2001" tableType="queryTable" totalsRowShown="0" headerRowDxfId="138">
  <tableColumns count="16">
    <tableColumn id="1" xr3:uid="{3D024BE9-5FD4-4082-802A-27C87E71DA09}" uniqueName="1" name="Sales_ID" queryTableFieldId="1" dataDxfId="137"/>
    <tableColumn id="2" xr3:uid="{E9510BF3-9B34-4A02-A8E2-004F1F38071D}" uniqueName="2" name="Order_Date" queryTableFieldId="2" dataDxfId="136"/>
    <tableColumn id="3" xr3:uid="{D8662494-BBC5-47E3-95E5-4C873538948E}" uniqueName="3" name="Customer_ID" queryTableFieldId="3" dataDxfId="135"/>
    <tableColumn id="4" xr3:uid="{1EB31DC5-FFD3-41C7-A2EE-79912470B3A3}" uniqueName="4" name="Product_ID" queryTableFieldId="4" dataDxfId="134"/>
    <tableColumn id="5" xr3:uid="{8C3C1E88-FBD2-4999-9AD8-264744256F15}" uniqueName="5" name="Store_ID" queryTableFieldId="5" dataDxfId="133"/>
    <tableColumn id="6" xr3:uid="{3F707714-1F3E-403F-A88F-D422407B9B06}" uniqueName="6" name="Quantity" queryTableFieldId="6"/>
    <tableColumn id="7" xr3:uid="{9298D053-26E6-4095-B3F7-3016A53F344B}" uniqueName="7" name="Unit_Price" queryTableFieldId="7" dataDxfId="132"/>
    <tableColumn id="8" xr3:uid="{1B3454E2-51FD-4C48-8F2B-38DB4864CA1A}" uniqueName="8" name="Discount" queryTableFieldId="8" dataCellStyle="Percent"/>
    <tableColumn id="9" xr3:uid="{B2C29B91-CA55-4ED3-B3EA-5A0127A5E052}" uniqueName="9" name="Payment_Type" queryTableFieldId="9" dataDxfId="131"/>
    <tableColumn id="10" xr3:uid="{F474EE88-E05E-466E-9175-6BE229E00EC8}" uniqueName="10" name="Total_Amount" queryTableFieldId="10" dataDxfId="130"/>
    <tableColumn id="11" xr3:uid="{62864BD2-8669-4B3F-9920-1723A8E600E5}" uniqueName="11" name="Discount Amt " queryTableFieldId="11" dataDxfId="129">
      <calculatedColumnFormula>SALES[[#This Row],[Quantity]]*SALES[[#This Row],[Unit_Price]]*SALES[[#This Row],[Discount]]</calculatedColumnFormula>
    </tableColumn>
    <tableColumn id="12" xr3:uid="{149E4C82-C3E2-467C-9151-9EA5C43604FD}" uniqueName="12" name="High/Low" queryTableFieldId="12" dataDxfId="128">
      <calculatedColumnFormula>IF(SALES[Total_Amount]&gt;=1500,"High","Low")</calculatedColumnFormula>
    </tableColumn>
    <tableColumn id="15" xr3:uid="{A7BE8163-E202-41E8-8437-999EFCAC8BE7}" uniqueName="15" name="Order Value" queryTableFieldId="15" dataDxfId="127">
      <calculatedColumnFormula>_xlfn.IFS(J2&gt;2000,"Premium",J2&gt;1000,"High",J2&lt;=1000,"Normal")</calculatedColumnFormula>
    </tableColumn>
    <tableColumn id="16" xr3:uid="{EA38844A-72B0-490C-AA11-C49C55DDB18D}" uniqueName="16" name="Price" queryTableFieldId="16" dataDxfId="126">
      <calculatedColumnFormula>IF(AND(H2&gt;15%,J2&gt;1000),"High Price","Low Price")</calculatedColumnFormula>
    </tableColumn>
    <tableColumn id="17" xr3:uid="{EAA211D0-A61A-47BD-98F0-00ADE32432FE}" uniqueName="17" name="Month" queryTableFieldId="17" dataDxfId="125">
      <calculatedColumnFormula>TEXT(B2,"mmmm")</calculatedColumnFormula>
    </tableColumn>
    <tableColumn id="18" xr3:uid="{0DC05254-E5B8-49B3-8EB6-59F6380362FC}" uniqueName="18" name="Year" queryTableFieldId="18" dataDxfId="124">
      <calculatedColumnFormula>YEAR(B2)</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B74D92-FBCE-40D3-988E-4846C7B8ED3D}" name="Vlookup_Table1" displayName="Vlookup_Table1" ref="C11:E21" totalsRowShown="0" headerRowDxfId="123" dataDxfId="121" headerRowBorderDxfId="122" tableBorderDxfId="120" totalsRowBorderDxfId="119">
  <tableColumns count="3">
    <tableColumn id="1" xr3:uid="{C16DB260-DC75-4FB6-A44A-A36F096082F0}" name="Customer_ID" dataDxfId="118"/>
    <tableColumn id="2" xr3:uid="{564B8E19-A538-4D23-BF43-75A934D0A9C8}" name="Customer_Name" dataDxfId="117">
      <calculatedColumnFormula>VLOOKUP(C12,Customer_Dim!A:H,2,FALSE)</calculatedColumnFormula>
    </tableColumn>
    <tableColumn id="3" xr3:uid="{D5E95C77-ABC5-446A-A79D-A2369E46F704}" name="Loyalty_Level" dataDxfId="116">
      <calculatedColumnFormula>VLOOKUP(D12,Customer_Dim!B:I,7,FALSE)</calculatedColumnFormula>
    </tableColumn>
  </tableColumns>
  <tableStyleInfo name="TableStyleMedium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7ED374F-47A1-4A4F-992B-298BE2F0BECA}" name="Vlookup_Table2" displayName="Vlookup_Table2" ref="J11:M20" totalsRowShown="0" headerRowDxfId="115" dataDxfId="113" headerRowBorderDxfId="114" tableBorderDxfId="112" totalsRowBorderDxfId="111">
  <tableColumns count="4">
    <tableColumn id="1" xr3:uid="{2C0C21C6-2B7B-4E8A-A688-908908374DB5}" name="Product_ID" dataDxfId="110"/>
    <tableColumn id="2" xr3:uid="{CFDBF35C-2427-4EF9-B535-8FE4506F70ED}" name="Product_Name" dataDxfId="109">
      <calculatedColumnFormula>VLOOKUP(J12,PRODUCT[],2,FALSE)</calculatedColumnFormula>
    </tableColumn>
    <tableColumn id="3" xr3:uid="{C4C7CCDC-7D7B-4470-BBD3-136A6CC7DD52}" name="Category" dataDxfId="108">
      <calculatedColumnFormula>VLOOKUP(J12,Product_Dim!A:G,3,FALSE)</calculatedColumnFormula>
    </tableColumn>
    <tableColumn id="4" xr3:uid="{A92AE538-63B6-46CA-B2E4-14933A79D7E5}" name="Cost" dataDxfId="107">
      <calculatedColumnFormula>VLOOKUP(K12,Product_Dim!B:G,6,FALSE)</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0716D-3EDE-4B1F-AB3E-C344EA6441AD}">
  <dimension ref="A1:V501"/>
  <sheetViews>
    <sheetView workbookViewId="0">
      <selection activeCell="P20" sqref="P20"/>
    </sheetView>
  </sheetViews>
  <sheetFormatPr defaultRowHeight="14.4" x14ac:dyDescent="0.3"/>
  <cols>
    <col min="1" max="1" width="13.21875" bestFit="1" customWidth="1"/>
    <col min="2" max="2" width="19.77734375" bestFit="1" customWidth="1"/>
    <col min="3" max="3" width="4.44140625" bestFit="1" customWidth="1"/>
    <col min="4" max="4" width="7.88671875" bestFit="1" customWidth="1"/>
    <col min="5" max="5" width="20.6640625" bestFit="1" customWidth="1"/>
    <col min="6" max="6" width="14" bestFit="1" customWidth="1"/>
    <col min="7" max="7" width="8.44140625" bestFit="1" customWidth="1"/>
    <col min="8" max="8" width="13.44140625" bestFit="1" customWidth="1"/>
    <col min="9" max="15" width="8.88671875" style="26"/>
    <col min="16" max="16" width="23.77734375" style="26" customWidth="1"/>
    <col min="17" max="17" width="14" style="26" bestFit="1" customWidth="1"/>
    <col min="18" max="22" width="8.88671875" style="26"/>
  </cols>
  <sheetData>
    <row r="1" spans="1:17" ht="16.8" thickTop="1" thickBot="1" x14ac:dyDescent="0.35">
      <c r="A1" s="18" t="s">
        <v>0</v>
      </c>
      <c r="B1" s="19" t="s">
        <v>1</v>
      </c>
      <c r="C1" s="19" t="s">
        <v>2</v>
      </c>
      <c r="D1" s="19" t="s">
        <v>3</v>
      </c>
      <c r="E1" s="19" t="s">
        <v>4</v>
      </c>
      <c r="F1" s="19" t="s">
        <v>5</v>
      </c>
      <c r="G1" s="19" t="s">
        <v>6</v>
      </c>
      <c r="H1" s="20" t="s">
        <v>7</v>
      </c>
      <c r="J1" s="33" t="s">
        <v>4066</v>
      </c>
      <c r="K1" s="34"/>
      <c r="L1" s="34"/>
      <c r="M1" s="35"/>
      <c r="N1" s="34"/>
      <c r="O1" s="34"/>
      <c r="P1" s="38" t="s">
        <v>4049</v>
      </c>
      <c r="Q1" s="39" t="s">
        <v>3999</v>
      </c>
    </row>
    <row r="2" spans="1:17" ht="16.2" thickTop="1" x14ac:dyDescent="0.3">
      <c r="A2" s="21" t="s">
        <v>2111</v>
      </c>
      <c r="B2" s="17" t="s">
        <v>1255</v>
      </c>
      <c r="C2" s="17">
        <v>55</v>
      </c>
      <c r="D2" s="17" t="s">
        <v>8</v>
      </c>
      <c r="E2" s="17" t="s">
        <v>9</v>
      </c>
      <c r="F2" s="17" t="s">
        <v>10</v>
      </c>
      <c r="G2" s="17" t="s">
        <v>11</v>
      </c>
      <c r="H2" s="22" t="s">
        <v>17</v>
      </c>
      <c r="J2" s="36" t="s">
        <v>3987</v>
      </c>
      <c r="K2" s="37"/>
      <c r="L2" s="37"/>
      <c r="M2" s="37"/>
      <c r="N2" s="37"/>
      <c r="O2" s="37"/>
      <c r="P2" s="132">
        <f>COUNTIF(H:H,"Platinum")</f>
        <v>149</v>
      </c>
      <c r="Q2" s="29" t="s">
        <v>3989</v>
      </c>
    </row>
    <row r="3" spans="1:17" ht="15.6" customHeight="1" x14ac:dyDescent="0.3">
      <c r="A3" s="21" t="s">
        <v>2169</v>
      </c>
      <c r="B3" s="17" t="s">
        <v>13</v>
      </c>
      <c r="C3" s="17">
        <v>26</v>
      </c>
      <c r="D3" s="17" t="s">
        <v>14</v>
      </c>
      <c r="E3" s="17" t="s">
        <v>15</v>
      </c>
      <c r="F3" s="17" t="s">
        <v>16</v>
      </c>
      <c r="G3" s="17" t="s">
        <v>11</v>
      </c>
      <c r="H3" s="22" t="s">
        <v>17</v>
      </c>
      <c r="J3" s="30"/>
      <c r="K3" s="27"/>
      <c r="L3" s="27"/>
      <c r="M3" s="27"/>
      <c r="N3" s="27"/>
      <c r="O3" s="27"/>
      <c r="P3" s="133"/>
      <c r="Q3" s="31"/>
    </row>
    <row r="4" spans="1:17" ht="15.6" customHeight="1" thickBot="1" x14ac:dyDescent="0.35">
      <c r="A4" s="21" t="s">
        <v>1618</v>
      </c>
      <c r="B4" s="17" t="s">
        <v>1256</v>
      </c>
      <c r="C4" s="17">
        <v>29</v>
      </c>
      <c r="D4" s="17" t="s">
        <v>14</v>
      </c>
      <c r="E4" s="17" t="s">
        <v>18</v>
      </c>
      <c r="F4" s="17" t="s">
        <v>19</v>
      </c>
      <c r="G4" s="17" t="s">
        <v>11</v>
      </c>
      <c r="H4" s="22" t="s">
        <v>17</v>
      </c>
      <c r="J4" s="137" t="s">
        <v>3988</v>
      </c>
      <c r="K4" s="138"/>
      <c r="L4" s="138"/>
      <c r="M4" s="138"/>
      <c r="N4" s="138"/>
      <c r="O4" s="138"/>
      <c r="P4" s="134">
        <f>COUNTIFS(D:D,"Male",H:H,"Gold")</f>
        <v>54</v>
      </c>
      <c r="Q4" s="32" t="s">
        <v>4050</v>
      </c>
    </row>
    <row r="5" spans="1:17" ht="15" thickTop="1" x14ac:dyDescent="0.3">
      <c r="A5" s="21" t="s">
        <v>3193</v>
      </c>
      <c r="B5" s="17" t="s">
        <v>1257</v>
      </c>
      <c r="C5" s="17">
        <v>59</v>
      </c>
      <c r="D5" s="17" t="s">
        <v>14</v>
      </c>
      <c r="E5" s="17" t="s">
        <v>20</v>
      </c>
      <c r="F5" s="17" t="s">
        <v>21</v>
      </c>
      <c r="G5" s="17" t="s">
        <v>11</v>
      </c>
      <c r="H5" s="22" t="s">
        <v>22</v>
      </c>
    </row>
    <row r="6" spans="1:17" x14ac:dyDescent="0.3">
      <c r="A6" s="21" t="s">
        <v>2881</v>
      </c>
      <c r="B6" s="17" t="s">
        <v>23</v>
      </c>
      <c r="C6" s="17">
        <v>64</v>
      </c>
      <c r="D6" s="17" t="s">
        <v>14</v>
      </c>
      <c r="E6" s="17" t="s">
        <v>24</v>
      </c>
      <c r="F6" s="17" t="s">
        <v>25</v>
      </c>
      <c r="G6" s="17" t="s">
        <v>11</v>
      </c>
      <c r="H6" s="22" t="s">
        <v>26</v>
      </c>
      <c r="J6" s="27"/>
      <c r="K6" s="27"/>
      <c r="L6" s="27"/>
      <c r="M6" s="27"/>
      <c r="N6" s="28"/>
      <c r="O6" s="27"/>
    </row>
    <row r="7" spans="1:17" x14ac:dyDescent="0.3">
      <c r="A7" s="21" t="s">
        <v>2617</v>
      </c>
      <c r="B7" s="17" t="s">
        <v>27</v>
      </c>
      <c r="C7" s="17">
        <v>24</v>
      </c>
      <c r="D7" s="17" t="s">
        <v>8</v>
      </c>
      <c r="E7" s="17" t="s">
        <v>28</v>
      </c>
      <c r="F7" s="17" t="s">
        <v>29</v>
      </c>
      <c r="G7" s="17" t="s">
        <v>11</v>
      </c>
      <c r="H7" s="22" t="s">
        <v>22</v>
      </c>
    </row>
    <row r="8" spans="1:17" x14ac:dyDescent="0.3">
      <c r="A8" s="21" t="s">
        <v>2149</v>
      </c>
      <c r="B8" s="17" t="s">
        <v>30</v>
      </c>
      <c r="C8" s="17">
        <v>29</v>
      </c>
      <c r="D8" s="17" t="s">
        <v>14</v>
      </c>
      <c r="E8" s="17" t="s">
        <v>31</v>
      </c>
      <c r="F8" s="17" t="s">
        <v>32</v>
      </c>
      <c r="G8" s="17" t="s">
        <v>11</v>
      </c>
      <c r="H8" s="22" t="s">
        <v>17</v>
      </c>
    </row>
    <row r="9" spans="1:17" x14ac:dyDescent="0.3">
      <c r="A9" s="21" t="s">
        <v>1554</v>
      </c>
      <c r="B9" s="17" t="s">
        <v>33</v>
      </c>
      <c r="C9" s="17">
        <v>29</v>
      </c>
      <c r="D9" s="17" t="s">
        <v>14</v>
      </c>
      <c r="E9" s="17" t="s">
        <v>34</v>
      </c>
      <c r="F9" s="17" t="s">
        <v>35</v>
      </c>
      <c r="G9" s="17" t="s">
        <v>11</v>
      </c>
      <c r="H9" s="22" t="s">
        <v>22</v>
      </c>
    </row>
    <row r="10" spans="1:17" x14ac:dyDescent="0.3">
      <c r="A10" s="21" t="s">
        <v>1487</v>
      </c>
      <c r="B10" s="17" t="s">
        <v>36</v>
      </c>
      <c r="C10" s="17">
        <v>53</v>
      </c>
      <c r="D10" s="17" t="s">
        <v>14</v>
      </c>
      <c r="E10" s="17" t="s">
        <v>37</v>
      </c>
      <c r="F10" s="17" t="s">
        <v>38</v>
      </c>
      <c r="G10" s="17" t="s">
        <v>11</v>
      </c>
      <c r="H10" s="22" t="s">
        <v>12</v>
      </c>
    </row>
    <row r="11" spans="1:17" x14ac:dyDescent="0.3">
      <c r="A11" s="21" t="s">
        <v>2959</v>
      </c>
      <c r="B11" s="17" t="s">
        <v>39</v>
      </c>
      <c r="C11" s="17">
        <v>64</v>
      </c>
      <c r="D11" s="17" t="s">
        <v>8</v>
      </c>
      <c r="E11" s="17" t="s">
        <v>40</v>
      </c>
      <c r="F11" s="17" t="s">
        <v>41</v>
      </c>
      <c r="G11" s="17" t="s">
        <v>11</v>
      </c>
      <c r="H11" s="22" t="s">
        <v>17</v>
      </c>
    </row>
    <row r="12" spans="1:17" x14ac:dyDescent="0.3">
      <c r="A12" s="21" t="s">
        <v>1585</v>
      </c>
      <c r="B12" s="17" t="s">
        <v>42</v>
      </c>
      <c r="C12" s="17">
        <v>53</v>
      </c>
      <c r="D12" s="17" t="s">
        <v>8</v>
      </c>
      <c r="E12" s="17" t="s">
        <v>43</v>
      </c>
      <c r="F12" s="17" t="s">
        <v>41</v>
      </c>
      <c r="G12" s="17" t="s">
        <v>11</v>
      </c>
      <c r="H12" s="22" t="s">
        <v>22</v>
      </c>
    </row>
    <row r="13" spans="1:17" x14ac:dyDescent="0.3">
      <c r="A13" s="21" t="s">
        <v>2267</v>
      </c>
      <c r="B13" s="17" t="s">
        <v>44</v>
      </c>
      <c r="C13" s="17">
        <v>28</v>
      </c>
      <c r="D13" s="17" t="s">
        <v>14</v>
      </c>
      <c r="E13" s="17" t="s">
        <v>45</v>
      </c>
      <c r="F13" s="17" t="s">
        <v>46</v>
      </c>
      <c r="G13" s="17" t="s">
        <v>11</v>
      </c>
      <c r="H13" s="22" t="s">
        <v>12</v>
      </c>
    </row>
    <row r="14" spans="1:17" x14ac:dyDescent="0.3">
      <c r="A14" s="21" t="s">
        <v>1827</v>
      </c>
      <c r="B14" s="17" t="s">
        <v>47</v>
      </c>
      <c r="C14" s="17">
        <v>55</v>
      </c>
      <c r="D14" s="17" t="s">
        <v>14</v>
      </c>
      <c r="E14" s="17" t="s">
        <v>48</v>
      </c>
      <c r="F14" s="17" t="s">
        <v>49</v>
      </c>
      <c r="G14" s="17" t="s">
        <v>11</v>
      </c>
      <c r="H14" s="22" t="s">
        <v>17</v>
      </c>
    </row>
    <row r="15" spans="1:17" x14ac:dyDescent="0.3">
      <c r="A15" s="21" t="s">
        <v>1904</v>
      </c>
      <c r="B15" s="17" t="s">
        <v>50</v>
      </c>
      <c r="C15" s="17">
        <v>32</v>
      </c>
      <c r="D15" s="17" t="s">
        <v>14</v>
      </c>
      <c r="E15" s="17" t="s">
        <v>51</v>
      </c>
      <c r="F15" s="17" t="s">
        <v>52</v>
      </c>
      <c r="G15" s="17" t="s">
        <v>11</v>
      </c>
      <c r="H15" s="22" t="s">
        <v>26</v>
      </c>
    </row>
    <row r="16" spans="1:17" x14ac:dyDescent="0.3">
      <c r="A16" s="21" t="s">
        <v>2050</v>
      </c>
      <c r="B16" s="17" t="s">
        <v>53</v>
      </c>
      <c r="C16" s="17">
        <v>53</v>
      </c>
      <c r="D16" s="17" t="s">
        <v>14</v>
      </c>
      <c r="E16" s="17" t="s">
        <v>54</v>
      </c>
      <c r="F16" s="17" t="s">
        <v>55</v>
      </c>
      <c r="G16" s="17" t="s">
        <v>11</v>
      </c>
      <c r="H16" s="22" t="s">
        <v>26</v>
      </c>
    </row>
    <row r="17" spans="1:8" x14ac:dyDescent="0.3">
      <c r="A17" s="21" t="s">
        <v>2122</v>
      </c>
      <c r="B17" s="17" t="s">
        <v>56</v>
      </c>
      <c r="C17" s="17">
        <v>49</v>
      </c>
      <c r="D17" s="17" t="s">
        <v>14</v>
      </c>
      <c r="E17" s="17" t="s">
        <v>57</v>
      </c>
      <c r="F17" s="17" t="s">
        <v>58</v>
      </c>
      <c r="G17" s="17" t="s">
        <v>11</v>
      </c>
      <c r="H17" s="22" t="s">
        <v>17</v>
      </c>
    </row>
    <row r="18" spans="1:8" x14ac:dyDescent="0.3">
      <c r="A18" s="21" t="s">
        <v>1361</v>
      </c>
      <c r="B18" s="17" t="s">
        <v>59</v>
      </c>
      <c r="C18" s="17">
        <v>24</v>
      </c>
      <c r="D18" s="17" t="s">
        <v>14</v>
      </c>
      <c r="E18" s="17" t="s">
        <v>60</v>
      </c>
      <c r="F18" s="17" t="s">
        <v>41</v>
      </c>
      <c r="G18" s="17" t="s">
        <v>11</v>
      </c>
      <c r="H18" s="22" t="s">
        <v>22</v>
      </c>
    </row>
    <row r="19" spans="1:8" x14ac:dyDescent="0.3">
      <c r="A19" s="21" t="s">
        <v>1967</v>
      </c>
      <c r="B19" s="17" t="s">
        <v>61</v>
      </c>
      <c r="C19" s="17">
        <v>60</v>
      </c>
      <c r="D19" s="17" t="s">
        <v>14</v>
      </c>
      <c r="E19" s="17" t="s">
        <v>62</v>
      </c>
      <c r="F19" s="17" t="s">
        <v>63</v>
      </c>
      <c r="G19" s="17" t="s">
        <v>11</v>
      </c>
      <c r="H19" s="22" t="s">
        <v>17</v>
      </c>
    </row>
    <row r="20" spans="1:8" x14ac:dyDescent="0.3">
      <c r="A20" s="21" t="s">
        <v>3144</v>
      </c>
      <c r="B20" s="17" t="s">
        <v>64</v>
      </c>
      <c r="C20" s="17">
        <v>43</v>
      </c>
      <c r="D20" s="17" t="s">
        <v>8</v>
      </c>
      <c r="E20" s="17" t="s">
        <v>65</v>
      </c>
      <c r="F20" s="17" t="s">
        <v>49</v>
      </c>
      <c r="G20" s="17" t="s">
        <v>11</v>
      </c>
      <c r="H20" s="22" t="s">
        <v>17</v>
      </c>
    </row>
    <row r="21" spans="1:8" x14ac:dyDescent="0.3">
      <c r="A21" s="21" t="s">
        <v>1552</v>
      </c>
      <c r="B21" s="17" t="s">
        <v>66</v>
      </c>
      <c r="C21" s="17">
        <v>46</v>
      </c>
      <c r="D21" s="17" t="s">
        <v>14</v>
      </c>
      <c r="E21" s="17" t="s">
        <v>67</v>
      </c>
      <c r="F21" s="17" t="s">
        <v>68</v>
      </c>
      <c r="G21" s="17" t="s">
        <v>11</v>
      </c>
      <c r="H21" s="22" t="s">
        <v>17</v>
      </c>
    </row>
    <row r="22" spans="1:8" x14ac:dyDescent="0.3">
      <c r="A22" s="21" t="s">
        <v>1731</v>
      </c>
      <c r="B22" s="17" t="s">
        <v>69</v>
      </c>
      <c r="C22" s="17">
        <v>59</v>
      </c>
      <c r="D22" s="17" t="s">
        <v>8</v>
      </c>
      <c r="E22" s="17" t="s">
        <v>70</v>
      </c>
      <c r="F22" s="17" t="s">
        <v>71</v>
      </c>
      <c r="G22" s="17" t="s">
        <v>11</v>
      </c>
      <c r="H22" s="22" t="s">
        <v>26</v>
      </c>
    </row>
    <row r="23" spans="1:8" x14ac:dyDescent="0.3">
      <c r="A23" s="21" t="s">
        <v>3231</v>
      </c>
      <c r="B23" s="17" t="s">
        <v>72</v>
      </c>
      <c r="C23" s="17">
        <v>36</v>
      </c>
      <c r="D23" s="17" t="s">
        <v>14</v>
      </c>
      <c r="E23" s="17" t="s">
        <v>73</v>
      </c>
      <c r="F23" s="17" t="s">
        <v>74</v>
      </c>
      <c r="G23" s="17" t="s">
        <v>11</v>
      </c>
      <c r="H23" s="22" t="s">
        <v>12</v>
      </c>
    </row>
    <row r="24" spans="1:8" x14ac:dyDescent="0.3">
      <c r="A24" s="21" t="s">
        <v>1712</v>
      </c>
      <c r="B24" s="17" t="s">
        <v>1258</v>
      </c>
      <c r="C24" s="17">
        <v>33</v>
      </c>
      <c r="D24" s="17" t="s">
        <v>14</v>
      </c>
      <c r="E24" s="17" t="s">
        <v>75</v>
      </c>
      <c r="F24" s="17" t="s">
        <v>76</v>
      </c>
      <c r="G24" s="17" t="s">
        <v>11</v>
      </c>
      <c r="H24" s="22" t="s">
        <v>26</v>
      </c>
    </row>
    <row r="25" spans="1:8" x14ac:dyDescent="0.3">
      <c r="A25" s="21" t="s">
        <v>1888</v>
      </c>
      <c r="B25" s="17" t="s">
        <v>77</v>
      </c>
      <c r="C25" s="17">
        <v>52</v>
      </c>
      <c r="D25" s="17" t="s">
        <v>14</v>
      </c>
      <c r="E25" s="17" t="s">
        <v>78</v>
      </c>
      <c r="F25" s="17" t="s">
        <v>29</v>
      </c>
      <c r="G25" s="17" t="s">
        <v>11</v>
      </c>
      <c r="H25" s="22" t="s">
        <v>26</v>
      </c>
    </row>
    <row r="26" spans="1:8" x14ac:dyDescent="0.3">
      <c r="A26" s="21" t="s">
        <v>2556</v>
      </c>
      <c r="B26" s="17" t="s">
        <v>79</v>
      </c>
      <c r="C26" s="17">
        <v>40</v>
      </c>
      <c r="D26" s="17" t="s">
        <v>8</v>
      </c>
      <c r="E26" s="17" t="s">
        <v>80</v>
      </c>
      <c r="F26" s="17" t="s">
        <v>81</v>
      </c>
      <c r="G26" s="17" t="s">
        <v>11</v>
      </c>
      <c r="H26" s="22" t="s">
        <v>17</v>
      </c>
    </row>
    <row r="27" spans="1:8" x14ac:dyDescent="0.3">
      <c r="A27" s="21" t="s">
        <v>3529</v>
      </c>
      <c r="B27" s="17" t="s">
        <v>82</v>
      </c>
      <c r="C27" s="17">
        <v>59</v>
      </c>
      <c r="D27" s="17" t="s">
        <v>14</v>
      </c>
      <c r="E27" s="17" t="s">
        <v>83</v>
      </c>
      <c r="F27" s="17" t="s">
        <v>25</v>
      </c>
      <c r="G27" s="17" t="s">
        <v>11</v>
      </c>
      <c r="H27" s="22" t="s">
        <v>22</v>
      </c>
    </row>
    <row r="28" spans="1:8" x14ac:dyDescent="0.3">
      <c r="A28" s="21" t="s">
        <v>2358</v>
      </c>
      <c r="B28" s="17" t="s">
        <v>84</v>
      </c>
      <c r="C28" s="17">
        <v>18</v>
      </c>
      <c r="D28" s="17" t="s">
        <v>14</v>
      </c>
      <c r="E28" s="17" t="s">
        <v>85</v>
      </c>
      <c r="F28" s="17" t="s">
        <v>86</v>
      </c>
      <c r="G28" s="17" t="s">
        <v>11</v>
      </c>
      <c r="H28" s="22" t="s">
        <v>12</v>
      </c>
    </row>
    <row r="29" spans="1:8" x14ac:dyDescent="0.3">
      <c r="A29" s="21" t="s">
        <v>2048</v>
      </c>
      <c r="B29" s="17" t="s">
        <v>87</v>
      </c>
      <c r="C29" s="17">
        <v>31</v>
      </c>
      <c r="D29" s="17" t="s">
        <v>8</v>
      </c>
      <c r="E29" s="17" t="s">
        <v>88</v>
      </c>
      <c r="F29" s="17" t="s">
        <v>89</v>
      </c>
      <c r="G29" s="17" t="s">
        <v>11</v>
      </c>
      <c r="H29" s="22" t="s">
        <v>17</v>
      </c>
    </row>
    <row r="30" spans="1:8" x14ac:dyDescent="0.3">
      <c r="A30" s="21" t="s">
        <v>1442</v>
      </c>
      <c r="B30" s="17" t="s">
        <v>90</v>
      </c>
      <c r="C30" s="17">
        <v>27</v>
      </c>
      <c r="D30" s="17" t="s">
        <v>14</v>
      </c>
      <c r="E30" s="17" t="s">
        <v>91</v>
      </c>
      <c r="F30" s="17" t="s">
        <v>68</v>
      </c>
      <c r="G30" s="17" t="s">
        <v>11</v>
      </c>
      <c r="H30" s="22" t="s">
        <v>17</v>
      </c>
    </row>
    <row r="31" spans="1:8" x14ac:dyDescent="0.3">
      <c r="A31" s="21" t="s">
        <v>1616</v>
      </c>
      <c r="B31" s="17" t="s">
        <v>92</v>
      </c>
      <c r="C31" s="17">
        <v>54</v>
      </c>
      <c r="D31" s="17" t="s">
        <v>14</v>
      </c>
      <c r="E31" s="17" t="s">
        <v>93</v>
      </c>
      <c r="F31" s="17" t="s">
        <v>25</v>
      </c>
      <c r="G31" s="17" t="s">
        <v>11</v>
      </c>
      <c r="H31" s="22" t="s">
        <v>26</v>
      </c>
    </row>
    <row r="32" spans="1:8" x14ac:dyDescent="0.3">
      <c r="A32" s="21" t="s">
        <v>3131</v>
      </c>
      <c r="B32" s="17" t="s">
        <v>94</v>
      </c>
      <c r="C32" s="17">
        <v>64</v>
      </c>
      <c r="D32" s="17" t="s">
        <v>14</v>
      </c>
      <c r="E32" s="17" t="s">
        <v>95</v>
      </c>
      <c r="F32" s="17" t="s">
        <v>41</v>
      </c>
      <c r="G32" s="17" t="s">
        <v>11</v>
      </c>
      <c r="H32" s="22" t="s">
        <v>22</v>
      </c>
    </row>
    <row r="33" spans="1:8" x14ac:dyDescent="0.3">
      <c r="A33" s="21" t="s">
        <v>1875</v>
      </c>
      <c r="B33" s="17" t="s">
        <v>96</v>
      </c>
      <c r="C33" s="17">
        <v>41</v>
      </c>
      <c r="D33" s="17" t="s">
        <v>8</v>
      </c>
      <c r="E33" s="17" t="s">
        <v>97</v>
      </c>
      <c r="F33" s="17" t="s">
        <v>29</v>
      </c>
      <c r="G33" s="17" t="s">
        <v>11</v>
      </c>
      <c r="H33" s="22" t="s">
        <v>26</v>
      </c>
    </row>
    <row r="34" spans="1:8" x14ac:dyDescent="0.3">
      <c r="A34" s="21" t="s">
        <v>2318</v>
      </c>
      <c r="B34" s="17" t="s">
        <v>98</v>
      </c>
      <c r="C34" s="17">
        <v>48</v>
      </c>
      <c r="D34" s="17" t="s">
        <v>14</v>
      </c>
      <c r="E34" s="17" t="s">
        <v>99</v>
      </c>
      <c r="F34" s="17" t="s">
        <v>100</v>
      </c>
      <c r="G34" s="17" t="s">
        <v>11</v>
      </c>
      <c r="H34" s="22" t="s">
        <v>12</v>
      </c>
    </row>
    <row r="35" spans="1:8" x14ac:dyDescent="0.3">
      <c r="A35" s="21" t="s">
        <v>1775</v>
      </c>
      <c r="B35" s="17" t="s">
        <v>1259</v>
      </c>
      <c r="C35" s="17">
        <v>25</v>
      </c>
      <c r="D35" s="17" t="s">
        <v>8</v>
      </c>
      <c r="E35" s="17" t="s">
        <v>101</v>
      </c>
      <c r="F35" s="17" t="s">
        <v>74</v>
      </c>
      <c r="G35" s="17" t="s">
        <v>11</v>
      </c>
      <c r="H35" s="22" t="s">
        <v>17</v>
      </c>
    </row>
    <row r="36" spans="1:8" x14ac:dyDescent="0.3">
      <c r="A36" s="21" t="s">
        <v>2038</v>
      </c>
      <c r="B36" s="17" t="s">
        <v>102</v>
      </c>
      <c r="C36" s="17">
        <v>27</v>
      </c>
      <c r="D36" s="17" t="s">
        <v>14</v>
      </c>
      <c r="E36" s="17" t="s">
        <v>103</v>
      </c>
      <c r="F36" s="17" t="s">
        <v>104</v>
      </c>
      <c r="G36" s="17" t="s">
        <v>11</v>
      </c>
      <c r="H36" s="22" t="s">
        <v>17</v>
      </c>
    </row>
    <row r="37" spans="1:8" x14ac:dyDescent="0.3">
      <c r="A37" s="21" t="s">
        <v>1550</v>
      </c>
      <c r="B37" s="17" t="s">
        <v>105</v>
      </c>
      <c r="C37" s="17">
        <v>52</v>
      </c>
      <c r="D37" s="17" t="s">
        <v>8</v>
      </c>
      <c r="E37" s="17" t="s">
        <v>106</v>
      </c>
      <c r="F37" s="17" t="s">
        <v>16</v>
      </c>
      <c r="G37" s="17" t="s">
        <v>11</v>
      </c>
      <c r="H37" s="22" t="s">
        <v>26</v>
      </c>
    </row>
    <row r="38" spans="1:8" x14ac:dyDescent="0.3">
      <c r="A38" s="21" t="s">
        <v>2437</v>
      </c>
      <c r="B38" s="17" t="s">
        <v>107</v>
      </c>
      <c r="C38" s="17">
        <v>20</v>
      </c>
      <c r="D38" s="17" t="s">
        <v>14</v>
      </c>
      <c r="E38" s="17" t="s">
        <v>108</v>
      </c>
      <c r="F38" s="17" t="s">
        <v>63</v>
      </c>
      <c r="G38" s="17" t="s">
        <v>11</v>
      </c>
      <c r="H38" s="22" t="s">
        <v>12</v>
      </c>
    </row>
    <row r="39" spans="1:8" x14ac:dyDescent="0.3">
      <c r="A39" s="21" t="s">
        <v>1545</v>
      </c>
      <c r="B39" s="17" t="s">
        <v>109</v>
      </c>
      <c r="C39" s="17">
        <v>27</v>
      </c>
      <c r="D39" s="17" t="s">
        <v>14</v>
      </c>
      <c r="E39" s="17" t="s">
        <v>110</v>
      </c>
      <c r="F39" s="17" t="s">
        <v>32</v>
      </c>
      <c r="G39" s="17" t="s">
        <v>11</v>
      </c>
      <c r="H39" s="22" t="s">
        <v>17</v>
      </c>
    </row>
    <row r="40" spans="1:8" x14ac:dyDescent="0.3">
      <c r="A40" s="21" t="s">
        <v>1807</v>
      </c>
      <c r="B40" s="17" t="s">
        <v>111</v>
      </c>
      <c r="C40" s="17">
        <v>35</v>
      </c>
      <c r="D40" s="17" t="s">
        <v>14</v>
      </c>
      <c r="E40" s="17" t="s">
        <v>112</v>
      </c>
      <c r="F40" s="17" t="s">
        <v>16</v>
      </c>
      <c r="G40" s="17" t="s">
        <v>11</v>
      </c>
      <c r="H40" s="22" t="s">
        <v>22</v>
      </c>
    </row>
    <row r="41" spans="1:8" x14ac:dyDescent="0.3">
      <c r="A41" s="21" t="s">
        <v>2140</v>
      </c>
      <c r="B41" s="17" t="s">
        <v>113</v>
      </c>
      <c r="C41" s="17">
        <v>55</v>
      </c>
      <c r="D41" s="17" t="s">
        <v>14</v>
      </c>
      <c r="E41" s="17" t="s">
        <v>114</v>
      </c>
      <c r="F41" s="17" t="s">
        <v>115</v>
      </c>
      <c r="G41" s="17" t="s">
        <v>11</v>
      </c>
      <c r="H41" s="22" t="s">
        <v>12</v>
      </c>
    </row>
    <row r="42" spans="1:8" x14ac:dyDescent="0.3">
      <c r="A42" s="21" t="s">
        <v>2374</v>
      </c>
      <c r="B42" s="17" t="s">
        <v>116</v>
      </c>
      <c r="C42" s="17">
        <v>50</v>
      </c>
      <c r="D42" s="17" t="s">
        <v>8</v>
      </c>
      <c r="E42" s="17" t="s">
        <v>117</v>
      </c>
      <c r="F42" s="17" t="s">
        <v>49</v>
      </c>
      <c r="G42" s="17" t="s">
        <v>11</v>
      </c>
      <c r="H42" s="22" t="s">
        <v>12</v>
      </c>
    </row>
    <row r="43" spans="1:8" x14ac:dyDescent="0.3">
      <c r="A43" s="21" t="s">
        <v>1623</v>
      </c>
      <c r="B43" s="17" t="s">
        <v>118</v>
      </c>
      <c r="C43" s="17">
        <v>21</v>
      </c>
      <c r="D43" s="17" t="s">
        <v>8</v>
      </c>
      <c r="E43" s="17" t="s">
        <v>119</v>
      </c>
      <c r="F43" s="17" t="s">
        <v>120</v>
      </c>
      <c r="G43" s="17" t="s">
        <v>11</v>
      </c>
      <c r="H43" s="22" t="s">
        <v>17</v>
      </c>
    </row>
    <row r="44" spans="1:8" x14ac:dyDescent="0.3">
      <c r="A44" s="21" t="s">
        <v>1986</v>
      </c>
      <c r="B44" s="17" t="s">
        <v>121</v>
      </c>
      <c r="C44" s="17">
        <v>19</v>
      </c>
      <c r="D44" s="17" t="s">
        <v>8</v>
      </c>
      <c r="E44" s="17" t="s">
        <v>122</v>
      </c>
      <c r="F44" s="17" t="s">
        <v>123</v>
      </c>
      <c r="G44" s="17" t="s">
        <v>11</v>
      </c>
      <c r="H44" s="22" t="s">
        <v>17</v>
      </c>
    </row>
    <row r="45" spans="1:8" x14ac:dyDescent="0.3">
      <c r="A45" s="21" t="s">
        <v>2145</v>
      </c>
      <c r="B45" s="17" t="s">
        <v>124</v>
      </c>
      <c r="C45" s="17">
        <v>45</v>
      </c>
      <c r="D45" s="17" t="s">
        <v>8</v>
      </c>
      <c r="E45" s="17" t="s">
        <v>125</v>
      </c>
      <c r="F45" s="17" t="s">
        <v>126</v>
      </c>
      <c r="G45" s="17" t="s">
        <v>11</v>
      </c>
      <c r="H45" s="22" t="s">
        <v>12</v>
      </c>
    </row>
    <row r="46" spans="1:8" x14ac:dyDescent="0.3">
      <c r="A46" s="21" t="s">
        <v>1900</v>
      </c>
      <c r="B46" s="17" t="s">
        <v>127</v>
      </c>
      <c r="C46" s="17">
        <v>34</v>
      </c>
      <c r="D46" s="17" t="s">
        <v>8</v>
      </c>
      <c r="E46" s="17" t="s">
        <v>128</v>
      </c>
      <c r="F46" s="17" t="s">
        <v>76</v>
      </c>
      <c r="G46" s="17" t="s">
        <v>11</v>
      </c>
      <c r="H46" s="22" t="s">
        <v>22</v>
      </c>
    </row>
    <row r="47" spans="1:8" x14ac:dyDescent="0.3">
      <c r="A47" s="21" t="s">
        <v>2978</v>
      </c>
      <c r="B47" s="17" t="s">
        <v>1260</v>
      </c>
      <c r="C47" s="17">
        <v>54</v>
      </c>
      <c r="D47" s="17" t="s">
        <v>8</v>
      </c>
      <c r="E47" s="17" t="s">
        <v>129</v>
      </c>
      <c r="F47" s="17" t="s">
        <v>100</v>
      </c>
      <c r="G47" s="17" t="s">
        <v>11</v>
      </c>
      <c r="H47" s="22" t="s">
        <v>12</v>
      </c>
    </row>
    <row r="48" spans="1:8" x14ac:dyDescent="0.3">
      <c r="A48" s="21" t="s">
        <v>2334</v>
      </c>
      <c r="B48" s="17" t="s">
        <v>1261</v>
      </c>
      <c r="C48" s="17">
        <v>55</v>
      </c>
      <c r="D48" s="17" t="s">
        <v>14</v>
      </c>
      <c r="E48" s="17" t="s">
        <v>130</v>
      </c>
      <c r="F48" s="17" t="s">
        <v>21</v>
      </c>
      <c r="G48" s="17" t="s">
        <v>11</v>
      </c>
      <c r="H48" s="22" t="s">
        <v>17</v>
      </c>
    </row>
    <row r="49" spans="1:8" x14ac:dyDescent="0.3">
      <c r="A49" s="21" t="s">
        <v>1997</v>
      </c>
      <c r="B49" s="17" t="s">
        <v>131</v>
      </c>
      <c r="C49" s="17">
        <v>54</v>
      </c>
      <c r="D49" s="17" t="s">
        <v>14</v>
      </c>
      <c r="E49" s="17" t="s">
        <v>132</v>
      </c>
      <c r="F49" s="17" t="s">
        <v>133</v>
      </c>
      <c r="G49" s="17" t="s">
        <v>11</v>
      </c>
      <c r="H49" s="22" t="s">
        <v>26</v>
      </c>
    </row>
    <row r="50" spans="1:8" x14ac:dyDescent="0.3">
      <c r="A50" s="21" t="s">
        <v>2492</v>
      </c>
      <c r="B50" s="17" t="s">
        <v>134</v>
      </c>
      <c r="C50" s="17">
        <v>54</v>
      </c>
      <c r="D50" s="17" t="s">
        <v>8</v>
      </c>
      <c r="E50" s="17" t="s">
        <v>135</v>
      </c>
      <c r="F50" s="17" t="s">
        <v>10</v>
      </c>
      <c r="G50" s="17" t="s">
        <v>11</v>
      </c>
      <c r="H50" s="22" t="s">
        <v>17</v>
      </c>
    </row>
    <row r="51" spans="1:8" x14ac:dyDescent="0.3">
      <c r="A51" s="21" t="s">
        <v>1859</v>
      </c>
      <c r="B51" s="17" t="s">
        <v>136</v>
      </c>
      <c r="C51" s="17">
        <v>45</v>
      </c>
      <c r="D51" s="17" t="s">
        <v>14</v>
      </c>
      <c r="E51" s="17" t="s">
        <v>137</v>
      </c>
      <c r="F51" s="17" t="s">
        <v>21</v>
      </c>
      <c r="G51" s="17" t="s">
        <v>11</v>
      </c>
      <c r="H51" s="22" t="s">
        <v>12</v>
      </c>
    </row>
    <row r="52" spans="1:8" x14ac:dyDescent="0.3">
      <c r="A52" s="21" t="s">
        <v>2136</v>
      </c>
      <c r="B52" s="17" t="s">
        <v>138</v>
      </c>
      <c r="C52" s="17">
        <v>61</v>
      </c>
      <c r="D52" s="17" t="s">
        <v>14</v>
      </c>
      <c r="E52" s="17" t="s">
        <v>139</v>
      </c>
      <c r="F52" s="17" t="s">
        <v>140</v>
      </c>
      <c r="G52" s="17" t="s">
        <v>11</v>
      </c>
      <c r="H52" s="22" t="s">
        <v>12</v>
      </c>
    </row>
    <row r="53" spans="1:8" x14ac:dyDescent="0.3">
      <c r="A53" s="21" t="s">
        <v>2495</v>
      </c>
      <c r="B53" s="17" t="s">
        <v>141</v>
      </c>
      <c r="C53" s="17">
        <v>23</v>
      </c>
      <c r="D53" s="17" t="s">
        <v>14</v>
      </c>
      <c r="E53" s="17" t="s">
        <v>142</v>
      </c>
      <c r="F53" s="17" t="s">
        <v>35</v>
      </c>
      <c r="G53" s="17" t="s">
        <v>11</v>
      </c>
      <c r="H53" s="22" t="s">
        <v>12</v>
      </c>
    </row>
    <row r="54" spans="1:8" x14ac:dyDescent="0.3">
      <c r="A54" s="21" t="s">
        <v>2660</v>
      </c>
      <c r="B54" s="17" t="s">
        <v>143</v>
      </c>
      <c r="C54" s="17">
        <v>55</v>
      </c>
      <c r="D54" s="17" t="s">
        <v>8</v>
      </c>
      <c r="E54" s="17" t="s">
        <v>144</v>
      </c>
      <c r="F54" s="17" t="s">
        <v>145</v>
      </c>
      <c r="G54" s="17" t="s">
        <v>11</v>
      </c>
      <c r="H54" s="22" t="s">
        <v>22</v>
      </c>
    </row>
    <row r="55" spans="1:8" x14ac:dyDescent="0.3">
      <c r="A55" s="21" t="s">
        <v>2178</v>
      </c>
      <c r="B55" s="17" t="s">
        <v>146</v>
      </c>
      <c r="C55" s="17">
        <v>37</v>
      </c>
      <c r="D55" s="17" t="s">
        <v>14</v>
      </c>
      <c r="E55" s="17" t="s">
        <v>147</v>
      </c>
      <c r="F55" s="17" t="s">
        <v>115</v>
      </c>
      <c r="G55" s="17" t="s">
        <v>11</v>
      </c>
      <c r="H55" s="22" t="s">
        <v>12</v>
      </c>
    </row>
    <row r="56" spans="1:8" x14ac:dyDescent="0.3">
      <c r="A56" s="21" t="s">
        <v>1574</v>
      </c>
      <c r="B56" s="17" t="s">
        <v>148</v>
      </c>
      <c r="C56" s="17">
        <v>24</v>
      </c>
      <c r="D56" s="17" t="s">
        <v>8</v>
      </c>
      <c r="E56" s="17" t="s">
        <v>149</v>
      </c>
      <c r="F56" s="17" t="s">
        <v>74</v>
      </c>
      <c r="G56" s="17" t="s">
        <v>11</v>
      </c>
      <c r="H56" s="22" t="s">
        <v>17</v>
      </c>
    </row>
    <row r="57" spans="1:8" x14ac:dyDescent="0.3">
      <c r="A57" s="21" t="s">
        <v>2482</v>
      </c>
      <c r="B57" s="17" t="s">
        <v>150</v>
      </c>
      <c r="C57" s="17">
        <v>56</v>
      </c>
      <c r="D57" s="17" t="s">
        <v>14</v>
      </c>
      <c r="E57" s="17" t="s">
        <v>151</v>
      </c>
      <c r="F57" s="17" t="s">
        <v>145</v>
      </c>
      <c r="G57" s="17" t="s">
        <v>11</v>
      </c>
      <c r="H57" s="22" t="s">
        <v>22</v>
      </c>
    </row>
    <row r="58" spans="1:8" x14ac:dyDescent="0.3">
      <c r="A58" s="21" t="s">
        <v>1346</v>
      </c>
      <c r="B58" s="17" t="s">
        <v>152</v>
      </c>
      <c r="C58" s="17">
        <v>49</v>
      </c>
      <c r="D58" s="17" t="s">
        <v>14</v>
      </c>
      <c r="E58" s="17" t="s">
        <v>153</v>
      </c>
      <c r="F58" s="17" t="s">
        <v>41</v>
      </c>
      <c r="G58" s="17" t="s">
        <v>11</v>
      </c>
      <c r="H58" s="22" t="s">
        <v>12</v>
      </c>
    </row>
    <row r="59" spans="1:8" x14ac:dyDescent="0.3">
      <c r="A59" s="21" t="s">
        <v>2343</v>
      </c>
      <c r="B59" s="17" t="s">
        <v>154</v>
      </c>
      <c r="C59" s="17">
        <v>43</v>
      </c>
      <c r="D59" s="17" t="s">
        <v>14</v>
      </c>
      <c r="E59" s="17" t="s">
        <v>155</v>
      </c>
      <c r="F59" s="17" t="s">
        <v>156</v>
      </c>
      <c r="G59" s="17" t="s">
        <v>11</v>
      </c>
      <c r="H59" s="22" t="s">
        <v>17</v>
      </c>
    </row>
    <row r="60" spans="1:8" x14ac:dyDescent="0.3">
      <c r="A60" s="21" t="s">
        <v>1539</v>
      </c>
      <c r="B60" s="17" t="s">
        <v>157</v>
      </c>
      <c r="C60" s="17">
        <v>51</v>
      </c>
      <c r="D60" s="17" t="s">
        <v>8</v>
      </c>
      <c r="E60" s="17" t="s">
        <v>158</v>
      </c>
      <c r="F60" s="17" t="s">
        <v>104</v>
      </c>
      <c r="G60" s="17" t="s">
        <v>11</v>
      </c>
      <c r="H60" s="22" t="s">
        <v>17</v>
      </c>
    </row>
    <row r="61" spans="1:8" x14ac:dyDescent="0.3">
      <c r="A61" s="21" t="s">
        <v>2440</v>
      </c>
      <c r="B61" s="17" t="s">
        <v>159</v>
      </c>
      <c r="C61" s="17">
        <v>53</v>
      </c>
      <c r="D61" s="17" t="s">
        <v>8</v>
      </c>
      <c r="E61" s="17" t="s">
        <v>160</v>
      </c>
      <c r="F61" s="17" t="s">
        <v>52</v>
      </c>
      <c r="G61" s="17" t="s">
        <v>11</v>
      </c>
      <c r="H61" s="22" t="s">
        <v>17</v>
      </c>
    </row>
    <row r="62" spans="1:8" x14ac:dyDescent="0.3">
      <c r="A62" s="21" t="s">
        <v>2817</v>
      </c>
      <c r="B62" s="17" t="s">
        <v>161</v>
      </c>
      <c r="C62" s="17">
        <v>22</v>
      </c>
      <c r="D62" s="17" t="s">
        <v>14</v>
      </c>
      <c r="E62" s="17" t="s">
        <v>162</v>
      </c>
      <c r="F62" s="17" t="s">
        <v>120</v>
      </c>
      <c r="G62" s="17" t="s">
        <v>11</v>
      </c>
      <c r="H62" s="22" t="s">
        <v>26</v>
      </c>
    </row>
    <row r="63" spans="1:8" x14ac:dyDescent="0.3">
      <c r="A63" s="21" t="s">
        <v>2053</v>
      </c>
      <c r="B63" s="17" t="s">
        <v>163</v>
      </c>
      <c r="C63" s="17">
        <v>23</v>
      </c>
      <c r="D63" s="17" t="s">
        <v>8</v>
      </c>
      <c r="E63" s="17" t="s">
        <v>164</v>
      </c>
      <c r="F63" s="17" t="s">
        <v>86</v>
      </c>
      <c r="G63" s="17" t="s">
        <v>11</v>
      </c>
      <c r="H63" s="22" t="s">
        <v>26</v>
      </c>
    </row>
    <row r="64" spans="1:8" x14ac:dyDescent="0.3">
      <c r="A64" s="21" t="s">
        <v>2350</v>
      </c>
      <c r="B64" s="17" t="s">
        <v>165</v>
      </c>
      <c r="C64" s="17">
        <v>50</v>
      </c>
      <c r="D64" s="17" t="s">
        <v>8</v>
      </c>
      <c r="E64" s="17" t="s">
        <v>166</v>
      </c>
      <c r="F64" s="17" t="s">
        <v>167</v>
      </c>
      <c r="G64" s="17" t="s">
        <v>11</v>
      </c>
      <c r="H64" s="22" t="s">
        <v>22</v>
      </c>
    </row>
    <row r="65" spans="1:8" x14ac:dyDescent="0.3">
      <c r="A65" s="21" t="s">
        <v>3949</v>
      </c>
      <c r="B65" s="17" t="s">
        <v>168</v>
      </c>
      <c r="C65" s="17">
        <v>51</v>
      </c>
      <c r="D65" s="17" t="s">
        <v>8</v>
      </c>
      <c r="E65" s="17" t="s">
        <v>169</v>
      </c>
      <c r="F65" s="17" t="s">
        <v>170</v>
      </c>
      <c r="G65" s="17" t="s">
        <v>11</v>
      </c>
      <c r="H65" s="22" t="s">
        <v>17</v>
      </c>
    </row>
    <row r="66" spans="1:8" x14ac:dyDescent="0.3">
      <c r="A66" s="21" t="s">
        <v>3300</v>
      </c>
      <c r="B66" s="17" t="s">
        <v>171</v>
      </c>
      <c r="C66" s="17">
        <v>33</v>
      </c>
      <c r="D66" s="17" t="s">
        <v>8</v>
      </c>
      <c r="E66" s="17" t="s">
        <v>172</v>
      </c>
      <c r="F66" s="17" t="s">
        <v>100</v>
      </c>
      <c r="G66" s="17" t="s">
        <v>11</v>
      </c>
      <c r="H66" s="22" t="s">
        <v>12</v>
      </c>
    </row>
    <row r="67" spans="1:8" x14ac:dyDescent="0.3">
      <c r="A67" s="21" t="s">
        <v>1375</v>
      </c>
      <c r="B67" s="17" t="s">
        <v>173</v>
      </c>
      <c r="C67" s="17">
        <v>21</v>
      </c>
      <c r="D67" s="17" t="s">
        <v>14</v>
      </c>
      <c r="E67" s="17" t="s">
        <v>174</v>
      </c>
      <c r="F67" s="17" t="s">
        <v>133</v>
      </c>
      <c r="G67" s="17" t="s">
        <v>11</v>
      </c>
      <c r="H67" s="22" t="s">
        <v>26</v>
      </c>
    </row>
    <row r="68" spans="1:8" x14ac:dyDescent="0.3">
      <c r="A68" s="21" t="s">
        <v>1766</v>
      </c>
      <c r="B68" s="17" t="s">
        <v>175</v>
      </c>
      <c r="C68" s="17">
        <v>27</v>
      </c>
      <c r="D68" s="17" t="s">
        <v>14</v>
      </c>
      <c r="E68" s="17" t="s">
        <v>176</v>
      </c>
      <c r="F68" s="17" t="s">
        <v>38</v>
      </c>
      <c r="G68" s="17" t="s">
        <v>11</v>
      </c>
      <c r="H68" s="22" t="s">
        <v>26</v>
      </c>
    </row>
    <row r="69" spans="1:8" x14ac:dyDescent="0.3">
      <c r="A69" s="21" t="s">
        <v>1642</v>
      </c>
      <c r="B69" s="17" t="s">
        <v>177</v>
      </c>
      <c r="C69" s="17">
        <v>58</v>
      </c>
      <c r="D69" s="17" t="s">
        <v>8</v>
      </c>
      <c r="E69" s="17" t="s">
        <v>178</v>
      </c>
      <c r="F69" s="17" t="s">
        <v>179</v>
      </c>
      <c r="G69" s="17" t="s">
        <v>11</v>
      </c>
      <c r="H69" s="22" t="s">
        <v>26</v>
      </c>
    </row>
    <row r="70" spans="1:8" x14ac:dyDescent="0.3">
      <c r="A70" s="21" t="s">
        <v>1710</v>
      </c>
      <c r="B70" s="17" t="s">
        <v>180</v>
      </c>
      <c r="C70" s="17">
        <v>24</v>
      </c>
      <c r="D70" s="17" t="s">
        <v>14</v>
      </c>
      <c r="E70" s="17" t="s">
        <v>181</v>
      </c>
      <c r="F70" s="17" t="s">
        <v>182</v>
      </c>
      <c r="G70" s="17" t="s">
        <v>11</v>
      </c>
      <c r="H70" s="22" t="s">
        <v>26</v>
      </c>
    </row>
    <row r="71" spans="1:8" x14ac:dyDescent="0.3">
      <c r="A71" s="21" t="s">
        <v>1852</v>
      </c>
      <c r="B71" s="17" t="s">
        <v>183</v>
      </c>
      <c r="C71" s="17">
        <v>24</v>
      </c>
      <c r="D71" s="17" t="s">
        <v>14</v>
      </c>
      <c r="E71" s="17" t="s">
        <v>184</v>
      </c>
      <c r="F71" s="17" t="s">
        <v>68</v>
      </c>
      <c r="G71" s="17" t="s">
        <v>11</v>
      </c>
      <c r="H71" s="22" t="s">
        <v>17</v>
      </c>
    </row>
    <row r="72" spans="1:8" x14ac:dyDescent="0.3">
      <c r="A72" s="21" t="s">
        <v>1484</v>
      </c>
      <c r="B72" s="17" t="s">
        <v>185</v>
      </c>
      <c r="C72" s="17">
        <v>29</v>
      </c>
      <c r="D72" s="17" t="s">
        <v>14</v>
      </c>
      <c r="E72" s="17" t="s">
        <v>186</v>
      </c>
      <c r="F72" s="17" t="s">
        <v>167</v>
      </c>
      <c r="G72" s="17" t="s">
        <v>11</v>
      </c>
      <c r="H72" s="22" t="s">
        <v>12</v>
      </c>
    </row>
    <row r="73" spans="1:8" x14ac:dyDescent="0.3">
      <c r="A73" s="21" t="s">
        <v>2196</v>
      </c>
      <c r="B73" s="17" t="s">
        <v>187</v>
      </c>
      <c r="C73" s="17">
        <v>61</v>
      </c>
      <c r="D73" s="17" t="s">
        <v>14</v>
      </c>
      <c r="E73" s="17" t="s">
        <v>188</v>
      </c>
      <c r="F73" s="17" t="s">
        <v>167</v>
      </c>
      <c r="G73" s="17" t="s">
        <v>11</v>
      </c>
      <c r="H73" s="22" t="s">
        <v>12</v>
      </c>
    </row>
    <row r="74" spans="1:8" x14ac:dyDescent="0.3">
      <c r="A74" s="21" t="s">
        <v>1469</v>
      </c>
      <c r="B74" s="17" t="s">
        <v>189</v>
      </c>
      <c r="C74" s="17">
        <v>39</v>
      </c>
      <c r="D74" s="17" t="s">
        <v>14</v>
      </c>
      <c r="E74" s="17" t="s">
        <v>190</v>
      </c>
      <c r="F74" s="17" t="s">
        <v>191</v>
      </c>
      <c r="G74" s="17" t="s">
        <v>11</v>
      </c>
      <c r="H74" s="22" t="s">
        <v>12</v>
      </c>
    </row>
    <row r="75" spans="1:8" x14ac:dyDescent="0.3">
      <c r="A75" s="21" t="s">
        <v>1740</v>
      </c>
      <c r="B75" s="17" t="s">
        <v>192</v>
      </c>
      <c r="C75" s="17">
        <v>56</v>
      </c>
      <c r="D75" s="17" t="s">
        <v>14</v>
      </c>
      <c r="E75" s="17" t="s">
        <v>193</v>
      </c>
      <c r="F75" s="17" t="s">
        <v>35</v>
      </c>
      <c r="G75" s="17" t="s">
        <v>11</v>
      </c>
      <c r="H75" s="22" t="s">
        <v>26</v>
      </c>
    </row>
    <row r="76" spans="1:8" x14ac:dyDescent="0.3">
      <c r="A76" s="21" t="s">
        <v>3558</v>
      </c>
      <c r="B76" s="17" t="s">
        <v>194</v>
      </c>
      <c r="C76" s="17">
        <v>58</v>
      </c>
      <c r="D76" s="17" t="s">
        <v>8</v>
      </c>
      <c r="E76" s="17" t="s">
        <v>195</v>
      </c>
      <c r="F76" s="17" t="s">
        <v>196</v>
      </c>
      <c r="G76" s="17" t="s">
        <v>11</v>
      </c>
      <c r="H76" s="22" t="s">
        <v>22</v>
      </c>
    </row>
    <row r="77" spans="1:8" x14ac:dyDescent="0.3">
      <c r="A77" s="21" t="s">
        <v>1842</v>
      </c>
      <c r="B77" s="17" t="s">
        <v>197</v>
      </c>
      <c r="C77" s="17">
        <v>61</v>
      </c>
      <c r="D77" s="17" t="s">
        <v>14</v>
      </c>
      <c r="E77" s="17" t="s">
        <v>198</v>
      </c>
      <c r="F77" s="17" t="s">
        <v>25</v>
      </c>
      <c r="G77" s="17" t="s">
        <v>11</v>
      </c>
      <c r="H77" s="22" t="s">
        <v>12</v>
      </c>
    </row>
    <row r="78" spans="1:8" x14ac:dyDescent="0.3">
      <c r="A78" s="21" t="s">
        <v>1736</v>
      </c>
      <c r="B78" s="17" t="s">
        <v>199</v>
      </c>
      <c r="C78" s="17">
        <v>37</v>
      </c>
      <c r="D78" s="17" t="s">
        <v>8</v>
      </c>
      <c r="E78" s="17" t="s">
        <v>200</v>
      </c>
      <c r="F78" s="17" t="s">
        <v>74</v>
      </c>
      <c r="G78" s="17" t="s">
        <v>11</v>
      </c>
      <c r="H78" s="22" t="s">
        <v>12</v>
      </c>
    </row>
    <row r="79" spans="1:8" x14ac:dyDescent="0.3">
      <c r="A79" s="21" t="s">
        <v>2080</v>
      </c>
      <c r="B79" s="17" t="s">
        <v>201</v>
      </c>
      <c r="C79" s="17">
        <v>29</v>
      </c>
      <c r="D79" s="17" t="s">
        <v>8</v>
      </c>
      <c r="E79" s="17" t="s">
        <v>202</v>
      </c>
      <c r="F79" s="17" t="s">
        <v>126</v>
      </c>
      <c r="G79" s="17" t="s">
        <v>11</v>
      </c>
      <c r="H79" s="22" t="s">
        <v>12</v>
      </c>
    </row>
    <row r="80" spans="1:8" x14ac:dyDescent="0.3">
      <c r="A80" s="21" t="s">
        <v>2730</v>
      </c>
      <c r="B80" s="17" t="s">
        <v>203</v>
      </c>
      <c r="C80" s="17">
        <v>21</v>
      </c>
      <c r="D80" s="17" t="s">
        <v>8</v>
      </c>
      <c r="E80" s="17" t="s">
        <v>204</v>
      </c>
      <c r="F80" s="17" t="s">
        <v>205</v>
      </c>
      <c r="G80" s="17" t="s">
        <v>11</v>
      </c>
      <c r="H80" s="22" t="s">
        <v>12</v>
      </c>
    </row>
    <row r="81" spans="1:8" x14ac:dyDescent="0.3">
      <c r="A81" s="21" t="s">
        <v>1401</v>
      </c>
      <c r="B81" s="17" t="s">
        <v>206</v>
      </c>
      <c r="C81" s="17">
        <v>22</v>
      </c>
      <c r="D81" s="17" t="s">
        <v>14</v>
      </c>
      <c r="E81" s="17" t="s">
        <v>207</v>
      </c>
      <c r="F81" s="17" t="s">
        <v>208</v>
      </c>
      <c r="G81" s="17" t="s">
        <v>11</v>
      </c>
      <c r="H81" s="22" t="s">
        <v>17</v>
      </c>
    </row>
    <row r="82" spans="1:8" x14ac:dyDescent="0.3">
      <c r="A82" s="21" t="s">
        <v>1510</v>
      </c>
      <c r="B82" s="17" t="s">
        <v>209</v>
      </c>
      <c r="C82" s="17">
        <v>61</v>
      </c>
      <c r="D82" s="17" t="s">
        <v>14</v>
      </c>
      <c r="E82" s="17" t="s">
        <v>210</v>
      </c>
      <c r="F82" s="17" t="s">
        <v>167</v>
      </c>
      <c r="G82" s="17" t="s">
        <v>11</v>
      </c>
      <c r="H82" s="22" t="s">
        <v>22</v>
      </c>
    </row>
    <row r="83" spans="1:8" x14ac:dyDescent="0.3">
      <c r="A83" s="21" t="s">
        <v>1768</v>
      </c>
      <c r="B83" s="17" t="s">
        <v>211</v>
      </c>
      <c r="C83" s="17">
        <v>34</v>
      </c>
      <c r="D83" s="17" t="s">
        <v>14</v>
      </c>
      <c r="E83" s="17" t="s">
        <v>212</v>
      </c>
      <c r="F83" s="17" t="s">
        <v>100</v>
      </c>
      <c r="G83" s="17" t="s">
        <v>11</v>
      </c>
      <c r="H83" s="22" t="s">
        <v>17</v>
      </c>
    </row>
    <row r="84" spans="1:8" x14ac:dyDescent="0.3">
      <c r="A84" s="21" t="s">
        <v>1898</v>
      </c>
      <c r="B84" s="17" t="s">
        <v>213</v>
      </c>
      <c r="C84" s="17">
        <v>53</v>
      </c>
      <c r="D84" s="17" t="s">
        <v>8</v>
      </c>
      <c r="E84" s="17" t="s">
        <v>214</v>
      </c>
      <c r="F84" s="17" t="s">
        <v>179</v>
      </c>
      <c r="G84" s="17" t="s">
        <v>11</v>
      </c>
      <c r="H84" s="22" t="s">
        <v>22</v>
      </c>
    </row>
    <row r="85" spans="1:8" x14ac:dyDescent="0.3">
      <c r="A85" s="21" t="s">
        <v>1886</v>
      </c>
      <c r="B85" s="17" t="s">
        <v>215</v>
      </c>
      <c r="C85" s="17">
        <v>48</v>
      </c>
      <c r="D85" s="17" t="s">
        <v>14</v>
      </c>
      <c r="E85" s="17" t="s">
        <v>216</v>
      </c>
      <c r="F85" s="17" t="s">
        <v>63</v>
      </c>
      <c r="G85" s="17" t="s">
        <v>11</v>
      </c>
      <c r="H85" s="22" t="s">
        <v>22</v>
      </c>
    </row>
    <row r="86" spans="1:8" x14ac:dyDescent="0.3">
      <c r="A86" s="21" t="s">
        <v>1478</v>
      </c>
      <c r="B86" s="17" t="s">
        <v>217</v>
      </c>
      <c r="C86" s="17">
        <v>26</v>
      </c>
      <c r="D86" s="17" t="s">
        <v>14</v>
      </c>
      <c r="E86" s="17" t="s">
        <v>218</v>
      </c>
      <c r="F86" s="17" t="s">
        <v>182</v>
      </c>
      <c r="G86" s="17" t="s">
        <v>11</v>
      </c>
      <c r="H86" s="22" t="s">
        <v>17</v>
      </c>
    </row>
    <row r="87" spans="1:8" x14ac:dyDescent="0.3">
      <c r="A87" s="21" t="s">
        <v>2033</v>
      </c>
      <c r="B87" s="17" t="s">
        <v>219</v>
      </c>
      <c r="C87" s="17">
        <v>36</v>
      </c>
      <c r="D87" s="17" t="s">
        <v>8</v>
      </c>
      <c r="E87" s="17" t="s">
        <v>220</v>
      </c>
      <c r="F87" s="17" t="s">
        <v>41</v>
      </c>
      <c r="G87" s="17" t="s">
        <v>11</v>
      </c>
      <c r="H87" s="22" t="s">
        <v>26</v>
      </c>
    </row>
    <row r="88" spans="1:8" x14ac:dyDescent="0.3">
      <c r="A88" s="21" t="s">
        <v>1459</v>
      </c>
      <c r="B88" s="17" t="s">
        <v>1262</v>
      </c>
      <c r="C88" s="17">
        <v>19</v>
      </c>
      <c r="D88" s="17" t="s">
        <v>14</v>
      </c>
      <c r="E88" s="17" t="s">
        <v>221</v>
      </c>
      <c r="F88" s="17" t="s">
        <v>222</v>
      </c>
      <c r="G88" s="17" t="s">
        <v>11</v>
      </c>
      <c r="H88" s="22" t="s">
        <v>12</v>
      </c>
    </row>
    <row r="89" spans="1:8" x14ac:dyDescent="0.3">
      <c r="A89" s="21" t="s">
        <v>1633</v>
      </c>
      <c r="B89" s="17" t="s">
        <v>1263</v>
      </c>
      <c r="C89" s="17">
        <v>58</v>
      </c>
      <c r="D89" s="17" t="s">
        <v>14</v>
      </c>
      <c r="E89" s="17" t="s">
        <v>223</v>
      </c>
      <c r="F89" s="17" t="s">
        <v>224</v>
      </c>
      <c r="G89" s="17" t="s">
        <v>11</v>
      </c>
      <c r="H89" s="22" t="s">
        <v>22</v>
      </c>
    </row>
    <row r="90" spans="1:8" x14ac:dyDescent="0.3">
      <c r="A90" s="21" t="s">
        <v>2007</v>
      </c>
      <c r="B90" s="17" t="s">
        <v>225</v>
      </c>
      <c r="C90" s="17">
        <v>58</v>
      </c>
      <c r="D90" s="17" t="s">
        <v>8</v>
      </c>
      <c r="E90" s="17" t="s">
        <v>226</v>
      </c>
      <c r="F90" s="17" t="s">
        <v>208</v>
      </c>
      <c r="G90" s="17" t="s">
        <v>11</v>
      </c>
      <c r="H90" s="22" t="s">
        <v>26</v>
      </c>
    </row>
    <row r="91" spans="1:8" x14ac:dyDescent="0.3">
      <c r="A91" s="21" t="s">
        <v>2115</v>
      </c>
      <c r="B91" s="17" t="s">
        <v>227</v>
      </c>
      <c r="C91" s="17">
        <v>43</v>
      </c>
      <c r="D91" s="17" t="s">
        <v>8</v>
      </c>
      <c r="E91" s="17" t="s">
        <v>228</v>
      </c>
      <c r="F91" s="17" t="s">
        <v>229</v>
      </c>
      <c r="G91" s="17" t="s">
        <v>11</v>
      </c>
      <c r="H91" s="22" t="s">
        <v>17</v>
      </c>
    </row>
    <row r="92" spans="1:8" x14ac:dyDescent="0.3">
      <c r="A92" s="21" t="s">
        <v>3303</v>
      </c>
      <c r="B92" s="17" t="s">
        <v>230</v>
      </c>
      <c r="C92" s="17">
        <v>58</v>
      </c>
      <c r="D92" s="17" t="s">
        <v>14</v>
      </c>
      <c r="E92" s="17" t="s">
        <v>231</v>
      </c>
      <c r="F92" s="17" t="s">
        <v>232</v>
      </c>
      <c r="G92" s="17" t="s">
        <v>11</v>
      </c>
      <c r="H92" s="22" t="s">
        <v>17</v>
      </c>
    </row>
    <row r="93" spans="1:8" x14ac:dyDescent="0.3">
      <c r="A93" s="21" t="s">
        <v>1789</v>
      </c>
      <c r="B93" s="17" t="s">
        <v>233</v>
      </c>
      <c r="C93" s="17">
        <v>29</v>
      </c>
      <c r="D93" s="17" t="s">
        <v>14</v>
      </c>
      <c r="E93" s="17" t="s">
        <v>234</v>
      </c>
      <c r="F93" s="17" t="s">
        <v>100</v>
      </c>
      <c r="G93" s="17" t="s">
        <v>11</v>
      </c>
      <c r="H93" s="22" t="s">
        <v>26</v>
      </c>
    </row>
    <row r="94" spans="1:8" x14ac:dyDescent="0.3">
      <c r="A94" s="21" t="s">
        <v>2310</v>
      </c>
      <c r="B94" s="17" t="s">
        <v>235</v>
      </c>
      <c r="C94" s="17">
        <v>44</v>
      </c>
      <c r="D94" s="17" t="s">
        <v>14</v>
      </c>
      <c r="E94" s="17" t="s">
        <v>236</v>
      </c>
      <c r="F94" s="17" t="s">
        <v>170</v>
      </c>
      <c r="G94" s="17" t="s">
        <v>11</v>
      </c>
      <c r="H94" s="22" t="s">
        <v>17</v>
      </c>
    </row>
    <row r="95" spans="1:8" x14ac:dyDescent="0.3">
      <c r="A95" s="21" t="s">
        <v>1708</v>
      </c>
      <c r="B95" s="17" t="s">
        <v>237</v>
      </c>
      <c r="C95" s="17">
        <v>28</v>
      </c>
      <c r="D95" s="17" t="s">
        <v>14</v>
      </c>
      <c r="E95" s="17" t="s">
        <v>238</v>
      </c>
      <c r="F95" s="17" t="s">
        <v>224</v>
      </c>
      <c r="G95" s="17" t="s">
        <v>11</v>
      </c>
      <c r="H95" s="22" t="s">
        <v>12</v>
      </c>
    </row>
    <row r="96" spans="1:8" x14ac:dyDescent="0.3">
      <c r="A96" s="21" t="s">
        <v>1404</v>
      </c>
      <c r="B96" s="17" t="s">
        <v>239</v>
      </c>
      <c r="C96" s="17">
        <v>43</v>
      </c>
      <c r="D96" s="17" t="s">
        <v>14</v>
      </c>
      <c r="E96" s="17" t="s">
        <v>240</v>
      </c>
      <c r="F96" s="17" t="s">
        <v>133</v>
      </c>
      <c r="G96" s="17" t="s">
        <v>11</v>
      </c>
      <c r="H96" s="22" t="s">
        <v>12</v>
      </c>
    </row>
    <row r="97" spans="1:8" x14ac:dyDescent="0.3">
      <c r="A97" s="21" t="s">
        <v>1505</v>
      </c>
      <c r="B97" s="17" t="s">
        <v>241</v>
      </c>
      <c r="C97" s="17">
        <v>62</v>
      </c>
      <c r="D97" s="17" t="s">
        <v>14</v>
      </c>
      <c r="E97" s="17" t="s">
        <v>242</v>
      </c>
      <c r="F97" s="17" t="s">
        <v>46</v>
      </c>
      <c r="G97" s="17" t="s">
        <v>11</v>
      </c>
      <c r="H97" s="22" t="s">
        <v>17</v>
      </c>
    </row>
    <row r="98" spans="1:8" x14ac:dyDescent="0.3">
      <c r="A98" s="21" t="s">
        <v>1850</v>
      </c>
      <c r="B98" s="17" t="s">
        <v>243</v>
      </c>
      <c r="C98" s="17">
        <v>30</v>
      </c>
      <c r="D98" s="17" t="s">
        <v>14</v>
      </c>
      <c r="E98" s="17" t="s">
        <v>244</v>
      </c>
      <c r="F98" s="17" t="s">
        <v>232</v>
      </c>
      <c r="G98" s="17" t="s">
        <v>11</v>
      </c>
      <c r="H98" s="22" t="s">
        <v>17</v>
      </c>
    </row>
    <row r="99" spans="1:8" x14ac:dyDescent="0.3">
      <c r="A99" s="21" t="s">
        <v>1611</v>
      </c>
      <c r="B99" s="17" t="s">
        <v>245</v>
      </c>
      <c r="C99" s="17">
        <v>36</v>
      </c>
      <c r="D99" s="17" t="s">
        <v>8</v>
      </c>
      <c r="E99" s="17" t="s">
        <v>246</v>
      </c>
      <c r="F99" s="17" t="s">
        <v>32</v>
      </c>
      <c r="G99" s="17" t="s">
        <v>11</v>
      </c>
      <c r="H99" s="22" t="s">
        <v>26</v>
      </c>
    </row>
    <row r="100" spans="1:8" x14ac:dyDescent="0.3">
      <c r="A100" s="21" t="s">
        <v>2183</v>
      </c>
      <c r="B100" s="17" t="s">
        <v>247</v>
      </c>
      <c r="C100" s="17">
        <v>24</v>
      </c>
      <c r="D100" s="17" t="s">
        <v>8</v>
      </c>
      <c r="E100" s="17" t="s">
        <v>248</v>
      </c>
      <c r="F100" s="17" t="s">
        <v>120</v>
      </c>
      <c r="G100" s="17" t="s">
        <v>11</v>
      </c>
      <c r="H100" s="22" t="s">
        <v>12</v>
      </c>
    </row>
    <row r="101" spans="1:8" x14ac:dyDescent="0.3">
      <c r="A101" s="21" t="s">
        <v>1844</v>
      </c>
      <c r="B101" s="17" t="s">
        <v>249</v>
      </c>
      <c r="C101" s="17">
        <v>35</v>
      </c>
      <c r="D101" s="17" t="s">
        <v>8</v>
      </c>
      <c r="E101" s="17" t="s">
        <v>250</v>
      </c>
      <c r="F101" s="17" t="s">
        <v>170</v>
      </c>
      <c r="G101" s="17" t="s">
        <v>11</v>
      </c>
      <c r="H101" s="22" t="s">
        <v>26</v>
      </c>
    </row>
    <row r="102" spans="1:8" x14ac:dyDescent="0.3">
      <c r="A102" s="21" t="s">
        <v>2304</v>
      </c>
      <c r="B102" s="17" t="s">
        <v>251</v>
      </c>
      <c r="C102" s="17">
        <v>53</v>
      </c>
      <c r="D102" s="17" t="s">
        <v>14</v>
      </c>
      <c r="E102" s="17" t="s">
        <v>252</v>
      </c>
      <c r="F102" s="17" t="s">
        <v>253</v>
      </c>
      <c r="G102" s="17" t="s">
        <v>11</v>
      </c>
      <c r="H102" s="22" t="s">
        <v>17</v>
      </c>
    </row>
    <row r="103" spans="1:8" x14ac:dyDescent="0.3">
      <c r="A103" s="21" t="s">
        <v>1931</v>
      </c>
      <c r="B103" s="17" t="s">
        <v>254</v>
      </c>
      <c r="C103" s="17">
        <v>29</v>
      </c>
      <c r="D103" s="17" t="s">
        <v>8</v>
      </c>
      <c r="E103" s="17" t="s">
        <v>255</v>
      </c>
      <c r="F103" s="17" t="s">
        <v>89</v>
      </c>
      <c r="G103" s="17" t="s">
        <v>11</v>
      </c>
      <c r="H103" s="22" t="s">
        <v>12</v>
      </c>
    </row>
    <row r="104" spans="1:8" x14ac:dyDescent="0.3">
      <c r="A104" s="21" t="s">
        <v>2074</v>
      </c>
      <c r="B104" s="17" t="s">
        <v>256</v>
      </c>
      <c r="C104" s="17">
        <v>34</v>
      </c>
      <c r="D104" s="17" t="s">
        <v>14</v>
      </c>
      <c r="E104" s="17" t="s">
        <v>257</v>
      </c>
      <c r="F104" s="17" t="s">
        <v>41</v>
      </c>
      <c r="G104" s="17" t="s">
        <v>11</v>
      </c>
      <c r="H104" s="22" t="s">
        <v>22</v>
      </c>
    </row>
    <row r="105" spans="1:8" x14ac:dyDescent="0.3">
      <c r="A105" s="21" t="s">
        <v>1910</v>
      </c>
      <c r="B105" s="17" t="s">
        <v>258</v>
      </c>
      <c r="C105" s="17">
        <v>21</v>
      </c>
      <c r="D105" s="17" t="s">
        <v>8</v>
      </c>
      <c r="E105" s="17" t="s">
        <v>259</v>
      </c>
      <c r="F105" s="17" t="s">
        <v>123</v>
      </c>
      <c r="G105" s="17" t="s">
        <v>11</v>
      </c>
      <c r="H105" s="22" t="s">
        <v>22</v>
      </c>
    </row>
    <row r="106" spans="1:8" x14ac:dyDescent="0.3">
      <c r="A106" s="21" t="s">
        <v>2061</v>
      </c>
      <c r="B106" s="17" t="s">
        <v>260</v>
      </c>
      <c r="C106" s="17">
        <v>64</v>
      </c>
      <c r="D106" s="17" t="s">
        <v>8</v>
      </c>
      <c r="E106" s="17" t="s">
        <v>261</v>
      </c>
      <c r="F106" s="17" t="s">
        <v>63</v>
      </c>
      <c r="G106" s="17" t="s">
        <v>11</v>
      </c>
      <c r="H106" s="22" t="s">
        <v>26</v>
      </c>
    </row>
    <row r="107" spans="1:8" x14ac:dyDescent="0.3">
      <c r="A107" s="21" t="s">
        <v>1644</v>
      </c>
      <c r="B107" s="17" t="s">
        <v>262</v>
      </c>
      <c r="C107" s="17">
        <v>50</v>
      </c>
      <c r="D107" s="17" t="s">
        <v>14</v>
      </c>
      <c r="E107" s="17" t="s">
        <v>263</v>
      </c>
      <c r="F107" s="17" t="s">
        <v>179</v>
      </c>
      <c r="G107" s="17" t="s">
        <v>11</v>
      </c>
      <c r="H107" s="22" t="s">
        <v>12</v>
      </c>
    </row>
    <row r="108" spans="1:8" x14ac:dyDescent="0.3">
      <c r="A108" s="21" t="s">
        <v>3454</v>
      </c>
      <c r="B108" s="17" t="s">
        <v>264</v>
      </c>
      <c r="C108" s="17">
        <v>53</v>
      </c>
      <c r="D108" s="17" t="s">
        <v>14</v>
      </c>
      <c r="E108" s="17" t="s">
        <v>265</v>
      </c>
      <c r="F108" s="17" t="s">
        <v>156</v>
      </c>
      <c r="G108" s="17" t="s">
        <v>11</v>
      </c>
      <c r="H108" s="22" t="s">
        <v>22</v>
      </c>
    </row>
    <row r="109" spans="1:8" x14ac:dyDescent="0.3">
      <c r="A109" s="21" t="s">
        <v>1856</v>
      </c>
      <c r="B109" s="17" t="s">
        <v>266</v>
      </c>
      <c r="C109" s="17">
        <v>62</v>
      </c>
      <c r="D109" s="17" t="s">
        <v>14</v>
      </c>
      <c r="E109" s="17" t="s">
        <v>267</v>
      </c>
      <c r="F109" s="17" t="s">
        <v>16</v>
      </c>
      <c r="G109" s="17" t="s">
        <v>11</v>
      </c>
      <c r="H109" s="22" t="s">
        <v>17</v>
      </c>
    </row>
    <row r="110" spans="1:8" x14ac:dyDescent="0.3">
      <c r="A110" s="21" t="s">
        <v>1746</v>
      </c>
      <c r="B110" s="17" t="s">
        <v>268</v>
      </c>
      <c r="C110" s="17">
        <v>38</v>
      </c>
      <c r="D110" s="17" t="s">
        <v>8</v>
      </c>
      <c r="E110" s="17" t="s">
        <v>269</v>
      </c>
      <c r="F110" s="17" t="s">
        <v>38</v>
      </c>
      <c r="G110" s="17" t="s">
        <v>11</v>
      </c>
      <c r="H110" s="22" t="s">
        <v>22</v>
      </c>
    </row>
    <row r="111" spans="1:8" x14ac:dyDescent="0.3">
      <c r="A111" s="21" t="s">
        <v>2787</v>
      </c>
      <c r="B111" s="17" t="s">
        <v>270</v>
      </c>
      <c r="C111" s="17">
        <v>27</v>
      </c>
      <c r="D111" s="17" t="s">
        <v>8</v>
      </c>
      <c r="E111" s="17" t="s">
        <v>271</v>
      </c>
      <c r="F111" s="17" t="s">
        <v>35</v>
      </c>
      <c r="G111" s="17" t="s">
        <v>11</v>
      </c>
      <c r="H111" s="22" t="s">
        <v>26</v>
      </c>
    </row>
    <row r="112" spans="1:8" x14ac:dyDescent="0.3">
      <c r="A112" s="21" t="s">
        <v>2662</v>
      </c>
      <c r="B112" s="17" t="s">
        <v>272</v>
      </c>
      <c r="C112" s="17">
        <v>40</v>
      </c>
      <c r="D112" s="17" t="s">
        <v>14</v>
      </c>
      <c r="E112" s="17" t="s">
        <v>273</v>
      </c>
      <c r="F112" s="17" t="s">
        <v>104</v>
      </c>
      <c r="G112" s="17" t="s">
        <v>11</v>
      </c>
      <c r="H112" s="22" t="s">
        <v>12</v>
      </c>
    </row>
    <row r="113" spans="1:8" x14ac:dyDescent="0.3">
      <c r="A113" s="21" t="s">
        <v>3792</v>
      </c>
      <c r="B113" s="17" t="s">
        <v>274</v>
      </c>
      <c r="C113" s="17">
        <v>18</v>
      </c>
      <c r="D113" s="17" t="s">
        <v>14</v>
      </c>
      <c r="E113" s="17" t="s">
        <v>275</v>
      </c>
      <c r="F113" s="17" t="s">
        <v>100</v>
      </c>
      <c r="G113" s="17" t="s">
        <v>11</v>
      </c>
      <c r="H113" s="22" t="s">
        <v>17</v>
      </c>
    </row>
    <row r="114" spans="1:8" x14ac:dyDescent="0.3">
      <c r="A114" s="21" t="s">
        <v>3209</v>
      </c>
      <c r="B114" s="17" t="s">
        <v>276</v>
      </c>
      <c r="C114" s="17">
        <v>27</v>
      </c>
      <c r="D114" s="17" t="s">
        <v>14</v>
      </c>
      <c r="E114" s="17" t="s">
        <v>277</v>
      </c>
      <c r="F114" s="17" t="s">
        <v>115</v>
      </c>
      <c r="G114" s="17" t="s">
        <v>11</v>
      </c>
      <c r="H114" s="22" t="s">
        <v>26</v>
      </c>
    </row>
    <row r="115" spans="1:8" x14ac:dyDescent="0.3">
      <c r="A115" s="21" t="s">
        <v>1693</v>
      </c>
      <c r="B115" s="17" t="s">
        <v>278</v>
      </c>
      <c r="C115" s="17">
        <v>51</v>
      </c>
      <c r="D115" s="17" t="s">
        <v>8</v>
      </c>
      <c r="E115" s="17" t="s">
        <v>279</v>
      </c>
      <c r="F115" s="17" t="s">
        <v>167</v>
      </c>
      <c r="G115" s="17" t="s">
        <v>11</v>
      </c>
      <c r="H115" s="22" t="s">
        <v>12</v>
      </c>
    </row>
    <row r="116" spans="1:8" x14ac:dyDescent="0.3">
      <c r="A116" s="21" t="s">
        <v>2173</v>
      </c>
      <c r="B116" s="17" t="s">
        <v>280</v>
      </c>
      <c r="C116" s="17">
        <v>30</v>
      </c>
      <c r="D116" s="17" t="s">
        <v>8</v>
      </c>
      <c r="E116" s="17" t="s">
        <v>281</v>
      </c>
      <c r="F116" s="17" t="s">
        <v>133</v>
      </c>
      <c r="G116" s="17" t="s">
        <v>11</v>
      </c>
      <c r="H116" s="22" t="s">
        <v>22</v>
      </c>
    </row>
    <row r="117" spans="1:8" x14ac:dyDescent="0.3">
      <c r="A117" s="21" t="s">
        <v>1559</v>
      </c>
      <c r="B117" s="17" t="s">
        <v>282</v>
      </c>
      <c r="C117" s="17">
        <v>53</v>
      </c>
      <c r="D117" s="17" t="s">
        <v>14</v>
      </c>
      <c r="E117" s="17" t="s">
        <v>283</v>
      </c>
      <c r="F117" s="17" t="s">
        <v>16</v>
      </c>
      <c r="G117" s="17" t="s">
        <v>11</v>
      </c>
      <c r="H117" s="22" t="s">
        <v>17</v>
      </c>
    </row>
    <row r="118" spans="1:8" x14ac:dyDescent="0.3">
      <c r="A118" s="21" t="s">
        <v>1357</v>
      </c>
      <c r="B118" s="17" t="s">
        <v>284</v>
      </c>
      <c r="C118" s="17">
        <v>18</v>
      </c>
      <c r="D118" s="17" t="s">
        <v>14</v>
      </c>
      <c r="E118" s="17" t="s">
        <v>285</v>
      </c>
      <c r="F118" s="17" t="s">
        <v>156</v>
      </c>
      <c r="G118" s="17" t="s">
        <v>11</v>
      </c>
      <c r="H118" s="22" t="s">
        <v>17</v>
      </c>
    </row>
    <row r="119" spans="1:8" x14ac:dyDescent="0.3">
      <c r="A119" s="21" t="s">
        <v>2433</v>
      </c>
      <c r="B119" s="17" t="s">
        <v>286</v>
      </c>
      <c r="C119" s="17">
        <v>21</v>
      </c>
      <c r="D119" s="17" t="s">
        <v>14</v>
      </c>
      <c r="E119" s="17" t="s">
        <v>287</v>
      </c>
      <c r="F119" s="17" t="s">
        <v>58</v>
      </c>
      <c r="G119" s="17" t="s">
        <v>11</v>
      </c>
      <c r="H119" s="22" t="s">
        <v>17</v>
      </c>
    </row>
    <row r="120" spans="1:8" x14ac:dyDescent="0.3">
      <c r="A120" s="21" t="s">
        <v>1925</v>
      </c>
      <c r="B120" s="17" t="s">
        <v>288</v>
      </c>
      <c r="C120" s="17">
        <v>36</v>
      </c>
      <c r="D120" s="17" t="s">
        <v>8</v>
      </c>
      <c r="E120" s="17" t="s">
        <v>289</v>
      </c>
      <c r="F120" s="17" t="s">
        <v>55</v>
      </c>
      <c r="G120" s="17" t="s">
        <v>11</v>
      </c>
      <c r="H120" s="22" t="s">
        <v>17</v>
      </c>
    </row>
    <row r="121" spans="1:8" x14ac:dyDescent="0.3">
      <c r="A121" s="21" t="s">
        <v>1630</v>
      </c>
      <c r="B121" s="17" t="s">
        <v>290</v>
      </c>
      <c r="C121" s="17">
        <v>40</v>
      </c>
      <c r="D121" s="17" t="s">
        <v>8</v>
      </c>
      <c r="E121" s="17" t="s">
        <v>291</v>
      </c>
      <c r="F121" s="17" t="s">
        <v>170</v>
      </c>
      <c r="G121" s="17" t="s">
        <v>11</v>
      </c>
      <c r="H121" s="22" t="s">
        <v>22</v>
      </c>
    </row>
    <row r="122" spans="1:8" x14ac:dyDescent="0.3">
      <c r="A122" s="21" t="s">
        <v>2095</v>
      </c>
      <c r="B122" s="17" t="s">
        <v>292</v>
      </c>
      <c r="C122" s="17">
        <v>44</v>
      </c>
      <c r="D122" s="17" t="s">
        <v>14</v>
      </c>
      <c r="E122" s="17" t="s">
        <v>1264</v>
      </c>
      <c r="F122" s="17" t="s">
        <v>41</v>
      </c>
      <c r="G122" s="17" t="s">
        <v>11</v>
      </c>
      <c r="H122" s="22" t="s">
        <v>17</v>
      </c>
    </row>
    <row r="123" spans="1:8" x14ac:dyDescent="0.3">
      <c r="A123" s="21" t="s">
        <v>2743</v>
      </c>
      <c r="B123" s="17" t="s">
        <v>293</v>
      </c>
      <c r="C123" s="17">
        <v>62</v>
      </c>
      <c r="D123" s="17" t="s">
        <v>8</v>
      </c>
      <c r="E123" s="17" t="s">
        <v>294</v>
      </c>
      <c r="F123" s="17" t="s">
        <v>76</v>
      </c>
      <c r="G123" s="17" t="s">
        <v>11</v>
      </c>
      <c r="H123" s="22" t="s">
        <v>17</v>
      </c>
    </row>
    <row r="124" spans="1:8" x14ac:dyDescent="0.3">
      <c r="A124" s="21" t="s">
        <v>2602</v>
      </c>
      <c r="B124" s="17" t="s">
        <v>295</v>
      </c>
      <c r="C124" s="17">
        <v>50</v>
      </c>
      <c r="D124" s="17" t="s">
        <v>8</v>
      </c>
      <c r="E124" s="17" t="s">
        <v>296</v>
      </c>
      <c r="F124" s="17" t="s">
        <v>10</v>
      </c>
      <c r="G124" s="17" t="s">
        <v>11</v>
      </c>
      <c r="H124" s="22" t="s">
        <v>17</v>
      </c>
    </row>
    <row r="125" spans="1:8" x14ac:dyDescent="0.3">
      <c r="A125" s="21" t="s">
        <v>2336</v>
      </c>
      <c r="B125" s="17" t="s">
        <v>297</v>
      </c>
      <c r="C125" s="17">
        <v>40</v>
      </c>
      <c r="D125" s="17" t="s">
        <v>8</v>
      </c>
      <c r="E125" s="17" t="s">
        <v>298</v>
      </c>
      <c r="F125" s="17" t="s">
        <v>191</v>
      </c>
      <c r="G125" s="17" t="s">
        <v>11</v>
      </c>
      <c r="H125" s="22" t="s">
        <v>26</v>
      </c>
    </row>
    <row r="126" spans="1:8" x14ac:dyDescent="0.3">
      <c r="A126" s="21" t="s">
        <v>2526</v>
      </c>
      <c r="B126" s="17" t="s">
        <v>299</v>
      </c>
      <c r="C126" s="17">
        <v>26</v>
      </c>
      <c r="D126" s="17" t="s">
        <v>8</v>
      </c>
      <c r="E126" s="17" t="s">
        <v>300</v>
      </c>
      <c r="F126" s="17" t="s">
        <v>140</v>
      </c>
      <c r="G126" s="17" t="s">
        <v>11</v>
      </c>
      <c r="H126" s="22" t="s">
        <v>22</v>
      </c>
    </row>
    <row r="127" spans="1:8" x14ac:dyDescent="0.3">
      <c r="A127" s="21" t="s">
        <v>2099</v>
      </c>
      <c r="B127" s="17" t="s">
        <v>301</v>
      </c>
      <c r="C127" s="17">
        <v>64</v>
      </c>
      <c r="D127" s="17" t="s">
        <v>14</v>
      </c>
      <c r="E127" s="17" t="s">
        <v>302</v>
      </c>
      <c r="F127" s="17" t="s">
        <v>303</v>
      </c>
      <c r="G127" s="17" t="s">
        <v>11</v>
      </c>
      <c r="H127" s="22" t="s">
        <v>17</v>
      </c>
    </row>
    <row r="128" spans="1:8" x14ac:dyDescent="0.3">
      <c r="A128" s="21" t="s">
        <v>1525</v>
      </c>
      <c r="B128" s="17" t="s">
        <v>304</v>
      </c>
      <c r="C128" s="17">
        <v>62</v>
      </c>
      <c r="D128" s="17" t="s">
        <v>14</v>
      </c>
      <c r="E128" s="17" t="s">
        <v>305</v>
      </c>
      <c r="F128" s="17" t="s">
        <v>100</v>
      </c>
      <c r="G128" s="17" t="s">
        <v>11</v>
      </c>
      <c r="H128" s="22" t="s">
        <v>12</v>
      </c>
    </row>
    <row r="129" spans="1:8" x14ac:dyDescent="0.3">
      <c r="A129" s="21" t="s">
        <v>2203</v>
      </c>
      <c r="B129" s="17" t="s">
        <v>306</v>
      </c>
      <c r="C129" s="17">
        <v>39</v>
      </c>
      <c r="D129" s="17" t="s">
        <v>8</v>
      </c>
      <c r="E129" s="17" t="s">
        <v>307</v>
      </c>
      <c r="F129" s="17" t="s">
        <v>126</v>
      </c>
      <c r="G129" s="17" t="s">
        <v>11</v>
      </c>
      <c r="H129" s="22" t="s">
        <v>17</v>
      </c>
    </row>
    <row r="130" spans="1:8" x14ac:dyDescent="0.3">
      <c r="A130" s="21" t="s">
        <v>1762</v>
      </c>
      <c r="B130" s="17" t="s">
        <v>308</v>
      </c>
      <c r="C130" s="17">
        <v>45</v>
      </c>
      <c r="D130" s="17" t="s">
        <v>8</v>
      </c>
      <c r="E130" s="17" t="s">
        <v>309</v>
      </c>
      <c r="F130" s="17" t="s">
        <v>208</v>
      </c>
      <c r="G130" s="17" t="s">
        <v>11</v>
      </c>
      <c r="H130" s="22" t="s">
        <v>26</v>
      </c>
    </row>
    <row r="131" spans="1:8" x14ac:dyDescent="0.3">
      <c r="A131" s="21" t="s">
        <v>2215</v>
      </c>
      <c r="B131" s="17" t="s">
        <v>310</v>
      </c>
      <c r="C131" s="17">
        <v>43</v>
      </c>
      <c r="D131" s="17" t="s">
        <v>14</v>
      </c>
      <c r="E131" s="17" t="s">
        <v>311</v>
      </c>
      <c r="F131" s="17" t="s">
        <v>32</v>
      </c>
      <c r="G131" s="17" t="s">
        <v>11</v>
      </c>
      <c r="H131" s="22" t="s">
        <v>26</v>
      </c>
    </row>
    <row r="132" spans="1:8" x14ac:dyDescent="0.3">
      <c r="A132" s="21" t="s">
        <v>2574</v>
      </c>
      <c r="B132" s="17" t="s">
        <v>312</v>
      </c>
      <c r="C132" s="17">
        <v>29</v>
      </c>
      <c r="D132" s="17" t="s">
        <v>8</v>
      </c>
      <c r="E132" s="17" t="s">
        <v>1265</v>
      </c>
      <c r="F132" s="17" t="s">
        <v>123</v>
      </c>
      <c r="G132" s="17" t="s">
        <v>11</v>
      </c>
      <c r="H132" s="22" t="s">
        <v>17</v>
      </c>
    </row>
    <row r="133" spans="1:8" x14ac:dyDescent="0.3">
      <c r="A133" s="21" t="s">
        <v>1602</v>
      </c>
      <c r="B133" s="17" t="s">
        <v>313</v>
      </c>
      <c r="C133" s="17">
        <v>34</v>
      </c>
      <c r="D133" s="17" t="s">
        <v>14</v>
      </c>
      <c r="E133" s="17" t="s">
        <v>314</v>
      </c>
      <c r="F133" s="17" t="s">
        <v>19</v>
      </c>
      <c r="G133" s="17" t="s">
        <v>11</v>
      </c>
      <c r="H133" s="22" t="s">
        <v>22</v>
      </c>
    </row>
    <row r="134" spans="1:8" x14ac:dyDescent="0.3">
      <c r="A134" s="21" t="s">
        <v>3588</v>
      </c>
      <c r="B134" s="17" t="s">
        <v>315</v>
      </c>
      <c r="C134" s="17">
        <v>57</v>
      </c>
      <c r="D134" s="17" t="s">
        <v>14</v>
      </c>
      <c r="E134" s="17" t="s">
        <v>316</v>
      </c>
      <c r="F134" s="17" t="s">
        <v>21</v>
      </c>
      <c r="G134" s="17" t="s">
        <v>11</v>
      </c>
      <c r="H134" s="22" t="s">
        <v>12</v>
      </c>
    </row>
    <row r="135" spans="1:8" x14ac:dyDescent="0.3">
      <c r="A135" s="21" t="s">
        <v>2031</v>
      </c>
      <c r="B135" s="17" t="s">
        <v>317</v>
      </c>
      <c r="C135" s="17">
        <v>62</v>
      </c>
      <c r="D135" s="17" t="s">
        <v>14</v>
      </c>
      <c r="E135" s="17" t="s">
        <v>318</v>
      </c>
      <c r="F135" s="17" t="s">
        <v>179</v>
      </c>
      <c r="G135" s="17" t="s">
        <v>11</v>
      </c>
      <c r="H135" s="22" t="s">
        <v>22</v>
      </c>
    </row>
    <row r="136" spans="1:8" x14ac:dyDescent="0.3">
      <c r="A136" s="21" t="s">
        <v>1933</v>
      </c>
      <c r="B136" s="17" t="s">
        <v>319</v>
      </c>
      <c r="C136" s="17">
        <v>54</v>
      </c>
      <c r="D136" s="17" t="s">
        <v>8</v>
      </c>
      <c r="E136" s="17" t="s">
        <v>320</v>
      </c>
      <c r="F136" s="17" t="s">
        <v>58</v>
      </c>
      <c r="G136" s="17" t="s">
        <v>11</v>
      </c>
      <c r="H136" s="22" t="s">
        <v>12</v>
      </c>
    </row>
    <row r="137" spans="1:8" x14ac:dyDescent="0.3">
      <c r="A137" s="21" t="s">
        <v>1803</v>
      </c>
      <c r="B137" s="17" t="s">
        <v>321</v>
      </c>
      <c r="C137" s="17">
        <v>33</v>
      </c>
      <c r="D137" s="17" t="s">
        <v>14</v>
      </c>
      <c r="E137" s="17" t="s">
        <v>322</v>
      </c>
      <c r="F137" s="17" t="s">
        <v>115</v>
      </c>
      <c r="G137" s="17" t="s">
        <v>11</v>
      </c>
      <c r="H137" s="22" t="s">
        <v>17</v>
      </c>
    </row>
    <row r="138" spans="1:8" x14ac:dyDescent="0.3">
      <c r="A138" s="21" t="s">
        <v>1906</v>
      </c>
      <c r="B138" s="17" t="s">
        <v>323</v>
      </c>
      <c r="C138" s="17">
        <v>29</v>
      </c>
      <c r="D138" s="17" t="s">
        <v>8</v>
      </c>
      <c r="E138" s="17" t="s">
        <v>324</v>
      </c>
      <c r="F138" s="17" t="s">
        <v>55</v>
      </c>
      <c r="G138" s="17" t="s">
        <v>11</v>
      </c>
      <c r="H138" s="22" t="s">
        <v>26</v>
      </c>
    </row>
    <row r="139" spans="1:8" x14ac:dyDescent="0.3">
      <c r="A139" s="21" t="s">
        <v>3764</v>
      </c>
      <c r="B139" s="17" t="s">
        <v>325</v>
      </c>
      <c r="C139" s="17">
        <v>55</v>
      </c>
      <c r="D139" s="17" t="s">
        <v>14</v>
      </c>
      <c r="E139" s="17" t="s">
        <v>326</v>
      </c>
      <c r="F139" s="17" t="s">
        <v>21</v>
      </c>
      <c r="G139" s="17" t="s">
        <v>11</v>
      </c>
      <c r="H139" s="22" t="s">
        <v>17</v>
      </c>
    </row>
    <row r="140" spans="1:8" x14ac:dyDescent="0.3">
      <c r="A140" s="21" t="s">
        <v>1793</v>
      </c>
      <c r="B140" s="17" t="s">
        <v>327</v>
      </c>
      <c r="C140" s="17">
        <v>43</v>
      </c>
      <c r="D140" s="17" t="s">
        <v>8</v>
      </c>
      <c r="E140" s="17" t="s">
        <v>277</v>
      </c>
      <c r="F140" s="17" t="s">
        <v>205</v>
      </c>
      <c r="G140" s="17" t="s">
        <v>11</v>
      </c>
      <c r="H140" s="22" t="s">
        <v>12</v>
      </c>
    </row>
    <row r="141" spans="1:8" x14ac:dyDescent="0.3">
      <c r="A141" s="21" t="s">
        <v>2534</v>
      </c>
      <c r="B141" s="17" t="s">
        <v>328</v>
      </c>
      <c r="C141" s="17">
        <v>32</v>
      </c>
      <c r="D141" s="17" t="s">
        <v>8</v>
      </c>
      <c r="E141" s="17" t="s">
        <v>329</v>
      </c>
      <c r="F141" s="17" t="s">
        <v>89</v>
      </c>
      <c r="G141" s="17" t="s">
        <v>11</v>
      </c>
      <c r="H141" s="22" t="s">
        <v>22</v>
      </c>
    </row>
    <row r="142" spans="1:8" x14ac:dyDescent="0.3">
      <c r="A142" s="21" t="s">
        <v>2833</v>
      </c>
      <c r="B142" s="17" t="s">
        <v>330</v>
      </c>
      <c r="C142" s="17">
        <v>63</v>
      </c>
      <c r="D142" s="17" t="s">
        <v>14</v>
      </c>
      <c r="E142" s="17" t="s">
        <v>331</v>
      </c>
      <c r="F142" s="17" t="s">
        <v>41</v>
      </c>
      <c r="G142" s="17" t="s">
        <v>11</v>
      </c>
      <c r="H142" s="22" t="s">
        <v>12</v>
      </c>
    </row>
    <row r="143" spans="1:8" x14ac:dyDescent="0.3">
      <c r="A143" s="21" t="s">
        <v>1920</v>
      </c>
      <c r="B143" s="17" t="s">
        <v>332</v>
      </c>
      <c r="C143" s="17">
        <v>30</v>
      </c>
      <c r="D143" s="17" t="s">
        <v>8</v>
      </c>
      <c r="E143" s="17" t="s">
        <v>333</v>
      </c>
      <c r="F143" s="17" t="s">
        <v>25</v>
      </c>
      <c r="G143" s="17" t="s">
        <v>11</v>
      </c>
      <c r="H143" s="22" t="s">
        <v>22</v>
      </c>
    </row>
    <row r="144" spans="1:8" x14ac:dyDescent="0.3">
      <c r="A144" s="21" t="s">
        <v>1498</v>
      </c>
      <c r="B144" s="17" t="s">
        <v>334</v>
      </c>
      <c r="C144" s="17">
        <v>37</v>
      </c>
      <c r="D144" s="17" t="s">
        <v>8</v>
      </c>
      <c r="E144" s="17" t="s">
        <v>335</v>
      </c>
      <c r="F144" s="17" t="s">
        <v>52</v>
      </c>
      <c r="G144" s="17" t="s">
        <v>11</v>
      </c>
      <c r="H144" s="22" t="s">
        <v>22</v>
      </c>
    </row>
    <row r="145" spans="1:8" x14ac:dyDescent="0.3">
      <c r="A145" s="21" t="s">
        <v>1583</v>
      </c>
      <c r="B145" s="17" t="s">
        <v>336</v>
      </c>
      <c r="C145" s="17">
        <v>46</v>
      </c>
      <c r="D145" s="17" t="s">
        <v>8</v>
      </c>
      <c r="E145" s="17" t="s">
        <v>337</v>
      </c>
      <c r="F145" s="17" t="s">
        <v>19</v>
      </c>
      <c r="G145" s="17" t="s">
        <v>11</v>
      </c>
      <c r="H145" s="22" t="s">
        <v>22</v>
      </c>
    </row>
    <row r="146" spans="1:8" x14ac:dyDescent="0.3">
      <c r="A146" s="21" t="s">
        <v>1410</v>
      </c>
      <c r="B146" s="17" t="s">
        <v>338</v>
      </c>
      <c r="C146" s="17">
        <v>62</v>
      </c>
      <c r="D146" s="17" t="s">
        <v>14</v>
      </c>
      <c r="E146" s="17" t="s">
        <v>339</v>
      </c>
      <c r="F146" s="17" t="s">
        <v>133</v>
      </c>
      <c r="G146" s="17" t="s">
        <v>11</v>
      </c>
      <c r="H146" s="22" t="s">
        <v>22</v>
      </c>
    </row>
    <row r="147" spans="1:8" x14ac:dyDescent="0.3">
      <c r="A147" s="21" t="s">
        <v>2160</v>
      </c>
      <c r="B147" s="17" t="s">
        <v>340</v>
      </c>
      <c r="C147" s="17">
        <v>46</v>
      </c>
      <c r="D147" s="17" t="s">
        <v>8</v>
      </c>
      <c r="E147" s="17" t="s">
        <v>341</v>
      </c>
      <c r="F147" s="17" t="s">
        <v>182</v>
      </c>
      <c r="G147" s="17" t="s">
        <v>11</v>
      </c>
      <c r="H147" s="22" t="s">
        <v>17</v>
      </c>
    </row>
    <row r="148" spans="1:8" x14ac:dyDescent="0.3">
      <c r="A148" s="21" t="s">
        <v>2265</v>
      </c>
      <c r="B148" s="17" t="s">
        <v>342</v>
      </c>
      <c r="C148" s="17">
        <v>32</v>
      </c>
      <c r="D148" s="17" t="s">
        <v>14</v>
      </c>
      <c r="E148" s="17" t="s">
        <v>343</v>
      </c>
      <c r="F148" s="17" t="s">
        <v>224</v>
      </c>
      <c r="G148" s="17" t="s">
        <v>11</v>
      </c>
      <c r="H148" s="22" t="s">
        <v>12</v>
      </c>
    </row>
    <row r="149" spans="1:8" x14ac:dyDescent="0.3">
      <c r="A149" s="21" t="s">
        <v>2391</v>
      </c>
      <c r="B149" s="17" t="s">
        <v>344</v>
      </c>
      <c r="C149" s="17">
        <v>49</v>
      </c>
      <c r="D149" s="17" t="s">
        <v>14</v>
      </c>
      <c r="E149" s="17" t="s">
        <v>345</v>
      </c>
      <c r="F149" s="17" t="s">
        <v>120</v>
      </c>
      <c r="G149" s="17" t="s">
        <v>11</v>
      </c>
      <c r="H149" s="22" t="s">
        <v>17</v>
      </c>
    </row>
    <row r="150" spans="1:8" x14ac:dyDescent="0.3">
      <c r="A150" s="21" t="s">
        <v>1437</v>
      </c>
      <c r="B150" s="17" t="s">
        <v>346</v>
      </c>
      <c r="C150" s="17">
        <v>42</v>
      </c>
      <c r="D150" s="17" t="s">
        <v>14</v>
      </c>
      <c r="E150" s="17" t="s">
        <v>347</v>
      </c>
      <c r="F150" s="17" t="s">
        <v>229</v>
      </c>
      <c r="G150" s="17" t="s">
        <v>11</v>
      </c>
      <c r="H150" s="22" t="s">
        <v>22</v>
      </c>
    </row>
    <row r="151" spans="1:8" x14ac:dyDescent="0.3">
      <c r="A151" s="21" t="s">
        <v>2363</v>
      </c>
      <c r="B151" s="17" t="s">
        <v>348</v>
      </c>
      <c r="C151" s="17">
        <v>33</v>
      </c>
      <c r="D151" s="17" t="s">
        <v>8</v>
      </c>
      <c r="E151" s="17" t="s">
        <v>349</v>
      </c>
      <c r="F151" s="17" t="s">
        <v>179</v>
      </c>
      <c r="G151" s="17" t="s">
        <v>11</v>
      </c>
      <c r="H151" s="22" t="s">
        <v>17</v>
      </c>
    </row>
    <row r="152" spans="1:8" x14ac:dyDescent="0.3">
      <c r="A152" s="21" t="s">
        <v>2045</v>
      </c>
      <c r="B152" s="17" t="s">
        <v>350</v>
      </c>
      <c r="C152" s="17">
        <v>24</v>
      </c>
      <c r="D152" s="17" t="s">
        <v>8</v>
      </c>
      <c r="E152" s="17" t="s">
        <v>351</v>
      </c>
      <c r="F152" s="17" t="s">
        <v>222</v>
      </c>
      <c r="G152" s="17" t="s">
        <v>11</v>
      </c>
      <c r="H152" s="22" t="s">
        <v>12</v>
      </c>
    </row>
    <row r="153" spans="1:8" x14ac:dyDescent="0.3">
      <c r="A153" s="21" t="s">
        <v>2546</v>
      </c>
      <c r="B153" s="17" t="s">
        <v>352</v>
      </c>
      <c r="C153" s="17">
        <v>25</v>
      </c>
      <c r="D153" s="17" t="s">
        <v>14</v>
      </c>
      <c r="E153" s="17" t="s">
        <v>353</v>
      </c>
      <c r="F153" s="17" t="s">
        <v>29</v>
      </c>
      <c r="G153" s="17" t="s">
        <v>11</v>
      </c>
      <c r="H153" s="22" t="s">
        <v>12</v>
      </c>
    </row>
    <row r="154" spans="1:8" x14ac:dyDescent="0.3">
      <c r="A154" s="21" t="s">
        <v>1365</v>
      </c>
      <c r="B154" s="17" t="s">
        <v>354</v>
      </c>
      <c r="C154" s="17">
        <v>41</v>
      </c>
      <c r="D154" s="17" t="s">
        <v>14</v>
      </c>
      <c r="E154" s="17" t="s">
        <v>355</v>
      </c>
      <c r="F154" s="17" t="s">
        <v>86</v>
      </c>
      <c r="G154" s="17" t="s">
        <v>11</v>
      </c>
      <c r="H154" s="22" t="s">
        <v>17</v>
      </c>
    </row>
    <row r="155" spans="1:8" x14ac:dyDescent="0.3">
      <c r="A155" s="21" t="s">
        <v>1835</v>
      </c>
      <c r="B155" s="17" t="s">
        <v>356</v>
      </c>
      <c r="C155" s="17">
        <v>31</v>
      </c>
      <c r="D155" s="17" t="s">
        <v>8</v>
      </c>
      <c r="E155" s="17" t="s">
        <v>357</v>
      </c>
      <c r="F155" s="17" t="s">
        <v>16</v>
      </c>
      <c r="G155" s="17" t="s">
        <v>11</v>
      </c>
      <c r="H155" s="22" t="s">
        <v>22</v>
      </c>
    </row>
    <row r="156" spans="1:8" x14ac:dyDescent="0.3">
      <c r="A156" s="21" t="s">
        <v>2840</v>
      </c>
      <c r="B156" s="17" t="s">
        <v>358</v>
      </c>
      <c r="C156" s="17">
        <v>35</v>
      </c>
      <c r="D156" s="17" t="s">
        <v>14</v>
      </c>
      <c r="E156" s="17" t="s">
        <v>359</v>
      </c>
      <c r="F156" s="17" t="s">
        <v>126</v>
      </c>
      <c r="G156" s="17" t="s">
        <v>11</v>
      </c>
      <c r="H156" s="22" t="s">
        <v>12</v>
      </c>
    </row>
    <row r="157" spans="1:8" x14ac:dyDescent="0.3">
      <c r="A157" s="21" t="s">
        <v>2937</v>
      </c>
      <c r="B157" s="17" t="s">
        <v>360</v>
      </c>
      <c r="C157" s="17">
        <v>60</v>
      </c>
      <c r="D157" s="17" t="s">
        <v>14</v>
      </c>
      <c r="E157" s="17" t="s">
        <v>361</v>
      </c>
      <c r="F157" s="17" t="s">
        <v>191</v>
      </c>
      <c r="G157" s="17" t="s">
        <v>11</v>
      </c>
      <c r="H157" s="22" t="s">
        <v>12</v>
      </c>
    </row>
    <row r="158" spans="1:8" x14ac:dyDescent="0.3">
      <c r="A158" s="21" t="s">
        <v>2256</v>
      </c>
      <c r="B158" s="17" t="s">
        <v>362</v>
      </c>
      <c r="C158" s="17">
        <v>46</v>
      </c>
      <c r="D158" s="17" t="s">
        <v>8</v>
      </c>
      <c r="E158" s="17" t="s">
        <v>363</v>
      </c>
      <c r="F158" s="17" t="s">
        <v>16</v>
      </c>
      <c r="G158" s="17" t="s">
        <v>11</v>
      </c>
      <c r="H158" s="22" t="s">
        <v>22</v>
      </c>
    </row>
    <row r="159" spans="1:8" x14ac:dyDescent="0.3">
      <c r="A159" s="21" t="s">
        <v>2338</v>
      </c>
      <c r="B159" s="17" t="s">
        <v>364</v>
      </c>
      <c r="C159" s="17">
        <v>59</v>
      </c>
      <c r="D159" s="17" t="s">
        <v>8</v>
      </c>
      <c r="E159" s="17" t="s">
        <v>365</v>
      </c>
      <c r="F159" s="17" t="s">
        <v>16</v>
      </c>
      <c r="G159" s="17" t="s">
        <v>11</v>
      </c>
      <c r="H159" s="22" t="s">
        <v>17</v>
      </c>
    </row>
    <row r="160" spans="1:8" x14ac:dyDescent="0.3">
      <c r="A160" s="21" t="s">
        <v>1646</v>
      </c>
      <c r="B160" s="17" t="s">
        <v>366</v>
      </c>
      <c r="C160" s="17">
        <v>43</v>
      </c>
      <c r="D160" s="17" t="s">
        <v>8</v>
      </c>
      <c r="E160" s="17" t="s">
        <v>367</v>
      </c>
      <c r="F160" s="17" t="s">
        <v>126</v>
      </c>
      <c r="G160" s="17" t="s">
        <v>11</v>
      </c>
      <c r="H160" s="22" t="s">
        <v>22</v>
      </c>
    </row>
    <row r="161" spans="1:8" x14ac:dyDescent="0.3">
      <c r="A161" s="21" t="s">
        <v>2181</v>
      </c>
      <c r="B161" s="17" t="s">
        <v>368</v>
      </c>
      <c r="C161" s="17">
        <v>46</v>
      </c>
      <c r="D161" s="17" t="s">
        <v>14</v>
      </c>
      <c r="E161" s="17" t="s">
        <v>369</v>
      </c>
      <c r="F161" s="17" t="s">
        <v>68</v>
      </c>
      <c r="G161" s="17" t="s">
        <v>11</v>
      </c>
      <c r="H161" s="22" t="s">
        <v>12</v>
      </c>
    </row>
    <row r="162" spans="1:8" x14ac:dyDescent="0.3">
      <c r="A162" s="21" t="s">
        <v>2290</v>
      </c>
      <c r="B162" s="17" t="s">
        <v>370</v>
      </c>
      <c r="C162" s="17">
        <v>41</v>
      </c>
      <c r="D162" s="17" t="s">
        <v>14</v>
      </c>
      <c r="E162" s="17" t="s">
        <v>371</v>
      </c>
      <c r="F162" s="17" t="s">
        <v>10</v>
      </c>
      <c r="G162" s="17" t="s">
        <v>11</v>
      </c>
      <c r="H162" s="22" t="s">
        <v>17</v>
      </c>
    </row>
    <row r="163" spans="1:8" x14ac:dyDescent="0.3">
      <c r="A163" s="21" t="s">
        <v>2090</v>
      </c>
      <c r="B163" s="17" t="s">
        <v>372</v>
      </c>
      <c r="C163" s="17">
        <v>18</v>
      </c>
      <c r="D163" s="17" t="s">
        <v>14</v>
      </c>
      <c r="E163" s="17" t="s">
        <v>373</v>
      </c>
      <c r="F163" s="17" t="s">
        <v>100</v>
      </c>
      <c r="G163" s="17" t="s">
        <v>11</v>
      </c>
      <c r="H163" s="22" t="s">
        <v>26</v>
      </c>
    </row>
    <row r="164" spans="1:8" x14ac:dyDescent="0.3">
      <c r="A164" s="21" t="s">
        <v>1529</v>
      </c>
      <c r="B164" s="17" t="s">
        <v>374</v>
      </c>
      <c r="C164" s="17">
        <v>37</v>
      </c>
      <c r="D164" s="17" t="s">
        <v>8</v>
      </c>
      <c r="E164" s="17" t="s">
        <v>375</v>
      </c>
      <c r="F164" s="17" t="s">
        <v>170</v>
      </c>
      <c r="G164" s="17" t="s">
        <v>11</v>
      </c>
      <c r="H164" s="22" t="s">
        <v>26</v>
      </c>
    </row>
    <row r="165" spans="1:8" x14ac:dyDescent="0.3">
      <c r="A165" s="21" t="s">
        <v>2219</v>
      </c>
      <c r="B165" s="17" t="s">
        <v>376</v>
      </c>
      <c r="C165" s="17">
        <v>21</v>
      </c>
      <c r="D165" s="17" t="s">
        <v>8</v>
      </c>
      <c r="E165" s="17" t="s">
        <v>377</v>
      </c>
      <c r="F165" s="17" t="s">
        <v>140</v>
      </c>
      <c r="G165" s="17" t="s">
        <v>11</v>
      </c>
      <c r="H165" s="22" t="s">
        <v>22</v>
      </c>
    </row>
    <row r="166" spans="1:8" x14ac:dyDescent="0.3">
      <c r="A166" s="21" t="s">
        <v>1672</v>
      </c>
      <c r="B166" s="17" t="s">
        <v>378</v>
      </c>
      <c r="C166" s="17">
        <v>39</v>
      </c>
      <c r="D166" s="17" t="s">
        <v>14</v>
      </c>
      <c r="E166" s="17" t="s">
        <v>379</v>
      </c>
      <c r="F166" s="17" t="s">
        <v>63</v>
      </c>
      <c r="G166" s="17" t="s">
        <v>11</v>
      </c>
      <c r="H166" s="22" t="s">
        <v>26</v>
      </c>
    </row>
    <row r="167" spans="1:8" x14ac:dyDescent="0.3">
      <c r="A167" s="21" t="s">
        <v>2068</v>
      </c>
      <c r="B167" s="17" t="s">
        <v>380</v>
      </c>
      <c r="C167" s="17">
        <v>47</v>
      </c>
      <c r="D167" s="17" t="s">
        <v>14</v>
      </c>
      <c r="E167" s="17" t="s">
        <v>381</v>
      </c>
      <c r="F167" s="17" t="s">
        <v>140</v>
      </c>
      <c r="G167" s="17" t="s">
        <v>11</v>
      </c>
      <c r="H167" s="22" t="s">
        <v>17</v>
      </c>
    </row>
    <row r="168" spans="1:8" x14ac:dyDescent="0.3">
      <c r="A168" s="21" t="s">
        <v>2236</v>
      </c>
      <c r="B168" s="17" t="s">
        <v>382</v>
      </c>
      <c r="C168" s="17">
        <v>25</v>
      </c>
      <c r="D168" s="17" t="s">
        <v>14</v>
      </c>
      <c r="E168" s="17" t="s">
        <v>383</v>
      </c>
      <c r="F168" s="17" t="s">
        <v>115</v>
      </c>
      <c r="G168" s="17" t="s">
        <v>11</v>
      </c>
      <c r="H168" s="22" t="s">
        <v>26</v>
      </c>
    </row>
    <row r="169" spans="1:8" x14ac:dyDescent="0.3">
      <c r="A169" s="21" t="s">
        <v>2274</v>
      </c>
      <c r="B169" s="17" t="s">
        <v>384</v>
      </c>
      <c r="C169" s="17">
        <v>36</v>
      </c>
      <c r="D169" s="17" t="s">
        <v>14</v>
      </c>
      <c r="E169" s="17" t="s">
        <v>385</v>
      </c>
      <c r="F169" s="17" t="s">
        <v>170</v>
      </c>
      <c r="G169" s="17" t="s">
        <v>11</v>
      </c>
      <c r="H169" s="22" t="s">
        <v>12</v>
      </c>
    </row>
    <row r="170" spans="1:8" x14ac:dyDescent="0.3">
      <c r="A170" s="21" t="s">
        <v>1541</v>
      </c>
      <c r="B170" s="17" t="s">
        <v>386</v>
      </c>
      <c r="C170" s="17">
        <v>36</v>
      </c>
      <c r="D170" s="17" t="s">
        <v>14</v>
      </c>
      <c r="E170" s="17" t="s">
        <v>387</v>
      </c>
      <c r="F170" s="17" t="s">
        <v>179</v>
      </c>
      <c r="G170" s="17" t="s">
        <v>11</v>
      </c>
      <c r="H170" s="22" t="s">
        <v>17</v>
      </c>
    </row>
    <row r="171" spans="1:8" x14ac:dyDescent="0.3">
      <c r="A171" s="21" t="s">
        <v>1868</v>
      </c>
      <c r="B171" s="17" t="s">
        <v>388</v>
      </c>
      <c r="C171" s="17">
        <v>64</v>
      </c>
      <c r="D171" s="17" t="s">
        <v>8</v>
      </c>
      <c r="E171" s="17" t="s">
        <v>389</v>
      </c>
      <c r="F171" s="17" t="s">
        <v>38</v>
      </c>
      <c r="G171" s="17" t="s">
        <v>11</v>
      </c>
      <c r="H171" s="22" t="s">
        <v>22</v>
      </c>
    </row>
    <row r="172" spans="1:8" x14ac:dyDescent="0.3">
      <c r="A172" s="21" t="s">
        <v>1809</v>
      </c>
      <c r="B172" s="17" t="s">
        <v>1266</v>
      </c>
      <c r="C172" s="17">
        <v>18</v>
      </c>
      <c r="D172" s="17" t="s">
        <v>8</v>
      </c>
      <c r="E172" s="17" t="s">
        <v>390</v>
      </c>
      <c r="F172" s="17" t="s">
        <v>86</v>
      </c>
      <c r="G172" s="17" t="s">
        <v>11</v>
      </c>
      <c r="H172" s="22" t="s">
        <v>12</v>
      </c>
    </row>
    <row r="173" spans="1:8" x14ac:dyDescent="0.3">
      <c r="A173" s="21" t="s">
        <v>1691</v>
      </c>
      <c r="B173" s="17" t="s">
        <v>391</v>
      </c>
      <c r="C173" s="17">
        <v>44</v>
      </c>
      <c r="D173" s="17" t="s">
        <v>14</v>
      </c>
      <c r="E173" s="17" t="s">
        <v>392</v>
      </c>
      <c r="F173" s="17" t="s">
        <v>182</v>
      </c>
      <c r="G173" s="17" t="s">
        <v>11</v>
      </c>
      <c r="H173" s="22" t="s">
        <v>17</v>
      </c>
    </row>
    <row r="174" spans="1:8" x14ac:dyDescent="0.3">
      <c r="A174" s="21" t="s">
        <v>2597</v>
      </c>
      <c r="B174" s="17" t="s">
        <v>393</v>
      </c>
      <c r="C174" s="17">
        <v>41</v>
      </c>
      <c r="D174" s="17" t="s">
        <v>14</v>
      </c>
      <c r="E174" s="17" t="s">
        <v>394</v>
      </c>
      <c r="F174" s="17" t="s">
        <v>35</v>
      </c>
      <c r="G174" s="17" t="s">
        <v>11</v>
      </c>
      <c r="H174" s="22" t="s">
        <v>22</v>
      </c>
    </row>
    <row r="175" spans="1:8" x14ac:dyDescent="0.3">
      <c r="A175" s="21" t="s">
        <v>2401</v>
      </c>
      <c r="B175" s="17" t="s">
        <v>395</v>
      </c>
      <c r="C175" s="17">
        <v>41</v>
      </c>
      <c r="D175" s="17" t="s">
        <v>14</v>
      </c>
      <c r="E175" s="17" t="s">
        <v>279</v>
      </c>
      <c r="F175" s="17" t="s">
        <v>191</v>
      </c>
      <c r="G175" s="17" t="s">
        <v>11</v>
      </c>
      <c r="H175" s="22" t="s">
        <v>17</v>
      </c>
    </row>
    <row r="176" spans="1:8" x14ac:dyDescent="0.3">
      <c r="A176" s="21" t="s">
        <v>3362</v>
      </c>
      <c r="B176" s="17" t="s">
        <v>396</v>
      </c>
      <c r="C176" s="17">
        <v>26</v>
      </c>
      <c r="D176" s="17" t="s">
        <v>14</v>
      </c>
      <c r="E176" s="17" t="s">
        <v>397</v>
      </c>
      <c r="F176" s="17" t="s">
        <v>126</v>
      </c>
      <c r="G176" s="17" t="s">
        <v>11</v>
      </c>
      <c r="H176" s="22" t="s">
        <v>12</v>
      </c>
    </row>
    <row r="177" spans="1:8" x14ac:dyDescent="0.3">
      <c r="A177" s="21" t="s">
        <v>1752</v>
      </c>
      <c r="B177" s="17" t="s">
        <v>398</v>
      </c>
      <c r="C177" s="17">
        <v>56</v>
      </c>
      <c r="D177" s="17" t="s">
        <v>8</v>
      </c>
      <c r="E177" s="17" t="s">
        <v>399</v>
      </c>
      <c r="F177" s="17" t="s">
        <v>76</v>
      </c>
      <c r="G177" s="17" t="s">
        <v>11</v>
      </c>
      <c r="H177" s="22" t="s">
        <v>17</v>
      </c>
    </row>
    <row r="178" spans="1:8" x14ac:dyDescent="0.3">
      <c r="A178" s="21" t="s">
        <v>1561</v>
      </c>
      <c r="B178" s="17" t="s">
        <v>400</v>
      </c>
      <c r="C178" s="17">
        <v>48</v>
      </c>
      <c r="D178" s="17" t="s">
        <v>8</v>
      </c>
      <c r="E178" s="17" t="s">
        <v>401</v>
      </c>
      <c r="F178" s="17" t="s">
        <v>126</v>
      </c>
      <c r="G178" s="17" t="s">
        <v>11</v>
      </c>
      <c r="H178" s="22" t="s">
        <v>26</v>
      </c>
    </row>
    <row r="179" spans="1:8" x14ac:dyDescent="0.3">
      <c r="A179" s="21" t="s">
        <v>2507</v>
      </c>
      <c r="B179" s="17" t="s">
        <v>402</v>
      </c>
      <c r="C179" s="17">
        <v>55</v>
      </c>
      <c r="D179" s="17" t="s">
        <v>8</v>
      </c>
      <c r="E179" s="17" t="s">
        <v>403</v>
      </c>
      <c r="F179" s="17" t="s">
        <v>404</v>
      </c>
      <c r="G179" s="17" t="s">
        <v>11</v>
      </c>
      <c r="H179" s="22" t="s">
        <v>17</v>
      </c>
    </row>
    <row r="180" spans="1:8" x14ac:dyDescent="0.3">
      <c r="A180" s="21" t="s">
        <v>1687</v>
      </c>
      <c r="B180" s="17" t="s">
        <v>405</v>
      </c>
      <c r="C180" s="17">
        <v>33</v>
      </c>
      <c r="D180" s="17" t="s">
        <v>14</v>
      </c>
      <c r="E180" s="17" t="s">
        <v>406</v>
      </c>
      <c r="F180" s="17" t="s">
        <v>224</v>
      </c>
      <c r="G180" s="17" t="s">
        <v>11</v>
      </c>
      <c r="H180" s="22" t="s">
        <v>22</v>
      </c>
    </row>
    <row r="181" spans="1:8" x14ac:dyDescent="0.3">
      <c r="A181" s="21" t="s">
        <v>3047</v>
      </c>
      <c r="B181" s="17" t="s">
        <v>407</v>
      </c>
      <c r="C181" s="17">
        <v>43</v>
      </c>
      <c r="D181" s="17" t="s">
        <v>14</v>
      </c>
      <c r="E181" s="17" t="s">
        <v>408</v>
      </c>
      <c r="F181" s="17" t="s">
        <v>89</v>
      </c>
      <c r="G181" s="17" t="s">
        <v>11</v>
      </c>
      <c r="H181" s="22" t="s">
        <v>26</v>
      </c>
    </row>
    <row r="182" spans="1:8" x14ac:dyDescent="0.3">
      <c r="A182" s="21" t="s">
        <v>2485</v>
      </c>
      <c r="B182" s="17" t="s">
        <v>409</v>
      </c>
      <c r="C182" s="17">
        <v>38</v>
      </c>
      <c r="D182" s="17" t="s">
        <v>8</v>
      </c>
      <c r="E182" s="17" t="s">
        <v>410</v>
      </c>
      <c r="F182" s="17" t="s">
        <v>303</v>
      </c>
      <c r="G182" s="17" t="s">
        <v>11</v>
      </c>
      <c r="H182" s="22" t="s">
        <v>22</v>
      </c>
    </row>
    <row r="183" spans="1:8" x14ac:dyDescent="0.3">
      <c r="A183" s="21" t="s">
        <v>2165</v>
      </c>
      <c r="B183" s="17" t="s">
        <v>411</v>
      </c>
      <c r="C183" s="17">
        <v>60</v>
      </c>
      <c r="D183" s="17" t="s">
        <v>8</v>
      </c>
      <c r="E183" s="17" t="s">
        <v>412</v>
      </c>
      <c r="F183" s="17" t="s">
        <v>46</v>
      </c>
      <c r="G183" s="17" t="s">
        <v>11</v>
      </c>
      <c r="H183" s="22" t="s">
        <v>22</v>
      </c>
    </row>
    <row r="184" spans="1:8" x14ac:dyDescent="0.3">
      <c r="A184" s="21" t="s">
        <v>1614</v>
      </c>
      <c r="B184" s="17" t="s">
        <v>413</v>
      </c>
      <c r="C184" s="17">
        <v>23</v>
      </c>
      <c r="D184" s="17" t="s">
        <v>14</v>
      </c>
      <c r="E184" s="17" t="s">
        <v>414</v>
      </c>
      <c r="F184" s="17" t="s">
        <v>74</v>
      </c>
      <c r="G184" s="17" t="s">
        <v>11</v>
      </c>
      <c r="H184" s="22" t="s">
        <v>26</v>
      </c>
    </row>
    <row r="185" spans="1:8" x14ac:dyDescent="0.3">
      <c r="A185" s="21" t="s">
        <v>1581</v>
      </c>
      <c r="B185" s="17" t="s">
        <v>415</v>
      </c>
      <c r="C185" s="17">
        <v>18</v>
      </c>
      <c r="D185" s="17" t="s">
        <v>8</v>
      </c>
      <c r="E185" s="17" t="s">
        <v>416</v>
      </c>
      <c r="F185" s="17" t="s">
        <v>46</v>
      </c>
      <c r="G185" s="17" t="s">
        <v>11</v>
      </c>
      <c r="H185" s="22" t="s">
        <v>17</v>
      </c>
    </row>
    <row r="186" spans="1:8" x14ac:dyDescent="0.3">
      <c r="A186" s="21" t="s">
        <v>1822</v>
      </c>
      <c r="B186" s="17" t="s">
        <v>417</v>
      </c>
      <c r="C186" s="17">
        <v>46</v>
      </c>
      <c r="D186" s="17" t="s">
        <v>14</v>
      </c>
      <c r="E186" s="17" t="s">
        <v>418</v>
      </c>
      <c r="F186" s="17" t="s">
        <v>16</v>
      </c>
      <c r="G186" s="17" t="s">
        <v>11</v>
      </c>
      <c r="H186" s="22" t="s">
        <v>26</v>
      </c>
    </row>
    <row r="187" spans="1:8" x14ac:dyDescent="0.3">
      <c r="A187" s="21" t="s">
        <v>1820</v>
      </c>
      <c r="B187" s="17" t="s">
        <v>419</v>
      </c>
      <c r="C187" s="17">
        <v>54</v>
      </c>
      <c r="D187" s="17" t="s">
        <v>14</v>
      </c>
      <c r="E187" s="17" t="s">
        <v>420</v>
      </c>
      <c r="F187" s="17" t="s">
        <v>68</v>
      </c>
      <c r="G187" s="17" t="s">
        <v>11</v>
      </c>
      <c r="H187" s="22" t="s">
        <v>17</v>
      </c>
    </row>
    <row r="188" spans="1:8" x14ac:dyDescent="0.3">
      <c r="A188" s="21" t="s">
        <v>1424</v>
      </c>
      <c r="B188" s="17" t="s">
        <v>421</v>
      </c>
      <c r="C188" s="17">
        <v>53</v>
      </c>
      <c r="D188" s="17" t="s">
        <v>8</v>
      </c>
      <c r="E188" s="17" t="s">
        <v>422</v>
      </c>
      <c r="F188" s="17" t="s">
        <v>86</v>
      </c>
      <c r="G188" s="17" t="s">
        <v>11</v>
      </c>
      <c r="H188" s="22" t="s">
        <v>26</v>
      </c>
    </row>
    <row r="189" spans="1:8" x14ac:dyDescent="0.3">
      <c r="A189" s="21" t="s">
        <v>1368</v>
      </c>
      <c r="B189" s="17" t="s">
        <v>423</v>
      </c>
      <c r="C189" s="17">
        <v>60</v>
      </c>
      <c r="D189" s="17" t="s">
        <v>14</v>
      </c>
      <c r="E189" s="17" t="s">
        <v>424</v>
      </c>
      <c r="F189" s="17" t="s">
        <v>19</v>
      </c>
      <c r="G189" s="17" t="s">
        <v>11</v>
      </c>
      <c r="H189" s="22" t="s">
        <v>17</v>
      </c>
    </row>
    <row r="190" spans="1:8" x14ac:dyDescent="0.3">
      <c r="A190" s="21" t="s">
        <v>2355</v>
      </c>
      <c r="B190" s="17" t="s">
        <v>425</v>
      </c>
      <c r="C190" s="17">
        <v>42</v>
      </c>
      <c r="D190" s="17" t="s">
        <v>8</v>
      </c>
      <c r="E190" s="17" t="s">
        <v>426</v>
      </c>
      <c r="F190" s="17" t="s">
        <v>167</v>
      </c>
      <c r="G190" s="17" t="s">
        <v>11</v>
      </c>
      <c r="H190" s="22" t="s">
        <v>26</v>
      </c>
    </row>
    <row r="191" spans="1:8" x14ac:dyDescent="0.3">
      <c r="A191" s="21" t="s">
        <v>1464</v>
      </c>
      <c r="B191" s="17" t="s">
        <v>427</v>
      </c>
      <c r="C191" s="17">
        <v>29</v>
      </c>
      <c r="D191" s="17" t="s">
        <v>8</v>
      </c>
      <c r="E191" s="17" t="s">
        <v>428</v>
      </c>
      <c r="F191" s="17" t="s">
        <v>404</v>
      </c>
      <c r="G191" s="17" t="s">
        <v>11</v>
      </c>
      <c r="H191" s="22" t="s">
        <v>12</v>
      </c>
    </row>
    <row r="192" spans="1:8" x14ac:dyDescent="0.3">
      <c r="A192" s="21" t="s">
        <v>2685</v>
      </c>
      <c r="B192" s="17" t="s">
        <v>429</v>
      </c>
      <c r="C192" s="17">
        <v>21</v>
      </c>
      <c r="D192" s="17" t="s">
        <v>8</v>
      </c>
      <c r="E192" s="17" t="s">
        <v>430</v>
      </c>
      <c r="F192" s="17" t="s">
        <v>46</v>
      </c>
      <c r="G192" s="17" t="s">
        <v>11</v>
      </c>
      <c r="H192" s="22" t="s">
        <v>22</v>
      </c>
    </row>
    <row r="193" spans="1:8" x14ac:dyDescent="0.3">
      <c r="A193" s="21" t="s">
        <v>1976</v>
      </c>
      <c r="B193" s="17" t="s">
        <v>431</v>
      </c>
      <c r="C193" s="17">
        <v>29</v>
      </c>
      <c r="D193" s="17" t="s">
        <v>14</v>
      </c>
      <c r="E193" s="17" t="s">
        <v>432</v>
      </c>
      <c r="F193" s="17" t="s">
        <v>21</v>
      </c>
      <c r="G193" s="17" t="s">
        <v>11</v>
      </c>
      <c r="H193" s="22" t="s">
        <v>22</v>
      </c>
    </row>
    <row r="194" spans="1:8" x14ac:dyDescent="0.3">
      <c r="A194" s="21" t="s">
        <v>2517</v>
      </c>
      <c r="B194" s="17" t="s">
        <v>433</v>
      </c>
      <c r="C194" s="17">
        <v>26</v>
      </c>
      <c r="D194" s="17" t="s">
        <v>8</v>
      </c>
      <c r="E194" s="17" t="s">
        <v>434</v>
      </c>
      <c r="F194" s="17" t="s">
        <v>81</v>
      </c>
      <c r="G194" s="17" t="s">
        <v>11</v>
      </c>
      <c r="H194" s="22" t="s">
        <v>12</v>
      </c>
    </row>
    <row r="195" spans="1:8" x14ac:dyDescent="0.3">
      <c r="A195" s="21" t="s">
        <v>2795</v>
      </c>
      <c r="B195" s="17" t="s">
        <v>435</v>
      </c>
      <c r="C195" s="17">
        <v>38</v>
      </c>
      <c r="D195" s="17" t="s">
        <v>8</v>
      </c>
      <c r="E195" s="17" t="s">
        <v>436</v>
      </c>
      <c r="F195" s="17" t="s">
        <v>63</v>
      </c>
      <c r="G195" s="17" t="s">
        <v>11</v>
      </c>
      <c r="H195" s="22" t="s">
        <v>12</v>
      </c>
    </row>
    <row r="196" spans="1:8" x14ac:dyDescent="0.3">
      <c r="A196" s="21" t="s">
        <v>2900</v>
      </c>
      <c r="B196" s="17" t="s">
        <v>437</v>
      </c>
      <c r="C196" s="17">
        <v>46</v>
      </c>
      <c r="D196" s="17" t="s">
        <v>8</v>
      </c>
      <c r="E196" s="17" t="s">
        <v>438</v>
      </c>
      <c r="F196" s="17" t="s">
        <v>41</v>
      </c>
      <c r="G196" s="17" t="s">
        <v>11</v>
      </c>
      <c r="H196" s="22" t="s">
        <v>12</v>
      </c>
    </row>
    <row r="197" spans="1:8" x14ac:dyDescent="0.3">
      <c r="A197" s="21" t="s">
        <v>2752</v>
      </c>
      <c r="B197" s="17" t="s">
        <v>439</v>
      </c>
      <c r="C197" s="17">
        <v>60</v>
      </c>
      <c r="D197" s="17" t="s">
        <v>8</v>
      </c>
      <c r="E197" s="17" t="s">
        <v>440</v>
      </c>
      <c r="F197" s="17" t="s">
        <v>100</v>
      </c>
      <c r="G197" s="17" t="s">
        <v>11</v>
      </c>
      <c r="H197" s="22" t="s">
        <v>26</v>
      </c>
    </row>
    <row r="198" spans="1:8" x14ac:dyDescent="0.3">
      <c r="A198" s="21" t="s">
        <v>2542</v>
      </c>
      <c r="B198" s="17" t="s">
        <v>441</v>
      </c>
      <c r="C198" s="17">
        <v>18</v>
      </c>
      <c r="D198" s="17" t="s">
        <v>14</v>
      </c>
      <c r="E198" s="17" t="s">
        <v>442</v>
      </c>
      <c r="F198" s="17" t="s">
        <v>120</v>
      </c>
      <c r="G198" s="17" t="s">
        <v>11</v>
      </c>
      <c r="H198" s="22" t="s">
        <v>17</v>
      </c>
    </row>
    <row r="199" spans="1:8" x14ac:dyDescent="0.3">
      <c r="A199" s="21" t="s">
        <v>2231</v>
      </c>
      <c r="B199" s="17" t="s">
        <v>443</v>
      </c>
      <c r="C199" s="17">
        <v>45</v>
      </c>
      <c r="D199" s="17" t="s">
        <v>14</v>
      </c>
      <c r="E199" s="17" t="s">
        <v>149</v>
      </c>
      <c r="F199" s="17" t="s">
        <v>145</v>
      </c>
      <c r="G199" s="17" t="s">
        <v>11</v>
      </c>
      <c r="H199" s="22" t="s">
        <v>17</v>
      </c>
    </row>
    <row r="200" spans="1:8" x14ac:dyDescent="0.3">
      <c r="A200" s="21" t="s">
        <v>1980</v>
      </c>
      <c r="B200" s="17" t="s">
        <v>444</v>
      </c>
      <c r="C200" s="17">
        <v>54</v>
      </c>
      <c r="D200" s="17" t="s">
        <v>8</v>
      </c>
      <c r="E200" s="17" t="s">
        <v>445</v>
      </c>
      <c r="F200" s="17" t="s">
        <v>126</v>
      </c>
      <c r="G200" s="17" t="s">
        <v>11</v>
      </c>
      <c r="H200" s="22" t="s">
        <v>22</v>
      </c>
    </row>
    <row r="201" spans="1:8" x14ac:dyDescent="0.3">
      <c r="A201" s="21" t="s">
        <v>1832</v>
      </c>
      <c r="B201" s="17" t="s">
        <v>446</v>
      </c>
      <c r="C201" s="17">
        <v>46</v>
      </c>
      <c r="D201" s="17" t="s">
        <v>8</v>
      </c>
      <c r="E201" s="17" t="s">
        <v>447</v>
      </c>
      <c r="F201" s="17" t="s">
        <v>170</v>
      </c>
      <c r="G201" s="17" t="s">
        <v>11</v>
      </c>
      <c r="H201" s="22" t="s">
        <v>22</v>
      </c>
    </row>
    <row r="202" spans="1:8" x14ac:dyDescent="0.3">
      <c r="A202" s="21" t="s">
        <v>1434</v>
      </c>
      <c r="B202" s="17" t="s">
        <v>448</v>
      </c>
      <c r="C202" s="17">
        <v>30</v>
      </c>
      <c r="D202" s="17" t="s">
        <v>8</v>
      </c>
      <c r="E202" s="17" t="s">
        <v>449</v>
      </c>
      <c r="F202" s="17" t="s">
        <v>303</v>
      </c>
      <c r="G202" s="17" t="s">
        <v>11</v>
      </c>
      <c r="H202" s="22" t="s">
        <v>17</v>
      </c>
    </row>
    <row r="203" spans="1:8" x14ac:dyDescent="0.3">
      <c r="A203" s="21" t="s">
        <v>1678</v>
      </c>
      <c r="B203" s="17" t="s">
        <v>450</v>
      </c>
      <c r="C203" s="17">
        <v>25</v>
      </c>
      <c r="D203" s="17" t="s">
        <v>14</v>
      </c>
      <c r="E203" s="17" t="s">
        <v>451</v>
      </c>
      <c r="F203" s="17" t="s">
        <v>115</v>
      </c>
      <c r="G203" s="17" t="s">
        <v>11</v>
      </c>
      <c r="H203" s="22" t="s">
        <v>22</v>
      </c>
    </row>
    <row r="204" spans="1:8" x14ac:dyDescent="0.3">
      <c r="A204" s="21" t="s">
        <v>2403</v>
      </c>
      <c r="B204" s="17" t="s">
        <v>452</v>
      </c>
      <c r="C204" s="17">
        <v>37</v>
      </c>
      <c r="D204" s="17" t="s">
        <v>14</v>
      </c>
      <c r="E204" s="17" t="s">
        <v>453</v>
      </c>
      <c r="F204" s="17" t="s">
        <v>49</v>
      </c>
      <c r="G204" s="17" t="s">
        <v>11</v>
      </c>
      <c r="H204" s="22" t="s">
        <v>17</v>
      </c>
    </row>
    <row r="205" spans="1:8" x14ac:dyDescent="0.3">
      <c r="A205" s="21" t="s">
        <v>1480</v>
      </c>
      <c r="B205" s="17" t="s">
        <v>454</v>
      </c>
      <c r="C205" s="17">
        <v>47</v>
      </c>
      <c r="D205" s="17" t="s">
        <v>8</v>
      </c>
      <c r="E205" s="17" t="s">
        <v>455</v>
      </c>
      <c r="F205" s="17" t="s">
        <v>191</v>
      </c>
      <c r="G205" s="17" t="s">
        <v>11</v>
      </c>
      <c r="H205" s="22" t="s">
        <v>17</v>
      </c>
    </row>
    <row r="206" spans="1:8" x14ac:dyDescent="0.3">
      <c r="A206" s="21" t="s">
        <v>2328</v>
      </c>
      <c r="B206" s="17" t="s">
        <v>456</v>
      </c>
      <c r="C206" s="17">
        <v>52</v>
      </c>
      <c r="D206" s="17" t="s">
        <v>8</v>
      </c>
      <c r="E206" s="17" t="s">
        <v>457</v>
      </c>
      <c r="F206" s="17" t="s">
        <v>205</v>
      </c>
      <c r="G206" s="17" t="s">
        <v>11</v>
      </c>
      <c r="H206" s="22" t="s">
        <v>17</v>
      </c>
    </row>
    <row r="207" spans="1:8" x14ac:dyDescent="0.3">
      <c r="A207" s="21" t="s">
        <v>2211</v>
      </c>
      <c r="B207" s="17" t="s">
        <v>458</v>
      </c>
      <c r="C207" s="17">
        <v>44</v>
      </c>
      <c r="D207" s="17" t="s">
        <v>14</v>
      </c>
      <c r="E207" s="17" t="s">
        <v>459</v>
      </c>
      <c r="F207" s="17" t="s">
        <v>68</v>
      </c>
      <c r="G207" s="17" t="s">
        <v>11</v>
      </c>
      <c r="H207" s="22" t="s">
        <v>12</v>
      </c>
    </row>
    <row r="208" spans="1:8" x14ac:dyDescent="0.3">
      <c r="A208" s="21" t="s">
        <v>2125</v>
      </c>
      <c r="B208" s="17" t="s">
        <v>460</v>
      </c>
      <c r="C208" s="17">
        <v>26</v>
      </c>
      <c r="D208" s="17" t="s">
        <v>14</v>
      </c>
      <c r="E208" s="17" t="s">
        <v>461</v>
      </c>
      <c r="F208" s="17" t="s">
        <v>170</v>
      </c>
      <c r="G208" s="17" t="s">
        <v>11</v>
      </c>
      <c r="H208" s="22" t="s">
        <v>26</v>
      </c>
    </row>
    <row r="209" spans="1:8" x14ac:dyDescent="0.3">
      <c r="A209" s="21" t="s">
        <v>3480</v>
      </c>
      <c r="B209" s="17" t="s">
        <v>462</v>
      </c>
      <c r="C209" s="17">
        <v>28</v>
      </c>
      <c r="D209" s="17" t="s">
        <v>14</v>
      </c>
      <c r="E209" s="17" t="s">
        <v>463</v>
      </c>
      <c r="F209" s="17" t="s">
        <v>68</v>
      </c>
      <c r="G209" s="17" t="s">
        <v>11</v>
      </c>
      <c r="H209" s="22" t="s">
        <v>22</v>
      </c>
    </row>
    <row r="210" spans="1:8" x14ac:dyDescent="0.3">
      <c r="A210" s="21" t="s">
        <v>2104</v>
      </c>
      <c r="B210" s="17" t="s">
        <v>464</v>
      </c>
      <c r="C210" s="17">
        <v>54</v>
      </c>
      <c r="D210" s="17" t="s">
        <v>8</v>
      </c>
      <c r="E210" s="17" t="s">
        <v>465</v>
      </c>
      <c r="F210" s="17" t="s">
        <v>232</v>
      </c>
      <c r="G210" s="17" t="s">
        <v>11</v>
      </c>
      <c r="H210" s="22" t="s">
        <v>17</v>
      </c>
    </row>
    <row r="211" spans="1:8" x14ac:dyDescent="0.3">
      <c r="A211" s="21" t="s">
        <v>1915</v>
      </c>
      <c r="B211" s="17" t="s">
        <v>466</v>
      </c>
      <c r="C211" s="17">
        <v>50</v>
      </c>
      <c r="D211" s="17" t="s">
        <v>14</v>
      </c>
      <c r="E211" s="17" t="s">
        <v>467</v>
      </c>
      <c r="F211" s="17" t="s">
        <v>303</v>
      </c>
      <c r="G211" s="17" t="s">
        <v>11</v>
      </c>
      <c r="H211" s="22" t="s">
        <v>17</v>
      </c>
    </row>
    <row r="212" spans="1:8" x14ac:dyDescent="0.3">
      <c r="A212" s="21" t="s">
        <v>2070</v>
      </c>
      <c r="B212" s="17" t="s">
        <v>468</v>
      </c>
      <c r="C212" s="17">
        <v>48</v>
      </c>
      <c r="D212" s="17" t="s">
        <v>8</v>
      </c>
      <c r="E212" s="17" t="s">
        <v>469</v>
      </c>
      <c r="F212" s="17" t="s">
        <v>63</v>
      </c>
      <c r="G212" s="17" t="s">
        <v>11</v>
      </c>
      <c r="H212" s="22" t="s">
        <v>26</v>
      </c>
    </row>
    <row r="213" spans="1:8" x14ac:dyDescent="0.3">
      <c r="A213" s="21" t="s">
        <v>1973</v>
      </c>
      <c r="B213" s="17" t="s">
        <v>470</v>
      </c>
      <c r="C213" s="17">
        <v>20</v>
      </c>
      <c r="D213" s="17" t="s">
        <v>14</v>
      </c>
      <c r="E213" s="17" t="s">
        <v>471</v>
      </c>
      <c r="F213" s="17" t="s">
        <v>71</v>
      </c>
      <c r="G213" s="17" t="s">
        <v>11</v>
      </c>
      <c r="H213" s="22" t="s">
        <v>26</v>
      </c>
    </row>
    <row r="214" spans="1:8" x14ac:dyDescent="0.3">
      <c r="A214" s="21" t="s">
        <v>2278</v>
      </c>
      <c r="B214" s="17" t="s">
        <v>472</v>
      </c>
      <c r="C214" s="17">
        <v>63</v>
      </c>
      <c r="D214" s="17" t="s">
        <v>14</v>
      </c>
      <c r="E214" s="17" t="s">
        <v>473</v>
      </c>
      <c r="F214" s="17" t="s">
        <v>58</v>
      </c>
      <c r="G214" s="17" t="s">
        <v>11</v>
      </c>
      <c r="H214" s="22" t="s">
        <v>17</v>
      </c>
    </row>
    <row r="215" spans="1:8" x14ac:dyDescent="0.3">
      <c r="A215" s="21" t="s">
        <v>1431</v>
      </c>
      <c r="B215" s="17" t="s">
        <v>474</v>
      </c>
      <c r="C215" s="17">
        <v>42</v>
      </c>
      <c r="D215" s="17" t="s">
        <v>14</v>
      </c>
      <c r="E215" s="17" t="s">
        <v>475</v>
      </c>
      <c r="F215" s="17" t="s">
        <v>16</v>
      </c>
      <c r="G215" s="17" t="s">
        <v>11</v>
      </c>
      <c r="H215" s="22" t="s">
        <v>17</v>
      </c>
    </row>
    <row r="216" spans="1:8" x14ac:dyDescent="0.3">
      <c r="A216" s="21" t="s">
        <v>1626</v>
      </c>
      <c r="B216" s="17" t="s">
        <v>476</v>
      </c>
      <c r="C216" s="17">
        <v>61</v>
      </c>
      <c r="D216" s="17" t="s">
        <v>8</v>
      </c>
      <c r="E216" s="17" t="s">
        <v>477</v>
      </c>
      <c r="F216" s="17" t="s">
        <v>52</v>
      </c>
      <c r="G216" s="17" t="s">
        <v>11</v>
      </c>
      <c r="H216" s="22" t="s">
        <v>12</v>
      </c>
    </row>
    <row r="217" spans="1:8" x14ac:dyDescent="0.3">
      <c r="A217" s="21" t="s">
        <v>2207</v>
      </c>
      <c r="B217" s="17" t="s">
        <v>478</v>
      </c>
      <c r="C217" s="17">
        <v>50</v>
      </c>
      <c r="D217" s="17" t="s">
        <v>14</v>
      </c>
      <c r="E217" s="17" t="s">
        <v>479</v>
      </c>
      <c r="F217" s="17" t="s">
        <v>29</v>
      </c>
      <c r="G217" s="17" t="s">
        <v>11</v>
      </c>
      <c r="H217" s="22" t="s">
        <v>12</v>
      </c>
    </row>
    <row r="218" spans="1:8" x14ac:dyDescent="0.3">
      <c r="A218" s="21" t="s">
        <v>1873</v>
      </c>
      <c r="B218" s="17" t="s">
        <v>480</v>
      </c>
      <c r="C218" s="17">
        <v>44</v>
      </c>
      <c r="D218" s="17" t="s">
        <v>8</v>
      </c>
      <c r="E218" s="17" t="s">
        <v>481</v>
      </c>
      <c r="F218" s="17" t="s">
        <v>25</v>
      </c>
      <c r="G218" s="17" t="s">
        <v>11</v>
      </c>
      <c r="H218" s="22" t="s">
        <v>17</v>
      </c>
    </row>
    <row r="219" spans="1:8" x14ac:dyDescent="0.3">
      <c r="A219" s="21" t="s">
        <v>3483</v>
      </c>
      <c r="B219" s="17" t="s">
        <v>482</v>
      </c>
      <c r="C219" s="17">
        <v>42</v>
      </c>
      <c r="D219" s="17" t="s">
        <v>8</v>
      </c>
      <c r="E219" s="17" t="s">
        <v>483</v>
      </c>
      <c r="F219" s="17" t="s">
        <v>86</v>
      </c>
      <c r="G219" s="17" t="s">
        <v>11</v>
      </c>
      <c r="H219" s="22" t="s">
        <v>26</v>
      </c>
    </row>
    <row r="220" spans="1:8" x14ac:dyDescent="0.3">
      <c r="A220" s="21" t="s">
        <v>1456</v>
      </c>
      <c r="B220" s="17" t="s">
        <v>484</v>
      </c>
      <c r="C220" s="17">
        <v>46</v>
      </c>
      <c r="D220" s="17" t="s">
        <v>8</v>
      </c>
      <c r="E220" s="17" t="s">
        <v>485</v>
      </c>
      <c r="F220" s="17" t="s">
        <v>25</v>
      </c>
      <c r="G220" s="17" t="s">
        <v>11</v>
      </c>
      <c r="H220" s="22" t="s">
        <v>17</v>
      </c>
    </row>
    <row r="221" spans="1:8" x14ac:dyDescent="0.3">
      <c r="A221" s="21" t="s">
        <v>1928</v>
      </c>
      <c r="B221" s="17" t="s">
        <v>486</v>
      </c>
      <c r="C221" s="17">
        <v>47</v>
      </c>
      <c r="D221" s="17" t="s">
        <v>14</v>
      </c>
      <c r="E221" s="17" t="s">
        <v>1132</v>
      </c>
      <c r="F221" s="17" t="s">
        <v>68</v>
      </c>
      <c r="G221" s="17" t="s">
        <v>11</v>
      </c>
      <c r="H221" s="22" t="s">
        <v>12</v>
      </c>
    </row>
    <row r="222" spans="1:8" x14ac:dyDescent="0.3">
      <c r="A222" s="21" t="s">
        <v>1995</v>
      </c>
      <c r="B222" s="17" t="s">
        <v>487</v>
      </c>
      <c r="C222" s="17">
        <v>50</v>
      </c>
      <c r="D222" s="17" t="s">
        <v>14</v>
      </c>
      <c r="E222" s="17" t="s">
        <v>1267</v>
      </c>
      <c r="F222" s="17" t="s">
        <v>488</v>
      </c>
      <c r="G222" s="17" t="s">
        <v>11</v>
      </c>
      <c r="H222" s="22" t="s">
        <v>22</v>
      </c>
    </row>
    <row r="223" spans="1:8" x14ac:dyDescent="0.3">
      <c r="A223" s="21" t="s">
        <v>1556</v>
      </c>
      <c r="B223" s="17" t="s">
        <v>489</v>
      </c>
      <c r="C223" s="17">
        <v>38</v>
      </c>
      <c r="D223" s="17" t="s">
        <v>8</v>
      </c>
      <c r="E223" s="17" t="s">
        <v>490</v>
      </c>
      <c r="F223" s="17" t="s">
        <v>63</v>
      </c>
      <c r="G223" s="17" t="s">
        <v>11</v>
      </c>
      <c r="H223" s="22" t="s">
        <v>17</v>
      </c>
    </row>
    <row r="224" spans="1:8" x14ac:dyDescent="0.3">
      <c r="A224" s="21" t="s">
        <v>2042</v>
      </c>
      <c r="B224" s="17" t="s">
        <v>491</v>
      </c>
      <c r="C224" s="17">
        <v>35</v>
      </c>
      <c r="D224" s="17" t="s">
        <v>8</v>
      </c>
      <c r="E224" s="17" t="s">
        <v>492</v>
      </c>
      <c r="F224" s="17" t="s">
        <v>167</v>
      </c>
      <c r="G224" s="17" t="s">
        <v>11</v>
      </c>
      <c r="H224" s="22" t="s">
        <v>17</v>
      </c>
    </row>
    <row r="225" spans="1:8" x14ac:dyDescent="0.3">
      <c r="A225" s="21" t="s">
        <v>2254</v>
      </c>
      <c r="B225" s="17" t="s">
        <v>493</v>
      </c>
      <c r="C225" s="17">
        <v>50</v>
      </c>
      <c r="D225" s="17" t="s">
        <v>8</v>
      </c>
      <c r="E225" s="17" t="s">
        <v>1268</v>
      </c>
      <c r="F225" s="17" t="s">
        <v>191</v>
      </c>
      <c r="G225" s="17" t="s">
        <v>11</v>
      </c>
      <c r="H225" s="22" t="s">
        <v>17</v>
      </c>
    </row>
    <row r="226" spans="1:8" x14ac:dyDescent="0.3">
      <c r="A226" s="21" t="s">
        <v>1970</v>
      </c>
      <c r="B226" s="17" t="s">
        <v>494</v>
      </c>
      <c r="C226" s="17">
        <v>29</v>
      </c>
      <c r="D226" s="17" t="s">
        <v>8</v>
      </c>
      <c r="E226" s="17" t="s">
        <v>495</v>
      </c>
      <c r="F226" s="17" t="s">
        <v>86</v>
      </c>
      <c r="G226" s="17" t="s">
        <v>11</v>
      </c>
      <c r="H226" s="22" t="s">
        <v>26</v>
      </c>
    </row>
    <row r="227" spans="1:8" x14ac:dyDescent="0.3">
      <c r="A227" s="21" t="s">
        <v>1957</v>
      </c>
      <c r="B227" s="17" t="s">
        <v>496</v>
      </c>
      <c r="C227" s="17">
        <v>46</v>
      </c>
      <c r="D227" s="17" t="s">
        <v>14</v>
      </c>
      <c r="E227" s="17" t="s">
        <v>497</v>
      </c>
      <c r="F227" s="17" t="s">
        <v>89</v>
      </c>
      <c r="G227" s="17" t="s">
        <v>11</v>
      </c>
      <c r="H227" s="22" t="s">
        <v>17</v>
      </c>
    </row>
    <row r="228" spans="1:8" x14ac:dyDescent="0.3">
      <c r="A228" s="21" t="s">
        <v>3397</v>
      </c>
      <c r="B228" s="17" t="s">
        <v>498</v>
      </c>
      <c r="C228" s="17">
        <v>54</v>
      </c>
      <c r="D228" s="17" t="s">
        <v>8</v>
      </c>
      <c r="E228" s="17" t="s">
        <v>155</v>
      </c>
      <c r="F228" s="17" t="s">
        <v>120</v>
      </c>
      <c r="G228" s="17" t="s">
        <v>11</v>
      </c>
      <c r="H228" s="22" t="s">
        <v>12</v>
      </c>
    </row>
    <row r="229" spans="1:8" x14ac:dyDescent="0.3">
      <c r="A229" s="21" t="s">
        <v>3309</v>
      </c>
      <c r="B229" s="17" t="s">
        <v>499</v>
      </c>
      <c r="C229" s="17">
        <v>63</v>
      </c>
      <c r="D229" s="17" t="s">
        <v>14</v>
      </c>
      <c r="E229" s="17" t="s">
        <v>500</v>
      </c>
      <c r="F229" s="17" t="s">
        <v>49</v>
      </c>
      <c r="G229" s="17" t="s">
        <v>11</v>
      </c>
      <c r="H229" s="22" t="s">
        <v>12</v>
      </c>
    </row>
    <row r="230" spans="1:8" x14ac:dyDescent="0.3">
      <c r="A230" s="21" t="s">
        <v>2307</v>
      </c>
      <c r="B230" s="17" t="s">
        <v>501</v>
      </c>
      <c r="C230" s="17">
        <v>52</v>
      </c>
      <c r="D230" s="17" t="s">
        <v>14</v>
      </c>
      <c r="E230" s="17" t="s">
        <v>277</v>
      </c>
      <c r="F230" s="17" t="s">
        <v>89</v>
      </c>
      <c r="G230" s="17" t="s">
        <v>11</v>
      </c>
      <c r="H230" s="22" t="s">
        <v>12</v>
      </c>
    </row>
    <row r="231" spans="1:8" x14ac:dyDescent="0.3">
      <c r="A231" s="21" t="s">
        <v>2209</v>
      </c>
      <c r="B231" s="17" t="s">
        <v>502</v>
      </c>
      <c r="C231" s="17">
        <v>32</v>
      </c>
      <c r="D231" s="17" t="s">
        <v>14</v>
      </c>
      <c r="E231" s="17" t="s">
        <v>503</v>
      </c>
      <c r="F231" s="17" t="s">
        <v>104</v>
      </c>
      <c r="G231" s="17" t="s">
        <v>11</v>
      </c>
      <c r="H231" s="22" t="s">
        <v>22</v>
      </c>
    </row>
    <row r="232" spans="1:8" x14ac:dyDescent="0.3">
      <c r="A232" s="21" t="s">
        <v>2679</v>
      </c>
      <c r="B232" s="17" t="s">
        <v>504</v>
      </c>
      <c r="C232" s="17">
        <v>29</v>
      </c>
      <c r="D232" s="17" t="s">
        <v>8</v>
      </c>
      <c r="E232" s="17" t="s">
        <v>505</v>
      </c>
      <c r="F232" s="17" t="s">
        <v>179</v>
      </c>
      <c r="G232" s="17" t="s">
        <v>11</v>
      </c>
      <c r="H232" s="22" t="s">
        <v>22</v>
      </c>
    </row>
    <row r="233" spans="1:8" x14ac:dyDescent="0.3">
      <c r="A233" s="21" t="s">
        <v>1648</v>
      </c>
      <c r="B233" s="17" t="s">
        <v>506</v>
      </c>
      <c r="C233" s="17">
        <v>22</v>
      </c>
      <c r="D233" s="17" t="s">
        <v>14</v>
      </c>
      <c r="E233" s="17" t="s">
        <v>507</v>
      </c>
      <c r="F233" s="17" t="s">
        <v>224</v>
      </c>
      <c r="G233" s="17" t="s">
        <v>11</v>
      </c>
      <c r="H233" s="22" t="s">
        <v>22</v>
      </c>
    </row>
    <row r="234" spans="1:8" x14ac:dyDescent="0.3">
      <c r="A234" s="21" t="s">
        <v>2261</v>
      </c>
      <c r="B234" s="17" t="s">
        <v>508</v>
      </c>
      <c r="C234" s="17">
        <v>27</v>
      </c>
      <c r="D234" s="17" t="s">
        <v>14</v>
      </c>
      <c r="E234" s="17" t="s">
        <v>509</v>
      </c>
      <c r="F234" s="17" t="s">
        <v>68</v>
      </c>
      <c r="G234" s="17" t="s">
        <v>11</v>
      </c>
      <c r="H234" s="22" t="s">
        <v>17</v>
      </c>
    </row>
    <row r="235" spans="1:8" x14ac:dyDescent="0.3">
      <c r="A235" s="21" t="s">
        <v>2296</v>
      </c>
      <c r="B235" s="17" t="s">
        <v>510</v>
      </c>
      <c r="C235" s="17">
        <v>59</v>
      </c>
      <c r="D235" s="17" t="s">
        <v>8</v>
      </c>
      <c r="E235" s="17" t="s">
        <v>511</v>
      </c>
      <c r="F235" s="17" t="s">
        <v>35</v>
      </c>
      <c r="G235" s="17" t="s">
        <v>11</v>
      </c>
      <c r="H235" s="22" t="s">
        <v>26</v>
      </c>
    </row>
    <row r="236" spans="1:8" x14ac:dyDescent="0.3">
      <c r="A236" s="21" t="s">
        <v>2019</v>
      </c>
      <c r="B236" s="17" t="s">
        <v>512</v>
      </c>
      <c r="C236" s="17">
        <v>43</v>
      </c>
      <c r="D236" s="17" t="s">
        <v>14</v>
      </c>
      <c r="E236" s="17" t="s">
        <v>513</v>
      </c>
      <c r="F236" s="17" t="s">
        <v>49</v>
      </c>
      <c r="G236" s="17" t="s">
        <v>11</v>
      </c>
      <c r="H236" s="22" t="s">
        <v>12</v>
      </c>
    </row>
    <row r="237" spans="1:8" x14ac:dyDescent="0.3">
      <c r="A237" s="21" t="s">
        <v>2325</v>
      </c>
      <c r="B237" s="17" t="s">
        <v>514</v>
      </c>
      <c r="C237" s="17">
        <v>28</v>
      </c>
      <c r="D237" s="17" t="s">
        <v>14</v>
      </c>
      <c r="E237" s="17" t="s">
        <v>515</v>
      </c>
      <c r="F237" s="17" t="s">
        <v>71</v>
      </c>
      <c r="G237" s="17" t="s">
        <v>11</v>
      </c>
      <c r="H237" s="22" t="s">
        <v>22</v>
      </c>
    </row>
    <row r="238" spans="1:8" x14ac:dyDescent="0.3">
      <c r="A238" s="21" t="s">
        <v>3384</v>
      </c>
      <c r="B238" s="17" t="s">
        <v>516</v>
      </c>
      <c r="C238" s="17">
        <v>42</v>
      </c>
      <c r="D238" s="17" t="s">
        <v>14</v>
      </c>
      <c r="E238" s="17" t="s">
        <v>517</v>
      </c>
      <c r="F238" s="17" t="s">
        <v>205</v>
      </c>
      <c r="G238" s="17" t="s">
        <v>11</v>
      </c>
      <c r="H238" s="22" t="s">
        <v>22</v>
      </c>
    </row>
    <row r="239" spans="1:8" x14ac:dyDescent="0.3">
      <c r="A239" s="21" t="s">
        <v>1383</v>
      </c>
      <c r="B239" s="17" t="s">
        <v>518</v>
      </c>
      <c r="C239" s="17">
        <v>41</v>
      </c>
      <c r="D239" s="17" t="s">
        <v>14</v>
      </c>
      <c r="E239" s="17" t="s">
        <v>519</v>
      </c>
      <c r="F239" s="17" t="s">
        <v>52</v>
      </c>
      <c r="G239" s="17" t="s">
        <v>11</v>
      </c>
      <c r="H239" s="22" t="s">
        <v>12</v>
      </c>
    </row>
    <row r="240" spans="1:8" x14ac:dyDescent="0.3">
      <c r="A240" s="21" t="s">
        <v>3387</v>
      </c>
      <c r="B240" s="17" t="s">
        <v>520</v>
      </c>
      <c r="C240" s="17">
        <v>40</v>
      </c>
      <c r="D240" s="17" t="s">
        <v>8</v>
      </c>
      <c r="E240" s="17" t="s">
        <v>521</v>
      </c>
      <c r="F240" s="17" t="s">
        <v>35</v>
      </c>
      <c r="G240" s="17" t="s">
        <v>11</v>
      </c>
      <c r="H240" s="22" t="s">
        <v>17</v>
      </c>
    </row>
    <row r="241" spans="1:8" x14ac:dyDescent="0.3">
      <c r="A241" s="21" t="s">
        <v>1406</v>
      </c>
      <c r="B241" s="17" t="s">
        <v>522</v>
      </c>
      <c r="C241" s="17">
        <v>58</v>
      </c>
      <c r="D241" s="17" t="s">
        <v>14</v>
      </c>
      <c r="E241" s="17" t="s">
        <v>523</v>
      </c>
      <c r="F241" s="17" t="s">
        <v>133</v>
      </c>
      <c r="G241" s="17" t="s">
        <v>11</v>
      </c>
      <c r="H241" s="22" t="s">
        <v>17</v>
      </c>
    </row>
    <row r="242" spans="1:8" x14ac:dyDescent="0.3">
      <c r="A242" s="21" t="s">
        <v>1896</v>
      </c>
      <c r="B242" s="17" t="s">
        <v>524</v>
      </c>
      <c r="C242" s="17">
        <v>59</v>
      </c>
      <c r="D242" s="17" t="s">
        <v>14</v>
      </c>
      <c r="E242" s="17" t="s">
        <v>525</v>
      </c>
      <c r="F242" s="17" t="s">
        <v>115</v>
      </c>
      <c r="G242" s="17" t="s">
        <v>11</v>
      </c>
      <c r="H242" s="22" t="s">
        <v>17</v>
      </c>
    </row>
    <row r="243" spans="1:8" x14ac:dyDescent="0.3">
      <c r="A243" s="21" t="s">
        <v>2064</v>
      </c>
      <c r="B243" s="17" t="s">
        <v>526</v>
      </c>
      <c r="C243" s="17">
        <v>31</v>
      </c>
      <c r="D243" s="17" t="s">
        <v>8</v>
      </c>
      <c r="E243" s="17" t="s">
        <v>527</v>
      </c>
      <c r="F243" s="17" t="s">
        <v>205</v>
      </c>
      <c r="G243" s="17" t="s">
        <v>11</v>
      </c>
      <c r="H243" s="22" t="s">
        <v>17</v>
      </c>
    </row>
    <row r="244" spans="1:8" x14ac:dyDescent="0.3">
      <c r="A244" s="21" t="s">
        <v>2383</v>
      </c>
      <c r="B244" s="17" t="s">
        <v>528</v>
      </c>
      <c r="C244" s="17">
        <v>58</v>
      </c>
      <c r="D244" s="17" t="s">
        <v>14</v>
      </c>
      <c r="E244" s="17" t="s">
        <v>529</v>
      </c>
      <c r="F244" s="17" t="s">
        <v>123</v>
      </c>
      <c r="G244" s="17" t="s">
        <v>11</v>
      </c>
      <c r="H244" s="22" t="s">
        <v>26</v>
      </c>
    </row>
    <row r="245" spans="1:8" x14ac:dyDescent="0.3">
      <c r="A245" s="21" t="s">
        <v>1714</v>
      </c>
      <c r="B245" s="17" t="s">
        <v>530</v>
      </c>
      <c r="C245" s="17">
        <v>56</v>
      </c>
      <c r="D245" s="17" t="s">
        <v>14</v>
      </c>
      <c r="E245" s="17" t="s">
        <v>531</v>
      </c>
      <c r="F245" s="17" t="s">
        <v>253</v>
      </c>
      <c r="G245" s="17" t="s">
        <v>11</v>
      </c>
      <c r="H245" s="22" t="s">
        <v>12</v>
      </c>
    </row>
    <row r="246" spans="1:8" x14ac:dyDescent="0.3">
      <c r="A246" s="21" t="s">
        <v>1596</v>
      </c>
      <c r="B246" s="17" t="s">
        <v>532</v>
      </c>
      <c r="C246" s="17">
        <v>19</v>
      </c>
      <c r="D246" s="17" t="s">
        <v>8</v>
      </c>
      <c r="E246" s="17" t="s">
        <v>533</v>
      </c>
      <c r="F246" s="17" t="s">
        <v>89</v>
      </c>
      <c r="G246" s="17" t="s">
        <v>11</v>
      </c>
      <c r="H246" s="22" t="s">
        <v>22</v>
      </c>
    </row>
    <row r="247" spans="1:8" x14ac:dyDescent="0.3">
      <c r="A247" s="21" t="s">
        <v>2819</v>
      </c>
      <c r="B247" s="17" t="s">
        <v>534</v>
      </c>
      <c r="C247" s="17">
        <v>57</v>
      </c>
      <c r="D247" s="17" t="s">
        <v>14</v>
      </c>
      <c r="E247" s="17" t="s">
        <v>535</v>
      </c>
      <c r="F247" s="17" t="s">
        <v>115</v>
      </c>
      <c r="G247" s="17" t="s">
        <v>11</v>
      </c>
      <c r="H247" s="22" t="s">
        <v>17</v>
      </c>
    </row>
    <row r="248" spans="1:8" x14ac:dyDescent="0.3">
      <c r="A248" s="21" t="s">
        <v>1839</v>
      </c>
      <c r="B248" s="17" t="s">
        <v>536</v>
      </c>
      <c r="C248" s="17">
        <v>58</v>
      </c>
      <c r="D248" s="17" t="s">
        <v>8</v>
      </c>
      <c r="E248" s="17" t="s">
        <v>537</v>
      </c>
      <c r="F248" s="17" t="s">
        <v>208</v>
      </c>
      <c r="G248" s="17" t="s">
        <v>11</v>
      </c>
      <c r="H248" s="22" t="s">
        <v>22</v>
      </c>
    </row>
    <row r="249" spans="1:8" x14ac:dyDescent="0.3">
      <c r="A249" s="21" t="s">
        <v>2629</v>
      </c>
      <c r="B249" s="17" t="s">
        <v>538</v>
      </c>
      <c r="C249" s="17">
        <v>32</v>
      </c>
      <c r="D249" s="17" t="s">
        <v>8</v>
      </c>
      <c r="E249" s="17" t="s">
        <v>539</v>
      </c>
      <c r="F249" s="17" t="s">
        <v>38</v>
      </c>
      <c r="G249" s="17" t="s">
        <v>11</v>
      </c>
      <c r="H249" s="22" t="s">
        <v>17</v>
      </c>
    </row>
    <row r="250" spans="1:8" x14ac:dyDescent="0.3">
      <c r="A250" s="21" t="s">
        <v>1908</v>
      </c>
      <c r="B250" s="17" t="s">
        <v>540</v>
      </c>
      <c r="C250" s="17">
        <v>19</v>
      </c>
      <c r="D250" s="17" t="s">
        <v>8</v>
      </c>
      <c r="E250" s="17" t="s">
        <v>541</v>
      </c>
      <c r="F250" s="17" t="s">
        <v>133</v>
      </c>
      <c r="G250" s="17" t="s">
        <v>11</v>
      </c>
      <c r="H250" s="22" t="s">
        <v>12</v>
      </c>
    </row>
    <row r="251" spans="1:8" x14ac:dyDescent="0.3">
      <c r="A251" s="21" t="s">
        <v>2868</v>
      </c>
      <c r="B251" s="17" t="s">
        <v>542</v>
      </c>
      <c r="C251" s="17">
        <v>41</v>
      </c>
      <c r="D251" s="17" t="s">
        <v>14</v>
      </c>
      <c r="E251" s="17" t="s">
        <v>543</v>
      </c>
      <c r="F251" s="17" t="s">
        <v>46</v>
      </c>
      <c r="G251" s="17" t="s">
        <v>11</v>
      </c>
      <c r="H251" s="22" t="s">
        <v>12</v>
      </c>
    </row>
    <row r="252" spans="1:8" x14ac:dyDescent="0.3">
      <c r="A252" s="21" t="s">
        <v>3444</v>
      </c>
      <c r="B252" s="17" t="s">
        <v>544</v>
      </c>
      <c r="C252" s="17">
        <v>48</v>
      </c>
      <c r="D252" s="17" t="s">
        <v>8</v>
      </c>
      <c r="E252" s="17" t="s">
        <v>545</v>
      </c>
      <c r="F252" s="17" t="s">
        <v>71</v>
      </c>
      <c r="G252" s="17" t="s">
        <v>11</v>
      </c>
      <c r="H252" s="22" t="s">
        <v>17</v>
      </c>
    </row>
    <row r="253" spans="1:8" x14ac:dyDescent="0.3">
      <c r="A253" s="21" t="s">
        <v>2028</v>
      </c>
      <c r="B253" s="17" t="s">
        <v>546</v>
      </c>
      <c r="C253" s="17">
        <v>64</v>
      </c>
      <c r="D253" s="17" t="s">
        <v>8</v>
      </c>
      <c r="E253" s="17" t="s">
        <v>547</v>
      </c>
      <c r="F253" s="17" t="s">
        <v>19</v>
      </c>
      <c r="G253" s="17" t="s">
        <v>11</v>
      </c>
      <c r="H253" s="22" t="s">
        <v>26</v>
      </c>
    </row>
    <row r="254" spans="1:8" x14ac:dyDescent="0.3">
      <c r="A254" s="21" t="s">
        <v>3712</v>
      </c>
      <c r="B254" s="17" t="s">
        <v>548</v>
      </c>
      <c r="C254" s="17">
        <v>26</v>
      </c>
      <c r="D254" s="17" t="s">
        <v>8</v>
      </c>
      <c r="E254" s="17" t="s">
        <v>549</v>
      </c>
      <c r="F254" s="17" t="s">
        <v>32</v>
      </c>
      <c r="G254" s="17" t="s">
        <v>11</v>
      </c>
      <c r="H254" s="22" t="s">
        <v>26</v>
      </c>
    </row>
    <row r="255" spans="1:8" x14ac:dyDescent="0.3">
      <c r="A255" s="21" t="s">
        <v>1563</v>
      </c>
      <c r="B255" s="17" t="s">
        <v>1269</v>
      </c>
      <c r="C255" s="17">
        <v>32</v>
      </c>
      <c r="D255" s="17" t="s">
        <v>8</v>
      </c>
      <c r="E255" s="17" t="s">
        <v>550</v>
      </c>
      <c r="F255" s="17" t="s">
        <v>229</v>
      </c>
      <c r="G255" s="17" t="s">
        <v>11</v>
      </c>
      <c r="H255" s="22" t="s">
        <v>22</v>
      </c>
    </row>
    <row r="256" spans="1:8" x14ac:dyDescent="0.3">
      <c r="A256" s="21" t="s">
        <v>3294</v>
      </c>
      <c r="B256" s="17" t="s">
        <v>551</v>
      </c>
      <c r="C256" s="17">
        <v>34</v>
      </c>
      <c r="D256" s="17" t="s">
        <v>8</v>
      </c>
      <c r="E256" s="17" t="s">
        <v>552</v>
      </c>
      <c r="F256" s="17" t="s">
        <v>120</v>
      </c>
      <c r="G256" s="17" t="s">
        <v>11</v>
      </c>
      <c r="H256" s="22" t="s">
        <v>26</v>
      </c>
    </row>
    <row r="257" spans="1:8" x14ac:dyDescent="0.3">
      <c r="A257" s="21" t="s">
        <v>1527</v>
      </c>
      <c r="B257" s="17" t="s">
        <v>553</v>
      </c>
      <c r="C257" s="17">
        <v>21</v>
      </c>
      <c r="D257" s="17" t="s">
        <v>8</v>
      </c>
      <c r="E257" s="17" t="s">
        <v>554</v>
      </c>
      <c r="F257" s="17" t="s">
        <v>21</v>
      </c>
      <c r="G257" s="17" t="s">
        <v>11</v>
      </c>
      <c r="H257" s="22" t="s">
        <v>12</v>
      </c>
    </row>
    <row r="258" spans="1:8" x14ac:dyDescent="0.3">
      <c r="A258" s="21" t="s">
        <v>1750</v>
      </c>
      <c r="B258" s="17" t="s">
        <v>555</v>
      </c>
      <c r="C258" s="17">
        <v>57</v>
      </c>
      <c r="D258" s="17" t="s">
        <v>8</v>
      </c>
      <c r="E258" s="17" t="s">
        <v>556</v>
      </c>
      <c r="F258" s="17" t="s">
        <v>208</v>
      </c>
      <c r="G258" s="17" t="s">
        <v>11</v>
      </c>
      <c r="H258" s="22" t="s">
        <v>17</v>
      </c>
    </row>
    <row r="259" spans="1:8" x14ac:dyDescent="0.3">
      <c r="A259" s="21" t="s">
        <v>1637</v>
      </c>
      <c r="B259" s="17" t="s">
        <v>557</v>
      </c>
      <c r="C259" s="17">
        <v>42</v>
      </c>
      <c r="D259" s="17" t="s">
        <v>8</v>
      </c>
      <c r="E259" s="17" t="s">
        <v>558</v>
      </c>
      <c r="F259" s="17" t="s">
        <v>488</v>
      </c>
      <c r="G259" s="17" t="s">
        <v>11</v>
      </c>
      <c r="H259" s="22" t="s">
        <v>26</v>
      </c>
    </row>
    <row r="260" spans="1:8" x14ac:dyDescent="0.3">
      <c r="A260" s="21" t="s">
        <v>3369</v>
      </c>
      <c r="B260" s="17" t="s">
        <v>559</v>
      </c>
      <c r="C260" s="17">
        <v>24</v>
      </c>
      <c r="D260" s="17" t="s">
        <v>14</v>
      </c>
      <c r="E260" s="17" t="s">
        <v>560</v>
      </c>
      <c r="F260" s="17" t="s">
        <v>253</v>
      </c>
      <c r="G260" s="17" t="s">
        <v>11</v>
      </c>
      <c r="H260" s="22" t="s">
        <v>17</v>
      </c>
    </row>
    <row r="261" spans="1:8" x14ac:dyDescent="0.3">
      <c r="A261" s="21" t="s">
        <v>2725</v>
      </c>
      <c r="B261" s="17" t="s">
        <v>561</v>
      </c>
      <c r="C261" s="17">
        <v>32</v>
      </c>
      <c r="D261" s="17" t="s">
        <v>14</v>
      </c>
      <c r="E261" s="17" t="s">
        <v>562</v>
      </c>
      <c r="F261" s="17" t="s">
        <v>74</v>
      </c>
      <c r="G261" s="17" t="s">
        <v>11</v>
      </c>
      <c r="H261" s="22" t="s">
        <v>26</v>
      </c>
    </row>
    <row r="262" spans="1:8" x14ac:dyDescent="0.3">
      <c r="A262" s="21" t="s">
        <v>1954</v>
      </c>
      <c r="B262" s="17" t="s">
        <v>563</v>
      </c>
      <c r="C262" s="17">
        <v>63</v>
      </c>
      <c r="D262" s="17" t="s">
        <v>14</v>
      </c>
      <c r="E262" s="17" t="s">
        <v>564</v>
      </c>
      <c r="F262" s="17" t="s">
        <v>100</v>
      </c>
      <c r="G262" s="17" t="s">
        <v>11</v>
      </c>
      <c r="H262" s="22" t="s">
        <v>17</v>
      </c>
    </row>
    <row r="263" spans="1:8" x14ac:dyDescent="0.3">
      <c r="A263" s="21" t="s">
        <v>2300</v>
      </c>
      <c r="B263" s="17" t="s">
        <v>565</v>
      </c>
      <c r="C263" s="17">
        <v>27</v>
      </c>
      <c r="D263" s="17" t="s">
        <v>14</v>
      </c>
      <c r="E263" s="17" t="s">
        <v>566</v>
      </c>
      <c r="F263" s="17" t="s">
        <v>29</v>
      </c>
      <c r="G263" s="17" t="s">
        <v>11</v>
      </c>
      <c r="H263" s="22" t="s">
        <v>26</v>
      </c>
    </row>
    <row r="264" spans="1:8" x14ac:dyDescent="0.3">
      <c r="A264" s="21" t="s">
        <v>1950</v>
      </c>
      <c r="B264" s="17" t="s">
        <v>567</v>
      </c>
      <c r="C264" s="17">
        <v>60</v>
      </c>
      <c r="D264" s="17" t="s">
        <v>14</v>
      </c>
      <c r="E264" s="17" t="s">
        <v>568</v>
      </c>
      <c r="F264" s="17" t="s">
        <v>52</v>
      </c>
      <c r="G264" s="17" t="s">
        <v>11</v>
      </c>
      <c r="H264" s="22" t="s">
        <v>26</v>
      </c>
    </row>
    <row r="265" spans="1:8" x14ac:dyDescent="0.3">
      <c r="A265" s="21" t="s">
        <v>1963</v>
      </c>
      <c r="B265" s="17" t="s">
        <v>569</v>
      </c>
      <c r="C265" s="17">
        <v>50</v>
      </c>
      <c r="D265" s="17" t="s">
        <v>8</v>
      </c>
      <c r="E265" s="17" t="s">
        <v>570</v>
      </c>
      <c r="F265" s="17" t="s">
        <v>232</v>
      </c>
      <c r="G265" s="17" t="s">
        <v>11</v>
      </c>
      <c r="H265" s="22" t="s">
        <v>22</v>
      </c>
    </row>
    <row r="266" spans="1:8" x14ac:dyDescent="0.3">
      <c r="A266" s="21" t="s">
        <v>1650</v>
      </c>
      <c r="B266" s="17" t="s">
        <v>571</v>
      </c>
      <c r="C266" s="17">
        <v>25</v>
      </c>
      <c r="D266" s="17" t="s">
        <v>8</v>
      </c>
      <c r="E266" s="17" t="s">
        <v>572</v>
      </c>
      <c r="F266" s="17" t="s">
        <v>573</v>
      </c>
      <c r="G266" s="17" t="s">
        <v>11</v>
      </c>
      <c r="H266" s="22" t="s">
        <v>12</v>
      </c>
    </row>
    <row r="267" spans="1:8" x14ac:dyDescent="0.3">
      <c r="A267" s="21" t="s">
        <v>2217</v>
      </c>
      <c r="B267" s="17" t="s">
        <v>574</v>
      </c>
      <c r="C267" s="17">
        <v>38</v>
      </c>
      <c r="D267" s="17" t="s">
        <v>8</v>
      </c>
      <c r="E267" s="17" t="s">
        <v>575</v>
      </c>
      <c r="F267" s="17" t="s">
        <v>170</v>
      </c>
      <c r="G267" s="17" t="s">
        <v>11</v>
      </c>
      <c r="H267" s="22" t="s">
        <v>26</v>
      </c>
    </row>
    <row r="268" spans="1:8" x14ac:dyDescent="0.3">
      <c r="A268" s="21" t="s">
        <v>1837</v>
      </c>
      <c r="B268" s="17" t="s">
        <v>576</v>
      </c>
      <c r="C268" s="17">
        <v>32</v>
      </c>
      <c r="D268" s="17" t="s">
        <v>14</v>
      </c>
      <c r="E268" s="17" t="s">
        <v>577</v>
      </c>
      <c r="F268" s="17" t="s">
        <v>404</v>
      </c>
      <c r="G268" s="17" t="s">
        <v>11</v>
      </c>
      <c r="H268" s="22" t="s">
        <v>22</v>
      </c>
    </row>
    <row r="269" spans="1:8" x14ac:dyDescent="0.3">
      <c r="A269" s="21" t="s">
        <v>3950</v>
      </c>
      <c r="B269" s="17" t="s">
        <v>578</v>
      </c>
      <c r="C269" s="17">
        <v>18</v>
      </c>
      <c r="D269" s="17" t="s">
        <v>8</v>
      </c>
      <c r="E269" s="17" t="s">
        <v>531</v>
      </c>
      <c r="F269" s="17" t="s">
        <v>52</v>
      </c>
      <c r="G269" s="17" t="s">
        <v>11</v>
      </c>
      <c r="H269" s="22" t="s">
        <v>22</v>
      </c>
    </row>
    <row r="270" spans="1:8" x14ac:dyDescent="0.3">
      <c r="A270" s="21" t="s">
        <v>2789</v>
      </c>
      <c r="B270" s="17" t="s">
        <v>579</v>
      </c>
      <c r="C270" s="17">
        <v>53</v>
      </c>
      <c r="D270" s="17" t="s">
        <v>14</v>
      </c>
      <c r="E270" s="17" t="s">
        <v>580</v>
      </c>
      <c r="F270" s="17" t="s">
        <v>145</v>
      </c>
      <c r="G270" s="17" t="s">
        <v>11</v>
      </c>
      <c r="H270" s="22" t="s">
        <v>22</v>
      </c>
    </row>
    <row r="271" spans="1:8" x14ac:dyDescent="0.3">
      <c r="A271" s="21" t="s">
        <v>1531</v>
      </c>
      <c r="B271" s="17" t="s">
        <v>581</v>
      </c>
      <c r="C271" s="17">
        <v>45</v>
      </c>
      <c r="D271" s="17" t="s">
        <v>14</v>
      </c>
      <c r="E271" s="17" t="s">
        <v>582</v>
      </c>
      <c r="F271" s="17" t="s">
        <v>25</v>
      </c>
      <c r="G271" s="17" t="s">
        <v>11</v>
      </c>
      <c r="H271" s="22" t="s">
        <v>26</v>
      </c>
    </row>
    <row r="272" spans="1:8" x14ac:dyDescent="0.3">
      <c r="A272" s="21" t="s">
        <v>2345</v>
      </c>
      <c r="B272" s="17" t="s">
        <v>583</v>
      </c>
      <c r="C272" s="17">
        <v>31</v>
      </c>
      <c r="D272" s="17" t="s">
        <v>14</v>
      </c>
      <c r="E272" s="17" t="s">
        <v>584</v>
      </c>
      <c r="F272" s="17" t="s">
        <v>232</v>
      </c>
      <c r="G272" s="17" t="s">
        <v>11</v>
      </c>
      <c r="H272" s="22" t="s">
        <v>12</v>
      </c>
    </row>
    <row r="273" spans="1:8" x14ac:dyDescent="0.3">
      <c r="A273" s="21" t="s">
        <v>2615</v>
      </c>
      <c r="B273" s="17" t="s">
        <v>1270</v>
      </c>
      <c r="C273" s="17">
        <v>64</v>
      </c>
      <c r="D273" s="17" t="s">
        <v>8</v>
      </c>
      <c r="E273" s="17" t="s">
        <v>585</v>
      </c>
      <c r="F273" s="17" t="s">
        <v>55</v>
      </c>
      <c r="G273" s="17" t="s">
        <v>11</v>
      </c>
      <c r="H273" s="22" t="s">
        <v>17</v>
      </c>
    </row>
    <row r="274" spans="1:8" x14ac:dyDescent="0.3">
      <c r="A274" s="21" t="s">
        <v>1783</v>
      </c>
      <c r="B274" s="17" t="s">
        <v>586</v>
      </c>
      <c r="C274" s="17">
        <v>48</v>
      </c>
      <c r="D274" s="17" t="s">
        <v>14</v>
      </c>
      <c r="E274" s="17" t="s">
        <v>587</v>
      </c>
      <c r="F274" s="17" t="s">
        <v>25</v>
      </c>
      <c r="G274" s="17" t="s">
        <v>11</v>
      </c>
      <c r="H274" s="22" t="s">
        <v>12</v>
      </c>
    </row>
    <row r="275" spans="1:8" x14ac:dyDescent="0.3">
      <c r="A275" s="21" t="s">
        <v>1548</v>
      </c>
      <c r="B275" s="17" t="s">
        <v>588</v>
      </c>
      <c r="C275" s="17">
        <v>23</v>
      </c>
      <c r="D275" s="17" t="s">
        <v>8</v>
      </c>
      <c r="E275" s="17" t="s">
        <v>589</v>
      </c>
      <c r="F275" s="17" t="s">
        <v>222</v>
      </c>
      <c r="G275" s="17" t="s">
        <v>11</v>
      </c>
      <c r="H275" s="22" t="s">
        <v>22</v>
      </c>
    </row>
    <row r="276" spans="1:8" x14ac:dyDescent="0.3">
      <c r="A276" s="21" t="s">
        <v>2560</v>
      </c>
      <c r="B276" s="17" t="s">
        <v>590</v>
      </c>
      <c r="C276" s="17">
        <v>38</v>
      </c>
      <c r="D276" s="17" t="s">
        <v>8</v>
      </c>
      <c r="E276" s="17" t="s">
        <v>591</v>
      </c>
      <c r="F276" s="17" t="s">
        <v>126</v>
      </c>
      <c r="G276" s="17" t="s">
        <v>11</v>
      </c>
      <c r="H276" s="22" t="s">
        <v>26</v>
      </c>
    </row>
    <row r="277" spans="1:8" x14ac:dyDescent="0.3">
      <c r="A277" s="21" t="s">
        <v>1861</v>
      </c>
      <c r="B277" s="17" t="s">
        <v>592</v>
      </c>
      <c r="C277" s="17">
        <v>22</v>
      </c>
      <c r="D277" s="17" t="s">
        <v>8</v>
      </c>
      <c r="E277" s="17" t="s">
        <v>593</v>
      </c>
      <c r="F277" s="17" t="s">
        <v>404</v>
      </c>
      <c r="G277" s="17" t="s">
        <v>11</v>
      </c>
      <c r="H277" s="22" t="s">
        <v>12</v>
      </c>
    </row>
    <row r="278" spans="1:8" x14ac:dyDescent="0.3">
      <c r="A278" s="21" t="s">
        <v>1397</v>
      </c>
      <c r="B278" s="17" t="s">
        <v>594</v>
      </c>
      <c r="C278" s="17">
        <v>38</v>
      </c>
      <c r="D278" s="17" t="s">
        <v>8</v>
      </c>
      <c r="E278" s="17" t="s">
        <v>595</v>
      </c>
      <c r="F278" s="17" t="s">
        <v>133</v>
      </c>
      <c r="G278" s="17" t="s">
        <v>11</v>
      </c>
      <c r="H278" s="22" t="s">
        <v>12</v>
      </c>
    </row>
    <row r="279" spans="1:8" x14ac:dyDescent="0.3">
      <c r="A279" s="21" t="s">
        <v>1661</v>
      </c>
      <c r="B279" s="17" t="s">
        <v>596</v>
      </c>
      <c r="C279" s="17">
        <v>22</v>
      </c>
      <c r="D279" s="17" t="s">
        <v>14</v>
      </c>
      <c r="E279" s="17" t="s">
        <v>597</v>
      </c>
      <c r="F279" s="17" t="s">
        <v>196</v>
      </c>
      <c r="G279" s="17" t="s">
        <v>11</v>
      </c>
      <c r="H279" s="22" t="s">
        <v>17</v>
      </c>
    </row>
    <row r="280" spans="1:8" x14ac:dyDescent="0.3">
      <c r="A280" s="21" t="s">
        <v>2347</v>
      </c>
      <c r="B280" s="17" t="s">
        <v>598</v>
      </c>
      <c r="C280" s="17">
        <v>42</v>
      </c>
      <c r="D280" s="17" t="s">
        <v>14</v>
      </c>
      <c r="E280" s="17" t="s">
        <v>599</v>
      </c>
      <c r="F280" s="17" t="s">
        <v>156</v>
      </c>
      <c r="G280" s="17" t="s">
        <v>11</v>
      </c>
      <c r="H280" s="22" t="s">
        <v>17</v>
      </c>
    </row>
    <row r="281" spans="1:8" x14ac:dyDescent="0.3">
      <c r="A281" s="21" t="s">
        <v>2746</v>
      </c>
      <c r="B281" s="17" t="s">
        <v>600</v>
      </c>
      <c r="C281" s="17">
        <v>21</v>
      </c>
      <c r="D281" s="17" t="s">
        <v>14</v>
      </c>
      <c r="E281" s="17" t="s">
        <v>601</v>
      </c>
      <c r="F281" s="17" t="s">
        <v>21</v>
      </c>
      <c r="G281" s="17" t="s">
        <v>11</v>
      </c>
      <c r="H281" s="22" t="s">
        <v>22</v>
      </c>
    </row>
    <row r="282" spans="1:8" x14ac:dyDescent="0.3">
      <c r="A282" s="21" t="s">
        <v>2861</v>
      </c>
      <c r="B282" s="17" t="s">
        <v>602</v>
      </c>
      <c r="C282" s="17">
        <v>48</v>
      </c>
      <c r="D282" s="17" t="s">
        <v>8</v>
      </c>
      <c r="E282" s="17" t="s">
        <v>603</v>
      </c>
      <c r="F282" s="17" t="s">
        <v>76</v>
      </c>
      <c r="G282" s="17" t="s">
        <v>11</v>
      </c>
      <c r="H282" s="22" t="s">
        <v>22</v>
      </c>
    </row>
    <row r="283" spans="1:8" x14ac:dyDescent="0.3">
      <c r="A283" s="21" t="s">
        <v>2513</v>
      </c>
      <c r="B283" s="17" t="s">
        <v>604</v>
      </c>
      <c r="C283" s="17">
        <v>59</v>
      </c>
      <c r="D283" s="17" t="s">
        <v>8</v>
      </c>
      <c r="E283" s="17" t="s">
        <v>605</v>
      </c>
      <c r="F283" s="17" t="s">
        <v>123</v>
      </c>
      <c r="G283" s="17" t="s">
        <v>11</v>
      </c>
      <c r="H283" s="22" t="s">
        <v>17</v>
      </c>
    </row>
    <row r="284" spans="1:8" x14ac:dyDescent="0.3">
      <c r="A284" s="21" t="s">
        <v>1917</v>
      </c>
      <c r="B284" s="17" t="s">
        <v>606</v>
      </c>
      <c r="C284" s="17">
        <v>46</v>
      </c>
      <c r="D284" s="17" t="s">
        <v>14</v>
      </c>
      <c r="E284" s="17" t="s">
        <v>607</v>
      </c>
      <c r="F284" s="17" t="s">
        <v>68</v>
      </c>
      <c r="G284" s="17" t="s">
        <v>11</v>
      </c>
      <c r="H284" s="22" t="s">
        <v>12</v>
      </c>
    </row>
    <row r="285" spans="1:8" x14ac:dyDescent="0.3">
      <c r="A285" s="21" t="s">
        <v>2701</v>
      </c>
      <c r="B285" s="17" t="s">
        <v>608</v>
      </c>
      <c r="C285" s="17">
        <v>54</v>
      </c>
      <c r="D285" s="17" t="s">
        <v>14</v>
      </c>
      <c r="E285" s="17" t="s">
        <v>609</v>
      </c>
      <c r="F285" s="17" t="s">
        <v>573</v>
      </c>
      <c r="G285" s="17" t="s">
        <v>11</v>
      </c>
      <c r="H285" s="22" t="s">
        <v>26</v>
      </c>
    </row>
    <row r="286" spans="1:8" x14ac:dyDescent="0.3">
      <c r="A286" s="21" t="s">
        <v>2372</v>
      </c>
      <c r="B286" s="17" t="s">
        <v>610</v>
      </c>
      <c r="C286" s="17">
        <v>54</v>
      </c>
      <c r="D286" s="17" t="s">
        <v>8</v>
      </c>
      <c r="E286" s="17" t="s">
        <v>611</v>
      </c>
      <c r="F286" s="17" t="s">
        <v>123</v>
      </c>
      <c r="G286" s="17" t="s">
        <v>11</v>
      </c>
      <c r="H286" s="22" t="s">
        <v>12</v>
      </c>
    </row>
    <row r="287" spans="1:8" x14ac:dyDescent="0.3">
      <c r="A287" s="21" t="s">
        <v>2538</v>
      </c>
      <c r="B287" s="17" t="s">
        <v>612</v>
      </c>
      <c r="C287" s="17">
        <v>46</v>
      </c>
      <c r="D287" s="17" t="s">
        <v>14</v>
      </c>
      <c r="E287" s="17" t="s">
        <v>613</v>
      </c>
      <c r="F287" s="17" t="s">
        <v>488</v>
      </c>
      <c r="G287" s="17" t="s">
        <v>11</v>
      </c>
      <c r="H287" s="22" t="s">
        <v>26</v>
      </c>
    </row>
    <row r="288" spans="1:8" x14ac:dyDescent="0.3">
      <c r="A288" s="21" t="s">
        <v>2302</v>
      </c>
      <c r="B288" s="17" t="s">
        <v>614</v>
      </c>
      <c r="C288" s="17">
        <v>22</v>
      </c>
      <c r="D288" s="17" t="s">
        <v>8</v>
      </c>
      <c r="E288" s="17" t="s">
        <v>615</v>
      </c>
      <c r="F288" s="17" t="s">
        <v>32</v>
      </c>
      <c r="G288" s="17" t="s">
        <v>11</v>
      </c>
      <c r="H288" s="22" t="s">
        <v>26</v>
      </c>
    </row>
    <row r="289" spans="1:8" x14ac:dyDescent="0.3">
      <c r="A289" s="21" t="s">
        <v>1599</v>
      </c>
      <c r="B289" s="17" t="s">
        <v>616</v>
      </c>
      <c r="C289" s="17">
        <v>22</v>
      </c>
      <c r="D289" s="17" t="s">
        <v>14</v>
      </c>
      <c r="E289" s="17" t="s">
        <v>617</v>
      </c>
      <c r="F289" s="17" t="s">
        <v>126</v>
      </c>
      <c r="G289" s="17" t="s">
        <v>11</v>
      </c>
      <c r="H289" s="22" t="s">
        <v>12</v>
      </c>
    </row>
    <row r="290" spans="1:8" x14ac:dyDescent="0.3">
      <c r="A290" s="21" t="s">
        <v>2176</v>
      </c>
      <c r="B290" s="17" t="s">
        <v>618</v>
      </c>
      <c r="C290" s="17">
        <v>58</v>
      </c>
      <c r="D290" s="17" t="s">
        <v>8</v>
      </c>
      <c r="E290" s="17" t="s">
        <v>619</v>
      </c>
      <c r="F290" s="17" t="s">
        <v>123</v>
      </c>
      <c r="G290" s="17" t="s">
        <v>11</v>
      </c>
      <c r="H290" s="22" t="s">
        <v>12</v>
      </c>
    </row>
    <row r="291" spans="1:8" x14ac:dyDescent="0.3">
      <c r="A291" s="21" t="s">
        <v>3665</v>
      </c>
      <c r="B291" s="17" t="s">
        <v>620</v>
      </c>
      <c r="C291" s="17">
        <v>45</v>
      </c>
      <c r="D291" s="17" t="s">
        <v>8</v>
      </c>
      <c r="E291" s="17" t="s">
        <v>621</v>
      </c>
      <c r="F291" s="17" t="s">
        <v>21</v>
      </c>
      <c r="G291" s="17" t="s">
        <v>11</v>
      </c>
      <c r="H291" s="22" t="s">
        <v>22</v>
      </c>
    </row>
    <row r="292" spans="1:8" x14ac:dyDescent="0.3">
      <c r="A292" s="21" t="s">
        <v>3951</v>
      </c>
      <c r="B292" s="17" t="s">
        <v>1271</v>
      </c>
      <c r="C292" s="17">
        <v>52</v>
      </c>
      <c r="D292" s="17" t="s">
        <v>14</v>
      </c>
      <c r="E292" s="17" t="s">
        <v>622</v>
      </c>
      <c r="F292" s="17" t="s">
        <v>205</v>
      </c>
      <c r="G292" s="17" t="s">
        <v>11</v>
      </c>
      <c r="H292" s="22" t="s">
        <v>26</v>
      </c>
    </row>
    <row r="293" spans="1:8" x14ac:dyDescent="0.3">
      <c r="A293" s="21" t="s">
        <v>3366</v>
      </c>
      <c r="B293" s="17" t="s">
        <v>623</v>
      </c>
      <c r="C293" s="17">
        <v>40</v>
      </c>
      <c r="D293" s="17" t="s">
        <v>14</v>
      </c>
      <c r="E293" s="17" t="s">
        <v>624</v>
      </c>
      <c r="F293" s="17" t="s">
        <v>86</v>
      </c>
      <c r="G293" s="17" t="s">
        <v>11</v>
      </c>
      <c r="H293" s="22" t="s">
        <v>22</v>
      </c>
    </row>
    <row r="294" spans="1:8" x14ac:dyDescent="0.3">
      <c r="A294" s="21" t="s">
        <v>2648</v>
      </c>
      <c r="B294" s="17" t="s">
        <v>625</v>
      </c>
      <c r="C294" s="17">
        <v>30</v>
      </c>
      <c r="D294" s="17" t="s">
        <v>8</v>
      </c>
      <c r="E294" s="17" t="s">
        <v>626</v>
      </c>
      <c r="F294" s="17" t="s">
        <v>145</v>
      </c>
      <c r="G294" s="17" t="s">
        <v>11</v>
      </c>
      <c r="H294" s="22" t="s">
        <v>26</v>
      </c>
    </row>
    <row r="295" spans="1:8" x14ac:dyDescent="0.3">
      <c r="A295" s="21" t="s">
        <v>1757</v>
      </c>
      <c r="B295" s="17" t="s">
        <v>627</v>
      </c>
      <c r="C295" s="17">
        <v>56</v>
      </c>
      <c r="D295" s="17" t="s">
        <v>14</v>
      </c>
      <c r="E295" s="17" t="s">
        <v>628</v>
      </c>
      <c r="F295" s="17" t="s">
        <v>232</v>
      </c>
      <c r="G295" s="17" t="s">
        <v>11</v>
      </c>
      <c r="H295" s="22" t="s">
        <v>17</v>
      </c>
    </row>
    <row r="296" spans="1:8" x14ac:dyDescent="0.3">
      <c r="A296" s="21" t="s">
        <v>1704</v>
      </c>
      <c r="B296" s="17" t="s">
        <v>629</v>
      </c>
      <c r="C296" s="17">
        <v>29</v>
      </c>
      <c r="D296" s="17" t="s">
        <v>8</v>
      </c>
      <c r="E296" s="17" t="s">
        <v>394</v>
      </c>
      <c r="F296" s="17" t="s">
        <v>52</v>
      </c>
      <c r="G296" s="17" t="s">
        <v>11</v>
      </c>
      <c r="H296" s="22" t="s">
        <v>17</v>
      </c>
    </row>
    <row r="297" spans="1:8" x14ac:dyDescent="0.3">
      <c r="A297" s="21" t="s">
        <v>1742</v>
      </c>
      <c r="B297" s="17" t="s">
        <v>630</v>
      </c>
      <c r="C297" s="17">
        <v>19</v>
      </c>
      <c r="D297" s="17" t="s">
        <v>14</v>
      </c>
      <c r="E297" s="17" t="s">
        <v>631</v>
      </c>
      <c r="F297" s="17" t="s">
        <v>49</v>
      </c>
      <c r="G297" s="17" t="s">
        <v>11</v>
      </c>
      <c r="H297" s="22" t="s">
        <v>22</v>
      </c>
    </row>
    <row r="298" spans="1:8" x14ac:dyDescent="0.3">
      <c r="A298" s="21" t="s">
        <v>2130</v>
      </c>
      <c r="B298" s="17" t="s">
        <v>632</v>
      </c>
      <c r="C298" s="17">
        <v>28</v>
      </c>
      <c r="D298" s="17" t="s">
        <v>14</v>
      </c>
      <c r="E298" s="17" t="s">
        <v>212</v>
      </c>
      <c r="F298" s="17" t="s">
        <v>35</v>
      </c>
      <c r="G298" s="17" t="s">
        <v>11</v>
      </c>
      <c r="H298" s="22" t="s">
        <v>22</v>
      </c>
    </row>
    <row r="299" spans="1:8" x14ac:dyDescent="0.3">
      <c r="A299" s="21" t="s">
        <v>2014</v>
      </c>
      <c r="B299" s="17" t="s">
        <v>633</v>
      </c>
      <c r="C299" s="17">
        <v>47</v>
      </c>
      <c r="D299" s="17" t="s">
        <v>14</v>
      </c>
      <c r="E299" s="17" t="s">
        <v>634</v>
      </c>
      <c r="F299" s="17" t="s">
        <v>86</v>
      </c>
      <c r="G299" s="17" t="s">
        <v>11</v>
      </c>
      <c r="H299" s="22" t="s">
        <v>26</v>
      </c>
    </row>
    <row r="300" spans="1:8" x14ac:dyDescent="0.3">
      <c r="A300" s="21" t="s">
        <v>1592</v>
      </c>
      <c r="B300" s="17" t="s">
        <v>635</v>
      </c>
      <c r="C300" s="17">
        <v>64</v>
      </c>
      <c r="D300" s="17" t="s">
        <v>8</v>
      </c>
      <c r="E300" s="17" t="s">
        <v>636</v>
      </c>
      <c r="F300" s="17" t="s">
        <v>303</v>
      </c>
      <c r="G300" s="17" t="s">
        <v>11</v>
      </c>
      <c r="H300" s="22" t="s">
        <v>17</v>
      </c>
    </row>
    <row r="301" spans="1:8" x14ac:dyDescent="0.3">
      <c r="A301" s="21" t="s">
        <v>3287</v>
      </c>
      <c r="B301" s="17" t="s">
        <v>637</v>
      </c>
      <c r="C301" s="17">
        <v>48</v>
      </c>
      <c r="D301" s="17" t="s">
        <v>14</v>
      </c>
      <c r="E301" s="17" t="s">
        <v>638</v>
      </c>
      <c r="F301" s="17" t="s">
        <v>232</v>
      </c>
      <c r="G301" s="17" t="s">
        <v>11</v>
      </c>
      <c r="H301" s="22" t="s">
        <v>17</v>
      </c>
    </row>
    <row r="302" spans="1:8" x14ac:dyDescent="0.3">
      <c r="A302" s="21" t="s">
        <v>2221</v>
      </c>
      <c r="B302" s="17" t="s">
        <v>639</v>
      </c>
      <c r="C302" s="17">
        <v>29</v>
      </c>
      <c r="D302" s="17" t="s">
        <v>8</v>
      </c>
      <c r="E302" s="17" t="s">
        <v>640</v>
      </c>
      <c r="F302" s="17" t="s">
        <v>29</v>
      </c>
      <c r="G302" s="17" t="s">
        <v>11</v>
      </c>
      <c r="H302" s="22" t="s">
        <v>26</v>
      </c>
    </row>
    <row r="303" spans="1:8" x14ac:dyDescent="0.3">
      <c r="A303" s="21" t="s">
        <v>2976</v>
      </c>
      <c r="B303" s="17" t="s">
        <v>641</v>
      </c>
      <c r="C303" s="17">
        <v>50</v>
      </c>
      <c r="D303" s="17" t="s">
        <v>8</v>
      </c>
      <c r="E303" s="17" t="s">
        <v>642</v>
      </c>
      <c r="F303" s="17" t="s">
        <v>205</v>
      </c>
      <c r="G303" s="17" t="s">
        <v>11</v>
      </c>
      <c r="H303" s="22" t="s">
        <v>12</v>
      </c>
    </row>
    <row r="304" spans="1:8" x14ac:dyDescent="0.3">
      <c r="A304" s="21" t="s">
        <v>1472</v>
      </c>
      <c r="B304" s="17" t="s">
        <v>643</v>
      </c>
      <c r="C304" s="17">
        <v>36</v>
      </c>
      <c r="D304" s="17" t="s">
        <v>8</v>
      </c>
      <c r="E304" s="17" t="s">
        <v>644</v>
      </c>
      <c r="F304" s="17" t="s">
        <v>100</v>
      </c>
      <c r="G304" s="17" t="s">
        <v>11</v>
      </c>
      <c r="H304" s="22" t="s">
        <v>12</v>
      </c>
    </row>
    <row r="305" spans="1:8" x14ac:dyDescent="0.3">
      <c r="A305" s="21" t="s">
        <v>1576</v>
      </c>
      <c r="B305" s="17" t="s">
        <v>645</v>
      </c>
      <c r="C305" s="17">
        <v>23</v>
      </c>
      <c r="D305" s="17" t="s">
        <v>14</v>
      </c>
      <c r="E305" s="17" t="s">
        <v>646</v>
      </c>
      <c r="F305" s="17" t="s">
        <v>71</v>
      </c>
      <c r="G305" s="17" t="s">
        <v>11</v>
      </c>
      <c r="H305" s="22" t="s">
        <v>17</v>
      </c>
    </row>
    <row r="306" spans="1:8" x14ac:dyDescent="0.3">
      <c r="A306" s="21" t="s">
        <v>2001</v>
      </c>
      <c r="B306" s="17" t="s">
        <v>1272</v>
      </c>
      <c r="C306" s="17">
        <v>41</v>
      </c>
      <c r="D306" s="17" t="s">
        <v>8</v>
      </c>
      <c r="E306" s="17" t="s">
        <v>647</v>
      </c>
      <c r="F306" s="17" t="s">
        <v>49</v>
      </c>
      <c r="G306" s="17" t="s">
        <v>11</v>
      </c>
      <c r="H306" s="22" t="s">
        <v>26</v>
      </c>
    </row>
    <row r="307" spans="1:8" x14ac:dyDescent="0.3">
      <c r="A307" s="21" t="s">
        <v>2825</v>
      </c>
      <c r="B307" s="17" t="s">
        <v>648</v>
      </c>
      <c r="C307" s="17">
        <v>64</v>
      </c>
      <c r="D307" s="17" t="s">
        <v>8</v>
      </c>
      <c r="E307" s="17" t="s">
        <v>649</v>
      </c>
      <c r="F307" s="17" t="s">
        <v>58</v>
      </c>
      <c r="G307" s="17" t="s">
        <v>11</v>
      </c>
      <c r="H307" s="22" t="s">
        <v>17</v>
      </c>
    </row>
    <row r="308" spans="1:8" x14ac:dyDescent="0.3">
      <c r="A308" s="21" t="s">
        <v>2670</v>
      </c>
      <c r="B308" s="17" t="s">
        <v>650</v>
      </c>
      <c r="C308" s="17">
        <v>44</v>
      </c>
      <c r="D308" s="17" t="s">
        <v>8</v>
      </c>
      <c r="E308" s="17" t="s">
        <v>651</v>
      </c>
      <c r="F308" s="17" t="s">
        <v>170</v>
      </c>
      <c r="G308" s="17" t="s">
        <v>11</v>
      </c>
      <c r="H308" s="22" t="s">
        <v>17</v>
      </c>
    </row>
    <row r="309" spans="1:8" x14ac:dyDescent="0.3">
      <c r="A309" s="21" t="s">
        <v>1721</v>
      </c>
      <c r="B309" s="17" t="s">
        <v>652</v>
      </c>
      <c r="C309" s="17">
        <v>56</v>
      </c>
      <c r="D309" s="17" t="s">
        <v>14</v>
      </c>
      <c r="E309" s="17" t="s">
        <v>653</v>
      </c>
      <c r="F309" s="17" t="s">
        <v>19</v>
      </c>
      <c r="G309" s="17" t="s">
        <v>11</v>
      </c>
      <c r="H309" s="22" t="s">
        <v>22</v>
      </c>
    </row>
    <row r="310" spans="1:8" x14ac:dyDescent="0.3">
      <c r="A310" s="21" t="s">
        <v>3582</v>
      </c>
      <c r="B310" s="17" t="s">
        <v>654</v>
      </c>
      <c r="C310" s="17">
        <v>60</v>
      </c>
      <c r="D310" s="17" t="s">
        <v>14</v>
      </c>
      <c r="E310" s="17" t="s">
        <v>655</v>
      </c>
      <c r="F310" s="17" t="s">
        <v>191</v>
      </c>
      <c r="G310" s="17" t="s">
        <v>11</v>
      </c>
      <c r="H310" s="22" t="s">
        <v>12</v>
      </c>
    </row>
    <row r="311" spans="1:8" x14ac:dyDescent="0.3">
      <c r="A311" s="21" t="s">
        <v>2838</v>
      </c>
      <c r="B311" s="17" t="s">
        <v>656</v>
      </c>
      <c r="C311" s="17">
        <v>41</v>
      </c>
      <c r="D311" s="17" t="s">
        <v>14</v>
      </c>
      <c r="E311" s="17" t="s">
        <v>657</v>
      </c>
      <c r="F311" s="17" t="s">
        <v>25</v>
      </c>
      <c r="G311" s="17" t="s">
        <v>11</v>
      </c>
      <c r="H311" s="22" t="s">
        <v>22</v>
      </c>
    </row>
    <row r="312" spans="1:8" x14ac:dyDescent="0.3">
      <c r="A312" s="21" t="s">
        <v>2940</v>
      </c>
      <c r="B312" s="17" t="s">
        <v>658</v>
      </c>
      <c r="C312" s="17">
        <v>20</v>
      </c>
      <c r="D312" s="17" t="s">
        <v>8</v>
      </c>
      <c r="E312" s="17" t="s">
        <v>659</v>
      </c>
      <c r="F312" s="17" t="s">
        <v>126</v>
      </c>
      <c r="G312" s="17" t="s">
        <v>11</v>
      </c>
      <c r="H312" s="22" t="s">
        <v>26</v>
      </c>
    </row>
    <row r="313" spans="1:8" x14ac:dyDescent="0.3">
      <c r="A313" s="21" t="s">
        <v>2281</v>
      </c>
      <c r="B313" s="17" t="s">
        <v>660</v>
      </c>
      <c r="C313" s="17">
        <v>35</v>
      </c>
      <c r="D313" s="17" t="s">
        <v>8</v>
      </c>
      <c r="E313" s="17" t="s">
        <v>661</v>
      </c>
      <c r="F313" s="17" t="s">
        <v>29</v>
      </c>
      <c r="G313" s="17" t="s">
        <v>11</v>
      </c>
      <c r="H313" s="22" t="s">
        <v>17</v>
      </c>
    </row>
    <row r="314" spans="1:8" x14ac:dyDescent="0.3">
      <c r="A314" s="21" t="s">
        <v>1936</v>
      </c>
      <c r="B314" s="17" t="s">
        <v>662</v>
      </c>
      <c r="C314" s="17">
        <v>47</v>
      </c>
      <c r="D314" s="17" t="s">
        <v>14</v>
      </c>
      <c r="E314" s="17" t="s">
        <v>663</v>
      </c>
      <c r="F314" s="17" t="s">
        <v>71</v>
      </c>
      <c r="G314" s="17" t="s">
        <v>11</v>
      </c>
      <c r="H314" s="22" t="s">
        <v>26</v>
      </c>
    </row>
    <row r="315" spans="1:8" x14ac:dyDescent="0.3">
      <c r="A315" s="21" t="s">
        <v>3133</v>
      </c>
      <c r="B315" s="17" t="s">
        <v>664</v>
      </c>
      <c r="C315" s="17">
        <v>62</v>
      </c>
      <c r="D315" s="17" t="s">
        <v>8</v>
      </c>
      <c r="E315" s="17" t="s">
        <v>665</v>
      </c>
      <c r="F315" s="17" t="s">
        <v>104</v>
      </c>
      <c r="G315" s="17" t="s">
        <v>11</v>
      </c>
      <c r="H315" s="22" t="s">
        <v>17</v>
      </c>
    </row>
    <row r="316" spans="1:8" x14ac:dyDescent="0.3">
      <c r="A316" s="21" t="s">
        <v>1716</v>
      </c>
      <c r="B316" s="17" t="s">
        <v>666</v>
      </c>
      <c r="C316" s="17">
        <v>53</v>
      </c>
      <c r="D316" s="17" t="s">
        <v>14</v>
      </c>
      <c r="E316" s="17" t="s">
        <v>667</v>
      </c>
      <c r="F316" s="17" t="s">
        <v>58</v>
      </c>
      <c r="G316" s="17" t="s">
        <v>11</v>
      </c>
      <c r="H316" s="22" t="s">
        <v>26</v>
      </c>
    </row>
    <row r="317" spans="1:8" x14ac:dyDescent="0.3">
      <c r="A317" s="21" t="s">
        <v>1665</v>
      </c>
      <c r="B317" s="17" t="s">
        <v>668</v>
      </c>
      <c r="C317" s="17">
        <v>49</v>
      </c>
      <c r="D317" s="17" t="s">
        <v>8</v>
      </c>
      <c r="E317" s="17" t="s">
        <v>669</v>
      </c>
      <c r="F317" s="17" t="s">
        <v>488</v>
      </c>
      <c r="G317" s="17" t="s">
        <v>11</v>
      </c>
      <c r="H317" s="22" t="s">
        <v>26</v>
      </c>
    </row>
    <row r="318" spans="1:8" x14ac:dyDescent="0.3">
      <c r="A318" s="21" t="s">
        <v>1943</v>
      </c>
      <c r="B318" s="17" t="s">
        <v>670</v>
      </c>
      <c r="C318" s="17">
        <v>34</v>
      </c>
      <c r="D318" s="17" t="s">
        <v>8</v>
      </c>
      <c r="E318" s="17" t="s">
        <v>671</v>
      </c>
      <c r="F318" s="17" t="s">
        <v>104</v>
      </c>
      <c r="G318" s="17" t="s">
        <v>11</v>
      </c>
      <c r="H318" s="22" t="s">
        <v>12</v>
      </c>
    </row>
    <row r="319" spans="1:8" x14ac:dyDescent="0.3">
      <c r="A319" s="21" t="s">
        <v>2418</v>
      </c>
      <c r="B319" s="17" t="s">
        <v>672</v>
      </c>
      <c r="C319" s="17">
        <v>64</v>
      </c>
      <c r="D319" s="17" t="s">
        <v>14</v>
      </c>
      <c r="E319" s="17" t="s">
        <v>673</v>
      </c>
      <c r="F319" s="17" t="s">
        <v>38</v>
      </c>
      <c r="G319" s="17" t="s">
        <v>11</v>
      </c>
      <c r="H319" s="22" t="s">
        <v>12</v>
      </c>
    </row>
    <row r="320" spans="1:8" x14ac:dyDescent="0.3">
      <c r="A320" s="21" t="s">
        <v>3521</v>
      </c>
      <c r="B320" s="17" t="s">
        <v>674</v>
      </c>
      <c r="C320" s="17">
        <v>25</v>
      </c>
      <c r="D320" s="17" t="s">
        <v>8</v>
      </c>
      <c r="E320" s="17" t="s">
        <v>675</v>
      </c>
      <c r="F320" s="17" t="s">
        <v>49</v>
      </c>
      <c r="G320" s="17" t="s">
        <v>11</v>
      </c>
      <c r="H320" s="22" t="s">
        <v>17</v>
      </c>
    </row>
    <row r="321" spans="1:8" x14ac:dyDescent="0.3">
      <c r="A321" s="21" t="s">
        <v>1723</v>
      </c>
      <c r="B321" s="17" t="s">
        <v>676</v>
      </c>
      <c r="C321" s="17">
        <v>54</v>
      </c>
      <c r="D321" s="17" t="s">
        <v>8</v>
      </c>
      <c r="E321" s="17" t="s">
        <v>677</v>
      </c>
      <c r="F321" s="17" t="s">
        <v>222</v>
      </c>
      <c r="G321" s="17" t="s">
        <v>11</v>
      </c>
      <c r="H321" s="22" t="s">
        <v>17</v>
      </c>
    </row>
    <row r="322" spans="1:8" x14ac:dyDescent="0.3">
      <c r="A322" s="21" t="s">
        <v>1379</v>
      </c>
      <c r="B322" s="17" t="s">
        <v>678</v>
      </c>
      <c r="C322" s="17">
        <v>34</v>
      </c>
      <c r="D322" s="17" t="s">
        <v>14</v>
      </c>
      <c r="E322" s="17" t="s">
        <v>679</v>
      </c>
      <c r="F322" s="17" t="s">
        <v>191</v>
      </c>
      <c r="G322" s="17" t="s">
        <v>11</v>
      </c>
      <c r="H322" s="22" t="s">
        <v>22</v>
      </c>
    </row>
    <row r="323" spans="1:8" x14ac:dyDescent="0.3">
      <c r="A323" s="21" t="s">
        <v>1594</v>
      </c>
      <c r="B323" s="17" t="s">
        <v>680</v>
      </c>
      <c r="C323" s="17">
        <v>21</v>
      </c>
      <c r="D323" s="17" t="s">
        <v>14</v>
      </c>
      <c r="E323" s="17" t="s">
        <v>681</v>
      </c>
      <c r="F323" s="17" t="s">
        <v>170</v>
      </c>
      <c r="G323" s="17" t="s">
        <v>11</v>
      </c>
      <c r="H323" s="22" t="s">
        <v>22</v>
      </c>
    </row>
    <row r="324" spans="1:8" x14ac:dyDescent="0.3">
      <c r="A324" s="21" t="s">
        <v>2025</v>
      </c>
      <c r="B324" s="17" t="s">
        <v>682</v>
      </c>
      <c r="C324" s="17">
        <v>54</v>
      </c>
      <c r="D324" s="17" t="s">
        <v>8</v>
      </c>
      <c r="E324" s="17" t="s">
        <v>683</v>
      </c>
      <c r="F324" s="17" t="s">
        <v>573</v>
      </c>
      <c r="G324" s="17" t="s">
        <v>11</v>
      </c>
      <c r="H324" s="22" t="s">
        <v>22</v>
      </c>
    </row>
    <row r="325" spans="1:8" x14ac:dyDescent="0.3">
      <c r="A325" s="21" t="s">
        <v>1799</v>
      </c>
      <c r="B325" s="17" t="s">
        <v>684</v>
      </c>
      <c r="C325" s="17">
        <v>64</v>
      </c>
      <c r="D325" s="17" t="s">
        <v>14</v>
      </c>
      <c r="E325" s="17" t="s">
        <v>685</v>
      </c>
      <c r="F325" s="17" t="s">
        <v>10</v>
      </c>
      <c r="G325" s="17" t="s">
        <v>11</v>
      </c>
      <c r="H325" s="22" t="s">
        <v>17</v>
      </c>
    </row>
    <row r="326" spans="1:8" x14ac:dyDescent="0.3">
      <c r="A326" s="21" t="s">
        <v>1502</v>
      </c>
      <c r="B326" s="17" t="s">
        <v>1273</v>
      </c>
      <c r="C326" s="17">
        <v>58</v>
      </c>
      <c r="D326" s="17" t="s">
        <v>8</v>
      </c>
      <c r="E326" s="17" t="s">
        <v>686</v>
      </c>
      <c r="F326" s="17" t="s">
        <v>74</v>
      </c>
      <c r="G326" s="17" t="s">
        <v>11</v>
      </c>
      <c r="H326" s="22" t="s">
        <v>22</v>
      </c>
    </row>
    <row r="327" spans="1:8" x14ac:dyDescent="0.3">
      <c r="A327" s="21" t="s">
        <v>1604</v>
      </c>
      <c r="B327" s="17" t="s">
        <v>687</v>
      </c>
      <c r="C327" s="17">
        <v>60</v>
      </c>
      <c r="D327" s="17" t="s">
        <v>8</v>
      </c>
      <c r="E327" s="17" t="s">
        <v>688</v>
      </c>
      <c r="F327" s="17" t="s">
        <v>229</v>
      </c>
      <c r="G327" s="17" t="s">
        <v>11</v>
      </c>
      <c r="H327" s="22" t="s">
        <v>22</v>
      </c>
    </row>
    <row r="328" spans="1:8" x14ac:dyDescent="0.3">
      <c r="A328" s="21" t="s">
        <v>1945</v>
      </c>
      <c r="B328" s="17" t="s">
        <v>689</v>
      </c>
      <c r="C328" s="17">
        <v>58</v>
      </c>
      <c r="D328" s="17" t="s">
        <v>14</v>
      </c>
      <c r="E328" s="17" t="s">
        <v>690</v>
      </c>
      <c r="F328" s="17" t="s">
        <v>156</v>
      </c>
      <c r="G328" s="17" t="s">
        <v>11</v>
      </c>
      <c r="H328" s="22" t="s">
        <v>12</v>
      </c>
    </row>
    <row r="329" spans="1:8" x14ac:dyDescent="0.3">
      <c r="A329" s="21" t="s">
        <v>1578</v>
      </c>
      <c r="B329" s="17" t="s">
        <v>691</v>
      </c>
      <c r="C329" s="17">
        <v>62</v>
      </c>
      <c r="D329" s="17" t="s">
        <v>14</v>
      </c>
      <c r="E329" s="17" t="s">
        <v>692</v>
      </c>
      <c r="F329" s="17" t="s">
        <v>46</v>
      </c>
      <c r="G329" s="17" t="s">
        <v>11</v>
      </c>
      <c r="H329" s="22" t="s">
        <v>22</v>
      </c>
    </row>
    <row r="330" spans="1:8" x14ac:dyDescent="0.3">
      <c r="A330" s="21" t="s">
        <v>2367</v>
      </c>
      <c r="B330" s="17" t="s">
        <v>693</v>
      </c>
      <c r="C330" s="17">
        <v>46</v>
      </c>
      <c r="D330" s="17" t="s">
        <v>8</v>
      </c>
      <c r="E330" s="17" t="s">
        <v>694</v>
      </c>
      <c r="F330" s="17" t="s">
        <v>145</v>
      </c>
      <c r="G330" s="17" t="s">
        <v>11</v>
      </c>
      <c r="H330" s="22" t="s">
        <v>17</v>
      </c>
    </row>
    <row r="331" spans="1:8" x14ac:dyDescent="0.3">
      <c r="A331" s="21" t="s">
        <v>1675</v>
      </c>
      <c r="B331" s="17" t="s">
        <v>695</v>
      </c>
      <c r="C331" s="17">
        <v>62</v>
      </c>
      <c r="D331" s="17" t="s">
        <v>14</v>
      </c>
      <c r="E331" s="17" t="s">
        <v>696</v>
      </c>
      <c r="F331" s="17" t="s">
        <v>145</v>
      </c>
      <c r="G331" s="17" t="s">
        <v>11</v>
      </c>
      <c r="H331" s="22" t="s">
        <v>22</v>
      </c>
    </row>
    <row r="332" spans="1:8" x14ac:dyDescent="0.3">
      <c r="A332" s="21" t="s">
        <v>2584</v>
      </c>
      <c r="B332" s="17" t="s">
        <v>697</v>
      </c>
      <c r="C332" s="17">
        <v>54</v>
      </c>
      <c r="D332" s="17" t="s">
        <v>8</v>
      </c>
      <c r="E332" s="17" t="s">
        <v>698</v>
      </c>
      <c r="F332" s="17" t="s">
        <v>140</v>
      </c>
      <c r="G332" s="17" t="s">
        <v>11</v>
      </c>
      <c r="H332" s="22" t="s">
        <v>17</v>
      </c>
    </row>
    <row r="333" spans="1:8" x14ac:dyDescent="0.3">
      <c r="A333" s="21" t="s">
        <v>3428</v>
      </c>
      <c r="B333" s="17" t="s">
        <v>699</v>
      </c>
      <c r="C333" s="17">
        <v>38</v>
      </c>
      <c r="D333" s="17" t="s">
        <v>14</v>
      </c>
      <c r="E333" s="17" t="s">
        <v>700</v>
      </c>
      <c r="F333" s="17" t="s">
        <v>52</v>
      </c>
      <c r="G333" s="17" t="s">
        <v>11</v>
      </c>
      <c r="H333" s="22" t="s">
        <v>22</v>
      </c>
    </row>
    <row r="334" spans="1:8" x14ac:dyDescent="0.3">
      <c r="A334" s="21" t="s">
        <v>2012</v>
      </c>
      <c r="B334" s="17" t="s">
        <v>701</v>
      </c>
      <c r="C334" s="17">
        <v>34</v>
      </c>
      <c r="D334" s="17" t="s">
        <v>14</v>
      </c>
      <c r="E334" s="17" t="s">
        <v>702</v>
      </c>
      <c r="F334" s="17" t="s">
        <v>76</v>
      </c>
      <c r="G334" s="17" t="s">
        <v>11</v>
      </c>
      <c r="H334" s="22" t="s">
        <v>22</v>
      </c>
    </row>
    <row r="335" spans="1:8" x14ac:dyDescent="0.3">
      <c r="A335" s="21" t="s">
        <v>1912</v>
      </c>
      <c r="B335" s="17" t="s">
        <v>703</v>
      </c>
      <c r="C335" s="17">
        <v>64</v>
      </c>
      <c r="D335" s="17" t="s">
        <v>14</v>
      </c>
      <c r="E335" s="17" t="s">
        <v>704</v>
      </c>
      <c r="F335" s="17" t="s">
        <v>63</v>
      </c>
      <c r="G335" s="17" t="s">
        <v>11</v>
      </c>
      <c r="H335" s="22" t="s">
        <v>12</v>
      </c>
    </row>
    <row r="336" spans="1:8" x14ac:dyDescent="0.3">
      <c r="A336" s="21" t="s">
        <v>1791</v>
      </c>
      <c r="B336" s="17" t="s">
        <v>705</v>
      </c>
      <c r="C336" s="17">
        <v>50</v>
      </c>
      <c r="D336" s="17" t="s">
        <v>14</v>
      </c>
      <c r="E336" s="17" t="s">
        <v>706</v>
      </c>
      <c r="F336" s="17" t="s">
        <v>123</v>
      </c>
      <c r="G336" s="17" t="s">
        <v>11</v>
      </c>
      <c r="H336" s="22" t="s">
        <v>26</v>
      </c>
    </row>
    <row r="337" spans="1:8" x14ac:dyDescent="0.3">
      <c r="A337" s="21" t="s">
        <v>1475</v>
      </c>
      <c r="B337" s="17" t="s">
        <v>707</v>
      </c>
      <c r="C337" s="17">
        <v>37</v>
      </c>
      <c r="D337" s="17" t="s">
        <v>8</v>
      </c>
      <c r="E337" s="17" t="s">
        <v>708</v>
      </c>
      <c r="F337" s="17" t="s">
        <v>10</v>
      </c>
      <c r="G337" s="17" t="s">
        <v>11</v>
      </c>
      <c r="H337" s="22" t="s">
        <v>17</v>
      </c>
    </row>
    <row r="338" spans="1:8" x14ac:dyDescent="0.3">
      <c r="A338" s="21" t="s">
        <v>2458</v>
      </c>
      <c r="B338" s="17" t="s">
        <v>709</v>
      </c>
      <c r="C338" s="17">
        <v>58</v>
      </c>
      <c r="D338" s="17" t="s">
        <v>14</v>
      </c>
      <c r="E338" s="17" t="s">
        <v>710</v>
      </c>
      <c r="F338" s="17" t="s">
        <v>29</v>
      </c>
      <c r="G338" s="17" t="s">
        <v>11</v>
      </c>
      <c r="H338" s="22" t="s">
        <v>26</v>
      </c>
    </row>
    <row r="339" spans="1:8" x14ac:dyDescent="0.3">
      <c r="A339" s="21" t="s">
        <v>1689</v>
      </c>
      <c r="B339" s="17" t="s">
        <v>711</v>
      </c>
      <c r="C339" s="17">
        <v>40</v>
      </c>
      <c r="D339" s="17" t="s">
        <v>14</v>
      </c>
      <c r="E339" s="17" t="s">
        <v>712</v>
      </c>
      <c r="F339" s="17" t="s">
        <v>10</v>
      </c>
      <c r="G339" s="17" t="s">
        <v>11</v>
      </c>
      <c r="H339" s="22" t="s">
        <v>22</v>
      </c>
    </row>
    <row r="340" spans="1:8" x14ac:dyDescent="0.3">
      <c r="A340" s="21" t="s">
        <v>1621</v>
      </c>
      <c r="B340" s="17" t="s">
        <v>713</v>
      </c>
      <c r="C340" s="17">
        <v>46</v>
      </c>
      <c r="D340" s="17" t="s">
        <v>14</v>
      </c>
      <c r="E340" s="17" t="s">
        <v>714</v>
      </c>
      <c r="F340" s="17" t="s">
        <v>123</v>
      </c>
      <c r="G340" s="17" t="s">
        <v>11</v>
      </c>
      <c r="H340" s="22" t="s">
        <v>26</v>
      </c>
    </row>
    <row r="341" spans="1:8" x14ac:dyDescent="0.3">
      <c r="A341" s="21" t="s">
        <v>2407</v>
      </c>
      <c r="B341" s="17" t="s">
        <v>715</v>
      </c>
      <c r="C341" s="17">
        <v>52</v>
      </c>
      <c r="D341" s="17" t="s">
        <v>14</v>
      </c>
      <c r="E341" s="17" t="s">
        <v>716</v>
      </c>
      <c r="F341" s="17" t="s">
        <v>100</v>
      </c>
      <c r="G341" s="17" t="s">
        <v>11</v>
      </c>
      <c r="H341" s="22" t="s">
        <v>17</v>
      </c>
    </row>
    <row r="342" spans="1:8" x14ac:dyDescent="0.3">
      <c r="A342" s="21" t="s">
        <v>3065</v>
      </c>
      <c r="B342" s="17" t="s">
        <v>717</v>
      </c>
      <c r="C342" s="17">
        <v>27</v>
      </c>
      <c r="D342" s="17" t="s">
        <v>8</v>
      </c>
      <c r="E342" s="17" t="s">
        <v>718</v>
      </c>
      <c r="F342" s="17" t="s">
        <v>196</v>
      </c>
      <c r="G342" s="17" t="s">
        <v>11</v>
      </c>
      <c r="H342" s="22" t="s">
        <v>22</v>
      </c>
    </row>
    <row r="343" spans="1:8" x14ac:dyDescent="0.3">
      <c r="A343" s="21" t="s">
        <v>2570</v>
      </c>
      <c r="B343" s="17" t="s">
        <v>719</v>
      </c>
      <c r="C343" s="17">
        <v>56</v>
      </c>
      <c r="D343" s="17" t="s">
        <v>14</v>
      </c>
      <c r="E343" s="17" t="s">
        <v>720</v>
      </c>
      <c r="F343" s="17" t="s">
        <v>140</v>
      </c>
      <c r="G343" s="17" t="s">
        <v>11</v>
      </c>
      <c r="H343" s="22" t="s">
        <v>22</v>
      </c>
    </row>
    <row r="344" spans="1:8" x14ac:dyDescent="0.3">
      <c r="A344" s="21" t="s">
        <v>2589</v>
      </c>
      <c r="B344" s="17" t="s">
        <v>721</v>
      </c>
      <c r="C344" s="17">
        <v>30</v>
      </c>
      <c r="D344" s="17" t="s">
        <v>14</v>
      </c>
      <c r="E344" s="17" t="s">
        <v>722</v>
      </c>
      <c r="F344" s="17" t="s">
        <v>123</v>
      </c>
      <c r="G344" s="17" t="s">
        <v>11</v>
      </c>
      <c r="H344" s="22" t="s">
        <v>22</v>
      </c>
    </row>
    <row r="345" spans="1:8" x14ac:dyDescent="0.3">
      <c r="A345" s="21" t="s">
        <v>1667</v>
      </c>
      <c r="B345" s="17" t="s">
        <v>723</v>
      </c>
      <c r="C345" s="17">
        <v>38</v>
      </c>
      <c r="D345" s="17" t="s">
        <v>8</v>
      </c>
      <c r="E345" s="17" t="s">
        <v>724</v>
      </c>
      <c r="F345" s="17" t="s">
        <v>205</v>
      </c>
      <c r="G345" s="17" t="s">
        <v>11</v>
      </c>
      <c r="H345" s="22" t="s">
        <v>22</v>
      </c>
    </row>
    <row r="346" spans="1:8" x14ac:dyDescent="0.3">
      <c r="A346" s="21" t="s">
        <v>1453</v>
      </c>
      <c r="B346" s="17" t="s">
        <v>725</v>
      </c>
      <c r="C346" s="17">
        <v>39</v>
      </c>
      <c r="D346" s="17" t="s">
        <v>8</v>
      </c>
      <c r="E346" s="17" t="s">
        <v>726</v>
      </c>
      <c r="F346" s="17" t="s">
        <v>167</v>
      </c>
      <c r="G346" s="17" t="s">
        <v>11</v>
      </c>
      <c r="H346" s="22" t="s">
        <v>12</v>
      </c>
    </row>
    <row r="347" spans="1:8" x14ac:dyDescent="0.3">
      <c r="A347" s="21" t="s">
        <v>2191</v>
      </c>
      <c r="B347" s="17" t="s">
        <v>727</v>
      </c>
      <c r="C347" s="17">
        <v>33</v>
      </c>
      <c r="D347" s="17" t="s">
        <v>8</v>
      </c>
      <c r="E347" s="17" t="s">
        <v>728</v>
      </c>
      <c r="F347" s="17" t="s">
        <v>74</v>
      </c>
      <c r="G347" s="17" t="s">
        <v>11</v>
      </c>
      <c r="H347" s="22" t="s">
        <v>22</v>
      </c>
    </row>
    <row r="348" spans="1:8" x14ac:dyDescent="0.3">
      <c r="A348" s="21" t="s">
        <v>1350</v>
      </c>
      <c r="B348" s="17" t="s">
        <v>729</v>
      </c>
      <c r="C348" s="17">
        <v>58</v>
      </c>
      <c r="D348" s="17" t="s">
        <v>14</v>
      </c>
      <c r="E348" s="17" t="s">
        <v>730</v>
      </c>
      <c r="F348" s="17" t="s">
        <v>170</v>
      </c>
      <c r="G348" s="17" t="s">
        <v>11</v>
      </c>
      <c r="H348" s="22" t="s">
        <v>17</v>
      </c>
    </row>
    <row r="349" spans="1:8" x14ac:dyDescent="0.3">
      <c r="A349" s="21" t="s">
        <v>2113</v>
      </c>
      <c r="B349" s="17" t="s">
        <v>1274</v>
      </c>
      <c r="C349" s="17">
        <v>39</v>
      </c>
      <c r="D349" s="17" t="s">
        <v>14</v>
      </c>
      <c r="E349" s="17" t="s">
        <v>731</v>
      </c>
      <c r="F349" s="17" t="s">
        <v>123</v>
      </c>
      <c r="G349" s="17" t="s">
        <v>11</v>
      </c>
      <c r="H349" s="22" t="s">
        <v>12</v>
      </c>
    </row>
    <row r="350" spans="1:8" x14ac:dyDescent="0.3">
      <c r="A350" s="21" t="s">
        <v>1390</v>
      </c>
      <c r="B350" s="17" t="s">
        <v>732</v>
      </c>
      <c r="C350" s="17">
        <v>55</v>
      </c>
      <c r="D350" s="17" t="s">
        <v>8</v>
      </c>
      <c r="E350" s="17" t="s">
        <v>733</v>
      </c>
      <c r="F350" s="17" t="s">
        <v>41</v>
      </c>
      <c r="G350" s="17" t="s">
        <v>11</v>
      </c>
      <c r="H350" s="22" t="s">
        <v>26</v>
      </c>
    </row>
    <row r="351" spans="1:8" x14ac:dyDescent="0.3">
      <c r="A351" s="21" t="s">
        <v>1683</v>
      </c>
      <c r="B351" s="17" t="s">
        <v>734</v>
      </c>
      <c r="C351" s="17">
        <v>31</v>
      </c>
      <c r="D351" s="17" t="s">
        <v>8</v>
      </c>
      <c r="E351" s="17" t="s">
        <v>735</v>
      </c>
      <c r="F351" s="17" t="s">
        <v>120</v>
      </c>
      <c r="G351" s="17" t="s">
        <v>11</v>
      </c>
      <c r="H351" s="22" t="s">
        <v>22</v>
      </c>
    </row>
    <row r="352" spans="1:8" x14ac:dyDescent="0.3">
      <c r="A352" s="21" t="s">
        <v>2631</v>
      </c>
      <c r="B352" s="17" t="s">
        <v>736</v>
      </c>
      <c r="C352" s="17">
        <v>26</v>
      </c>
      <c r="D352" s="17" t="s">
        <v>8</v>
      </c>
      <c r="E352" s="17" t="s">
        <v>737</v>
      </c>
      <c r="F352" s="17" t="s">
        <v>191</v>
      </c>
      <c r="G352" s="17" t="s">
        <v>11</v>
      </c>
      <c r="H352" s="22" t="s">
        <v>26</v>
      </c>
    </row>
    <row r="353" spans="1:8" x14ac:dyDescent="0.3">
      <c r="A353" s="21" t="s">
        <v>2531</v>
      </c>
      <c r="B353" s="17" t="s">
        <v>738</v>
      </c>
      <c r="C353" s="17">
        <v>25</v>
      </c>
      <c r="D353" s="17" t="s">
        <v>14</v>
      </c>
      <c r="E353" s="17" t="s">
        <v>739</v>
      </c>
      <c r="F353" s="17" t="s">
        <v>55</v>
      </c>
      <c r="G353" s="17" t="s">
        <v>11</v>
      </c>
      <c r="H353" s="22" t="s">
        <v>22</v>
      </c>
    </row>
    <row r="354" spans="1:8" x14ac:dyDescent="0.3">
      <c r="A354" s="21" t="s">
        <v>2284</v>
      </c>
      <c r="B354" s="17" t="s">
        <v>740</v>
      </c>
      <c r="C354" s="17">
        <v>52</v>
      </c>
      <c r="D354" s="17" t="s">
        <v>14</v>
      </c>
      <c r="E354" s="17" t="s">
        <v>741</v>
      </c>
      <c r="F354" s="17" t="s">
        <v>229</v>
      </c>
      <c r="G354" s="17" t="s">
        <v>11</v>
      </c>
      <c r="H354" s="22" t="s">
        <v>26</v>
      </c>
    </row>
    <row r="355" spans="1:8" x14ac:dyDescent="0.3">
      <c r="A355" s="21" t="s">
        <v>2435</v>
      </c>
      <c r="B355" s="17" t="s">
        <v>1275</v>
      </c>
      <c r="C355" s="17">
        <v>56</v>
      </c>
      <c r="D355" s="17" t="s">
        <v>14</v>
      </c>
      <c r="E355" s="17" t="s">
        <v>742</v>
      </c>
      <c r="F355" s="17" t="s">
        <v>29</v>
      </c>
      <c r="G355" s="17" t="s">
        <v>11</v>
      </c>
      <c r="H355" s="22" t="s">
        <v>17</v>
      </c>
    </row>
    <row r="356" spans="1:8" x14ac:dyDescent="0.3">
      <c r="A356" s="21" t="s">
        <v>2488</v>
      </c>
      <c r="B356" s="17" t="s">
        <v>743</v>
      </c>
      <c r="C356" s="17">
        <v>38</v>
      </c>
      <c r="D356" s="17" t="s">
        <v>8</v>
      </c>
      <c r="E356" s="17" t="s">
        <v>744</v>
      </c>
      <c r="F356" s="17" t="s">
        <v>123</v>
      </c>
      <c r="G356" s="17" t="s">
        <v>11</v>
      </c>
      <c r="H356" s="22" t="s">
        <v>26</v>
      </c>
    </row>
    <row r="357" spans="1:8" x14ac:dyDescent="0.3">
      <c r="A357" s="21" t="s">
        <v>2587</v>
      </c>
      <c r="B357" s="17" t="s">
        <v>745</v>
      </c>
      <c r="C357" s="17">
        <v>20</v>
      </c>
      <c r="D357" s="17" t="s">
        <v>8</v>
      </c>
      <c r="E357" s="17" t="s">
        <v>746</v>
      </c>
      <c r="F357" s="17" t="s">
        <v>58</v>
      </c>
      <c r="G357" s="17" t="s">
        <v>11</v>
      </c>
      <c r="H357" s="22" t="s">
        <v>12</v>
      </c>
    </row>
    <row r="358" spans="1:8" x14ac:dyDescent="0.3">
      <c r="A358" s="21" t="s">
        <v>2698</v>
      </c>
      <c r="B358" s="17" t="s">
        <v>747</v>
      </c>
      <c r="C358" s="17">
        <v>54</v>
      </c>
      <c r="D358" s="17" t="s">
        <v>8</v>
      </c>
      <c r="E358" s="17" t="s">
        <v>748</v>
      </c>
      <c r="F358" s="17" t="s">
        <v>205</v>
      </c>
      <c r="G358" s="17" t="s">
        <v>11</v>
      </c>
      <c r="H358" s="22" t="s">
        <v>22</v>
      </c>
    </row>
    <row r="359" spans="1:8" x14ac:dyDescent="0.3">
      <c r="A359" s="21" t="s">
        <v>2515</v>
      </c>
      <c r="B359" s="17" t="s">
        <v>749</v>
      </c>
      <c r="C359" s="17">
        <v>41</v>
      </c>
      <c r="D359" s="17" t="s">
        <v>8</v>
      </c>
      <c r="E359" s="17" t="s">
        <v>750</v>
      </c>
      <c r="F359" s="17" t="s">
        <v>170</v>
      </c>
      <c r="G359" s="17" t="s">
        <v>11</v>
      </c>
      <c r="H359" s="22" t="s">
        <v>12</v>
      </c>
    </row>
    <row r="360" spans="1:8" x14ac:dyDescent="0.3">
      <c r="A360" s="21" t="s">
        <v>2010</v>
      </c>
      <c r="B360" s="17" t="s">
        <v>751</v>
      </c>
      <c r="C360" s="17">
        <v>60</v>
      </c>
      <c r="D360" s="17" t="s">
        <v>14</v>
      </c>
      <c r="E360" s="17" t="s">
        <v>752</v>
      </c>
      <c r="F360" s="17" t="s">
        <v>222</v>
      </c>
      <c r="G360" s="17" t="s">
        <v>11</v>
      </c>
      <c r="H360" s="22" t="s">
        <v>12</v>
      </c>
    </row>
    <row r="361" spans="1:8" x14ac:dyDescent="0.3">
      <c r="A361" s="21" t="s">
        <v>3042</v>
      </c>
      <c r="B361" s="17" t="s">
        <v>753</v>
      </c>
      <c r="C361" s="17">
        <v>32</v>
      </c>
      <c r="D361" s="17" t="s">
        <v>8</v>
      </c>
      <c r="E361" s="17" t="s">
        <v>754</v>
      </c>
      <c r="F361" s="17" t="s">
        <v>49</v>
      </c>
      <c r="G361" s="17" t="s">
        <v>11</v>
      </c>
      <c r="H361" s="22" t="s">
        <v>26</v>
      </c>
    </row>
    <row r="362" spans="1:8" x14ac:dyDescent="0.3">
      <c r="A362" s="21" t="s">
        <v>2076</v>
      </c>
      <c r="B362" s="17" t="s">
        <v>755</v>
      </c>
      <c r="C362" s="17">
        <v>34</v>
      </c>
      <c r="D362" s="17" t="s">
        <v>8</v>
      </c>
      <c r="E362" s="17" t="s">
        <v>756</v>
      </c>
      <c r="F362" s="17" t="s">
        <v>208</v>
      </c>
      <c r="G362" s="17" t="s">
        <v>11</v>
      </c>
      <c r="H362" s="22" t="s">
        <v>17</v>
      </c>
    </row>
    <row r="363" spans="1:8" x14ac:dyDescent="0.3">
      <c r="A363" s="21" t="s">
        <v>3029</v>
      </c>
      <c r="B363" s="17" t="s">
        <v>757</v>
      </c>
      <c r="C363" s="17">
        <v>64</v>
      </c>
      <c r="D363" s="17" t="s">
        <v>8</v>
      </c>
      <c r="E363" s="17" t="s">
        <v>758</v>
      </c>
      <c r="F363" s="17" t="s">
        <v>182</v>
      </c>
      <c r="G363" s="17" t="s">
        <v>11</v>
      </c>
      <c r="H363" s="22" t="s">
        <v>17</v>
      </c>
    </row>
    <row r="364" spans="1:8" x14ac:dyDescent="0.3">
      <c r="A364" s="21" t="s">
        <v>2294</v>
      </c>
      <c r="B364" s="17" t="s">
        <v>1276</v>
      </c>
      <c r="C364" s="17">
        <v>60</v>
      </c>
      <c r="D364" s="17" t="s">
        <v>8</v>
      </c>
      <c r="E364" s="17" t="s">
        <v>759</v>
      </c>
      <c r="F364" s="17" t="s">
        <v>120</v>
      </c>
      <c r="G364" s="17" t="s">
        <v>11</v>
      </c>
      <c r="H364" s="22" t="s">
        <v>12</v>
      </c>
    </row>
    <row r="365" spans="1:8" x14ac:dyDescent="0.3">
      <c r="A365" s="21" t="s">
        <v>2637</v>
      </c>
      <c r="B365" s="17" t="s">
        <v>760</v>
      </c>
      <c r="C365" s="17">
        <v>23</v>
      </c>
      <c r="D365" s="17" t="s">
        <v>8</v>
      </c>
      <c r="E365" s="17" t="s">
        <v>761</v>
      </c>
      <c r="F365" s="17" t="s">
        <v>21</v>
      </c>
      <c r="G365" s="17" t="s">
        <v>11</v>
      </c>
      <c r="H365" s="22" t="s">
        <v>22</v>
      </c>
    </row>
    <row r="366" spans="1:8" x14ac:dyDescent="0.3">
      <c r="A366" s="21" t="s">
        <v>1879</v>
      </c>
      <c r="B366" s="17" t="s">
        <v>762</v>
      </c>
      <c r="C366" s="17">
        <v>58</v>
      </c>
      <c r="D366" s="17" t="s">
        <v>8</v>
      </c>
      <c r="E366" s="17" t="s">
        <v>763</v>
      </c>
      <c r="F366" s="17" t="s">
        <v>100</v>
      </c>
      <c r="G366" s="17" t="s">
        <v>11</v>
      </c>
      <c r="H366" s="22" t="s">
        <v>22</v>
      </c>
    </row>
    <row r="367" spans="1:8" x14ac:dyDescent="0.3">
      <c r="A367" s="21" t="s">
        <v>2287</v>
      </c>
      <c r="B367" s="17" t="s">
        <v>764</v>
      </c>
      <c r="C367" s="17">
        <v>63</v>
      </c>
      <c r="D367" s="17" t="s">
        <v>14</v>
      </c>
      <c r="E367" s="17" t="s">
        <v>765</v>
      </c>
      <c r="F367" s="17" t="s">
        <v>120</v>
      </c>
      <c r="G367" s="17" t="s">
        <v>11</v>
      </c>
      <c r="H367" s="22" t="s">
        <v>17</v>
      </c>
    </row>
    <row r="368" spans="1:8" x14ac:dyDescent="0.3">
      <c r="A368" s="21" t="s">
        <v>2225</v>
      </c>
      <c r="B368" s="17" t="s">
        <v>766</v>
      </c>
      <c r="C368" s="17">
        <v>40</v>
      </c>
      <c r="D368" s="17" t="s">
        <v>14</v>
      </c>
      <c r="E368" s="17" t="s">
        <v>767</v>
      </c>
      <c r="F368" s="17" t="s">
        <v>19</v>
      </c>
      <c r="G368" s="17" t="s">
        <v>11</v>
      </c>
      <c r="H368" s="22" t="s">
        <v>17</v>
      </c>
    </row>
    <row r="369" spans="1:8" x14ac:dyDescent="0.3">
      <c r="A369" s="21" t="s">
        <v>1516</v>
      </c>
      <c r="B369" s="17" t="s">
        <v>768</v>
      </c>
      <c r="C369" s="17">
        <v>51</v>
      </c>
      <c r="D369" s="17" t="s">
        <v>8</v>
      </c>
      <c r="E369" s="17" t="s">
        <v>769</v>
      </c>
      <c r="F369" s="17" t="s">
        <v>21</v>
      </c>
      <c r="G369" s="17" t="s">
        <v>11</v>
      </c>
      <c r="H369" s="22" t="s">
        <v>22</v>
      </c>
    </row>
    <row r="370" spans="1:8" x14ac:dyDescent="0.3">
      <c r="A370" s="21" t="s">
        <v>1421</v>
      </c>
      <c r="B370" s="17" t="s">
        <v>770</v>
      </c>
      <c r="C370" s="17">
        <v>34</v>
      </c>
      <c r="D370" s="17" t="s">
        <v>14</v>
      </c>
      <c r="E370" s="17" t="s">
        <v>771</v>
      </c>
      <c r="F370" s="17" t="s">
        <v>46</v>
      </c>
      <c r="G370" s="17" t="s">
        <v>11</v>
      </c>
      <c r="H370" s="22" t="s">
        <v>17</v>
      </c>
    </row>
    <row r="371" spans="1:8" x14ac:dyDescent="0.3">
      <c r="A371" s="21" t="s">
        <v>1607</v>
      </c>
      <c r="B371" s="17" t="s">
        <v>772</v>
      </c>
      <c r="C371" s="17">
        <v>20</v>
      </c>
      <c r="D371" s="17" t="s">
        <v>14</v>
      </c>
      <c r="E371" s="17" t="s">
        <v>773</v>
      </c>
      <c r="F371" s="17" t="s">
        <v>126</v>
      </c>
      <c r="G371" s="17" t="s">
        <v>11</v>
      </c>
      <c r="H371" s="22" t="s">
        <v>17</v>
      </c>
    </row>
    <row r="372" spans="1:8" x14ac:dyDescent="0.3">
      <c r="A372" s="21" t="s">
        <v>2082</v>
      </c>
      <c r="B372" s="17" t="s">
        <v>774</v>
      </c>
      <c r="C372" s="17">
        <v>45</v>
      </c>
      <c r="D372" s="17" t="s">
        <v>8</v>
      </c>
      <c r="E372" s="17" t="s">
        <v>775</v>
      </c>
      <c r="F372" s="17" t="s">
        <v>182</v>
      </c>
      <c r="G372" s="17" t="s">
        <v>11</v>
      </c>
      <c r="H372" s="22" t="s">
        <v>26</v>
      </c>
    </row>
    <row r="373" spans="1:8" x14ac:dyDescent="0.3">
      <c r="A373" s="21" t="s">
        <v>1824</v>
      </c>
      <c r="B373" s="17" t="s">
        <v>776</v>
      </c>
      <c r="C373" s="17">
        <v>21</v>
      </c>
      <c r="D373" s="17" t="s">
        <v>14</v>
      </c>
      <c r="E373" s="17" t="s">
        <v>777</v>
      </c>
      <c r="F373" s="17" t="s">
        <v>38</v>
      </c>
      <c r="G373" s="17" t="s">
        <v>11</v>
      </c>
      <c r="H373" s="22" t="s">
        <v>17</v>
      </c>
    </row>
    <row r="374" spans="1:8" x14ac:dyDescent="0.3">
      <c r="A374" s="21" t="s">
        <v>1535</v>
      </c>
      <c r="B374" s="17" t="s">
        <v>778</v>
      </c>
      <c r="C374" s="17">
        <v>28</v>
      </c>
      <c r="D374" s="17" t="s">
        <v>8</v>
      </c>
      <c r="E374" s="17" t="s">
        <v>779</v>
      </c>
      <c r="F374" s="17" t="s">
        <v>21</v>
      </c>
      <c r="G374" s="17" t="s">
        <v>11</v>
      </c>
      <c r="H374" s="22" t="s">
        <v>22</v>
      </c>
    </row>
    <row r="375" spans="1:8" x14ac:dyDescent="0.3">
      <c r="A375" s="21" t="s">
        <v>1748</v>
      </c>
      <c r="B375" s="17" t="s">
        <v>780</v>
      </c>
      <c r="C375" s="17">
        <v>37</v>
      </c>
      <c r="D375" s="17" t="s">
        <v>14</v>
      </c>
      <c r="E375" s="17" t="s">
        <v>781</v>
      </c>
      <c r="F375" s="17" t="s">
        <v>303</v>
      </c>
      <c r="G375" s="17" t="s">
        <v>11</v>
      </c>
      <c r="H375" s="22" t="s">
        <v>12</v>
      </c>
    </row>
    <row r="376" spans="1:8" x14ac:dyDescent="0.3">
      <c r="A376" s="21" t="s">
        <v>3952</v>
      </c>
      <c r="B376" s="17" t="s">
        <v>782</v>
      </c>
      <c r="C376" s="17">
        <v>60</v>
      </c>
      <c r="D376" s="17" t="s">
        <v>8</v>
      </c>
      <c r="E376" s="17" t="s">
        <v>783</v>
      </c>
      <c r="F376" s="17" t="s">
        <v>76</v>
      </c>
      <c r="G376" s="17" t="s">
        <v>11</v>
      </c>
      <c r="H376" s="22" t="s">
        <v>17</v>
      </c>
    </row>
    <row r="377" spans="1:8" x14ac:dyDescent="0.3">
      <c r="A377" s="21" t="s">
        <v>3007</v>
      </c>
      <c r="B377" s="17" t="s">
        <v>784</v>
      </c>
      <c r="C377" s="17">
        <v>26</v>
      </c>
      <c r="D377" s="17" t="s">
        <v>8</v>
      </c>
      <c r="E377" s="17" t="s">
        <v>785</v>
      </c>
      <c r="F377" s="17" t="s">
        <v>145</v>
      </c>
      <c r="G377" s="17" t="s">
        <v>11</v>
      </c>
      <c r="H377" s="22" t="s">
        <v>17</v>
      </c>
    </row>
    <row r="378" spans="1:8" x14ac:dyDescent="0.3">
      <c r="A378" s="21" t="s">
        <v>2477</v>
      </c>
      <c r="B378" s="17" t="s">
        <v>786</v>
      </c>
      <c r="C378" s="17">
        <v>30</v>
      </c>
      <c r="D378" s="17" t="s">
        <v>8</v>
      </c>
      <c r="E378" s="17" t="s">
        <v>787</v>
      </c>
      <c r="F378" s="17" t="s">
        <v>123</v>
      </c>
      <c r="G378" s="17" t="s">
        <v>11</v>
      </c>
      <c r="H378" s="22" t="s">
        <v>22</v>
      </c>
    </row>
    <row r="379" spans="1:8" x14ac:dyDescent="0.3">
      <c r="A379" s="21" t="s">
        <v>1759</v>
      </c>
      <c r="B379" s="17" t="s">
        <v>788</v>
      </c>
      <c r="C379" s="17">
        <v>39</v>
      </c>
      <c r="D379" s="17" t="s">
        <v>14</v>
      </c>
      <c r="E379" s="17" t="s">
        <v>789</v>
      </c>
      <c r="F379" s="17" t="s">
        <v>303</v>
      </c>
      <c r="G379" s="17" t="s">
        <v>11</v>
      </c>
      <c r="H379" s="22" t="s">
        <v>12</v>
      </c>
    </row>
    <row r="380" spans="1:8" x14ac:dyDescent="0.3">
      <c r="A380" s="21" t="s">
        <v>1566</v>
      </c>
      <c r="B380" s="17" t="s">
        <v>790</v>
      </c>
      <c r="C380" s="17">
        <v>44</v>
      </c>
      <c r="D380" s="17" t="s">
        <v>14</v>
      </c>
      <c r="E380" s="17" t="s">
        <v>791</v>
      </c>
      <c r="F380" s="17" t="s">
        <v>71</v>
      </c>
      <c r="G380" s="17" t="s">
        <v>11</v>
      </c>
      <c r="H380" s="22" t="s">
        <v>22</v>
      </c>
    </row>
    <row r="381" spans="1:8" x14ac:dyDescent="0.3">
      <c r="A381" s="21" t="s">
        <v>2133</v>
      </c>
      <c r="B381" s="17" t="s">
        <v>792</v>
      </c>
      <c r="C381" s="17">
        <v>34</v>
      </c>
      <c r="D381" s="17" t="s">
        <v>14</v>
      </c>
      <c r="E381" s="17" t="s">
        <v>793</v>
      </c>
      <c r="F381" s="17" t="s">
        <v>191</v>
      </c>
      <c r="G381" s="17" t="s">
        <v>11</v>
      </c>
      <c r="H381" s="22" t="s">
        <v>12</v>
      </c>
    </row>
    <row r="382" spans="1:8" x14ac:dyDescent="0.3">
      <c r="A382" s="21" t="s">
        <v>2558</v>
      </c>
      <c r="B382" s="17" t="s">
        <v>794</v>
      </c>
      <c r="C382" s="17">
        <v>23</v>
      </c>
      <c r="D382" s="17" t="s">
        <v>8</v>
      </c>
      <c r="E382" s="17" t="s">
        <v>795</v>
      </c>
      <c r="F382" s="17" t="s">
        <v>156</v>
      </c>
      <c r="G382" s="17" t="s">
        <v>11</v>
      </c>
      <c r="H382" s="22" t="s">
        <v>12</v>
      </c>
    </row>
    <row r="383" spans="1:8" x14ac:dyDescent="0.3">
      <c r="A383" s="21" t="s">
        <v>1428</v>
      </c>
      <c r="B383" s="17" t="s">
        <v>796</v>
      </c>
      <c r="C383" s="17">
        <v>50</v>
      </c>
      <c r="D383" s="17" t="s">
        <v>8</v>
      </c>
      <c r="E383" s="17" t="s">
        <v>797</v>
      </c>
      <c r="F383" s="17" t="s">
        <v>19</v>
      </c>
      <c r="G383" s="17" t="s">
        <v>11</v>
      </c>
      <c r="H383" s="22" t="s">
        <v>26</v>
      </c>
    </row>
    <row r="384" spans="1:8" x14ac:dyDescent="0.3">
      <c r="A384" s="21" t="s">
        <v>1786</v>
      </c>
      <c r="B384" s="17" t="s">
        <v>798</v>
      </c>
      <c r="C384" s="17">
        <v>20</v>
      </c>
      <c r="D384" s="17" t="s">
        <v>14</v>
      </c>
      <c r="E384" s="17" t="s">
        <v>799</v>
      </c>
      <c r="F384" s="17" t="s">
        <v>25</v>
      </c>
      <c r="G384" s="17" t="s">
        <v>11</v>
      </c>
      <c r="H384" s="22" t="s">
        <v>12</v>
      </c>
    </row>
    <row r="385" spans="1:8" x14ac:dyDescent="0.3">
      <c r="A385" s="21" t="s">
        <v>2153</v>
      </c>
      <c r="B385" s="17" t="s">
        <v>800</v>
      </c>
      <c r="C385" s="17">
        <v>27</v>
      </c>
      <c r="D385" s="17" t="s">
        <v>14</v>
      </c>
      <c r="E385" s="17" t="s">
        <v>801</v>
      </c>
      <c r="F385" s="17" t="s">
        <v>224</v>
      </c>
      <c r="G385" s="17" t="s">
        <v>11</v>
      </c>
      <c r="H385" s="22" t="s">
        <v>26</v>
      </c>
    </row>
    <row r="386" spans="1:8" x14ac:dyDescent="0.3">
      <c r="A386" s="21" t="s">
        <v>2233</v>
      </c>
      <c r="B386" s="17" t="s">
        <v>802</v>
      </c>
      <c r="C386" s="17">
        <v>52</v>
      </c>
      <c r="D386" s="17" t="s">
        <v>14</v>
      </c>
      <c r="E386" s="17" t="s">
        <v>803</v>
      </c>
      <c r="F386" s="17" t="s">
        <v>191</v>
      </c>
      <c r="G386" s="17" t="s">
        <v>11</v>
      </c>
      <c r="H386" s="22" t="s">
        <v>22</v>
      </c>
    </row>
    <row r="387" spans="1:8" x14ac:dyDescent="0.3">
      <c r="A387" s="21" t="s">
        <v>2580</v>
      </c>
      <c r="B387" s="17" t="s">
        <v>804</v>
      </c>
      <c r="C387" s="17">
        <v>60</v>
      </c>
      <c r="D387" s="17" t="s">
        <v>8</v>
      </c>
      <c r="E387" s="17" t="s">
        <v>805</v>
      </c>
      <c r="F387" s="17" t="s">
        <v>224</v>
      </c>
      <c r="G387" s="17" t="s">
        <v>11</v>
      </c>
      <c r="H387" s="22" t="s">
        <v>12</v>
      </c>
    </row>
    <row r="388" spans="1:8" x14ac:dyDescent="0.3">
      <c r="A388" s="21" t="s">
        <v>3953</v>
      </c>
      <c r="B388" s="17" t="s">
        <v>806</v>
      </c>
      <c r="C388" s="17">
        <v>18</v>
      </c>
      <c r="D388" s="17" t="s">
        <v>14</v>
      </c>
      <c r="E388" s="17" t="s">
        <v>807</v>
      </c>
      <c r="F388" s="17" t="s">
        <v>104</v>
      </c>
      <c r="G388" s="17" t="s">
        <v>11</v>
      </c>
      <c r="H388" s="22" t="s">
        <v>22</v>
      </c>
    </row>
    <row r="389" spans="1:8" x14ac:dyDescent="0.3">
      <c r="A389" s="21" t="s">
        <v>2576</v>
      </c>
      <c r="B389" s="17" t="s">
        <v>808</v>
      </c>
      <c r="C389" s="17">
        <v>28</v>
      </c>
      <c r="D389" s="17" t="s">
        <v>14</v>
      </c>
      <c r="E389" s="17" t="s">
        <v>809</v>
      </c>
      <c r="F389" s="17" t="s">
        <v>68</v>
      </c>
      <c r="G389" s="17" t="s">
        <v>11</v>
      </c>
      <c r="H389" s="22" t="s">
        <v>26</v>
      </c>
    </row>
    <row r="390" spans="1:8" x14ac:dyDescent="0.3">
      <c r="A390" s="21" t="s">
        <v>2322</v>
      </c>
      <c r="B390" s="17" t="s">
        <v>810</v>
      </c>
      <c r="C390" s="17">
        <v>53</v>
      </c>
      <c r="D390" s="17" t="s">
        <v>8</v>
      </c>
      <c r="E390" s="17" t="s">
        <v>811</v>
      </c>
      <c r="F390" s="17" t="s">
        <v>86</v>
      </c>
      <c r="G390" s="17" t="s">
        <v>11</v>
      </c>
      <c r="H390" s="22" t="s">
        <v>17</v>
      </c>
    </row>
    <row r="391" spans="1:8" x14ac:dyDescent="0.3">
      <c r="A391" s="21" t="s">
        <v>2353</v>
      </c>
      <c r="B391" s="17" t="s">
        <v>812</v>
      </c>
      <c r="C391" s="17">
        <v>50</v>
      </c>
      <c r="D391" s="17" t="s">
        <v>8</v>
      </c>
      <c r="E391" s="17" t="s">
        <v>813</v>
      </c>
      <c r="F391" s="17" t="s">
        <v>55</v>
      </c>
      <c r="G391" s="17" t="s">
        <v>11</v>
      </c>
      <c r="H391" s="22" t="s">
        <v>17</v>
      </c>
    </row>
    <row r="392" spans="1:8" x14ac:dyDescent="0.3">
      <c r="A392" s="21" t="s">
        <v>2456</v>
      </c>
      <c r="B392" s="17" t="s">
        <v>814</v>
      </c>
      <c r="C392" s="17">
        <v>56</v>
      </c>
      <c r="D392" s="17" t="s">
        <v>8</v>
      </c>
      <c r="E392" s="17" t="s">
        <v>815</v>
      </c>
      <c r="F392" s="17" t="s">
        <v>208</v>
      </c>
      <c r="G392" s="17" t="s">
        <v>11</v>
      </c>
      <c r="H392" s="22" t="s">
        <v>26</v>
      </c>
    </row>
    <row r="393" spans="1:8" x14ac:dyDescent="0.3">
      <c r="A393" s="21" t="s">
        <v>2143</v>
      </c>
      <c r="B393" s="17" t="s">
        <v>816</v>
      </c>
      <c r="C393" s="17">
        <v>40</v>
      </c>
      <c r="D393" s="17" t="s">
        <v>14</v>
      </c>
      <c r="E393" s="17" t="s">
        <v>817</v>
      </c>
      <c r="F393" s="17" t="s">
        <v>29</v>
      </c>
      <c r="G393" s="17" t="s">
        <v>11</v>
      </c>
      <c r="H393" s="22" t="s">
        <v>22</v>
      </c>
    </row>
    <row r="394" spans="1:8" x14ac:dyDescent="0.3">
      <c r="A394" s="21" t="s">
        <v>2785</v>
      </c>
      <c r="B394" s="17" t="s">
        <v>818</v>
      </c>
      <c r="C394" s="17">
        <v>46</v>
      </c>
      <c r="D394" s="17" t="s">
        <v>8</v>
      </c>
      <c r="E394" s="17" t="s">
        <v>819</v>
      </c>
      <c r="F394" s="17" t="s">
        <v>86</v>
      </c>
      <c r="G394" s="17" t="s">
        <v>11</v>
      </c>
      <c r="H394" s="22" t="s">
        <v>12</v>
      </c>
    </row>
    <row r="395" spans="1:8" x14ac:dyDescent="0.3">
      <c r="A395" s="21" t="s">
        <v>3635</v>
      </c>
      <c r="B395" s="17" t="s">
        <v>820</v>
      </c>
      <c r="C395" s="17">
        <v>46</v>
      </c>
      <c r="D395" s="17" t="s">
        <v>8</v>
      </c>
      <c r="E395" s="17" t="s">
        <v>821</v>
      </c>
      <c r="F395" s="17" t="s">
        <v>89</v>
      </c>
      <c r="G395" s="17" t="s">
        <v>11</v>
      </c>
      <c r="H395" s="22" t="s">
        <v>22</v>
      </c>
    </row>
    <row r="396" spans="1:8" x14ac:dyDescent="0.3">
      <c r="A396" s="21" t="s">
        <v>1729</v>
      </c>
      <c r="B396" s="17" t="s">
        <v>822</v>
      </c>
      <c r="C396" s="17">
        <v>43</v>
      </c>
      <c r="D396" s="17" t="s">
        <v>14</v>
      </c>
      <c r="E396" s="17" t="s">
        <v>823</v>
      </c>
      <c r="F396" s="17" t="s">
        <v>123</v>
      </c>
      <c r="G396" s="17" t="s">
        <v>11</v>
      </c>
      <c r="H396" s="22" t="s">
        <v>22</v>
      </c>
    </row>
    <row r="397" spans="1:8" x14ac:dyDescent="0.3">
      <c r="A397" s="21" t="s">
        <v>3954</v>
      </c>
      <c r="B397" s="17" t="s">
        <v>824</v>
      </c>
      <c r="C397" s="17">
        <v>50</v>
      </c>
      <c r="D397" s="17" t="s">
        <v>8</v>
      </c>
      <c r="E397" s="17" t="s">
        <v>825</v>
      </c>
      <c r="F397" s="17" t="s">
        <v>49</v>
      </c>
      <c r="G397" s="17" t="s">
        <v>11</v>
      </c>
      <c r="H397" s="22" t="s">
        <v>12</v>
      </c>
    </row>
    <row r="398" spans="1:8" x14ac:dyDescent="0.3">
      <c r="A398" s="21" t="s">
        <v>1413</v>
      </c>
      <c r="B398" s="17" t="s">
        <v>826</v>
      </c>
      <c r="C398" s="17">
        <v>25</v>
      </c>
      <c r="D398" s="17" t="s">
        <v>14</v>
      </c>
      <c r="E398" s="17" t="s">
        <v>827</v>
      </c>
      <c r="F398" s="17" t="s">
        <v>46</v>
      </c>
      <c r="G398" s="17" t="s">
        <v>11</v>
      </c>
      <c r="H398" s="22" t="s">
        <v>26</v>
      </c>
    </row>
    <row r="399" spans="1:8" x14ac:dyDescent="0.3">
      <c r="A399" s="21" t="s">
        <v>1663</v>
      </c>
      <c r="B399" s="17" t="s">
        <v>1277</v>
      </c>
      <c r="C399" s="17">
        <v>62</v>
      </c>
      <c r="D399" s="17" t="s">
        <v>14</v>
      </c>
      <c r="E399" s="17" t="s">
        <v>93</v>
      </c>
      <c r="F399" s="17" t="s">
        <v>49</v>
      </c>
      <c r="G399" s="17" t="s">
        <v>11</v>
      </c>
      <c r="H399" s="22" t="s">
        <v>17</v>
      </c>
    </row>
    <row r="400" spans="1:8" x14ac:dyDescent="0.3">
      <c r="A400" s="21" t="s">
        <v>1448</v>
      </c>
      <c r="B400" s="17" t="s">
        <v>828</v>
      </c>
      <c r="C400" s="17">
        <v>54</v>
      </c>
      <c r="D400" s="17" t="s">
        <v>8</v>
      </c>
      <c r="E400" s="17" t="s">
        <v>829</v>
      </c>
      <c r="F400" s="17" t="s">
        <v>38</v>
      </c>
      <c r="G400" s="17" t="s">
        <v>11</v>
      </c>
      <c r="H400" s="22" t="s">
        <v>22</v>
      </c>
    </row>
    <row r="401" spans="1:8" x14ac:dyDescent="0.3">
      <c r="A401" s="21" t="s">
        <v>1695</v>
      </c>
      <c r="B401" s="17" t="s">
        <v>830</v>
      </c>
      <c r="C401" s="17">
        <v>27</v>
      </c>
      <c r="D401" s="17" t="s">
        <v>8</v>
      </c>
      <c r="E401" s="17" t="s">
        <v>831</v>
      </c>
      <c r="F401" s="17" t="s">
        <v>303</v>
      </c>
      <c r="G401" s="17" t="s">
        <v>11</v>
      </c>
      <c r="H401" s="22" t="s">
        <v>22</v>
      </c>
    </row>
    <row r="402" spans="1:8" x14ac:dyDescent="0.3">
      <c r="A402" s="21" t="s">
        <v>3116</v>
      </c>
      <c r="B402" s="17" t="s">
        <v>832</v>
      </c>
      <c r="C402" s="17">
        <v>57</v>
      </c>
      <c r="D402" s="17" t="s">
        <v>14</v>
      </c>
      <c r="E402" s="17" t="s">
        <v>833</v>
      </c>
      <c r="F402" s="17" t="s">
        <v>74</v>
      </c>
      <c r="G402" s="17" t="s">
        <v>11</v>
      </c>
      <c r="H402" s="22" t="s">
        <v>17</v>
      </c>
    </row>
    <row r="403" spans="1:8" x14ac:dyDescent="0.3">
      <c r="A403" s="21" t="s">
        <v>1698</v>
      </c>
      <c r="B403" s="17" t="s">
        <v>834</v>
      </c>
      <c r="C403" s="17">
        <v>51</v>
      </c>
      <c r="D403" s="17" t="s">
        <v>14</v>
      </c>
      <c r="E403" s="17" t="s">
        <v>835</v>
      </c>
      <c r="F403" s="17" t="s">
        <v>133</v>
      </c>
      <c r="G403" s="17" t="s">
        <v>11</v>
      </c>
      <c r="H403" s="22" t="s">
        <v>17</v>
      </c>
    </row>
    <row r="404" spans="1:8" x14ac:dyDescent="0.3">
      <c r="A404" s="21" t="s">
        <v>2470</v>
      </c>
      <c r="B404" s="17" t="s">
        <v>836</v>
      </c>
      <c r="C404" s="17">
        <v>31</v>
      </c>
      <c r="D404" s="17" t="s">
        <v>8</v>
      </c>
      <c r="E404" s="17" t="s">
        <v>62</v>
      </c>
      <c r="F404" s="17" t="s">
        <v>222</v>
      </c>
      <c r="G404" s="17" t="s">
        <v>11</v>
      </c>
      <c r="H404" s="22" t="s">
        <v>22</v>
      </c>
    </row>
    <row r="405" spans="1:8" x14ac:dyDescent="0.3">
      <c r="A405" s="21" t="s">
        <v>1569</v>
      </c>
      <c r="B405" s="17" t="s">
        <v>837</v>
      </c>
      <c r="C405" s="17">
        <v>34</v>
      </c>
      <c r="D405" s="17" t="s">
        <v>8</v>
      </c>
      <c r="E405" s="17" t="s">
        <v>838</v>
      </c>
      <c r="F405" s="17" t="s">
        <v>232</v>
      </c>
      <c r="G405" s="17" t="s">
        <v>11</v>
      </c>
      <c r="H405" s="22" t="s">
        <v>22</v>
      </c>
    </row>
    <row r="406" spans="1:8" x14ac:dyDescent="0.3">
      <c r="A406" s="21" t="s">
        <v>1514</v>
      </c>
      <c r="B406" s="17" t="s">
        <v>839</v>
      </c>
      <c r="C406" s="17">
        <v>22</v>
      </c>
      <c r="D406" s="17" t="s">
        <v>14</v>
      </c>
      <c r="E406" s="17" t="s">
        <v>840</v>
      </c>
      <c r="F406" s="17" t="s">
        <v>208</v>
      </c>
      <c r="G406" s="17" t="s">
        <v>11</v>
      </c>
      <c r="H406" s="22" t="s">
        <v>26</v>
      </c>
    </row>
    <row r="407" spans="1:8" x14ac:dyDescent="0.3">
      <c r="A407" s="21" t="s">
        <v>1719</v>
      </c>
      <c r="B407" s="17" t="s">
        <v>841</v>
      </c>
      <c r="C407" s="17">
        <v>18</v>
      </c>
      <c r="D407" s="17" t="s">
        <v>14</v>
      </c>
      <c r="E407" s="17" t="s">
        <v>842</v>
      </c>
      <c r="F407" s="17" t="s">
        <v>232</v>
      </c>
      <c r="G407" s="17" t="s">
        <v>11</v>
      </c>
      <c r="H407" s="22" t="s">
        <v>12</v>
      </c>
    </row>
    <row r="408" spans="1:8" x14ac:dyDescent="0.3">
      <c r="A408" s="21" t="s">
        <v>1587</v>
      </c>
      <c r="B408" s="17" t="s">
        <v>843</v>
      </c>
      <c r="C408" s="17">
        <v>23</v>
      </c>
      <c r="D408" s="17" t="s">
        <v>14</v>
      </c>
      <c r="E408" s="17" t="s">
        <v>844</v>
      </c>
      <c r="F408" s="17" t="s">
        <v>229</v>
      </c>
      <c r="G408" s="17" t="s">
        <v>11</v>
      </c>
      <c r="H408" s="22" t="s">
        <v>12</v>
      </c>
    </row>
    <row r="409" spans="1:8" x14ac:dyDescent="0.3">
      <c r="A409" s="21" t="s">
        <v>2727</v>
      </c>
      <c r="B409" s="17" t="s">
        <v>845</v>
      </c>
      <c r="C409" s="17">
        <v>33</v>
      </c>
      <c r="D409" s="17" t="s">
        <v>8</v>
      </c>
      <c r="E409" s="17" t="s">
        <v>846</v>
      </c>
      <c r="F409" s="17" t="s">
        <v>104</v>
      </c>
      <c r="G409" s="17" t="s">
        <v>11</v>
      </c>
      <c r="H409" s="22" t="s">
        <v>12</v>
      </c>
    </row>
    <row r="410" spans="1:8" x14ac:dyDescent="0.3">
      <c r="A410" s="21" t="s">
        <v>1518</v>
      </c>
      <c r="B410" s="17" t="s">
        <v>847</v>
      </c>
      <c r="C410" s="17">
        <v>36</v>
      </c>
      <c r="D410" s="17" t="s">
        <v>8</v>
      </c>
      <c r="E410" s="17" t="s">
        <v>848</v>
      </c>
      <c r="F410" s="17" t="s">
        <v>68</v>
      </c>
      <c r="G410" s="17" t="s">
        <v>11</v>
      </c>
      <c r="H410" s="22" t="s">
        <v>12</v>
      </c>
    </row>
    <row r="411" spans="1:8" x14ac:dyDescent="0.3">
      <c r="A411" s="21" t="s">
        <v>1338</v>
      </c>
      <c r="B411" s="17" t="s">
        <v>849</v>
      </c>
      <c r="C411" s="17">
        <v>55</v>
      </c>
      <c r="D411" s="17" t="s">
        <v>8</v>
      </c>
      <c r="E411" s="17" t="s">
        <v>850</v>
      </c>
      <c r="F411" s="17" t="s">
        <v>573</v>
      </c>
      <c r="G411" s="17" t="s">
        <v>11</v>
      </c>
      <c r="H411" s="22" t="s">
        <v>12</v>
      </c>
    </row>
    <row r="412" spans="1:8" x14ac:dyDescent="0.3">
      <c r="A412" s="21" t="s">
        <v>2460</v>
      </c>
      <c r="B412" s="17" t="s">
        <v>851</v>
      </c>
      <c r="C412" s="17">
        <v>48</v>
      </c>
      <c r="D412" s="17" t="s">
        <v>14</v>
      </c>
      <c r="E412" s="17" t="s">
        <v>852</v>
      </c>
      <c r="F412" s="17" t="s">
        <v>68</v>
      </c>
      <c r="G412" s="17" t="s">
        <v>11</v>
      </c>
      <c r="H412" s="22" t="s">
        <v>22</v>
      </c>
    </row>
    <row r="413" spans="1:8" x14ac:dyDescent="0.3">
      <c r="A413" s="21" t="s">
        <v>2452</v>
      </c>
      <c r="B413" s="17" t="s">
        <v>853</v>
      </c>
      <c r="C413" s="17">
        <v>63</v>
      </c>
      <c r="D413" s="17" t="s">
        <v>8</v>
      </c>
      <c r="E413" s="17" t="s">
        <v>854</v>
      </c>
      <c r="F413" s="17" t="s">
        <v>21</v>
      </c>
      <c r="G413" s="17" t="s">
        <v>11</v>
      </c>
      <c r="H413" s="22" t="s">
        <v>26</v>
      </c>
    </row>
    <row r="414" spans="1:8" x14ac:dyDescent="0.3">
      <c r="A414" s="21" t="s">
        <v>1444</v>
      </c>
      <c r="B414" s="17" t="s">
        <v>855</v>
      </c>
      <c r="C414" s="17">
        <v>23</v>
      </c>
      <c r="D414" s="17" t="s">
        <v>14</v>
      </c>
      <c r="E414" s="17" t="s">
        <v>147</v>
      </c>
      <c r="F414" s="17" t="s">
        <v>115</v>
      </c>
      <c r="G414" s="17" t="s">
        <v>11</v>
      </c>
      <c r="H414" s="22" t="s">
        <v>12</v>
      </c>
    </row>
    <row r="415" spans="1:8" x14ac:dyDescent="0.3">
      <c r="A415" s="21" t="s">
        <v>2138</v>
      </c>
      <c r="B415" s="17" t="s">
        <v>856</v>
      </c>
      <c r="C415" s="17">
        <v>59</v>
      </c>
      <c r="D415" s="17" t="s">
        <v>14</v>
      </c>
      <c r="E415" s="17" t="s">
        <v>857</v>
      </c>
      <c r="F415" s="17" t="s">
        <v>81</v>
      </c>
      <c r="G415" s="17" t="s">
        <v>11</v>
      </c>
      <c r="H415" s="22" t="s">
        <v>22</v>
      </c>
    </row>
    <row r="416" spans="1:8" x14ac:dyDescent="0.3">
      <c r="A416" s="21" t="s">
        <v>2981</v>
      </c>
      <c r="B416" s="17" t="s">
        <v>858</v>
      </c>
      <c r="C416" s="17">
        <v>35</v>
      </c>
      <c r="D416" s="17" t="s">
        <v>14</v>
      </c>
      <c r="E416" s="17" t="s">
        <v>859</v>
      </c>
      <c r="F416" s="17" t="s">
        <v>86</v>
      </c>
      <c r="G416" s="17" t="s">
        <v>11</v>
      </c>
      <c r="H416" s="22" t="s">
        <v>12</v>
      </c>
    </row>
    <row r="417" spans="1:8" x14ac:dyDescent="0.3">
      <c r="A417" s="21" t="s">
        <v>1744</v>
      </c>
      <c r="B417" s="17" t="s">
        <v>860</v>
      </c>
      <c r="C417" s="17">
        <v>26</v>
      </c>
      <c r="D417" s="17" t="s">
        <v>14</v>
      </c>
      <c r="E417" s="17" t="s">
        <v>861</v>
      </c>
      <c r="F417" s="17" t="s">
        <v>120</v>
      </c>
      <c r="G417" s="17" t="s">
        <v>11</v>
      </c>
      <c r="H417" s="22" t="s">
        <v>26</v>
      </c>
    </row>
    <row r="418" spans="1:8" x14ac:dyDescent="0.3">
      <c r="A418" s="21" t="s">
        <v>1508</v>
      </c>
      <c r="B418" s="17" t="s">
        <v>862</v>
      </c>
      <c r="C418" s="17">
        <v>46</v>
      </c>
      <c r="D418" s="17" t="s">
        <v>8</v>
      </c>
      <c r="E418" s="17" t="s">
        <v>863</v>
      </c>
      <c r="F418" s="17" t="s">
        <v>229</v>
      </c>
      <c r="G418" s="17" t="s">
        <v>11</v>
      </c>
      <c r="H418" s="22" t="s">
        <v>17</v>
      </c>
    </row>
    <row r="419" spans="1:8" x14ac:dyDescent="0.3">
      <c r="A419" s="21" t="s">
        <v>1965</v>
      </c>
      <c r="B419" s="17" t="s">
        <v>864</v>
      </c>
      <c r="C419" s="17">
        <v>64</v>
      </c>
      <c r="D419" s="17" t="s">
        <v>14</v>
      </c>
      <c r="E419" s="17" t="s">
        <v>865</v>
      </c>
      <c r="F419" s="17" t="s">
        <v>10</v>
      </c>
      <c r="G419" s="17" t="s">
        <v>11</v>
      </c>
      <c r="H419" s="22" t="s">
        <v>22</v>
      </c>
    </row>
    <row r="420" spans="1:8" x14ac:dyDescent="0.3">
      <c r="A420" s="21" t="s">
        <v>2252</v>
      </c>
      <c r="B420" s="17" t="s">
        <v>866</v>
      </c>
      <c r="C420" s="17">
        <v>60</v>
      </c>
      <c r="D420" s="17" t="s">
        <v>14</v>
      </c>
      <c r="E420" s="17" t="s">
        <v>867</v>
      </c>
      <c r="F420" s="17" t="s">
        <v>38</v>
      </c>
      <c r="G420" s="17" t="s">
        <v>11</v>
      </c>
      <c r="H420" s="22" t="s">
        <v>26</v>
      </c>
    </row>
    <row r="421" spans="1:8" x14ac:dyDescent="0.3">
      <c r="A421" s="21" t="s">
        <v>1640</v>
      </c>
      <c r="B421" s="17" t="s">
        <v>868</v>
      </c>
      <c r="C421" s="17">
        <v>33</v>
      </c>
      <c r="D421" s="17" t="s">
        <v>8</v>
      </c>
      <c r="E421" s="17" t="s">
        <v>869</v>
      </c>
      <c r="F421" s="17" t="s">
        <v>222</v>
      </c>
      <c r="G421" s="17" t="s">
        <v>11</v>
      </c>
      <c r="H421" s="22" t="s">
        <v>12</v>
      </c>
    </row>
    <row r="422" spans="1:8" x14ac:dyDescent="0.3">
      <c r="A422" s="21" t="s">
        <v>1493</v>
      </c>
      <c r="B422" s="17" t="s">
        <v>1278</v>
      </c>
      <c r="C422" s="17">
        <v>60</v>
      </c>
      <c r="D422" s="17" t="s">
        <v>8</v>
      </c>
      <c r="E422" s="17" t="s">
        <v>870</v>
      </c>
      <c r="F422" s="17" t="s">
        <v>10</v>
      </c>
      <c r="G422" s="17" t="s">
        <v>11</v>
      </c>
      <c r="H422" s="22" t="s">
        <v>22</v>
      </c>
    </row>
    <row r="423" spans="1:8" x14ac:dyDescent="0.3">
      <c r="A423" s="21" t="s">
        <v>2893</v>
      </c>
      <c r="B423" s="17" t="s">
        <v>871</v>
      </c>
      <c r="C423" s="17">
        <v>45</v>
      </c>
      <c r="D423" s="17" t="s">
        <v>14</v>
      </c>
      <c r="E423" s="17" t="s">
        <v>872</v>
      </c>
      <c r="F423" s="17" t="s">
        <v>58</v>
      </c>
      <c r="G423" s="17" t="s">
        <v>11</v>
      </c>
      <c r="H423" s="22" t="s">
        <v>17</v>
      </c>
    </row>
    <row r="424" spans="1:8" x14ac:dyDescent="0.3">
      <c r="A424" s="21" t="s">
        <v>2200</v>
      </c>
      <c r="B424" s="17" t="s">
        <v>1279</v>
      </c>
      <c r="C424" s="17">
        <v>42</v>
      </c>
      <c r="D424" s="17" t="s">
        <v>14</v>
      </c>
      <c r="E424" s="17" t="s">
        <v>873</v>
      </c>
      <c r="F424" s="17" t="s">
        <v>49</v>
      </c>
      <c r="G424" s="17" t="s">
        <v>11</v>
      </c>
      <c r="H424" s="22" t="s">
        <v>17</v>
      </c>
    </row>
    <row r="425" spans="1:8" x14ac:dyDescent="0.3">
      <c r="A425" s="21" t="s">
        <v>1537</v>
      </c>
      <c r="B425" s="17" t="s">
        <v>874</v>
      </c>
      <c r="C425" s="17">
        <v>35</v>
      </c>
      <c r="D425" s="17" t="s">
        <v>8</v>
      </c>
      <c r="E425" s="17" t="s">
        <v>875</v>
      </c>
      <c r="F425" s="17" t="s">
        <v>49</v>
      </c>
      <c r="G425" s="17" t="s">
        <v>11</v>
      </c>
      <c r="H425" s="22" t="s">
        <v>26</v>
      </c>
    </row>
    <row r="426" spans="1:8" x14ac:dyDescent="0.3">
      <c r="A426" s="21" t="s">
        <v>1795</v>
      </c>
      <c r="B426" s="17" t="s">
        <v>876</v>
      </c>
      <c r="C426" s="17">
        <v>53</v>
      </c>
      <c r="D426" s="17" t="s">
        <v>8</v>
      </c>
      <c r="E426" s="17" t="s">
        <v>877</v>
      </c>
      <c r="F426" s="17" t="s">
        <v>10</v>
      </c>
      <c r="G426" s="17" t="s">
        <v>11</v>
      </c>
      <c r="H426" s="22" t="s">
        <v>22</v>
      </c>
    </row>
    <row r="427" spans="1:8" x14ac:dyDescent="0.3">
      <c r="A427" s="21" t="s">
        <v>2424</v>
      </c>
      <c r="B427" s="17" t="s">
        <v>878</v>
      </c>
      <c r="C427" s="17">
        <v>40</v>
      </c>
      <c r="D427" s="17" t="s">
        <v>8</v>
      </c>
      <c r="E427" s="17" t="s">
        <v>879</v>
      </c>
      <c r="F427" s="17" t="s">
        <v>89</v>
      </c>
      <c r="G427" s="17" t="s">
        <v>11</v>
      </c>
      <c r="H427" s="22" t="s">
        <v>22</v>
      </c>
    </row>
    <row r="428" spans="1:8" x14ac:dyDescent="0.3">
      <c r="A428" s="21" t="s">
        <v>2904</v>
      </c>
      <c r="B428" s="17" t="s">
        <v>880</v>
      </c>
      <c r="C428" s="17">
        <v>28</v>
      </c>
      <c r="D428" s="17" t="s">
        <v>8</v>
      </c>
      <c r="E428" s="17" t="s">
        <v>881</v>
      </c>
      <c r="F428" s="17" t="s">
        <v>10</v>
      </c>
      <c r="G428" s="17" t="s">
        <v>11</v>
      </c>
      <c r="H428" s="22" t="s">
        <v>17</v>
      </c>
    </row>
    <row r="429" spans="1:8" x14ac:dyDescent="0.3">
      <c r="A429" s="21" t="s">
        <v>1681</v>
      </c>
      <c r="B429" s="17" t="s">
        <v>882</v>
      </c>
      <c r="C429" s="17">
        <v>18</v>
      </c>
      <c r="D429" s="17" t="s">
        <v>14</v>
      </c>
      <c r="E429" s="17" t="s">
        <v>883</v>
      </c>
      <c r="F429" s="17" t="s">
        <v>303</v>
      </c>
      <c r="G429" s="17" t="s">
        <v>11</v>
      </c>
      <c r="H429" s="22" t="s">
        <v>12</v>
      </c>
    </row>
    <row r="430" spans="1:8" x14ac:dyDescent="0.3">
      <c r="A430" s="21" t="s">
        <v>1779</v>
      </c>
      <c r="B430" s="17" t="s">
        <v>884</v>
      </c>
      <c r="C430" s="17">
        <v>27</v>
      </c>
      <c r="D430" s="17" t="s">
        <v>14</v>
      </c>
      <c r="E430" s="17" t="s">
        <v>885</v>
      </c>
      <c r="F430" s="17" t="s">
        <v>232</v>
      </c>
      <c r="G430" s="17" t="s">
        <v>11</v>
      </c>
      <c r="H430" s="22" t="s">
        <v>22</v>
      </c>
    </row>
    <row r="431" spans="1:8" x14ac:dyDescent="0.3">
      <c r="A431" s="21" t="s">
        <v>3955</v>
      </c>
      <c r="B431" s="17" t="s">
        <v>886</v>
      </c>
      <c r="C431" s="17">
        <v>43</v>
      </c>
      <c r="D431" s="17" t="s">
        <v>8</v>
      </c>
      <c r="E431" s="17" t="s">
        <v>887</v>
      </c>
      <c r="F431" s="17" t="s">
        <v>81</v>
      </c>
      <c r="G431" s="17" t="s">
        <v>11</v>
      </c>
      <c r="H431" s="22" t="s">
        <v>17</v>
      </c>
    </row>
    <row r="432" spans="1:8" x14ac:dyDescent="0.3">
      <c r="A432" s="21" t="s">
        <v>2416</v>
      </c>
      <c r="B432" s="17" t="s">
        <v>888</v>
      </c>
      <c r="C432" s="17">
        <v>36</v>
      </c>
      <c r="D432" s="17" t="s">
        <v>14</v>
      </c>
      <c r="E432" s="17" t="s">
        <v>889</v>
      </c>
      <c r="F432" s="17" t="s">
        <v>68</v>
      </c>
      <c r="G432" s="17" t="s">
        <v>11</v>
      </c>
      <c r="H432" s="22" t="s">
        <v>12</v>
      </c>
    </row>
    <row r="433" spans="1:8" x14ac:dyDescent="0.3">
      <c r="A433" s="21" t="s">
        <v>1466</v>
      </c>
      <c r="B433" s="17" t="s">
        <v>890</v>
      </c>
      <c r="C433" s="17">
        <v>27</v>
      </c>
      <c r="D433" s="17" t="s">
        <v>8</v>
      </c>
      <c r="E433" s="17" t="s">
        <v>891</v>
      </c>
      <c r="F433" s="17" t="s">
        <v>25</v>
      </c>
      <c r="G433" s="17" t="s">
        <v>11</v>
      </c>
      <c r="H433" s="22" t="s">
        <v>17</v>
      </c>
    </row>
    <row r="434" spans="1:8" x14ac:dyDescent="0.3">
      <c r="A434" s="21" t="s">
        <v>3053</v>
      </c>
      <c r="B434" s="17" t="s">
        <v>892</v>
      </c>
      <c r="C434" s="17">
        <v>37</v>
      </c>
      <c r="D434" s="17" t="s">
        <v>8</v>
      </c>
      <c r="E434" s="17" t="s">
        <v>893</v>
      </c>
      <c r="F434" s="17" t="s">
        <v>68</v>
      </c>
      <c r="G434" s="17" t="s">
        <v>11</v>
      </c>
      <c r="H434" s="22" t="s">
        <v>22</v>
      </c>
    </row>
    <row r="435" spans="1:8" x14ac:dyDescent="0.3">
      <c r="A435" s="21" t="s">
        <v>1922</v>
      </c>
      <c r="B435" s="17" t="s">
        <v>894</v>
      </c>
      <c r="C435" s="17">
        <v>51</v>
      </c>
      <c r="D435" s="17" t="s">
        <v>14</v>
      </c>
      <c r="E435" s="17" t="s">
        <v>895</v>
      </c>
      <c r="F435" s="17" t="s">
        <v>46</v>
      </c>
      <c r="G435" s="17" t="s">
        <v>11</v>
      </c>
      <c r="H435" s="22" t="s">
        <v>26</v>
      </c>
    </row>
    <row r="436" spans="1:8" x14ac:dyDescent="0.3">
      <c r="A436" s="21" t="s">
        <v>3844</v>
      </c>
      <c r="B436" s="17" t="s">
        <v>896</v>
      </c>
      <c r="C436" s="17">
        <v>48</v>
      </c>
      <c r="D436" s="17" t="s">
        <v>14</v>
      </c>
      <c r="E436" s="17" t="s">
        <v>897</v>
      </c>
      <c r="F436" s="17" t="s">
        <v>182</v>
      </c>
      <c r="G436" s="17" t="s">
        <v>11</v>
      </c>
      <c r="H436" s="22" t="s">
        <v>12</v>
      </c>
    </row>
    <row r="437" spans="1:8" x14ac:dyDescent="0.3">
      <c r="A437" s="21" t="s">
        <v>1393</v>
      </c>
      <c r="B437" s="17" t="s">
        <v>898</v>
      </c>
      <c r="C437" s="17">
        <v>37</v>
      </c>
      <c r="D437" s="17" t="s">
        <v>14</v>
      </c>
      <c r="E437" s="17" t="s">
        <v>899</v>
      </c>
      <c r="F437" s="17" t="s">
        <v>81</v>
      </c>
      <c r="G437" s="17" t="s">
        <v>11</v>
      </c>
      <c r="H437" s="22" t="s">
        <v>26</v>
      </c>
    </row>
    <row r="438" spans="1:8" x14ac:dyDescent="0.3">
      <c r="A438" s="21" t="s">
        <v>2924</v>
      </c>
      <c r="B438" s="17" t="s">
        <v>900</v>
      </c>
      <c r="C438" s="17">
        <v>61</v>
      </c>
      <c r="D438" s="17" t="s">
        <v>8</v>
      </c>
      <c r="E438" s="17" t="s">
        <v>901</v>
      </c>
      <c r="F438" s="17" t="s">
        <v>32</v>
      </c>
      <c r="G438" s="17" t="s">
        <v>11</v>
      </c>
      <c r="H438" s="22" t="s">
        <v>12</v>
      </c>
    </row>
    <row r="439" spans="1:8" x14ac:dyDescent="0.3">
      <c r="A439" s="21" t="s">
        <v>1817</v>
      </c>
      <c r="B439" s="17" t="s">
        <v>902</v>
      </c>
      <c r="C439" s="17">
        <v>47</v>
      </c>
      <c r="D439" s="17" t="s">
        <v>14</v>
      </c>
      <c r="E439" s="17" t="s">
        <v>410</v>
      </c>
      <c r="F439" s="17" t="s">
        <v>38</v>
      </c>
      <c r="G439" s="17" t="s">
        <v>11</v>
      </c>
      <c r="H439" s="22" t="s">
        <v>17</v>
      </c>
    </row>
    <row r="440" spans="1:8" x14ac:dyDescent="0.3">
      <c r="A440" s="21" t="s">
        <v>2017</v>
      </c>
      <c r="B440" s="17" t="s">
        <v>903</v>
      </c>
      <c r="C440" s="17">
        <v>59</v>
      </c>
      <c r="D440" s="17" t="s">
        <v>14</v>
      </c>
      <c r="E440" s="17" t="s">
        <v>904</v>
      </c>
      <c r="F440" s="17" t="s">
        <v>170</v>
      </c>
      <c r="G440" s="17" t="s">
        <v>11</v>
      </c>
      <c r="H440" s="22" t="s">
        <v>17</v>
      </c>
    </row>
    <row r="441" spans="1:8" x14ac:dyDescent="0.3">
      <c r="A441" s="21" t="s">
        <v>3259</v>
      </c>
      <c r="B441" s="17" t="s">
        <v>905</v>
      </c>
      <c r="C441" s="17">
        <v>53</v>
      </c>
      <c r="D441" s="17" t="s">
        <v>8</v>
      </c>
      <c r="E441" s="17" t="s">
        <v>628</v>
      </c>
      <c r="F441" s="17" t="s">
        <v>115</v>
      </c>
      <c r="G441" s="17" t="s">
        <v>11</v>
      </c>
      <c r="H441" s="22" t="s">
        <v>26</v>
      </c>
    </row>
    <row r="442" spans="1:8" x14ac:dyDescent="0.3">
      <c r="A442" s="21" t="s">
        <v>2475</v>
      </c>
      <c r="B442" s="17" t="s">
        <v>906</v>
      </c>
      <c r="C442" s="17">
        <v>60</v>
      </c>
      <c r="D442" s="17" t="s">
        <v>8</v>
      </c>
      <c r="E442" s="17" t="s">
        <v>907</v>
      </c>
      <c r="F442" s="17" t="s">
        <v>16</v>
      </c>
      <c r="G442" s="17" t="s">
        <v>11</v>
      </c>
      <c r="H442" s="22" t="s">
        <v>26</v>
      </c>
    </row>
    <row r="443" spans="1:8" x14ac:dyDescent="0.3">
      <c r="A443" s="21" t="s">
        <v>2692</v>
      </c>
      <c r="B443" s="17" t="s">
        <v>908</v>
      </c>
      <c r="C443" s="17">
        <v>31</v>
      </c>
      <c r="D443" s="17" t="s">
        <v>8</v>
      </c>
      <c r="E443" s="17" t="s">
        <v>909</v>
      </c>
      <c r="F443" s="17" t="s">
        <v>229</v>
      </c>
      <c r="G443" s="17" t="s">
        <v>11</v>
      </c>
      <c r="H443" s="22" t="s">
        <v>26</v>
      </c>
    </row>
    <row r="444" spans="1:8" x14ac:dyDescent="0.3">
      <c r="A444" s="21" t="s">
        <v>1829</v>
      </c>
      <c r="B444" s="17" t="s">
        <v>910</v>
      </c>
      <c r="C444" s="17">
        <v>42</v>
      </c>
      <c r="D444" s="17" t="s">
        <v>14</v>
      </c>
      <c r="E444" s="17" t="s">
        <v>911</v>
      </c>
      <c r="F444" s="17" t="s">
        <v>29</v>
      </c>
      <c r="G444" s="17" t="s">
        <v>11</v>
      </c>
      <c r="H444" s="22" t="s">
        <v>22</v>
      </c>
    </row>
    <row r="445" spans="1:8" x14ac:dyDescent="0.3">
      <c r="A445" s="21" t="s">
        <v>1386</v>
      </c>
      <c r="B445" s="17" t="s">
        <v>912</v>
      </c>
      <c r="C445" s="17">
        <v>51</v>
      </c>
      <c r="D445" s="17" t="s">
        <v>8</v>
      </c>
      <c r="E445" s="17" t="s">
        <v>913</v>
      </c>
      <c r="F445" s="17" t="s">
        <v>253</v>
      </c>
      <c r="G445" s="17" t="s">
        <v>11</v>
      </c>
      <c r="H445" s="22" t="s">
        <v>26</v>
      </c>
    </row>
    <row r="446" spans="1:8" x14ac:dyDescent="0.3">
      <c r="A446" s="21" t="s">
        <v>2865</v>
      </c>
      <c r="B446" s="17" t="s">
        <v>914</v>
      </c>
      <c r="C446" s="17">
        <v>19</v>
      </c>
      <c r="D446" s="17" t="s">
        <v>8</v>
      </c>
      <c r="E446" s="17" t="s">
        <v>915</v>
      </c>
      <c r="F446" s="17" t="s">
        <v>573</v>
      </c>
      <c r="G446" s="17" t="s">
        <v>11</v>
      </c>
      <c r="H446" s="22" t="s">
        <v>12</v>
      </c>
    </row>
    <row r="447" spans="1:8" x14ac:dyDescent="0.3">
      <c r="A447" s="21" t="s">
        <v>2269</v>
      </c>
      <c r="B447" s="17" t="s">
        <v>916</v>
      </c>
      <c r="C447" s="17">
        <v>41</v>
      </c>
      <c r="D447" s="17" t="s">
        <v>14</v>
      </c>
      <c r="E447" s="17" t="s">
        <v>917</v>
      </c>
      <c r="F447" s="17" t="s">
        <v>205</v>
      </c>
      <c r="G447" s="17" t="s">
        <v>11</v>
      </c>
      <c r="H447" s="22" t="s">
        <v>17</v>
      </c>
    </row>
    <row r="448" spans="1:8" x14ac:dyDescent="0.3">
      <c r="A448" s="21" t="s">
        <v>2550</v>
      </c>
      <c r="B448" s="17" t="s">
        <v>918</v>
      </c>
      <c r="C448" s="17">
        <v>35</v>
      </c>
      <c r="D448" s="17" t="s">
        <v>8</v>
      </c>
      <c r="E448" s="17" t="s">
        <v>919</v>
      </c>
      <c r="F448" s="17" t="s">
        <v>74</v>
      </c>
      <c r="G448" s="17" t="s">
        <v>11</v>
      </c>
      <c r="H448" s="22" t="s">
        <v>26</v>
      </c>
    </row>
    <row r="449" spans="1:8" x14ac:dyDescent="0.3">
      <c r="A449" s="21" t="s">
        <v>3356</v>
      </c>
      <c r="B449" s="17" t="s">
        <v>920</v>
      </c>
      <c r="C449" s="17">
        <v>45</v>
      </c>
      <c r="D449" s="17" t="s">
        <v>8</v>
      </c>
      <c r="E449" s="17" t="s">
        <v>921</v>
      </c>
      <c r="F449" s="17" t="s">
        <v>10</v>
      </c>
      <c r="G449" s="17" t="s">
        <v>11</v>
      </c>
      <c r="H449" s="22" t="s">
        <v>12</v>
      </c>
    </row>
    <row r="450" spans="1:8" x14ac:dyDescent="0.3">
      <c r="A450" s="21" t="s">
        <v>1805</v>
      </c>
      <c r="B450" s="17" t="s">
        <v>922</v>
      </c>
      <c r="C450" s="17">
        <v>64</v>
      </c>
      <c r="D450" s="17" t="s">
        <v>14</v>
      </c>
      <c r="E450" s="17" t="s">
        <v>923</v>
      </c>
      <c r="F450" s="17" t="s">
        <v>573</v>
      </c>
      <c r="G450" s="17" t="s">
        <v>11</v>
      </c>
      <c r="H450" s="22" t="s">
        <v>22</v>
      </c>
    </row>
    <row r="451" spans="1:8" x14ac:dyDescent="0.3">
      <c r="A451" s="21" t="s">
        <v>1894</v>
      </c>
      <c r="B451" s="17" t="s">
        <v>924</v>
      </c>
      <c r="C451" s="17">
        <v>29</v>
      </c>
      <c r="D451" s="17" t="s">
        <v>8</v>
      </c>
      <c r="E451" s="17" t="s">
        <v>925</v>
      </c>
      <c r="F451" s="17" t="s">
        <v>21</v>
      </c>
      <c r="G451" s="17" t="s">
        <v>11</v>
      </c>
      <c r="H451" s="22" t="s">
        <v>22</v>
      </c>
    </row>
    <row r="452" spans="1:8" x14ac:dyDescent="0.3">
      <c r="A452" s="21" t="s">
        <v>3171</v>
      </c>
      <c r="B452" s="17" t="s">
        <v>926</v>
      </c>
      <c r="C452" s="17">
        <v>59</v>
      </c>
      <c r="D452" s="17" t="s">
        <v>8</v>
      </c>
      <c r="E452" s="17" t="s">
        <v>927</v>
      </c>
      <c r="F452" s="17" t="s">
        <v>55</v>
      </c>
      <c r="G452" s="17" t="s">
        <v>11</v>
      </c>
      <c r="H452" s="22" t="s">
        <v>22</v>
      </c>
    </row>
    <row r="453" spans="1:8" x14ac:dyDescent="0.3">
      <c r="A453" s="21" t="s">
        <v>1991</v>
      </c>
      <c r="B453" s="17" t="s">
        <v>928</v>
      </c>
      <c r="C453" s="17">
        <v>46</v>
      </c>
      <c r="D453" s="17" t="s">
        <v>8</v>
      </c>
      <c r="E453" s="17" t="s">
        <v>389</v>
      </c>
      <c r="F453" s="17" t="s">
        <v>167</v>
      </c>
      <c r="G453" s="17" t="s">
        <v>11</v>
      </c>
      <c r="H453" s="22" t="s">
        <v>12</v>
      </c>
    </row>
    <row r="454" spans="1:8" x14ac:dyDescent="0.3">
      <c r="A454" s="21" t="s">
        <v>2361</v>
      </c>
      <c r="B454" s="17" t="s">
        <v>929</v>
      </c>
      <c r="C454" s="17">
        <v>60</v>
      </c>
      <c r="D454" s="17" t="s">
        <v>14</v>
      </c>
      <c r="E454" s="17" t="s">
        <v>930</v>
      </c>
      <c r="F454" s="17" t="s">
        <v>222</v>
      </c>
      <c r="G454" s="17" t="s">
        <v>11</v>
      </c>
      <c r="H454" s="22" t="s">
        <v>22</v>
      </c>
    </row>
    <row r="455" spans="1:8" x14ac:dyDescent="0.3">
      <c r="A455" s="21" t="s">
        <v>1451</v>
      </c>
      <c r="B455" s="17" t="s">
        <v>931</v>
      </c>
      <c r="C455" s="17">
        <v>62</v>
      </c>
      <c r="D455" s="17" t="s">
        <v>14</v>
      </c>
      <c r="E455" s="17" t="s">
        <v>932</v>
      </c>
      <c r="F455" s="17" t="s">
        <v>76</v>
      </c>
      <c r="G455" s="17" t="s">
        <v>11</v>
      </c>
      <c r="H455" s="22" t="s">
        <v>17</v>
      </c>
    </row>
    <row r="456" spans="1:8" x14ac:dyDescent="0.3">
      <c r="A456" s="21" t="s">
        <v>3934</v>
      </c>
      <c r="B456" s="17" t="s">
        <v>933</v>
      </c>
      <c r="C456" s="17">
        <v>60</v>
      </c>
      <c r="D456" s="17" t="s">
        <v>8</v>
      </c>
      <c r="E456" s="17" t="s">
        <v>97</v>
      </c>
      <c r="F456" s="17" t="s">
        <v>74</v>
      </c>
      <c r="G456" s="17" t="s">
        <v>11</v>
      </c>
      <c r="H456" s="22" t="s">
        <v>12</v>
      </c>
    </row>
    <row r="457" spans="1:8" x14ac:dyDescent="0.3">
      <c r="A457" s="21" t="s">
        <v>2097</v>
      </c>
      <c r="B457" s="17" t="s">
        <v>934</v>
      </c>
      <c r="C457" s="17">
        <v>54</v>
      </c>
      <c r="D457" s="17" t="s">
        <v>8</v>
      </c>
      <c r="E457" s="17" t="s">
        <v>935</v>
      </c>
      <c r="F457" s="17" t="s">
        <v>140</v>
      </c>
      <c r="G457" s="17" t="s">
        <v>11</v>
      </c>
      <c r="H457" s="22" t="s">
        <v>12</v>
      </c>
    </row>
    <row r="458" spans="1:8" x14ac:dyDescent="0.3">
      <c r="A458" s="21" t="s">
        <v>2519</v>
      </c>
      <c r="B458" s="17" t="s">
        <v>936</v>
      </c>
      <c r="C458" s="17">
        <v>59</v>
      </c>
      <c r="D458" s="17" t="s">
        <v>14</v>
      </c>
      <c r="E458" s="17" t="s">
        <v>937</v>
      </c>
      <c r="F458" s="17" t="s">
        <v>208</v>
      </c>
      <c r="G458" s="17" t="s">
        <v>11</v>
      </c>
      <c r="H458" s="22" t="s">
        <v>12</v>
      </c>
    </row>
    <row r="459" spans="1:8" x14ac:dyDescent="0.3">
      <c r="A459" s="21" t="s">
        <v>2716</v>
      </c>
      <c r="B459" s="17" t="s">
        <v>938</v>
      </c>
      <c r="C459" s="17">
        <v>59</v>
      </c>
      <c r="D459" s="17" t="s">
        <v>8</v>
      </c>
      <c r="E459" s="17" t="s">
        <v>939</v>
      </c>
      <c r="F459" s="17" t="s">
        <v>404</v>
      </c>
      <c r="G459" s="17" t="s">
        <v>11</v>
      </c>
      <c r="H459" s="22" t="s">
        <v>17</v>
      </c>
    </row>
    <row r="460" spans="1:8" x14ac:dyDescent="0.3">
      <c r="A460" s="21" t="s">
        <v>2036</v>
      </c>
      <c r="B460" s="17" t="s">
        <v>940</v>
      </c>
      <c r="C460" s="17">
        <v>62</v>
      </c>
      <c r="D460" s="17" t="s">
        <v>14</v>
      </c>
      <c r="E460" s="17" t="s">
        <v>941</v>
      </c>
      <c r="F460" s="17" t="s">
        <v>41</v>
      </c>
      <c r="G460" s="17" t="s">
        <v>11</v>
      </c>
      <c r="H460" s="22" t="s">
        <v>26</v>
      </c>
    </row>
    <row r="461" spans="1:8" x14ac:dyDescent="0.3">
      <c r="A461" s="21" t="s">
        <v>1701</v>
      </c>
      <c r="B461" s="17" t="s">
        <v>464</v>
      </c>
      <c r="C461" s="17">
        <v>29</v>
      </c>
      <c r="D461" s="17" t="s">
        <v>14</v>
      </c>
      <c r="E461" s="17" t="s">
        <v>942</v>
      </c>
      <c r="F461" s="17" t="s">
        <v>224</v>
      </c>
      <c r="G461" s="17" t="s">
        <v>11</v>
      </c>
      <c r="H461" s="22" t="s">
        <v>12</v>
      </c>
    </row>
    <row r="462" spans="1:8" x14ac:dyDescent="0.3">
      <c r="A462" s="21" t="s">
        <v>3598</v>
      </c>
      <c r="B462" s="17" t="s">
        <v>943</v>
      </c>
      <c r="C462" s="17">
        <v>35</v>
      </c>
      <c r="D462" s="17" t="s">
        <v>8</v>
      </c>
      <c r="E462" s="17" t="s">
        <v>944</v>
      </c>
      <c r="F462" s="17" t="s">
        <v>191</v>
      </c>
      <c r="G462" s="17" t="s">
        <v>11</v>
      </c>
      <c r="H462" s="22" t="s">
        <v>12</v>
      </c>
    </row>
    <row r="463" spans="1:8" x14ac:dyDescent="0.3">
      <c r="A463" s="21" t="s">
        <v>2370</v>
      </c>
      <c r="B463" s="17" t="s">
        <v>945</v>
      </c>
      <c r="C463" s="17">
        <v>60</v>
      </c>
      <c r="D463" s="17" t="s">
        <v>14</v>
      </c>
      <c r="E463" s="17" t="s">
        <v>946</v>
      </c>
      <c r="F463" s="17" t="s">
        <v>49</v>
      </c>
      <c r="G463" s="17" t="s">
        <v>11</v>
      </c>
      <c r="H463" s="22" t="s">
        <v>26</v>
      </c>
    </row>
    <row r="464" spans="1:8" x14ac:dyDescent="0.3">
      <c r="A464" s="21" t="s">
        <v>1772</v>
      </c>
      <c r="B464" s="17" t="s">
        <v>947</v>
      </c>
      <c r="C464" s="17">
        <v>34</v>
      </c>
      <c r="D464" s="17" t="s">
        <v>14</v>
      </c>
      <c r="E464" s="17" t="s">
        <v>948</v>
      </c>
      <c r="F464" s="17" t="s">
        <v>35</v>
      </c>
      <c r="G464" s="17" t="s">
        <v>11</v>
      </c>
      <c r="H464" s="22" t="s">
        <v>26</v>
      </c>
    </row>
    <row r="465" spans="1:8" x14ac:dyDescent="0.3">
      <c r="A465" s="21" t="s">
        <v>1882</v>
      </c>
      <c r="B465" s="17" t="s">
        <v>949</v>
      </c>
      <c r="C465" s="17">
        <v>36</v>
      </c>
      <c r="D465" s="17" t="s">
        <v>14</v>
      </c>
      <c r="E465" s="17" t="s">
        <v>950</v>
      </c>
      <c r="F465" s="17" t="s">
        <v>123</v>
      </c>
      <c r="G465" s="17" t="s">
        <v>11</v>
      </c>
      <c r="H465" s="22" t="s">
        <v>22</v>
      </c>
    </row>
    <row r="466" spans="1:8" x14ac:dyDescent="0.3">
      <c r="A466" s="21" t="s">
        <v>1371</v>
      </c>
      <c r="B466" s="17" t="s">
        <v>951</v>
      </c>
      <c r="C466" s="17">
        <v>45</v>
      </c>
      <c r="D466" s="17" t="s">
        <v>14</v>
      </c>
      <c r="E466" s="17" t="s">
        <v>952</v>
      </c>
      <c r="F466" s="17" t="s">
        <v>58</v>
      </c>
      <c r="G466" s="17" t="s">
        <v>11</v>
      </c>
      <c r="H466" s="22" t="s">
        <v>17</v>
      </c>
    </row>
    <row r="467" spans="1:8" x14ac:dyDescent="0.3">
      <c r="A467" s="21" t="s">
        <v>2767</v>
      </c>
      <c r="B467" s="17" t="s">
        <v>953</v>
      </c>
      <c r="C467" s="17">
        <v>28</v>
      </c>
      <c r="D467" s="17" t="s">
        <v>14</v>
      </c>
      <c r="E467" s="17" t="s">
        <v>954</v>
      </c>
      <c r="F467" s="17" t="s">
        <v>10</v>
      </c>
      <c r="G467" s="17" t="s">
        <v>11</v>
      </c>
      <c r="H467" s="22" t="s">
        <v>26</v>
      </c>
    </row>
    <row r="468" spans="1:8" x14ac:dyDescent="0.3">
      <c r="A468" s="21" t="s">
        <v>1959</v>
      </c>
      <c r="B468" s="17" t="s">
        <v>955</v>
      </c>
      <c r="C468" s="17">
        <v>18</v>
      </c>
      <c r="D468" s="17" t="s">
        <v>8</v>
      </c>
      <c r="E468" s="17" t="s">
        <v>956</v>
      </c>
      <c r="F468" s="17" t="s">
        <v>145</v>
      </c>
      <c r="G468" s="17" t="s">
        <v>11</v>
      </c>
      <c r="H468" s="22" t="s">
        <v>26</v>
      </c>
    </row>
    <row r="469" spans="1:8" x14ac:dyDescent="0.3">
      <c r="A469" s="21" t="s">
        <v>1342</v>
      </c>
      <c r="B469" s="17" t="s">
        <v>957</v>
      </c>
      <c r="C469" s="17">
        <v>63</v>
      </c>
      <c r="D469" s="17" t="s">
        <v>14</v>
      </c>
      <c r="E469" s="17" t="s">
        <v>958</v>
      </c>
      <c r="F469" s="17" t="s">
        <v>126</v>
      </c>
      <c r="G469" s="17" t="s">
        <v>11</v>
      </c>
      <c r="H469" s="22" t="s">
        <v>12</v>
      </c>
    </row>
    <row r="470" spans="1:8" x14ac:dyDescent="0.3">
      <c r="A470" s="21" t="s">
        <v>1983</v>
      </c>
      <c r="B470" s="17" t="s">
        <v>959</v>
      </c>
      <c r="C470" s="17">
        <v>45</v>
      </c>
      <c r="D470" s="17" t="s">
        <v>8</v>
      </c>
      <c r="E470" s="17" t="s">
        <v>960</v>
      </c>
      <c r="F470" s="17" t="s">
        <v>126</v>
      </c>
      <c r="G470" s="17" t="s">
        <v>11</v>
      </c>
      <c r="H470" s="22" t="s">
        <v>22</v>
      </c>
    </row>
    <row r="471" spans="1:8" x14ac:dyDescent="0.3">
      <c r="A471" s="21" t="s">
        <v>2092</v>
      </c>
      <c r="B471" s="17" t="s">
        <v>961</v>
      </c>
      <c r="C471" s="17">
        <v>19</v>
      </c>
      <c r="D471" s="17" t="s">
        <v>8</v>
      </c>
      <c r="E471" s="17" t="s">
        <v>962</v>
      </c>
      <c r="F471" s="17" t="s">
        <v>89</v>
      </c>
      <c r="G471" s="17" t="s">
        <v>11</v>
      </c>
      <c r="H471" s="22" t="s">
        <v>12</v>
      </c>
    </row>
    <row r="472" spans="1:8" x14ac:dyDescent="0.3">
      <c r="A472" s="21" t="s">
        <v>1482</v>
      </c>
      <c r="B472" s="17" t="s">
        <v>963</v>
      </c>
      <c r="C472" s="17">
        <v>21</v>
      </c>
      <c r="D472" s="17" t="s">
        <v>14</v>
      </c>
      <c r="E472" s="17" t="s">
        <v>964</v>
      </c>
      <c r="F472" s="17" t="s">
        <v>38</v>
      </c>
      <c r="G472" s="17" t="s">
        <v>11</v>
      </c>
      <c r="H472" s="22" t="s">
        <v>12</v>
      </c>
    </row>
    <row r="473" spans="1:8" x14ac:dyDescent="0.3">
      <c r="A473" s="21" t="s">
        <v>1902</v>
      </c>
      <c r="B473" s="17" t="s">
        <v>965</v>
      </c>
      <c r="C473" s="17">
        <v>42</v>
      </c>
      <c r="D473" s="17" t="s">
        <v>8</v>
      </c>
      <c r="E473" s="17" t="s">
        <v>966</v>
      </c>
      <c r="F473" s="17" t="s">
        <v>52</v>
      </c>
      <c r="G473" s="17" t="s">
        <v>11</v>
      </c>
      <c r="H473" s="22" t="s">
        <v>17</v>
      </c>
    </row>
    <row r="474" spans="1:8" x14ac:dyDescent="0.3">
      <c r="A474" s="21" t="s">
        <v>1814</v>
      </c>
      <c r="B474" s="17" t="s">
        <v>967</v>
      </c>
      <c r="C474" s="17">
        <v>42</v>
      </c>
      <c r="D474" s="17" t="s">
        <v>8</v>
      </c>
      <c r="E474" s="17" t="s">
        <v>968</v>
      </c>
      <c r="F474" s="17" t="s">
        <v>488</v>
      </c>
      <c r="G474" s="17" t="s">
        <v>11</v>
      </c>
      <c r="H474" s="22" t="s">
        <v>26</v>
      </c>
    </row>
    <row r="475" spans="1:8" x14ac:dyDescent="0.3">
      <c r="A475" s="21" t="s">
        <v>1685</v>
      </c>
      <c r="B475" s="17" t="s">
        <v>969</v>
      </c>
      <c r="C475" s="17">
        <v>53</v>
      </c>
      <c r="D475" s="17" t="s">
        <v>8</v>
      </c>
      <c r="E475" s="17" t="s">
        <v>970</v>
      </c>
      <c r="F475" s="17" t="s">
        <v>229</v>
      </c>
      <c r="G475" s="17" t="s">
        <v>11</v>
      </c>
      <c r="H475" s="22" t="s">
        <v>22</v>
      </c>
    </row>
    <row r="476" spans="1:8" x14ac:dyDescent="0.3">
      <c r="A476" s="21" t="s">
        <v>2644</v>
      </c>
      <c r="B476" s="17" t="s">
        <v>971</v>
      </c>
      <c r="C476" s="17">
        <v>32</v>
      </c>
      <c r="D476" s="17" t="s">
        <v>14</v>
      </c>
      <c r="E476" s="17" t="s">
        <v>972</v>
      </c>
      <c r="F476" s="17" t="s">
        <v>32</v>
      </c>
      <c r="G476" s="17" t="s">
        <v>11</v>
      </c>
      <c r="H476" s="22" t="s">
        <v>17</v>
      </c>
    </row>
    <row r="477" spans="1:8" x14ac:dyDescent="0.3">
      <c r="A477" s="21" t="s">
        <v>2651</v>
      </c>
      <c r="B477" s="17" t="s">
        <v>973</v>
      </c>
      <c r="C477" s="17">
        <v>18</v>
      </c>
      <c r="D477" s="17" t="s">
        <v>14</v>
      </c>
      <c r="E477" s="17" t="s">
        <v>277</v>
      </c>
      <c r="F477" s="17" t="s">
        <v>126</v>
      </c>
      <c r="G477" s="17" t="s">
        <v>11</v>
      </c>
      <c r="H477" s="22" t="s">
        <v>17</v>
      </c>
    </row>
    <row r="478" spans="1:8" x14ac:dyDescent="0.3">
      <c r="A478" s="21" t="s">
        <v>1417</v>
      </c>
      <c r="B478" s="17" t="s">
        <v>974</v>
      </c>
      <c r="C478" s="17">
        <v>33</v>
      </c>
      <c r="D478" s="17" t="s">
        <v>14</v>
      </c>
      <c r="E478" s="17" t="s">
        <v>975</v>
      </c>
      <c r="F478" s="17" t="s">
        <v>74</v>
      </c>
      <c r="G478" s="17" t="s">
        <v>11</v>
      </c>
      <c r="H478" s="22" t="s">
        <v>12</v>
      </c>
    </row>
    <row r="479" spans="1:8" x14ac:dyDescent="0.3">
      <c r="A479" s="21" t="s">
        <v>2198</v>
      </c>
      <c r="B479" s="17" t="s">
        <v>976</v>
      </c>
      <c r="C479" s="17">
        <v>41</v>
      </c>
      <c r="D479" s="17" t="s">
        <v>14</v>
      </c>
      <c r="E479" s="17" t="s">
        <v>977</v>
      </c>
      <c r="F479" s="17" t="s">
        <v>49</v>
      </c>
      <c r="G479" s="17" t="s">
        <v>11</v>
      </c>
      <c r="H479" s="22" t="s">
        <v>17</v>
      </c>
    </row>
    <row r="480" spans="1:8" x14ac:dyDescent="0.3">
      <c r="A480" s="21" t="s">
        <v>1770</v>
      </c>
      <c r="B480" s="17" t="s">
        <v>1280</v>
      </c>
      <c r="C480" s="17">
        <v>59</v>
      </c>
      <c r="D480" s="17" t="s">
        <v>8</v>
      </c>
      <c r="E480" s="17" t="s">
        <v>978</v>
      </c>
      <c r="F480" s="17" t="s">
        <v>32</v>
      </c>
      <c r="G480" s="17" t="s">
        <v>11</v>
      </c>
      <c r="H480" s="22" t="s">
        <v>12</v>
      </c>
    </row>
    <row r="481" spans="1:8" x14ac:dyDescent="0.3">
      <c r="A481" s="21" t="s">
        <v>1993</v>
      </c>
      <c r="B481" s="17" t="s">
        <v>979</v>
      </c>
      <c r="C481" s="17">
        <v>40</v>
      </c>
      <c r="D481" s="17" t="s">
        <v>8</v>
      </c>
      <c r="E481" s="17" t="s">
        <v>980</v>
      </c>
      <c r="F481" s="17" t="s">
        <v>35</v>
      </c>
      <c r="G481" s="17" t="s">
        <v>11</v>
      </c>
      <c r="H481" s="22" t="s">
        <v>22</v>
      </c>
    </row>
    <row r="482" spans="1:8" x14ac:dyDescent="0.3">
      <c r="A482" s="21" t="s">
        <v>3061</v>
      </c>
      <c r="B482" s="17" t="s">
        <v>981</v>
      </c>
      <c r="C482" s="17">
        <v>33</v>
      </c>
      <c r="D482" s="17" t="s">
        <v>8</v>
      </c>
      <c r="E482" s="17" t="s">
        <v>982</v>
      </c>
      <c r="F482" s="17" t="s">
        <v>179</v>
      </c>
      <c r="G482" s="17" t="s">
        <v>11</v>
      </c>
      <c r="H482" s="22" t="s">
        <v>22</v>
      </c>
    </row>
    <row r="483" spans="1:8" x14ac:dyDescent="0.3">
      <c r="A483" s="21" t="s">
        <v>1989</v>
      </c>
      <c r="B483" s="17" t="s">
        <v>983</v>
      </c>
      <c r="C483" s="17">
        <v>21</v>
      </c>
      <c r="D483" s="17" t="s">
        <v>8</v>
      </c>
      <c r="E483" s="17" t="s">
        <v>984</v>
      </c>
      <c r="F483" s="17" t="s">
        <v>63</v>
      </c>
      <c r="G483" s="17" t="s">
        <v>11</v>
      </c>
      <c r="H483" s="22" t="s">
        <v>12</v>
      </c>
    </row>
    <row r="484" spans="1:8" x14ac:dyDescent="0.3">
      <c r="A484" s="21" t="s">
        <v>2544</v>
      </c>
      <c r="B484" s="17" t="s">
        <v>985</v>
      </c>
      <c r="C484" s="17">
        <v>26</v>
      </c>
      <c r="D484" s="17" t="s">
        <v>8</v>
      </c>
      <c r="E484" s="17" t="s">
        <v>986</v>
      </c>
      <c r="F484" s="17" t="s">
        <v>404</v>
      </c>
      <c r="G484" s="17" t="s">
        <v>11</v>
      </c>
      <c r="H484" s="22" t="s">
        <v>17</v>
      </c>
    </row>
    <row r="485" spans="1:8" x14ac:dyDescent="0.3">
      <c r="A485" s="21" t="s">
        <v>1533</v>
      </c>
      <c r="B485" s="17" t="s">
        <v>849</v>
      </c>
      <c r="C485" s="17">
        <v>48</v>
      </c>
      <c r="D485" s="17" t="s">
        <v>8</v>
      </c>
      <c r="E485" s="17" t="s">
        <v>987</v>
      </c>
      <c r="F485" s="17" t="s">
        <v>133</v>
      </c>
      <c r="G485" s="17" t="s">
        <v>11</v>
      </c>
      <c r="H485" s="22" t="s">
        <v>12</v>
      </c>
    </row>
    <row r="486" spans="1:8" x14ac:dyDescent="0.3">
      <c r="A486" s="21" t="s">
        <v>1941</v>
      </c>
      <c r="B486" s="17" t="s">
        <v>988</v>
      </c>
      <c r="C486" s="17">
        <v>32</v>
      </c>
      <c r="D486" s="17" t="s">
        <v>8</v>
      </c>
      <c r="E486" s="17" t="s">
        <v>989</v>
      </c>
      <c r="F486" s="17" t="s">
        <v>488</v>
      </c>
      <c r="G486" s="17" t="s">
        <v>11</v>
      </c>
      <c r="H486" s="22" t="s">
        <v>22</v>
      </c>
    </row>
    <row r="487" spans="1:8" x14ac:dyDescent="0.3">
      <c r="A487" s="21" t="s">
        <v>1755</v>
      </c>
      <c r="B487" s="17" t="s">
        <v>990</v>
      </c>
      <c r="C487" s="17">
        <v>46</v>
      </c>
      <c r="D487" s="17" t="s">
        <v>14</v>
      </c>
      <c r="E487" s="17" t="s">
        <v>991</v>
      </c>
      <c r="F487" s="17" t="s">
        <v>205</v>
      </c>
      <c r="G487" s="17" t="s">
        <v>11</v>
      </c>
      <c r="H487" s="22" t="s">
        <v>22</v>
      </c>
    </row>
    <row r="488" spans="1:8" x14ac:dyDescent="0.3">
      <c r="A488" s="21" t="s">
        <v>2501</v>
      </c>
      <c r="B488" s="17" t="s">
        <v>992</v>
      </c>
      <c r="C488" s="17">
        <v>22</v>
      </c>
      <c r="D488" s="17" t="s">
        <v>14</v>
      </c>
      <c r="E488" s="17" t="s">
        <v>993</v>
      </c>
      <c r="F488" s="17" t="s">
        <v>126</v>
      </c>
      <c r="G488" s="17" t="s">
        <v>11</v>
      </c>
      <c r="H488" s="22" t="s">
        <v>22</v>
      </c>
    </row>
    <row r="489" spans="1:8" x14ac:dyDescent="0.3">
      <c r="A489" s="21" t="s">
        <v>3956</v>
      </c>
      <c r="B489" s="17" t="s">
        <v>994</v>
      </c>
      <c r="C489" s="17">
        <v>36</v>
      </c>
      <c r="D489" s="17" t="s">
        <v>14</v>
      </c>
      <c r="E489" s="17" t="s">
        <v>995</v>
      </c>
      <c r="F489" s="17" t="s">
        <v>89</v>
      </c>
      <c r="G489" s="17" t="s">
        <v>11</v>
      </c>
      <c r="H489" s="22" t="s">
        <v>17</v>
      </c>
    </row>
    <row r="490" spans="1:8" x14ac:dyDescent="0.3">
      <c r="A490" s="21" t="s">
        <v>2189</v>
      </c>
      <c r="B490" s="17" t="s">
        <v>996</v>
      </c>
      <c r="C490" s="17">
        <v>23</v>
      </c>
      <c r="D490" s="17" t="s">
        <v>14</v>
      </c>
      <c r="E490" s="17" t="s">
        <v>997</v>
      </c>
      <c r="F490" s="17" t="s">
        <v>25</v>
      </c>
      <c r="G490" s="17" t="s">
        <v>11</v>
      </c>
      <c r="H490" s="22" t="s">
        <v>17</v>
      </c>
    </row>
    <row r="491" spans="1:8" x14ac:dyDescent="0.3">
      <c r="A491" s="21" t="s">
        <v>1777</v>
      </c>
      <c r="B491" s="17" t="s">
        <v>998</v>
      </c>
      <c r="C491" s="17">
        <v>42</v>
      </c>
      <c r="D491" s="17" t="s">
        <v>14</v>
      </c>
      <c r="E491" s="17" t="s">
        <v>999</v>
      </c>
      <c r="F491" s="17" t="s">
        <v>182</v>
      </c>
      <c r="G491" s="17" t="s">
        <v>11</v>
      </c>
      <c r="H491" s="22" t="s">
        <v>26</v>
      </c>
    </row>
    <row r="492" spans="1:8" x14ac:dyDescent="0.3">
      <c r="A492" s="21" t="s">
        <v>1948</v>
      </c>
      <c r="B492" s="17" t="s">
        <v>1000</v>
      </c>
      <c r="C492" s="17">
        <v>23</v>
      </c>
      <c r="D492" s="17" t="s">
        <v>8</v>
      </c>
      <c r="E492" s="17" t="s">
        <v>1001</v>
      </c>
      <c r="F492" s="17" t="s">
        <v>104</v>
      </c>
      <c r="G492" s="17" t="s">
        <v>11</v>
      </c>
      <c r="H492" s="22" t="s">
        <v>17</v>
      </c>
    </row>
    <row r="493" spans="1:8" x14ac:dyDescent="0.3">
      <c r="A493" s="21" t="s">
        <v>2426</v>
      </c>
      <c r="B493" s="17" t="s">
        <v>1002</v>
      </c>
      <c r="C493" s="17">
        <v>52</v>
      </c>
      <c r="D493" s="17" t="s">
        <v>14</v>
      </c>
      <c r="E493" s="17" t="s">
        <v>1003</v>
      </c>
      <c r="F493" s="17" t="s">
        <v>32</v>
      </c>
      <c r="G493" s="17" t="s">
        <v>11</v>
      </c>
      <c r="H493" s="22" t="s">
        <v>12</v>
      </c>
    </row>
    <row r="494" spans="1:8" x14ac:dyDescent="0.3">
      <c r="A494" s="21" t="s">
        <v>1461</v>
      </c>
      <c r="B494" s="17" t="s">
        <v>1004</v>
      </c>
      <c r="C494" s="17">
        <v>59</v>
      </c>
      <c r="D494" s="17" t="s">
        <v>14</v>
      </c>
      <c r="E494" s="17" t="s">
        <v>1005</v>
      </c>
      <c r="F494" s="17" t="s">
        <v>179</v>
      </c>
      <c r="G494" s="17" t="s">
        <v>11</v>
      </c>
      <c r="H494" s="22" t="s">
        <v>17</v>
      </c>
    </row>
    <row r="495" spans="1:8" x14ac:dyDescent="0.3">
      <c r="A495" s="21" t="s">
        <v>1353</v>
      </c>
      <c r="B495" s="17" t="s">
        <v>1006</v>
      </c>
      <c r="C495" s="17">
        <v>28</v>
      </c>
      <c r="D495" s="17" t="s">
        <v>8</v>
      </c>
      <c r="E495" s="17" t="s">
        <v>65</v>
      </c>
      <c r="F495" s="17" t="s">
        <v>19</v>
      </c>
      <c r="G495" s="17" t="s">
        <v>11</v>
      </c>
      <c r="H495" s="22" t="s">
        <v>26</v>
      </c>
    </row>
    <row r="496" spans="1:8" x14ac:dyDescent="0.3">
      <c r="A496" s="21" t="s">
        <v>1870</v>
      </c>
      <c r="B496" s="17" t="s">
        <v>1007</v>
      </c>
      <c r="C496" s="17">
        <v>21</v>
      </c>
      <c r="D496" s="17" t="s">
        <v>8</v>
      </c>
      <c r="E496" s="17" t="s">
        <v>1008</v>
      </c>
      <c r="F496" s="17" t="s">
        <v>253</v>
      </c>
      <c r="G496" s="17" t="s">
        <v>11</v>
      </c>
      <c r="H496" s="22" t="s">
        <v>12</v>
      </c>
    </row>
    <row r="497" spans="1:8" x14ac:dyDescent="0.3">
      <c r="A497" s="21" t="s">
        <v>1847</v>
      </c>
      <c r="B497" s="17" t="s">
        <v>1009</v>
      </c>
      <c r="C497" s="17">
        <v>23</v>
      </c>
      <c r="D497" s="17" t="s">
        <v>14</v>
      </c>
      <c r="E497" s="17" t="s">
        <v>1010</v>
      </c>
      <c r="F497" s="17" t="s">
        <v>71</v>
      </c>
      <c r="G497" s="17" t="s">
        <v>11</v>
      </c>
      <c r="H497" s="22" t="s">
        <v>22</v>
      </c>
    </row>
    <row r="498" spans="1:8" x14ac:dyDescent="0.3">
      <c r="A498" s="21" t="s">
        <v>1669</v>
      </c>
      <c r="B498" s="17" t="s">
        <v>1011</v>
      </c>
      <c r="C498" s="17">
        <v>56</v>
      </c>
      <c r="D498" s="17" t="s">
        <v>8</v>
      </c>
      <c r="E498" s="17" t="s">
        <v>1012</v>
      </c>
      <c r="F498" s="17" t="s">
        <v>21</v>
      </c>
      <c r="G498" s="17" t="s">
        <v>11</v>
      </c>
      <c r="H498" s="22" t="s">
        <v>22</v>
      </c>
    </row>
    <row r="499" spans="1:8" x14ac:dyDescent="0.3">
      <c r="A499" s="21" t="s">
        <v>2564</v>
      </c>
      <c r="B499" s="17" t="s">
        <v>1013</v>
      </c>
      <c r="C499" s="17">
        <v>47</v>
      </c>
      <c r="D499" s="17" t="s">
        <v>14</v>
      </c>
      <c r="E499" s="17" t="s">
        <v>1014</v>
      </c>
      <c r="F499" s="17" t="s">
        <v>46</v>
      </c>
      <c r="G499" s="17" t="s">
        <v>11</v>
      </c>
      <c r="H499" s="22" t="s">
        <v>12</v>
      </c>
    </row>
    <row r="500" spans="1:8" x14ac:dyDescent="0.3">
      <c r="A500" s="21" t="s">
        <v>1656</v>
      </c>
      <c r="B500" s="17" t="s">
        <v>1015</v>
      </c>
      <c r="C500" s="17">
        <v>35</v>
      </c>
      <c r="D500" s="17" t="s">
        <v>8</v>
      </c>
      <c r="E500" s="17" t="s">
        <v>1016</v>
      </c>
      <c r="F500" s="17" t="s">
        <v>167</v>
      </c>
      <c r="G500" s="17" t="s">
        <v>11</v>
      </c>
      <c r="H500" s="22" t="s">
        <v>26</v>
      </c>
    </row>
    <row r="501" spans="1:8" x14ac:dyDescent="0.3">
      <c r="A501" s="23" t="s">
        <v>1764</v>
      </c>
      <c r="B501" s="24" t="s">
        <v>1017</v>
      </c>
      <c r="C501" s="24">
        <v>27</v>
      </c>
      <c r="D501" s="24" t="s">
        <v>14</v>
      </c>
      <c r="E501" s="24" t="s">
        <v>1018</v>
      </c>
      <c r="F501" s="24" t="s">
        <v>29</v>
      </c>
      <c r="G501" s="24" t="s">
        <v>11</v>
      </c>
      <c r="H501" s="25" t="s">
        <v>17</v>
      </c>
    </row>
  </sheetData>
  <mergeCells count="1">
    <mergeCell ref="J4:O4"/>
  </mergeCells>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24D85-351E-4680-B4E4-AAACE112F223}">
  <dimension ref="A1:T101"/>
  <sheetViews>
    <sheetView workbookViewId="0">
      <selection activeCell="B15" sqref="B15"/>
    </sheetView>
  </sheetViews>
  <sheetFormatPr defaultRowHeight="14.4" x14ac:dyDescent="0.3"/>
  <cols>
    <col min="1" max="1" width="12.6640625" bestFit="1" customWidth="1"/>
    <col min="2" max="2" width="25.44140625" bestFit="1" customWidth="1"/>
    <col min="3" max="3" width="10.77734375" bestFit="1" customWidth="1"/>
    <col min="4" max="4" width="15" bestFit="1" customWidth="1"/>
    <col min="5" max="5" width="27.44140625" bestFit="1" customWidth="1"/>
    <col min="6" max="6" width="6.88671875" bestFit="1" customWidth="1"/>
    <col min="7" max="7" width="7.88671875" bestFit="1" customWidth="1"/>
    <col min="8" max="8" width="7.88671875" style="26" customWidth="1"/>
    <col min="9" max="9" width="10" style="26" bestFit="1" customWidth="1"/>
    <col min="10" max="20" width="8.88671875" style="26"/>
  </cols>
  <sheetData>
    <row r="1" spans="1:20" s="40" customFormat="1" ht="15.6" x14ac:dyDescent="0.3">
      <c r="A1" s="42" t="s">
        <v>1019</v>
      </c>
      <c r="B1" s="42" t="s">
        <v>1020</v>
      </c>
      <c r="C1" s="42" t="s">
        <v>1021</v>
      </c>
      <c r="D1" s="42" t="s">
        <v>1022</v>
      </c>
      <c r="E1" s="42" t="s">
        <v>1023</v>
      </c>
      <c r="F1" s="42" t="s">
        <v>1024</v>
      </c>
      <c r="G1" s="42" t="s">
        <v>1025</v>
      </c>
      <c r="H1" s="41"/>
      <c r="I1" s="41"/>
      <c r="J1" s="41"/>
      <c r="K1" s="41"/>
      <c r="L1" s="41"/>
      <c r="M1" s="41"/>
      <c r="N1" s="41"/>
      <c r="O1" s="41"/>
      <c r="P1" s="41"/>
      <c r="Q1" s="41"/>
      <c r="R1" s="41"/>
      <c r="S1" s="41"/>
      <c r="T1" s="41"/>
    </row>
    <row r="2" spans="1:20" x14ac:dyDescent="0.3">
      <c r="A2" t="s">
        <v>1913</v>
      </c>
      <c r="B2" t="s">
        <v>1133</v>
      </c>
      <c r="C2" t="s">
        <v>1034</v>
      </c>
      <c r="D2" t="s">
        <v>1134</v>
      </c>
      <c r="E2" t="s">
        <v>1027</v>
      </c>
      <c r="F2">
        <v>112</v>
      </c>
      <c r="G2">
        <v>416</v>
      </c>
    </row>
    <row r="3" spans="1:20" x14ac:dyDescent="0.3">
      <c r="A3" t="s">
        <v>1579</v>
      </c>
      <c r="B3" t="s">
        <v>1135</v>
      </c>
      <c r="C3" t="s">
        <v>1028</v>
      </c>
      <c r="D3" t="s">
        <v>1136</v>
      </c>
      <c r="E3" t="s">
        <v>1029</v>
      </c>
      <c r="F3">
        <v>343</v>
      </c>
      <c r="G3">
        <v>181</v>
      </c>
    </row>
    <row r="4" spans="1:20" x14ac:dyDescent="0.3">
      <c r="A4" t="s">
        <v>2008</v>
      </c>
      <c r="B4" t="s">
        <v>1137</v>
      </c>
      <c r="C4" t="s">
        <v>1028</v>
      </c>
      <c r="D4" t="s">
        <v>1138</v>
      </c>
      <c r="E4" t="s">
        <v>1030</v>
      </c>
      <c r="F4">
        <v>254</v>
      </c>
      <c r="G4">
        <v>352</v>
      </c>
    </row>
    <row r="5" spans="1:20" x14ac:dyDescent="0.3">
      <c r="A5" t="s">
        <v>1600</v>
      </c>
      <c r="B5" t="s">
        <v>1139</v>
      </c>
      <c r="C5" t="s">
        <v>1028</v>
      </c>
      <c r="D5" t="s">
        <v>1138</v>
      </c>
      <c r="E5" t="s">
        <v>1031</v>
      </c>
      <c r="F5">
        <v>365</v>
      </c>
      <c r="G5">
        <v>452</v>
      </c>
    </row>
    <row r="6" spans="1:20" x14ac:dyDescent="0.3">
      <c r="A6" t="s">
        <v>1787</v>
      </c>
      <c r="B6" t="s">
        <v>1140</v>
      </c>
      <c r="C6" t="s">
        <v>1028</v>
      </c>
      <c r="D6" t="s">
        <v>1141</v>
      </c>
      <c r="E6" t="s">
        <v>1032</v>
      </c>
      <c r="F6">
        <v>306</v>
      </c>
      <c r="G6">
        <v>487</v>
      </c>
    </row>
    <row r="7" spans="1:20" x14ac:dyDescent="0.3">
      <c r="A7" t="s">
        <v>1429</v>
      </c>
      <c r="B7" t="s">
        <v>1142</v>
      </c>
      <c r="C7" t="s">
        <v>1028</v>
      </c>
      <c r="D7" t="s">
        <v>1143</v>
      </c>
      <c r="E7" t="s">
        <v>1281</v>
      </c>
      <c r="F7">
        <v>261</v>
      </c>
      <c r="G7">
        <v>59</v>
      </c>
    </row>
    <row r="8" spans="1:20" x14ac:dyDescent="0.3">
      <c r="A8" t="s">
        <v>2026</v>
      </c>
      <c r="B8" t="s">
        <v>1144</v>
      </c>
      <c r="C8" t="s">
        <v>1033</v>
      </c>
      <c r="D8" t="s">
        <v>1145</v>
      </c>
      <c r="E8" t="s">
        <v>1282</v>
      </c>
      <c r="F8">
        <v>313</v>
      </c>
      <c r="G8">
        <v>350</v>
      </c>
    </row>
    <row r="9" spans="1:20" x14ac:dyDescent="0.3">
      <c r="A9" t="s">
        <v>1797</v>
      </c>
      <c r="B9" t="s">
        <v>1146</v>
      </c>
      <c r="C9" t="s">
        <v>1026</v>
      </c>
      <c r="D9" t="s">
        <v>1147</v>
      </c>
      <c r="E9" t="s">
        <v>1283</v>
      </c>
      <c r="F9">
        <v>219</v>
      </c>
      <c r="G9">
        <v>170</v>
      </c>
    </row>
    <row r="10" spans="1:20" x14ac:dyDescent="0.3">
      <c r="A10" t="s">
        <v>1657</v>
      </c>
      <c r="B10" t="s">
        <v>1148</v>
      </c>
      <c r="C10" t="s">
        <v>1034</v>
      </c>
      <c r="D10" t="s">
        <v>1149</v>
      </c>
      <c r="E10" t="s">
        <v>1035</v>
      </c>
      <c r="F10">
        <v>439</v>
      </c>
      <c r="G10">
        <v>142</v>
      </c>
    </row>
    <row r="11" spans="1:20" x14ac:dyDescent="0.3">
      <c r="A11" t="s">
        <v>1952</v>
      </c>
      <c r="B11" t="s">
        <v>1150</v>
      </c>
      <c r="C11" t="s">
        <v>1036</v>
      </c>
      <c r="D11" t="s">
        <v>1151</v>
      </c>
      <c r="E11" t="s">
        <v>1284</v>
      </c>
      <c r="F11">
        <v>496</v>
      </c>
      <c r="G11">
        <v>323</v>
      </c>
    </row>
    <row r="12" spans="1:20" x14ac:dyDescent="0.3">
      <c r="A12" t="s">
        <v>1462</v>
      </c>
      <c r="B12" t="s">
        <v>1152</v>
      </c>
      <c r="C12" t="s">
        <v>1026</v>
      </c>
      <c r="D12" t="s">
        <v>1153</v>
      </c>
      <c r="E12" t="s">
        <v>1037</v>
      </c>
      <c r="F12">
        <v>299</v>
      </c>
      <c r="G12">
        <v>308</v>
      </c>
    </row>
    <row r="13" spans="1:20" x14ac:dyDescent="0.3">
      <c r="A13" t="s">
        <v>1717</v>
      </c>
      <c r="B13" t="s">
        <v>1154</v>
      </c>
      <c r="C13" t="s">
        <v>1034</v>
      </c>
      <c r="D13" t="s">
        <v>1143</v>
      </c>
      <c r="E13" t="s">
        <v>1285</v>
      </c>
      <c r="F13">
        <v>449</v>
      </c>
      <c r="G13">
        <v>273</v>
      </c>
    </row>
    <row r="14" spans="1:20" x14ac:dyDescent="0.3">
      <c r="A14" t="s">
        <v>1422</v>
      </c>
      <c r="B14" t="s">
        <v>1155</v>
      </c>
      <c r="C14" t="s">
        <v>1033</v>
      </c>
      <c r="D14" t="s">
        <v>1156</v>
      </c>
      <c r="E14" t="s">
        <v>1286</v>
      </c>
      <c r="F14">
        <v>116</v>
      </c>
      <c r="G14">
        <v>460</v>
      </c>
    </row>
    <row r="15" spans="1:20" x14ac:dyDescent="0.3">
      <c r="A15" t="s">
        <v>1438</v>
      </c>
      <c r="B15" t="s">
        <v>1157</v>
      </c>
      <c r="C15" t="s">
        <v>1034</v>
      </c>
      <c r="D15" t="s">
        <v>1143</v>
      </c>
      <c r="E15" t="s">
        <v>1038</v>
      </c>
      <c r="F15">
        <v>242</v>
      </c>
      <c r="G15">
        <v>453</v>
      </c>
    </row>
    <row r="16" spans="1:20" x14ac:dyDescent="0.3">
      <c r="A16" t="s">
        <v>1654</v>
      </c>
      <c r="B16" t="s">
        <v>1158</v>
      </c>
      <c r="C16" t="s">
        <v>1026</v>
      </c>
      <c r="D16" t="s">
        <v>1159</v>
      </c>
      <c r="E16" t="s">
        <v>1287</v>
      </c>
      <c r="F16">
        <v>48</v>
      </c>
      <c r="G16">
        <v>439</v>
      </c>
    </row>
    <row r="17" spans="1:7" x14ac:dyDescent="0.3">
      <c r="A17" t="s">
        <v>1358</v>
      </c>
      <c r="B17" t="s">
        <v>1160</v>
      </c>
      <c r="C17" t="s">
        <v>1034</v>
      </c>
      <c r="D17" t="s">
        <v>1161</v>
      </c>
      <c r="E17" t="s">
        <v>1288</v>
      </c>
      <c r="F17">
        <v>465</v>
      </c>
      <c r="G17">
        <v>301</v>
      </c>
    </row>
    <row r="18" spans="1:7" x14ac:dyDescent="0.3">
      <c r="A18" t="s">
        <v>1457</v>
      </c>
      <c r="B18" t="s">
        <v>1162</v>
      </c>
      <c r="C18" t="s">
        <v>1033</v>
      </c>
      <c r="D18" t="s">
        <v>1163</v>
      </c>
      <c r="E18" t="s">
        <v>1039</v>
      </c>
      <c r="F18">
        <v>337</v>
      </c>
      <c r="G18">
        <v>256</v>
      </c>
    </row>
    <row r="19" spans="1:7" x14ac:dyDescent="0.3">
      <c r="A19" t="s">
        <v>1570</v>
      </c>
      <c r="B19" t="s">
        <v>1164</v>
      </c>
      <c r="C19" t="s">
        <v>1036</v>
      </c>
      <c r="D19" t="s">
        <v>1143</v>
      </c>
      <c r="E19" t="s">
        <v>1289</v>
      </c>
      <c r="F19">
        <v>145</v>
      </c>
      <c r="G19">
        <v>367</v>
      </c>
    </row>
    <row r="20" spans="1:7" x14ac:dyDescent="0.3">
      <c r="A20" t="s">
        <v>2066</v>
      </c>
      <c r="B20" t="s">
        <v>1165</v>
      </c>
      <c r="C20" t="s">
        <v>1028</v>
      </c>
      <c r="D20" t="s">
        <v>1141</v>
      </c>
      <c r="E20" t="s">
        <v>1040</v>
      </c>
      <c r="F20">
        <v>254</v>
      </c>
      <c r="G20">
        <v>343</v>
      </c>
    </row>
    <row r="21" spans="1:7" x14ac:dyDescent="0.3">
      <c r="A21" t="s">
        <v>1521</v>
      </c>
      <c r="B21" t="s">
        <v>1166</v>
      </c>
      <c r="C21" t="s">
        <v>1036</v>
      </c>
      <c r="D21" t="s">
        <v>1167</v>
      </c>
      <c r="E21" t="s">
        <v>1041</v>
      </c>
      <c r="F21">
        <v>21</v>
      </c>
      <c r="G21">
        <v>65</v>
      </c>
    </row>
    <row r="22" spans="1:7" x14ac:dyDescent="0.3">
      <c r="A22" t="s">
        <v>1503</v>
      </c>
      <c r="B22" t="s">
        <v>1168</v>
      </c>
      <c r="C22" t="s">
        <v>1036</v>
      </c>
      <c r="D22" t="s">
        <v>1143</v>
      </c>
      <c r="E22" t="s">
        <v>1042</v>
      </c>
      <c r="F22">
        <v>132</v>
      </c>
      <c r="G22">
        <v>273</v>
      </c>
    </row>
    <row r="23" spans="1:7" x14ac:dyDescent="0.3">
      <c r="A23" t="s">
        <v>1494</v>
      </c>
      <c r="B23" t="s">
        <v>1169</v>
      </c>
      <c r="C23" t="s">
        <v>1026</v>
      </c>
      <c r="D23" t="s">
        <v>1170</v>
      </c>
      <c r="E23" t="s">
        <v>1043</v>
      </c>
      <c r="F23">
        <v>123</v>
      </c>
      <c r="G23">
        <v>76</v>
      </c>
    </row>
    <row r="24" spans="1:7" x14ac:dyDescent="0.3">
      <c r="A24" t="s">
        <v>1624</v>
      </c>
      <c r="B24" t="s">
        <v>1171</v>
      </c>
      <c r="C24" t="s">
        <v>1036</v>
      </c>
      <c r="D24" t="s">
        <v>1167</v>
      </c>
      <c r="E24" t="s">
        <v>1290</v>
      </c>
      <c r="F24">
        <v>485</v>
      </c>
      <c r="G24">
        <v>432</v>
      </c>
    </row>
    <row r="25" spans="1:7" x14ac:dyDescent="0.3">
      <c r="A25" t="s">
        <v>1473</v>
      </c>
      <c r="B25" t="s">
        <v>1172</v>
      </c>
      <c r="C25" t="s">
        <v>1028</v>
      </c>
      <c r="D25" t="s">
        <v>1136</v>
      </c>
      <c r="E25" t="s">
        <v>1291</v>
      </c>
      <c r="F25">
        <v>254</v>
      </c>
      <c r="G25">
        <v>360</v>
      </c>
    </row>
    <row r="26" spans="1:7" x14ac:dyDescent="0.3">
      <c r="A26" t="s">
        <v>1376</v>
      </c>
      <c r="B26" t="s">
        <v>1173</v>
      </c>
      <c r="C26" t="s">
        <v>1036</v>
      </c>
      <c r="D26" t="s">
        <v>1174</v>
      </c>
      <c r="E26" t="s">
        <v>1044</v>
      </c>
      <c r="F26">
        <v>166</v>
      </c>
      <c r="G26">
        <v>340</v>
      </c>
    </row>
    <row r="27" spans="1:7" x14ac:dyDescent="0.3">
      <c r="A27" t="s">
        <v>1609</v>
      </c>
      <c r="B27" t="s">
        <v>1175</v>
      </c>
      <c r="C27" t="s">
        <v>1028</v>
      </c>
      <c r="D27" t="s">
        <v>1143</v>
      </c>
      <c r="E27" t="s">
        <v>1292</v>
      </c>
      <c r="F27">
        <v>174</v>
      </c>
      <c r="G27">
        <v>268</v>
      </c>
    </row>
    <row r="28" spans="1:7" x14ac:dyDescent="0.3">
      <c r="A28" t="s">
        <v>1470</v>
      </c>
      <c r="B28" t="s">
        <v>1176</v>
      </c>
      <c r="C28" t="s">
        <v>1034</v>
      </c>
      <c r="D28" t="s">
        <v>1149</v>
      </c>
      <c r="E28" t="s">
        <v>1045</v>
      </c>
      <c r="F28">
        <v>322</v>
      </c>
      <c r="G28">
        <v>213</v>
      </c>
    </row>
    <row r="29" spans="1:7" x14ac:dyDescent="0.3">
      <c r="A29" t="s">
        <v>1402</v>
      </c>
      <c r="B29" t="s">
        <v>1177</v>
      </c>
      <c r="C29" t="s">
        <v>1026</v>
      </c>
      <c r="D29" t="s">
        <v>1159</v>
      </c>
      <c r="E29" t="s">
        <v>1293</v>
      </c>
      <c r="F29">
        <v>254</v>
      </c>
      <c r="G29">
        <v>378</v>
      </c>
    </row>
    <row r="30" spans="1:7" x14ac:dyDescent="0.3">
      <c r="A30" t="s">
        <v>1727</v>
      </c>
      <c r="B30" t="s">
        <v>1178</v>
      </c>
      <c r="C30" t="s">
        <v>1036</v>
      </c>
      <c r="D30" t="s">
        <v>1143</v>
      </c>
      <c r="E30" t="s">
        <v>1046</v>
      </c>
      <c r="F30">
        <v>39</v>
      </c>
      <c r="G30">
        <v>137</v>
      </c>
    </row>
    <row r="31" spans="1:7" x14ac:dyDescent="0.3">
      <c r="A31" t="s">
        <v>1476</v>
      </c>
      <c r="B31" t="s">
        <v>1179</v>
      </c>
      <c r="C31" t="s">
        <v>1026</v>
      </c>
      <c r="D31" t="s">
        <v>1159</v>
      </c>
      <c r="E31" t="s">
        <v>1047</v>
      </c>
      <c r="F31">
        <v>218</v>
      </c>
      <c r="G31">
        <v>276</v>
      </c>
    </row>
    <row r="32" spans="1:7" x14ac:dyDescent="0.3">
      <c r="A32" t="s">
        <v>1488</v>
      </c>
      <c r="B32" t="s">
        <v>1180</v>
      </c>
      <c r="C32" t="s">
        <v>1026</v>
      </c>
      <c r="D32" t="s">
        <v>1153</v>
      </c>
      <c r="E32" t="s">
        <v>1294</v>
      </c>
      <c r="F32">
        <v>20</v>
      </c>
      <c r="G32">
        <v>57</v>
      </c>
    </row>
    <row r="33" spans="1:7" x14ac:dyDescent="0.3">
      <c r="A33" t="s">
        <v>1519</v>
      </c>
      <c r="B33" t="s">
        <v>1181</v>
      </c>
      <c r="C33" t="s">
        <v>1036</v>
      </c>
      <c r="D33" t="s">
        <v>1182</v>
      </c>
      <c r="E33" t="s">
        <v>1048</v>
      </c>
      <c r="F33">
        <v>204</v>
      </c>
      <c r="G33">
        <v>281</v>
      </c>
    </row>
    <row r="34" spans="1:7" x14ac:dyDescent="0.3">
      <c r="A34" t="s">
        <v>1737</v>
      </c>
      <c r="B34" t="s">
        <v>1183</v>
      </c>
      <c r="C34" t="s">
        <v>1033</v>
      </c>
      <c r="D34" t="s">
        <v>1145</v>
      </c>
      <c r="E34" t="s">
        <v>1049</v>
      </c>
      <c r="F34">
        <v>284</v>
      </c>
      <c r="G34">
        <v>244</v>
      </c>
    </row>
    <row r="35" spans="1:7" x14ac:dyDescent="0.3">
      <c r="A35" t="s">
        <v>1372</v>
      </c>
      <c r="B35" t="s">
        <v>1184</v>
      </c>
      <c r="C35" t="s">
        <v>1026</v>
      </c>
      <c r="D35" t="s">
        <v>1159</v>
      </c>
      <c r="E35" t="s">
        <v>1050</v>
      </c>
      <c r="F35">
        <v>180</v>
      </c>
      <c r="G35">
        <v>305</v>
      </c>
    </row>
    <row r="36" spans="1:7" x14ac:dyDescent="0.3">
      <c r="A36" t="s">
        <v>1387</v>
      </c>
      <c r="B36" t="s">
        <v>1185</v>
      </c>
      <c r="C36" t="s">
        <v>1034</v>
      </c>
      <c r="D36" t="s">
        <v>1134</v>
      </c>
      <c r="E36" t="s">
        <v>1295</v>
      </c>
      <c r="F36">
        <v>419</v>
      </c>
      <c r="G36">
        <v>86</v>
      </c>
    </row>
    <row r="37" spans="1:7" x14ac:dyDescent="0.3">
      <c r="A37" t="s">
        <v>1659</v>
      </c>
      <c r="B37" t="s">
        <v>1186</v>
      </c>
      <c r="C37" t="s">
        <v>1026</v>
      </c>
      <c r="D37" t="s">
        <v>1147</v>
      </c>
      <c r="E37" t="s">
        <v>1296</v>
      </c>
      <c r="F37">
        <v>382</v>
      </c>
      <c r="G37">
        <v>329</v>
      </c>
    </row>
    <row r="38" spans="1:7" x14ac:dyDescent="0.3">
      <c r="A38" t="s">
        <v>1394</v>
      </c>
      <c r="B38" t="s">
        <v>1187</v>
      </c>
      <c r="C38" t="s">
        <v>1028</v>
      </c>
      <c r="D38" t="s">
        <v>1136</v>
      </c>
      <c r="E38" t="s">
        <v>1051</v>
      </c>
      <c r="F38">
        <v>223</v>
      </c>
      <c r="G38">
        <v>154</v>
      </c>
    </row>
    <row r="39" spans="1:7" x14ac:dyDescent="0.3">
      <c r="A39" t="s">
        <v>1929</v>
      </c>
      <c r="B39" t="s">
        <v>1188</v>
      </c>
      <c r="C39" t="s">
        <v>1028</v>
      </c>
      <c r="D39" t="s">
        <v>1189</v>
      </c>
      <c r="E39" t="s">
        <v>1052</v>
      </c>
      <c r="F39">
        <v>353</v>
      </c>
      <c r="G39">
        <v>214</v>
      </c>
    </row>
    <row r="40" spans="1:7" x14ac:dyDescent="0.3">
      <c r="A40" t="s">
        <v>1543</v>
      </c>
      <c r="B40" t="s">
        <v>1190</v>
      </c>
      <c r="C40" t="s">
        <v>1036</v>
      </c>
      <c r="D40" t="s">
        <v>1174</v>
      </c>
      <c r="E40" t="s">
        <v>1053</v>
      </c>
      <c r="F40">
        <v>136</v>
      </c>
      <c r="G40">
        <v>394</v>
      </c>
    </row>
    <row r="41" spans="1:7" x14ac:dyDescent="0.3">
      <c r="A41" t="s">
        <v>1380</v>
      </c>
      <c r="B41" t="s">
        <v>1191</v>
      </c>
      <c r="C41" t="s">
        <v>1034</v>
      </c>
      <c r="D41" t="s">
        <v>1192</v>
      </c>
      <c r="E41" t="s">
        <v>1297</v>
      </c>
      <c r="F41">
        <v>326</v>
      </c>
      <c r="G41">
        <v>301</v>
      </c>
    </row>
    <row r="42" spans="1:7" x14ac:dyDescent="0.3">
      <c r="A42" t="s">
        <v>1506</v>
      </c>
      <c r="B42" t="s">
        <v>1193</v>
      </c>
      <c r="C42" t="s">
        <v>1034</v>
      </c>
      <c r="D42" t="s">
        <v>1149</v>
      </c>
      <c r="E42" t="s">
        <v>1054</v>
      </c>
      <c r="F42">
        <v>39</v>
      </c>
      <c r="G42">
        <v>378</v>
      </c>
    </row>
    <row r="43" spans="1:7" x14ac:dyDescent="0.3">
      <c r="A43" t="s">
        <v>1892</v>
      </c>
      <c r="B43" t="s">
        <v>1194</v>
      </c>
      <c r="C43" t="s">
        <v>1036</v>
      </c>
      <c r="D43" t="s">
        <v>1151</v>
      </c>
      <c r="E43" t="s">
        <v>1298</v>
      </c>
      <c r="F43">
        <v>313</v>
      </c>
      <c r="G43">
        <v>369</v>
      </c>
    </row>
    <row r="44" spans="1:7" x14ac:dyDescent="0.3">
      <c r="A44" t="s">
        <v>1628</v>
      </c>
      <c r="B44" t="s">
        <v>1195</v>
      </c>
      <c r="C44" t="s">
        <v>1034</v>
      </c>
      <c r="D44" t="s">
        <v>1143</v>
      </c>
      <c r="E44" t="s">
        <v>1299</v>
      </c>
      <c r="F44">
        <v>451</v>
      </c>
      <c r="G44">
        <v>389</v>
      </c>
    </row>
    <row r="45" spans="1:7" x14ac:dyDescent="0.3">
      <c r="A45" t="s">
        <v>1414</v>
      </c>
      <c r="B45" t="s">
        <v>1196</v>
      </c>
      <c r="C45" t="s">
        <v>1034</v>
      </c>
      <c r="D45" t="s">
        <v>1134</v>
      </c>
      <c r="E45" t="s">
        <v>1055</v>
      </c>
      <c r="F45">
        <v>253</v>
      </c>
      <c r="G45">
        <v>266</v>
      </c>
    </row>
    <row r="46" spans="1:7" x14ac:dyDescent="0.3">
      <c r="A46" t="s">
        <v>1491</v>
      </c>
      <c r="B46" t="s">
        <v>1197</v>
      </c>
      <c r="C46" t="s">
        <v>1036</v>
      </c>
      <c r="D46" t="s">
        <v>1151</v>
      </c>
      <c r="E46" t="s">
        <v>1056</v>
      </c>
      <c r="F46">
        <v>167</v>
      </c>
      <c r="G46">
        <v>316</v>
      </c>
    </row>
    <row r="47" spans="1:7" x14ac:dyDescent="0.3">
      <c r="A47" t="s">
        <v>1546</v>
      </c>
      <c r="B47" t="s">
        <v>1198</v>
      </c>
      <c r="C47" t="s">
        <v>1036</v>
      </c>
      <c r="D47" t="s">
        <v>1182</v>
      </c>
      <c r="E47" t="s">
        <v>1300</v>
      </c>
      <c r="F47">
        <v>319</v>
      </c>
      <c r="G47">
        <v>114</v>
      </c>
    </row>
    <row r="48" spans="1:7" x14ac:dyDescent="0.3">
      <c r="A48" t="s">
        <v>1572</v>
      </c>
      <c r="B48" t="s">
        <v>1199</v>
      </c>
      <c r="C48" t="s">
        <v>1028</v>
      </c>
      <c r="D48" t="s">
        <v>1138</v>
      </c>
      <c r="E48" t="s">
        <v>1301</v>
      </c>
      <c r="F48">
        <v>167</v>
      </c>
      <c r="G48">
        <v>296</v>
      </c>
    </row>
    <row r="49" spans="1:7" x14ac:dyDescent="0.3">
      <c r="A49" t="s">
        <v>1512</v>
      </c>
      <c r="B49" t="s">
        <v>1200</v>
      </c>
      <c r="C49" t="s">
        <v>1033</v>
      </c>
      <c r="D49" t="s">
        <v>1201</v>
      </c>
      <c r="E49" t="s">
        <v>1057</v>
      </c>
      <c r="F49">
        <v>254</v>
      </c>
      <c r="G49">
        <v>431</v>
      </c>
    </row>
    <row r="50" spans="1:7" x14ac:dyDescent="0.3">
      <c r="A50" t="s">
        <v>1673</v>
      </c>
      <c r="B50" t="s">
        <v>1202</v>
      </c>
      <c r="C50" t="s">
        <v>1034</v>
      </c>
      <c r="D50" t="s">
        <v>1143</v>
      </c>
      <c r="E50" t="s">
        <v>1302</v>
      </c>
      <c r="F50">
        <v>178</v>
      </c>
      <c r="G50">
        <v>103</v>
      </c>
    </row>
    <row r="51" spans="1:7" x14ac:dyDescent="0.3">
      <c r="A51" t="s">
        <v>1347</v>
      </c>
      <c r="B51" t="s">
        <v>1203</v>
      </c>
      <c r="C51" t="s">
        <v>1033</v>
      </c>
      <c r="D51" t="s">
        <v>1204</v>
      </c>
      <c r="E51" t="s">
        <v>1303</v>
      </c>
      <c r="F51">
        <v>43</v>
      </c>
      <c r="G51">
        <v>267</v>
      </c>
    </row>
    <row r="52" spans="1:7" x14ac:dyDescent="0.3">
      <c r="A52" t="s">
        <v>1597</v>
      </c>
      <c r="B52" t="s">
        <v>1205</v>
      </c>
      <c r="C52" t="s">
        <v>1036</v>
      </c>
      <c r="D52" t="s">
        <v>1151</v>
      </c>
      <c r="E52" t="s">
        <v>1058</v>
      </c>
      <c r="F52">
        <v>190</v>
      </c>
      <c r="G52">
        <v>260</v>
      </c>
    </row>
    <row r="53" spans="1:7" x14ac:dyDescent="0.3">
      <c r="A53" t="s">
        <v>1670</v>
      </c>
      <c r="B53" t="s">
        <v>1206</v>
      </c>
      <c r="C53" t="s">
        <v>1034</v>
      </c>
      <c r="D53" t="s">
        <v>1143</v>
      </c>
      <c r="E53" t="s">
        <v>1304</v>
      </c>
      <c r="F53">
        <v>88</v>
      </c>
      <c r="G53">
        <v>246</v>
      </c>
    </row>
    <row r="54" spans="1:7" x14ac:dyDescent="0.3">
      <c r="A54" t="s">
        <v>1496</v>
      </c>
      <c r="B54" t="s">
        <v>1207</v>
      </c>
      <c r="C54" t="s">
        <v>1036</v>
      </c>
      <c r="D54" t="s">
        <v>1182</v>
      </c>
      <c r="E54" t="s">
        <v>1059</v>
      </c>
      <c r="F54">
        <v>212</v>
      </c>
      <c r="G54">
        <v>82</v>
      </c>
    </row>
    <row r="55" spans="1:7" x14ac:dyDescent="0.3">
      <c r="A55" t="s">
        <v>1445</v>
      </c>
      <c r="B55" t="s">
        <v>1208</v>
      </c>
      <c r="C55" t="s">
        <v>1028</v>
      </c>
      <c r="D55" t="s">
        <v>1141</v>
      </c>
      <c r="E55" t="s">
        <v>1305</v>
      </c>
      <c r="F55">
        <v>387</v>
      </c>
      <c r="G55">
        <v>125</v>
      </c>
    </row>
    <row r="56" spans="1:7" x14ac:dyDescent="0.3">
      <c r="A56" t="s">
        <v>1605</v>
      </c>
      <c r="B56" t="s">
        <v>1209</v>
      </c>
      <c r="C56" t="s">
        <v>1036</v>
      </c>
      <c r="D56" t="s">
        <v>1143</v>
      </c>
      <c r="E56" t="s">
        <v>1060</v>
      </c>
      <c r="F56">
        <v>435</v>
      </c>
      <c r="G56">
        <v>185</v>
      </c>
    </row>
    <row r="57" spans="1:7" x14ac:dyDescent="0.3">
      <c r="A57" t="s">
        <v>1725</v>
      </c>
      <c r="B57" t="s">
        <v>1210</v>
      </c>
      <c r="C57" t="s">
        <v>1026</v>
      </c>
      <c r="D57" t="s">
        <v>1159</v>
      </c>
      <c r="E57" t="s">
        <v>1306</v>
      </c>
      <c r="F57">
        <v>82</v>
      </c>
      <c r="G57">
        <v>273</v>
      </c>
    </row>
    <row r="58" spans="1:7" x14ac:dyDescent="0.3">
      <c r="A58" t="s">
        <v>1362</v>
      </c>
      <c r="B58" t="s">
        <v>1211</v>
      </c>
      <c r="C58" t="s">
        <v>1026</v>
      </c>
      <c r="D58" t="s">
        <v>1159</v>
      </c>
      <c r="E58" t="s">
        <v>1307</v>
      </c>
      <c r="F58">
        <v>461</v>
      </c>
      <c r="G58">
        <v>190</v>
      </c>
    </row>
    <row r="59" spans="1:7" x14ac:dyDescent="0.3">
      <c r="A59" t="s">
        <v>1676</v>
      </c>
      <c r="B59" t="s">
        <v>1212</v>
      </c>
      <c r="C59" t="s">
        <v>1036</v>
      </c>
      <c r="D59" t="s">
        <v>1151</v>
      </c>
      <c r="E59" t="s">
        <v>1308</v>
      </c>
      <c r="F59">
        <v>31</v>
      </c>
      <c r="G59">
        <v>138</v>
      </c>
    </row>
    <row r="60" spans="1:7" x14ac:dyDescent="0.3">
      <c r="A60" t="s">
        <v>1863</v>
      </c>
      <c r="B60" t="s">
        <v>1213</v>
      </c>
      <c r="C60" t="s">
        <v>1028</v>
      </c>
      <c r="D60" t="s">
        <v>1143</v>
      </c>
      <c r="E60" t="s">
        <v>1061</v>
      </c>
      <c r="F60">
        <v>114</v>
      </c>
      <c r="G60">
        <v>485</v>
      </c>
    </row>
    <row r="61" spans="1:7" x14ac:dyDescent="0.3">
      <c r="A61" t="s">
        <v>1354</v>
      </c>
      <c r="B61" t="s">
        <v>1214</v>
      </c>
      <c r="C61" t="s">
        <v>1033</v>
      </c>
      <c r="D61" t="s">
        <v>1156</v>
      </c>
      <c r="E61" t="s">
        <v>1062</v>
      </c>
      <c r="F61">
        <v>17</v>
      </c>
      <c r="G61">
        <v>399</v>
      </c>
    </row>
    <row r="62" spans="1:7" x14ac:dyDescent="0.3">
      <c r="A62" t="s">
        <v>1407</v>
      </c>
      <c r="B62" t="s">
        <v>1215</v>
      </c>
      <c r="C62" t="s">
        <v>1033</v>
      </c>
      <c r="D62" t="s">
        <v>1204</v>
      </c>
      <c r="E62" t="s">
        <v>1309</v>
      </c>
      <c r="F62">
        <v>483</v>
      </c>
      <c r="G62">
        <v>444</v>
      </c>
    </row>
    <row r="63" spans="1:7" x14ac:dyDescent="0.3">
      <c r="A63" t="s">
        <v>1848</v>
      </c>
      <c r="B63" t="s">
        <v>1216</v>
      </c>
      <c r="C63" t="s">
        <v>1036</v>
      </c>
      <c r="D63" t="s">
        <v>1167</v>
      </c>
      <c r="E63" t="s">
        <v>1310</v>
      </c>
      <c r="F63">
        <v>103</v>
      </c>
      <c r="G63">
        <v>465</v>
      </c>
    </row>
    <row r="64" spans="1:7" x14ac:dyDescent="0.3">
      <c r="A64" t="s">
        <v>1812</v>
      </c>
      <c r="B64" t="s">
        <v>1217</v>
      </c>
      <c r="C64" t="s">
        <v>1034</v>
      </c>
      <c r="D64" t="s">
        <v>1134</v>
      </c>
      <c r="E64" t="s">
        <v>1311</v>
      </c>
      <c r="F64">
        <v>86</v>
      </c>
      <c r="G64">
        <v>222</v>
      </c>
    </row>
    <row r="65" spans="1:7" x14ac:dyDescent="0.3">
      <c r="A65" t="s">
        <v>1780</v>
      </c>
      <c r="B65" t="s">
        <v>1218</v>
      </c>
      <c r="C65" t="s">
        <v>1033</v>
      </c>
      <c r="D65" t="s">
        <v>1145</v>
      </c>
      <c r="E65" t="s">
        <v>1063</v>
      </c>
      <c r="F65">
        <v>267</v>
      </c>
      <c r="G65">
        <v>458</v>
      </c>
    </row>
    <row r="66" spans="1:7" x14ac:dyDescent="0.3">
      <c r="A66" t="s">
        <v>1923</v>
      </c>
      <c r="B66" t="s">
        <v>1219</v>
      </c>
      <c r="C66" t="s">
        <v>1033</v>
      </c>
      <c r="D66" t="s">
        <v>1201</v>
      </c>
      <c r="E66" t="s">
        <v>1064</v>
      </c>
      <c r="F66">
        <v>299</v>
      </c>
      <c r="G66">
        <v>118</v>
      </c>
    </row>
    <row r="67" spans="1:7" x14ac:dyDescent="0.3">
      <c r="A67" t="s">
        <v>1398</v>
      </c>
      <c r="B67" t="s">
        <v>1325</v>
      </c>
      <c r="C67" t="s">
        <v>1036</v>
      </c>
      <c r="D67" t="s">
        <v>1151</v>
      </c>
      <c r="E67" t="s">
        <v>1312</v>
      </c>
      <c r="F67">
        <v>241</v>
      </c>
      <c r="G67">
        <v>423</v>
      </c>
    </row>
    <row r="68" spans="1:7" x14ac:dyDescent="0.3">
      <c r="A68" t="s">
        <v>1696</v>
      </c>
      <c r="B68" t="s">
        <v>1220</v>
      </c>
      <c r="C68" t="s">
        <v>1033</v>
      </c>
      <c r="D68" t="s">
        <v>1156</v>
      </c>
      <c r="E68" t="s">
        <v>1313</v>
      </c>
      <c r="F68">
        <v>340</v>
      </c>
      <c r="G68">
        <v>177</v>
      </c>
    </row>
    <row r="69" spans="1:7" x14ac:dyDescent="0.3">
      <c r="A69" t="s">
        <v>1425</v>
      </c>
      <c r="B69" t="s">
        <v>1221</v>
      </c>
      <c r="C69" t="s">
        <v>1034</v>
      </c>
      <c r="D69" t="s">
        <v>1143</v>
      </c>
      <c r="E69" t="s">
        <v>1065</v>
      </c>
      <c r="F69">
        <v>349</v>
      </c>
      <c r="G69">
        <v>476</v>
      </c>
    </row>
    <row r="70" spans="1:7" x14ac:dyDescent="0.3">
      <c r="A70" t="s">
        <v>1889</v>
      </c>
      <c r="B70" t="s">
        <v>1222</v>
      </c>
      <c r="C70" t="s">
        <v>1026</v>
      </c>
      <c r="D70" t="s">
        <v>1223</v>
      </c>
      <c r="E70" t="s">
        <v>1314</v>
      </c>
      <c r="F70">
        <v>244</v>
      </c>
      <c r="G70">
        <v>130</v>
      </c>
    </row>
    <row r="71" spans="1:7" x14ac:dyDescent="0.3">
      <c r="A71" t="s">
        <v>1418</v>
      </c>
      <c r="B71" t="s">
        <v>1224</v>
      </c>
      <c r="C71" t="s">
        <v>1028</v>
      </c>
      <c r="D71" t="s">
        <v>1141</v>
      </c>
      <c r="E71" t="s">
        <v>1066</v>
      </c>
      <c r="F71">
        <v>218</v>
      </c>
      <c r="G71">
        <v>224</v>
      </c>
    </row>
    <row r="72" spans="1:7" x14ac:dyDescent="0.3">
      <c r="A72" t="s">
        <v>1366</v>
      </c>
      <c r="B72" t="s">
        <v>1225</v>
      </c>
      <c r="C72" t="s">
        <v>1026</v>
      </c>
      <c r="D72" t="s">
        <v>1170</v>
      </c>
      <c r="E72" t="s">
        <v>1067</v>
      </c>
      <c r="F72">
        <v>138</v>
      </c>
      <c r="G72">
        <v>89</v>
      </c>
    </row>
    <row r="73" spans="1:7" x14ac:dyDescent="0.3">
      <c r="A73" t="s">
        <v>1564</v>
      </c>
      <c r="B73" t="s">
        <v>1226</v>
      </c>
      <c r="C73" t="s">
        <v>1033</v>
      </c>
      <c r="D73" t="s">
        <v>1156</v>
      </c>
      <c r="E73" t="s">
        <v>1068</v>
      </c>
      <c r="F73">
        <v>214</v>
      </c>
      <c r="G73">
        <v>383</v>
      </c>
    </row>
    <row r="74" spans="1:7" x14ac:dyDescent="0.3">
      <c r="A74" t="s">
        <v>1411</v>
      </c>
      <c r="B74" t="s">
        <v>1227</v>
      </c>
      <c r="C74" t="s">
        <v>1036</v>
      </c>
      <c r="D74" t="s">
        <v>1151</v>
      </c>
      <c r="E74" t="s">
        <v>1315</v>
      </c>
      <c r="F74">
        <v>478</v>
      </c>
      <c r="G74">
        <v>300</v>
      </c>
    </row>
    <row r="75" spans="1:7" x14ac:dyDescent="0.3">
      <c r="A75" t="s">
        <v>1734</v>
      </c>
      <c r="B75" t="s">
        <v>1228</v>
      </c>
      <c r="C75" t="s">
        <v>1036</v>
      </c>
      <c r="D75" t="s">
        <v>1182</v>
      </c>
      <c r="E75" t="s">
        <v>1069</v>
      </c>
      <c r="F75">
        <v>107</v>
      </c>
      <c r="G75">
        <v>359</v>
      </c>
    </row>
    <row r="76" spans="1:7" x14ac:dyDescent="0.3">
      <c r="A76" t="s">
        <v>1343</v>
      </c>
      <c r="B76" t="s">
        <v>1229</v>
      </c>
      <c r="C76" t="s">
        <v>1034</v>
      </c>
      <c r="D76" t="s">
        <v>1149</v>
      </c>
      <c r="E76" t="s">
        <v>1070</v>
      </c>
      <c r="F76">
        <v>404</v>
      </c>
      <c r="G76">
        <v>159</v>
      </c>
    </row>
    <row r="77" spans="1:7" x14ac:dyDescent="0.3">
      <c r="A77" t="s">
        <v>1449</v>
      </c>
      <c r="B77" t="s">
        <v>1230</v>
      </c>
      <c r="C77" t="s">
        <v>1028</v>
      </c>
      <c r="D77" t="s">
        <v>1189</v>
      </c>
      <c r="E77" t="s">
        <v>1316</v>
      </c>
      <c r="F77">
        <v>158</v>
      </c>
      <c r="G77">
        <v>82</v>
      </c>
    </row>
    <row r="78" spans="1:7" x14ac:dyDescent="0.3">
      <c r="A78" t="s">
        <v>1351</v>
      </c>
      <c r="B78" t="s">
        <v>1231</v>
      </c>
      <c r="C78" t="s">
        <v>1034</v>
      </c>
      <c r="D78" t="s">
        <v>1134</v>
      </c>
      <c r="E78" t="s">
        <v>1071</v>
      </c>
      <c r="F78">
        <v>393</v>
      </c>
      <c r="G78">
        <v>320</v>
      </c>
    </row>
    <row r="79" spans="1:7" x14ac:dyDescent="0.3">
      <c r="A79" t="s">
        <v>1435</v>
      </c>
      <c r="B79" t="s">
        <v>1232</v>
      </c>
      <c r="C79" t="s">
        <v>1034</v>
      </c>
      <c r="D79" t="s">
        <v>1161</v>
      </c>
      <c r="E79" t="s">
        <v>1317</v>
      </c>
      <c r="F79">
        <v>481</v>
      </c>
      <c r="G79">
        <v>104</v>
      </c>
    </row>
    <row r="80" spans="1:7" x14ac:dyDescent="0.3">
      <c r="A80" t="s">
        <v>1485</v>
      </c>
      <c r="B80" t="s">
        <v>1233</v>
      </c>
      <c r="C80" t="s">
        <v>1026</v>
      </c>
      <c r="D80" t="s">
        <v>1159</v>
      </c>
      <c r="E80" t="s">
        <v>1072</v>
      </c>
      <c r="F80">
        <v>325</v>
      </c>
      <c r="G80">
        <v>400</v>
      </c>
    </row>
    <row r="81" spans="1:7" x14ac:dyDescent="0.3">
      <c r="A81" t="s">
        <v>1454</v>
      </c>
      <c r="B81" t="s">
        <v>1234</v>
      </c>
      <c r="C81" t="s">
        <v>1026</v>
      </c>
      <c r="D81" t="s">
        <v>1147</v>
      </c>
      <c r="E81" t="s">
        <v>1073</v>
      </c>
      <c r="F81">
        <v>229</v>
      </c>
      <c r="G81">
        <v>469</v>
      </c>
    </row>
    <row r="82" spans="1:7" x14ac:dyDescent="0.3">
      <c r="A82" t="s">
        <v>1612</v>
      </c>
      <c r="B82" t="s">
        <v>1235</v>
      </c>
      <c r="C82" t="s">
        <v>1026</v>
      </c>
      <c r="D82" t="s">
        <v>1153</v>
      </c>
      <c r="E82" t="s">
        <v>1074</v>
      </c>
      <c r="F82">
        <v>143</v>
      </c>
      <c r="G82">
        <v>58</v>
      </c>
    </row>
    <row r="83" spans="1:7" x14ac:dyDescent="0.3">
      <c r="A83" t="s">
        <v>1784</v>
      </c>
      <c r="B83" t="s">
        <v>1236</v>
      </c>
      <c r="C83" t="s">
        <v>1036</v>
      </c>
      <c r="D83" t="s">
        <v>1167</v>
      </c>
      <c r="E83" t="s">
        <v>1075</v>
      </c>
      <c r="F83">
        <v>286</v>
      </c>
      <c r="G83">
        <v>358</v>
      </c>
    </row>
    <row r="84" spans="1:7" x14ac:dyDescent="0.3">
      <c r="A84" t="s">
        <v>1705</v>
      </c>
      <c r="B84" t="s">
        <v>1237</v>
      </c>
      <c r="C84" t="s">
        <v>1036</v>
      </c>
      <c r="D84" t="s">
        <v>1151</v>
      </c>
      <c r="E84" t="s">
        <v>1076</v>
      </c>
      <c r="F84">
        <v>153</v>
      </c>
      <c r="G84">
        <v>281</v>
      </c>
    </row>
    <row r="85" spans="1:7" x14ac:dyDescent="0.3">
      <c r="A85" t="s">
        <v>1557</v>
      </c>
      <c r="B85" t="s">
        <v>1238</v>
      </c>
      <c r="C85" t="s">
        <v>1033</v>
      </c>
      <c r="D85" t="s">
        <v>1145</v>
      </c>
      <c r="E85" t="s">
        <v>1077</v>
      </c>
      <c r="F85">
        <v>254</v>
      </c>
      <c r="G85">
        <v>159</v>
      </c>
    </row>
    <row r="86" spans="1:7" x14ac:dyDescent="0.3">
      <c r="A86" t="s">
        <v>1955</v>
      </c>
      <c r="B86" t="s">
        <v>1239</v>
      </c>
      <c r="C86" t="s">
        <v>1026</v>
      </c>
      <c r="D86" t="s">
        <v>1223</v>
      </c>
      <c r="E86" t="s">
        <v>1078</v>
      </c>
      <c r="F86">
        <v>388</v>
      </c>
      <c r="G86">
        <v>208</v>
      </c>
    </row>
    <row r="87" spans="1:7" x14ac:dyDescent="0.3">
      <c r="A87" t="s">
        <v>1638</v>
      </c>
      <c r="B87" t="s">
        <v>1240</v>
      </c>
      <c r="C87" t="s">
        <v>1028</v>
      </c>
      <c r="D87" t="s">
        <v>1143</v>
      </c>
      <c r="E87" t="s">
        <v>1079</v>
      </c>
      <c r="F87">
        <v>120</v>
      </c>
      <c r="G87">
        <v>210</v>
      </c>
    </row>
    <row r="88" spans="1:7" x14ac:dyDescent="0.3">
      <c r="A88" t="s">
        <v>1589</v>
      </c>
      <c r="B88" t="s">
        <v>1241</v>
      </c>
      <c r="C88" t="s">
        <v>1026</v>
      </c>
      <c r="D88" t="s">
        <v>1153</v>
      </c>
      <c r="E88" t="s">
        <v>1318</v>
      </c>
      <c r="F88">
        <v>176</v>
      </c>
      <c r="G88">
        <v>82</v>
      </c>
    </row>
    <row r="89" spans="1:7" x14ac:dyDescent="0.3">
      <c r="A89" t="s">
        <v>1679</v>
      </c>
      <c r="B89" t="s">
        <v>1242</v>
      </c>
      <c r="C89" t="s">
        <v>1026</v>
      </c>
      <c r="D89" t="s">
        <v>1147</v>
      </c>
      <c r="E89" t="s">
        <v>1319</v>
      </c>
      <c r="F89">
        <v>371</v>
      </c>
      <c r="G89">
        <v>220</v>
      </c>
    </row>
    <row r="90" spans="1:7" x14ac:dyDescent="0.3">
      <c r="A90" t="s">
        <v>1384</v>
      </c>
      <c r="B90" t="s">
        <v>1243</v>
      </c>
      <c r="C90" t="s">
        <v>1036</v>
      </c>
      <c r="D90" t="s">
        <v>1143</v>
      </c>
      <c r="E90" t="s">
        <v>1080</v>
      </c>
      <c r="F90">
        <v>131</v>
      </c>
      <c r="G90">
        <v>232</v>
      </c>
    </row>
    <row r="91" spans="1:7" x14ac:dyDescent="0.3">
      <c r="A91" t="s">
        <v>1500</v>
      </c>
      <c r="B91" t="s">
        <v>1244</v>
      </c>
      <c r="C91" t="s">
        <v>1033</v>
      </c>
      <c r="D91" t="s">
        <v>1201</v>
      </c>
      <c r="E91" t="s">
        <v>1081</v>
      </c>
      <c r="F91">
        <v>183</v>
      </c>
      <c r="G91">
        <v>457</v>
      </c>
    </row>
    <row r="92" spans="1:7" x14ac:dyDescent="0.3">
      <c r="A92" t="s">
        <v>1631</v>
      </c>
      <c r="B92" t="s">
        <v>1245</v>
      </c>
      <c r="C92" t="s">
        <v>1034</v>
      </c>
      <c r="D92" t="s">
        <v>1143</v>
      </c>
      <c r="E92" t="s">
        <v>1320</v>
      </c>
      <c r="F92">
        <v>340</v>
      </c>
      <c r="G92">
        <v>361</v>
      </c>
    </row>
    <row r="93" spans="1:7" x14ac:dyDescent="0.3">
      <c r="A93" t="s">
        <v>1567</v>
      </c>
      <c r="B93" t="s">
        <v>1246</v>
      </c>
      <c r="C93" t="s">
        <v>1028</v>
      </c>
      <c r="D93" t="s">
        <v>1189</v>
      </c>
      <c r="E93" t="s">
        <v>1082</v>
      </c>
      <c r="F93">
        <v>438</v>
      </c>
      <c r="G93">
        <v>496</v>
      </c>
    </row>
    <row r="94" spans="1:7" x14ac:dyDescent="0.3">
      <c r="A94" t="s">
        <v>1760</v>
      </c>
      <c r="B94" t="s">
        <v>1247</v>
      </c>
      <c r="C94" t="s">
        <v>1026</v>
      </c>
      <c r="D94" t="s">
        <v>1161</v>
      </c>
      <c r="E94" t="s">
        <v>1321</v>
      </c>
      <c r="F94">
        <v>447</v>
      </c>
      <c r="G94">
        <v>191</v>
      </c>
    </row>
    <row r="95" spans="1:7" x14ac:dyDescent="0.3">
      <c r="A95" t="s">
        <v>1523</v>
      </c>
      <c r="B95" t="s">
        <v>1248</v>
      </c>
      <c r="C95" t="s">
        <v>1034</v>
      </c>
      <c r="D95" t="s">
        <v>1134</v>
      </c>
      <c r="E95" t="s">
        <v>1322</v>
      </c>
      <c r="F95">
        <v>378</v>
      </c>
      <c r="G95">
        <v>485</v>
      </c>
    </row>
    <row r="96" spans="1:7" x14ac:dyDescent="0.3">
      <c r="A96" t="s">
        <v>1467</v>
      </c>
      <c r="B96" t="s">
        <v>1249</v>
      </c>
      <c r="C96" t="s">
        <v>1033</v>
      </c>
      <c r="D96" t="s">
        <v>1145</v>
      </c>
      <c r="E96" t="s">
        <v>1083</v>
      </c>
      <c r="F96">
        <v>358</v>
      </c>
      <c r="G96">
        <v>213</v>
      </c>
    </row>
    <row r="97" spans="1:7" x14ac:dyDescent="0.3">
      <c r="A97" t="s">
        <v>2262</v>
      </c>
      <c r="B97" t="s">
        <v>1250</v>
      </c>
      <c r="C97" t="s">
        <v>1036</v>
      </c>
      <c r="D97" t="s">
        <v>1143</v>
      </c>
      <c r="E97" t="s">
        <v>1084</v>
      </c>
      <c r="F97">
        <v>61</v>
      </c>
      <c r="G97">
        <v>75</v>
      </c>
    </row>
    <row r="98" spans="1:7" x14ac:dyDescent="0.3">
      <c r="A98" t="s">
        <v>2394</v>
      </c>
      <c r="B98" t="s">
        <v>1251</v>
      </c>
      <c r="C98" t="s">
        <v>1028</v>
      </c>
      <c r="D98" t="s">
        <v>1138</v>
      </c>
      <c r="E98" t="s">
        <v>1323</v>
      </c>
      <c r="F98">
        <v>358</v>
      </c>
      <c r="G98">
        <v>143</v>
      </c>
    </row>
    <row r="99" spans="1:7" x14ac:dyDescent="0.3">
      <c r="A99" t="s">
        <v>1339</v>
      </c>
      <c r="B99" t="s">
        <v>1252</v>
      </c>
      <c r="C99" t="s">
        <v>1036</v>
      </c>
      <c r="D99" t="s">
        <v>1182</v>
      </c>
      <c r="E99" t="s">
        <v>1324</v>
      </c>
      <c r="F99">
        <v>246</v>
      </c>
      <c r="G99">
        <v>471</v>
      </c>
    </row>
    <row r="100" spans="1:7" x14ac:dyDescent="0.3">
      <c r="A100" t="s">
        <v>1432</v>
      </c>
      <c r="B100" t="s">
        <v>1253</v>
      </c>
      <c r="C100" t="s">
        <v>1034</v>
      </c>
      <c r="D100" t="s">
        <v>1149</v>
      </c>
      <c r="E100" t="s">
        <v>1085</v>
      </c>
      <c r="F100">
        <v>432</v>
      </c>
      <c r="G100">
        <v>73</v>
      </c>
    </row>
    <row r="101" spans="1:7" x14ac:dyDescent="0.3">
      <c r="A101" t="s">
        <v>1369</v>
      </c>
      <c r="B101" t="s">
        <v>1254</v>
      </c>
      <c r="C101" t="s">
        <v>1026</v>
      </c>
      <c r="D101" t="s">
        <v>1153</v>
      </c>
      <c r="E101" t="s">
        <v>1086</v>
      </c>
      <c r="F101">
        <v>201</v>
      </c>
      <c r="G101">
        <v>146</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D12F6-AE1B-425A-AA38-5F9E9014DAB6}">
  <dimension ref="A1:AK50"/>
  <sheetViews>
    <sheetView workbookViewId="0">
      <selection activeCell="L11" sqref="L11"/>
    </sheetView>
  </sheetViews>
  <sheetFormatPr defaultRowHeight="14.4" x14ac:dyDescent="0.3"/>
  <cols>
    <col min="1" max="1" width="10.44140625" bestFit="1" customWidth="1"/>
    <col min="2" max="2" width="29.21875" bestFit="1" customWidth="1"/>
    <col min="3" max="3" width="9" bestFit="1" customWidth="1"/>
    <col min="4" max="4" width="17.88671875" bestFit="1" customWidth="1"/>
    <col min="5" max="5" width="12.77734375" bestFit="1" customWidth="1"/>
    <col min="6" max="37" width="8.88671875" style="26"/>
  </cols>
  <sheetData>
    <row r="1" spans="1:37" s="40" customFormat="1" ht="15.6" x14ac:dyDescent="0.3">
      <c r="A1" s="40" t="s">
        <v>1087</v>
      </c>
      <c r="B1" s="40" t="s">
        <v>1088</v>
      </c>
      <c r="C1" s="40" t="s">
        <v>1089</v>
      </c>
      <c r="D1" s="40" t="s">
        <v>4</v>
      </c>
      <c r="E1" s="40" t="s">
        <v>1090</v>
      </c>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row>
    <row r="2" spans="1:37" x14ac:dyDescent="0.3">
      <c r="A2" t="s">
        <v>1373</v>
      </c>
      <c r="B2" t="s">
        <v>1091</v>
      </c>
      <c r="C2" t="s">
        <v>1326</v>
      </c>
      <c r="D2" t="s">
        <v>1092</v>
      </c>
      <c r="E2" t="s">
        <v>1093</v>
      </c>
    </row>
    <row r="3" spans="1:37" x14ac:dyDescent="0.3">
      <c r="A3" t="s">
        <v>1381</v>
      </c>
      <c r="B3" t="s">
        <v>1327</v>
      </c>
      <c r="C3" t="s">
        <v>1328</v>
      </c>
      <c r="D3" t="s">
        <v>1094</v>
      </c>
      <c r="E3" t="s">
        <v>1093</v>
      </c>
    </row>
    <row r="4" spans="1:37" x14ac:dyDescent="0.3">
      <c r="A4" t="s">
        <v>1439</v>
      </c>
      <c r="B4" t="s">
        <v>1095</v>
      </c>
      <c r="C4" t="s">
        <v>1329</v>
      </c>
      <c r="D4" t="s">
        <v>1096</v>
      </c>
      <c r="E4" t="s">
        <v>1097</v>
      </c>
    </row>
    <row r="5" spans="1:37" x14ac:dyDescent="0.3">
      <c r="A5" t="s">
        <v>1340</v>
      </c>
      <c r="B5" t="s">
        <v>1098</v>
      </c>
      <c r="C5" t="s">
        <v>1328</v>
      </c>
      <c r="D5" t="s">
        <v>1099</v>
      </c>
      <c r="E5" t="s">
        <v>1097</v>
      </c>
    </row>
    <row r="6" spans="1:37" x14ac:dyDescent="0.3">
      <c r="A6" t="s">
        <v>1363</v>
      </c>
      <c r="B6" t="s">
        <v>1100</v>
      </c>
      <c r="C6" t="s">
        <v>1329</v>
      </c>
      <c r="D6" t="s">
        <v>1101</v>
      </c>
      <c r="E6" t="s">
        <v>1102</v>
      </c>
    </row>
    <row r="7" spans="1:37" x14ac:dyDescent="0.3">
      <c r="A7" t="s">
        <v>1355</v>
      </c>
      <c r="B7" t="s">
        <v>1103</v>
      </c>
      <c r="C7" t="s">
        <v>1328</v>
      </c>
      <c r="D7" t="s">
        <v>1104</v>
      </c>
      <c r="E7" t="s">
        <v>1097</v>
      </c>
    </row>
    <row r="8" spans="1:37" x14ac:dyDescent="0.3">
      <c r="A8" t="s">
        <v>1426</v>
      </c>
      <c r="B8" t="s">
        <v>1105</v>
      </c>
      <c r="C8" t="s">
        <v>1326</v>
      </c>
      <c r="D8" t="s">
        <v>1106</v>
      </c>
      <c r="E8" t="s">
        <v>1102</v>
      </c>
    </row>
    <row r="9" spans="1:37" x14ac:dyDescent="0.3">
      <c r="A9" t="s">
        <v>1359</v>
      </c>
      <c r="B9" t="s">
        <v>1107</v>
      </c>
      <c r="C9" t="s">
        <v>1329</v>
      </c>
      <c r="D9" t="s">
        <v>1108</v>
      </c>
      <c r="E9" t="s">
        <v>1102</v>
      </c>
    </row>
    <row r="10" spans="1:37" x14ac:dyDescent="0.3">
      <c r="A10" t="s">
        <v>1348</v>
      </c>
      <c r="B10" t="s">
        <v>1330</v>
      </c>
      <c r="C10" t="s">
        <v>1331</v>
      </c>
      <c r="D10" t="s">
        <v>1109</v>
      </c>
      <c r="E10" t="s">
        <v>1102</v>
      </c>
    </row>
    <row r="11" spans="1:37" x14ac:dyDescent="0.3">
      <c r="A11" t="s">
        <v>1395</v>
      </c>
      <c r="B11" t="s">
        <v>1332</v>
      </c>
      <c r="C11" t="s">
        <v>1329</v>
      </c>
      <c r="D11" t="s">
        <v>1110</v>
      </c>
      <c r="E11" t="s">
        <v>1093</v>
      </c>
    </row>
    <row r="12" spans="1:37" x14ac:dyDescent="0.3">
      <c r="A12" t="s">
        <v>1419</v>
      </c>
      <c r="B12" t="s">
        <v>1333</v>
      </c>
      <c r="C12" t="s">
        <v>1326</v>
      </c>
      <c r="D12" t="s">
        <v>1111</v>
      </c>
      <c r="E12" t="s">
        <v>1102</v>
      </c>
    </row>
    <row r="13" spans="1:37" x14ac:dyDescent="0.3">
      <c r="A13" t="s">
        <v>1489</v>
      </c>
      <c r="B13" t="s">
        <v>1112</v>
      </c>
      <c r="C13" t="s">
        <v>1329</v>
      </c>
      <c r="D13" t="s">
        <v>277</v>
      </c>
      <c r="E13" t="s">
        <v>1102</v>
      </c>
    </row>
    <row r="14" spans="1:37" x14ac:dyDescent="0.3">
      <c r="A14" t="s">
        <v>1446</v>
      </c>
      <c r="B14" t="s">
        <v>1334</v>
      </c>
      <c r="C14" t="s">
        <v>1328</v>
      </c>
      <c r="D14" t="s">
        <v>1113</v>
      </c>
      <c r="E14" t="s">
        <v>1102</v>
      </c>
    </row>
    <row r="15" spans="1:37" x14ac:dyDescent="0.3">
      <c r="A15" t="s">
        <v>1408</v>
      </c>
      <c r="B15" t="s">
        <v>1335</v>
      </c>
      <c r="C15" t="s">
        <v>1326</v>
      </c>
      <c r="D15" t="s">
        <v>97</v>
      </c>
      <c r="E15" t="s">
        <v>1093</v>
      </c>
    </row>
    <row r="16" spans="1:37" x14ac:dyDescent="0.3">
      <c r="A16" t="s">
        <v>1377</v>
      </c>
      <c r="B16" t="s">
        <v>1114</v>
      </c>
      <c r="C16" t="s">
        <v>1329</v>
      </c>
      <c r="D16" t="s">
        <v>149</v>
      </c>
      <c r="E16" t="s">
        <v>1097</v>
      </c>
    </row>
    <row r="17" spans="1:5" x14ac:dyDescent="0.3">
      <c r="A17" t="s">
        <v>1391</v>
      </c>
      <c r="B17" t="s">
        <v>1336</v>
      </c>
      <c r="C17" t="s">
        <v>1328</v>
      </c>
      <c r="D17" t="s">
        <v>1115</v>
      </c>
      <c r="E17" t="s">
        <v>1093</v>
      </c>
    </row>
    <row r="18" spans="1:5" x14ac:dyDescent="0.3">
      <c r="A18" t="s">
        <v>1388</v>
      </c>
      <c r="B18" t="s">
        <v>1116</v>
      </c>
      <c r="C18" t="s">
        <v>1331</v>
      </c>
      <c r="D18" t="s">
        <v>1117</v>
      </c>
      <c r="E18" t="s">
        <v>1093</v>
      </c>
    </row>
    <row r="19" spans="1:5" x14ac:dyDescent="0.3">
      <c r="A19" t="s">
        <v>1344</v>
      </c>
      <c r="B19" t="s">
        <v>1118</v>
      </c>
      <c r="C19" t="s">
        <v>1328</v>
      </c>
      <c r="D19" t="s">
        <v>1119</v>
      </c>
      <c r="E19" t="s">
        <v>1093</v>
      </c>
    </row>
    <row r="20" spans="1:5" x14ac:dyDescent="0.3">
      <c r="A20" t="s">
        <v>1415</v>
      </c>
      <c r="B20" t="s">
        <v>1120</v>
      </c>
      <c r="C20" t="s">
        <v>1326</v>
      </c>
      <c r="D20" t="s">
        <v>1121</v>
      </c>
      <c r="E20" t="s">
        <v>1093</v>
      </c>
    </row>
    <row r="21" spans="1:5" x14ac:dyDescent="0.3">
      <c r="A21" t="s">
        <v>1399</v>
      </c>
      <c r="B21" t="s">
        <v>1122</v>
      </c>
      <c r="C21" t="s">
        <v>1326</v>
      </c>
      <c r="D21" t="s">
        <v>1123</v>
      </c>
      <c r="E21" t="s">
        <v>1102</v>
      </c>
    </row>
    <row r="22" spans="1:5" s="26" customFormat="1" x14ac:dyDescent="0.3"/>
    <row r="23" spans="1:5" s="26" customFormat="1" x14ac:dyDescent="0.3"/>
    <row r="24" spans="1:5" s="26" customFormat="1" x14ac:dyDescent="0.3"/>
    <row r="25" spans="1:5" s="26" customFormat="1" x14ac:dyDescent="0.3"/>
    <row r="26" spans="1:5" s="26" customFormat="1" x14ac:dyDescent="0.3"/>
    <row r="27" spans="1:5" s="26" customFormat="1" x14ac:dyDescent="0.3"/>
    <row r="28" spans="1:5" s="26" customFormat="1" x14ac:dyDescent="0.3"/>
    <row r="29" spans="1:5" s="26" customFormat="1" x14ac:dyDescent="0.3"/>
    <row r="30" spans="1:5" s="26" customFormat="1" x14ac:dyDescent="0.3"/>
    <row r="31" spans="1:5" s="26" customFormat="1" x14ac:dyDescent="0.3"/>
    <row r="32" spans="1:5" s="26" customFormat="1" x14ac:dyDescent="0.3"/>
    <row r="33" s="26" customFormat="1" x14ac:dyDescent="0.3"/>
    <row r="34" s="26" customFormat="1" x14ac:dyDescent="0.3"/>
    <row r="35" s="26" customFormat="1" x14ac:dyDescent="0.3"/>
    <row r="36" s="26" customFormat="1" x14ac:dyDescent="0.3"/>
    <row r="37" s="26" customFormat="1" x14ac:dyDescent="0.3"/>
    <row r="38" s="26" customFormat="1" x14ac:dyDescent="0.3"/>
    <row r="39" s="26" customFormat="1" x14ac:dyDescent="0.3"/>
    <row r="40" s="26" customFormat="1" x14ac:dyDescent="0.3"/>
    <row r="41" s="26" customFormat="1" x14ac:dyDescent="0.3"/>
    <row r="42" s="26" customFormat="1" x14ac:dyDescent="0.3"/>
    <row r="43" s="26" customFormat="1" x14ac:dyDescent="0.3"/>
    <row r="44" s="26" customFormat="1" x14ac:dyDescent="0.3"/>
    <row r="45" s="26" customFormat="1" x14ac:dyDescent="0.3"/>
    <row r="46" s="26" customFormat="1" x14ac:dyDescent="0.3"/>
    <row r="47" s="26" customFormat="1" x14ac:dyDescent="0.3"/>
    <row r="48" s="26" customFormat="1" x14ac:dyDescent="0.3"/>
    <row r="49" s="26" customFormat="1" x14ac:dyDescent="0.3"/>
    <row r="50" s="26" customFormat="1" x14ac:dyDescent="0.3"/>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C5845-D358-496B-97B1-F8415A0F8962}">
  <dimension ref="A1:AQ2004"/>
  <sheetViews>
    <sheetView topLeftCell="F1" workbookViewId="0">
      <selection activeCell="S20" sqref="S20"/>
    </sheetView>
  </sheetViews>
  <sheetFormatPr defaultRowHeight="14.4" x14ac:dyDescent="0.3"/>
  <cols>
    <col min="1" max="1" width="9.5546875" bestFit="1" customWidth="1"/>
    <col min="2" max="2" width="10.6640625" style="2" bestFit="1" customWidth="1"/>
    <col min="3" max="3" width="11.88671875" bestFit="1" customWidth="1"/>
    <col min="4" max="4" width="10.44140625" bestFit="1" customWidth="1"/>
    <col min="5" max="5" width="9" bestFit="1" customWidth="1"/>
    <col min="6" max="6" width="8.33203125" customWidth="1"/>
    <col min="7" max="7" width="9.6640625" bestFit="1" customWidth="1"/>
    <col min="8" max="8" width="8.33203125" style="4" bestFit="1" customWidth="1"/>
    <col min="9" max="9" width="14.88671875" bestFit="1" customWidth="1"/>
    <col min="10" max="10" width="11" customWidth="1"/>
    <col min="11" max="11" width="14.33203125" style="48" bestFit="1" customWidth="1"/>
    <col min="12" max="12" width="10" style="46" bestFit="1" customWidth="1"/>
    <col min="13" max="13" width="12.33203125" style="46" bestFit="1" customWidth="1"/>
    <col min="14" max="14" width="9" style="46" bestFit="1" customWidth="1"/>
    <col min="15" max="15" width="9.77734375" style="46" bestFit="1" customWidth="1"/>
    <col min="16" max="16" width="5.109375" style="46" bestFit="1" customWidth="1"/>
    <col min="17" max="17" width="15.21875" style="47" bestFit="1" customWidth="1"/>
    <col min="18" max="18" width="6.6640625" style="26" customWidth="1"/>
    <col min="19" max="19" width="60.77734375" style="26" customWidth="1"/>
    <col min="20" max="20" width="10.5546875" style="26" bestFit="1" customWidth="1"/>
    <col min="21" max="21" width="16.44140625" style="26" customWidth="1"/>
    <col min="22" max="43" width="8.88671875" style="26"/>
  </cols>
  <sheetData>
    <row r="1" spans="1:26" ht="24.6" customHeight="1" thickTop="1" x14ac:dyDescent="0.3">
      <c r="A1" s="40" t="s">
        <v>1124</v>
      </c>
      <c r="B1" s="43" t="s">
        <v>1125</v>
      </c>
      <c r="C1" s="40" t="s">
        <v>0</v>
      </c>
      <c r="D1" s="40" t="s">
        <v>1019</v>
      </c>
      <c r="E1" s="40" t="s">
        <v>1087</v>
      </c>
      <c r="F1" s="40" t="s">
        <v>1126</v>
      </c>
      <c r="G1" s="40" t="s">
        <v>1127</v>
      </c>
      <c r="H1" s="44" t="s">
        <v>1128</v>
      </c>
      <c r="I1" s="40" t="s">
        <v>1129</v>
      </c>
      <c r="J1" s="40" t="s">
        <v>1130</v>
      </c>
      <c r="K1" s="49" t="s">
        <v>4065</v>
      </c>
      <c r="L1" s="50" t="s">
        <v>3965</v>
      </c>
      <c r="M1" s="50" t="s">
        <v>3971</v>
      </c>
      <c r="N1" s="50" t="s">
        <v>3966</v>
      </c>
      <c r="O1" s="50" t="s">
        <v>3963</v>
      </c>
      <c r="P1" s="50" t="s">
        <v>3964</v>
      </c>
      <c r="Q1" s="51" t="s">
        <v>4003</v>
      </c>
      <c r="S1" s="56" t="s">
        <v>3998</v>
      </c>
      <c r="T1" s="57" t="s">
        <v>4049</v>
      </c>
      <c r="U1" s="58" t="s">
        <v>3999</v>
      </c>
      <c r="Z1" s="52"/>
    </row>
    <row r="2" spans="1:26" x14ac:dyDescent="0.3">
      <c r="A2" t="s">
        <v>1337</v>
      </c>
      <c r="B2" s="2">
        <v>45480</v>
      </c>
      <c r="C2" t="s">
        <v>1338</v>
      </c>
      <c r="D2" t="s">
        <v>1339</v>
      </c>
      <c r="E2" t="s">
        <v>1340</v>
      </c>
      <c r="F2">
        <v>1</v>
      </c>
      <c r="G2" s="3">
        <v>218.04</v>
      </c>
      <c r="H2" s="4">
        <v>0.09</v>
      </c>
      <c r="I2" t="s">
        <v>3957</v>
      </c>
      <c r="J2" s="3">
        <v>198.41640000000001</v>
      </c>
      <c r="K2" s="45">
        <f>SALES[[#This Row],[Quantity]]*SALES[[#This Row],[Unit_Price]]*SALES[[#This Row],[Discount]]</f>
        <v>19.6236</v>
      </c>
      <c r="L2" s="46" t="str">
        <f>IF(SALES[Total_Amount]&gt;=1500,"High","Low")</f>
        <v>Low</v>
      </c>
      <c r="M2" s="46" t="str">
        <f t="shared" ref="M2:M65" si="0">_xlfn.IFS(J2&gt;2000,"Premium",J2&gt;1000,"High",J2&lt;=1000,"Normal")</f>
        <v>Normal</v>
      </c>
      <c r="N2" s="46" t="str">
        <f t="shared" ref="N2:N65" si="1">IF(AND(H2&gt;15%,J2&gt;1000),"High Price","Low Price")</f>
        <v>Low Price</v>
      </c>
      <c r="O2" s="46" t="str">
        <f t="shared" ref="O2:O65" si="2">TEXT(B2,"mmmm")</f>
        <v>July</v>
      </c>
      <c r="P2" s="46">
        <f t="shared" ref="P2:P65" si="3">YEAR(B2)</f>
        <v>2024</v>
      </c>
      <c r="Q2" s="47" t="str">
        <f>_xlfn.CONCAT(SALES[[#This Row],[Sales_ID]]," [",SALES[[#This Row],[Quantity]],"]")</f>
        <v>SALE-0 [1]</v>
      </c>
      <c r="S2" s="59" t="s">
        <v>3977</v>
      </c>
      <c r="T2" s="126">
        <f>SUM(F:F)</f>
        <v>4958</v>
      </c>
      <c r="U2" s="60" t="s">
        <v>3980</v>
      </c>
      <c r="Y2" s="53"/>
    </row>
    <row r="3" spans="1:26" x14ac:dyDescent="0.3">
      <c r="A3" t="s">
        <v>1341</v>
      </c>
      <c r="B3" s="2">
        <v>45285</v>
      </c>
      <c r="C3" t="s">
        <v>1342</v>
      </c>
      <c r="D3" t="s">
        <v>1343</v>
      </c>
      <c r="E3" t="s">
        <v>1344</v>
      </c>
      <c r="F3">
        <v>3</v>
      </c>
      <c r="G3" s="3">
        <v>104.47</v>
      </c>
      <c r="H3" s="4">
        <v>0.27</v>
      </c>
      <c r="I3" t="s">
        <v>3958</v>
      </c>
      <c r="J3" s="3">
        <v>228.7893</v>
      </c>
      <c r="K3" s="45">
        <f>SALES[[#This Row],[Quantity]]*SALES[[#This Row],[Unit_Price]]*SALES[[#This Row],[Discount]]</f>
        <v>84.620699999999999</v>
      </c>
      <c r="L3" s="46" t="str">
        <f>IF(SALES[Total_Amount]&gt;=1500,"High","Low")</f>
        <v>Low</v>
      </c>
      <c r="M3" s="46" t="str">
        <f t="shared" si="0"/>
        <v>Normal</v>
      </c>
      <c r="N3" s="46" t="str">
        <f t="shared" si="1"/>
        <v>Low Price</v>
      </c>
      <c r="O3" s="46" t="str">
        <f t="shared" si="2"/>
        <v>December</v>
      </c>
      <c r="P3" s="46">
        <f t="shared" si="3"/>
        <v>2023</v>
      </c>
      <c r="Q3" s="47" t="str">
        <f>_xlfn.CONCAT(SALES[[#This Row],[Sales_ID]]," [",SALES[[#This Row],[Quantity]],"]")</f>
        <v>SALE-1 [3]</v>
      </c>
      <c r="S3" s="61" t="s">
        <v>3967</v>
      </c>
      <c r="T3" s="126">
        <f>SUMIFS(G:G,I:I,"COD")</f>
        <v>330975.20000000019</v>
      </c>
      <c r="U3" s="60" t="s">
        <v>3979</v>
      </c>
    </row>
    <row r="4" spans="1:26" x14ac:dyDescent="0.3">
      <c r="A4" t="s">
        <v>1345</v>
      </c>
      <c r="B4" s="2">
        <v>45446</v>
      </c>
      <c r="C4" t="s">
        <v>1346</v>
      </c>
      <c r="D4" t="s">
        <v>1347</v>
      </c>
      <c r="E4" t="s">
        <v>1348</v>
      </c>
      <c r="F4">
        <v>4</v>
      </c>
      <c r="G4" s="3">
        <v>914.05</v>
      </c>
      <c r="H4" s="4">
        <v>0.25</v>
      </c>
      <c r="I4" t="s">
        <v>3957</v>
      </c>
      <c r="J4" s="3">
        <v>2742.15</v>
      </c>
      <c r="K4" s="45">
        <f>SALES[[#This Row],[Quantity]]*SALES[[#This Row],[Unit_Price]]*SALES[[#This Row],[Discount]]</f>
        <v>914.05</v>
      </c>
      <c r="L4" s="46" t="str">
        <f>IF(SALES[Total_Amount]&gt;=1500,"High","Low")</f>
        <v>High</v>
      </c>
      <c r="M4" s="46" t="str">
        <f t="shared" si="0"/>
        <v>Premium</v>
      </c>
      <c r="N4" s="46" t="str">
        <f t="shared" si="1"/>
        <v>High Price</v>
      </c>
      <c r="O4" s="46" t="str">
        <f t="shared" si="2"/>
        <v>June</v>
      </c>
      <c r="P4" s="46">
        <f t="shared" si="3"/>
        <v>2024</v>
      </c>
      <c r="Q4" s="47" t="str">
        <f>_xlfn.CONCAT(SALES[[#This Row],[Sales_ID]]," [",SALES[[#This Row],[Quantity]],"]")</f>
        <v>SALE-2 [4]</v>
      </c>
      <c r="R4" s="52"/>
      <c r="S4" s="59" t="s">
        <v>3974</v>
      </c>
      <c r="T4" s="126">
        <f>SUMIFS(J:J,I:I,"CREDIT CARD")</f>
        <v>715180.71100000048</v>
      </c>
      <c r="U4" s="60" t="s">
        <v>3979</v>
      </c>
    </row>
    <row r="5" spans="1:26" x14ac:dyDescent="0.3">
      <c r="A5" t="s">
        <v>1349</v>
      </c>
      <c r="B5" s="2">
        <v>45259</v>
      </c>
      <c r="C5" t="s">
        <v>1350</v>
      </c>
      <c r="D5" t="s">
        <v>1351</v>
      </c>
      <c r="E5" t="s">
        <v>1348</v>
      </c>
      <c r="F5">
        <v>1</v>
      </c>
      <c r="G5" s="3">
        <v>921.51</v>
      </c>
      <c r="H5" s="4">
        <v>0.16</v>
      </c>
      <c r="I5" t="s">
        <v>1131</v>
      </c>
      <c r="J5" s="3">
        <v>774.0684</v>
      </c>
      <c r="K5" s="45">
        <f>SALES[[#This Row],[Quantity]]*SALES[[#This Row],[Unit_Price]]*SALES[[#This Row],[Discount]]</f>
        <v>147.44159999999999</v>
      </c>
      <c r="L5" s="46" t="str">
        <f>IF(SALES[Total_Amount]&gt;=1500,"High","Low")</f>
        <v>Low</v>
      </c>
      <c r="M5" s="46" t="str">
        <f t="shared" si="0"/>
        <v>Normal</v>
      </c>
      <c r="N5" s="46" t="str">
        <f t="shared" si="1"/>
        <v>Low Price</v>
      </c>
      <c r="O5" s="46" t="str">
        <f t="shared" si="2"/>
        <v>November</v>
      </c>
      <c r="P5" s="46">
        <f t="shared" si="3"/>
        <v>2023</v>
      </c>
      <c r="Q5" s="47" t="str">
        <f>_xlfn.CONCAT(SALES[[#This Row],[Sales_ID]]," [",SALES[[#This Row],[Quantity]],"]")</f>
        <v>SALE-3 [1]</v>
      </c>
      <c r="S5" s="59" t="s">
        <v>3975</v>
      </c>
      <c r="T5" s="126">
        <f>SUMIF(I:I,"PAYPAL",J:J)</f>
        <v>756754.57159999991</v>
      </c>
      <c r="U5" s="60" t="s">
        <v>3978</v>
      </c>
    </row>
    <row r="6" spans="1:26" x14ac:dyDescent="0.3">
      <c r="A6" t="s">
        <v>1352</v>
      </c>
      <c r="B6" s="2">
        <v>45297</v>
      </c>
      <c r="C6" t="s">
        <v>1353</v>
      </c>
      <c r="D6" t="s">
        <v>1354</v>
      </c>
      <c r="E6" t="s">
        <v>1355</v>
      </c>
      <c r="F6">
        <v>3</v>
      </c>
      <c r="G6" s="3">
        <v>745.3</v>
      </c>
      <c r="H6" s="4">
        <v>0.18</v>
      </c>
      <c r="I6" t="s">
        <v>3957</v>
      </c>
      <c r="J6" s="3">
        <v>1833.4380000000001</v>
      </c>
      <c r="K6" s="45">
        <f>SALES[[#This Row],[Quantity]]*SALES[[#This Row],[Unit_Price]]*SALES[[#This Row],[Discount]]</f>
        <v>402.46199999999993</v>
      </c>
      <c r="L6" s="46" t="str">
        <f>IF(SALES[Total_Amount]&gt;=1500,"High","Low")</f>
        <v>High</v>
      </c>
      <c r="M6" s="46" t="str">
        <f t="shared" si="0"/>
        <v>High</v>
      </c>
      <c r="N6" s="46" t="str">
        <f t="shared" si="1"/>
        <v>High Price</v>
      </c>
      <c r="O6" s="46" t="str">
        <f t="shared" si="2"/>
        <v>January</v>
      </c>
      <c r="P6" s="46">
        <f t="shared" si="3"/>
        <v>2024</v>
      </c>
      <c r="Q6" s="47" t="str">
        <f>_xlfn.CONCAT(SALES[[#This Row],[Sales_ID]]," [",SALES[[#This Row],[Quantity]],"]")</f>
        <v>SALE-4 [3]</v>
      </c>
      <c r="R6" s="52"/>
      <c r="S6" s="59" t="s">
        <v>3976</v>
      </c>
      <c r="T6" s="126">
        <f>SUM(K:K)</f>
        <v>381571.38037647022</v>
      </c>
      <c r="U6" s="60" t="s">
        <v>3980</v>
      </c>
    </row>
    <row r="7" spans="1:26" x14ac:dyDescent="0.3">
      <c r="A7" t="s">
        <v>1356</v>
      </c>
      <c r="B7" s="2">
        <v>45499</v>
      </c>
      <c r="C7" t="s">
        <v>1357</v>
      </c>
      <c r="D7" t="s">
        <v>1358</v>
      </c>
      <c r="E7" t="s">
        <v>1359</v>
      </c>
      <c r="F7">
        <v>3</v>
      </c>
      <c r="G7" s="3">
        <v>147.01</v>
      </c>
      <c r="H7" s="4">
        <v>0.19</v>
      </c>
      <c r="I7" t="s">
        <v>1131</v>
      </c>
      <c r="J7" s="3">
        <v>357.23430000000002</v>
      </c>
      <c r="K7" s="45">
        <f>SALES[[#This Row],[Quantity]]*SALES[[#This Row],[Unit_Price]]*SALES[[#This Row],[Discount]]</f>
        <v>83.795699999999997</v>
      </c>
      <c r="L7" s="46" t="str">
        <f>IF(SALES[Total_Amount]&gt;=1500,"High","Low")</f>
        <v>Low</v>
      </c>
      <c r="M7" s="46" t="str">
        <f t="shared" si="0"/>
        <v>Normal</v>
      </c>
      <c r="N7" s="46" t="str">
        <f t="shared" si="1"/>
        <v>Low Price</v>
      </c>
      <c r="O7" s="46" t="str">
        <f t="shared" si="2"/>
        <v>July</v>
      </c>
      <c r="P7" s="46">
        <f t="shared" si="3"/>
        <v>2024</v>
      </c>
      <c r="Q7" s="47" t="str">
        <f>_xlfn.CONCAT(SALES[[#This Row],[Sales_ID]]," [",SALES[[#This Row],[Quantity]],"]")</f>
        <v>SALE-5 [3]</v>
      </c>
      <c r="R7" s="52"/>
      <c r="S7" s="59"/>
      <c r="T7" s="127"/>
      <c r="U7" s="60"/>
    </row>
    <row r="8" spans="1:26" ht="15.6" x14ac:dyDescent="0.3">
      <c r="A8" t="s">
        <v>1360</v>
      </c>
      <c r="B8" s="2">
        <v>45850</v>
      </c>
      <c r="C8" t="s">
        <v>1361</v>
      </c>
      <c r="D8" t="s">
        <v>1362</v>
      </c>
      <c r="E8" t="s">
        <v>1363</v>
      </c>
      <c r="F8">
        <v>2</v>
      </c>
      <c r="G8" s="3">
        <v>785.31</v>
      </c>
      <c r="H8" s="4">
        <v>0.15</v>
      </c>
      <c r="I8" t="s">
        <v>3958</v>
      </c>
      <c r="J8" s="3">
        <v>1335.027</v>
      </c>
      <c r="K8" s="45">
        <f>SALES[[#This Row],[Quantity]]*SALES[[#This Row],[Unit_Price]]*SALES[[#This Row],[Discount]]</f>
        <v>235.59299999999996</v>
      </c>
      <c r="L8" s="46" t="str">
        <f>IF(SALES[Total_Amount]&gt;=1500,"High","Low")</f>
        <v>Low</v>
      </c>
      <c r="M8" s="46" t="str">
        <f t="shared" si="0"/>
        <v>High</v>
      </c>
      <c r="N8" s="46" t="str">
        <f t="shared" si="1"/>
        <v>Low Price</v>
      </c>
      <c r="O8" s="46" t="str">
        <f t="shared" si="2"/>
        <v>July</v>
      </c>
      <c r="P8" s="46">
        <f t="shared" si="3"/>
        <v>2025</v>
      </c>
      <c r="Q8" s="47" t="str">
        <f>_xlfn.CONCAT(SALES[[#This Row],[Sales_ID]]," [",SALES[[#This Row],[Quantity]],"]")</f>
        <v>SALE-6 [2]</v>
      </c>
      <c r="S8" s="66" t="s">
        <v>4000</v>
      </c>
      <c r="T8" s="128" t="s">
        <v>4049</v>
      </c>
      <c r="U8" s="67" t="s">
        <v>3999</v>
      </c>
    </row>
    <row r="9" spans="1:26" x14ac:dyDescent="0.3">
      <c r="A9" t="s">
        <v>1364</v>
      </c>
      <c r="B9" s="2">
        <v>45248</v>
      </c>
      <c r="C9" t="s">
        <v>1365</v>
      </c>
      <c r="D9" t="s">
        <v>1366</v>
      </c>
      <c r="E9" t="s">
        <v>1348</v>
      </c>
      <c r="F9">
        <v>4</v>
      </c>
      <c r="G9" s="3">
        <v>342.39</v>
      </c>
      <c r="H9" s="4">
        <v>0.23</v>
      </c>
      <c r="I9" t="s">
        <v>3958</v>
      </c>
      <c r="J9" s="3">
        <v>1054.5612000000001</v>
      </c>
      <c r="K9" s="45">
        <f>SALES[[#This Row],[Quantity]]*SALES[[#This Row],[Unit_Price]]*SALES[[#This Row],[Discount]]</f>
        <v>314.99880000000002</v>
      </c>
      <c r="L9" s="46" t="str">
        <f>IF(SALES[Total_Amount]&gt;=1500,"High","Low")</f>
        <v>Low</v>
      </c>
      <c r="M9" s="46" t="str">
        <f t="shared" si="0"/>
        <v>High</v>
      </c>
      <c r="N9" s="46" t="str">
        <f t="shared" si="1"/>
        <v>High Price</v>
      </c>
      <c r="O9" s="46" t="str">
        <f t="shared" si="2"/>
        <v>November</v>
      </c>
      <c r="P9" s="46">
        <f t="shared" si="3"/>
        <v>2023</v>
      </c>
      <c r="Q9" s="47" t="str">
        <f>_xlfn.CONCAT(SALES[[#This Row],[Sales_ID]]," [",SALES[[#This Row],[Quantity]],"]")</f>
        <v>SALE-7 [4]</v>
      </c>
      <c r="R9" s="52"/>
      <c r="S9" s="61" t="s">
        <v>3968</v>
      </c>
      <c r="T9" s="127" t="s">
        <v>3959</v>
      </c>
      <c r="U9" s="60" t="s">
        <v>3994</v>
      </c>
    </row>
    <row r="10" spans="1:26" x14ac:dyDescent="0.3">
      <c r="A10" t="s">
        <v>1367</v>
      </c>
      <c r="B10" s="2">
        <v>45781</v>
      </c>
      <c r="C10" t="s">
        <v>1368</v>
      </c>
      <c r="D10" t="s">
        <v>1369</v>
      </c>
      <c r="E10" t="s">
        <v>1355</v>
      </c>
      <c r="F10">
        <v>2</v>
      </c>
      <c r="G10" s="3">
        <v>448.25</v>
      </c>
      <c r="H10" s="4">
        <v>7.0000000000000007E-2</v>
      </c>
      <c r="I10" t="s">
        <v>3958</v>
      </c>
      <c r="J10" s="3">
        <v>1250.6175000000001</v>
      </c>
      <c r="K10" s="45">
        <f>SALES[[#This Row],[Quantity]]*SALES[[#This Row],[Unit_Price]]*SALES[[#This Row],[Discount]]</f>
        <v>62.755000000000003</v>
      </c>
      <c r="L10" s="46" t="str">
        <f>IF(SALES[Total_Amount]&gt;=1500,"High","Low")</f>
        <v>Low</v>
      </c>
      <c r="M10" s="46" t="str">
        <f t="shared" si="0"/>
        <v>High</v>
      </c>
      <c r="N10" s="46" t="str">
        <f t="shared" si="1"/>
        <v>Low Price</v>
      </c>
      <c r="O10" s="46" t="str">
        <f t="shared" si="2"/>
        <v>May</v>
      </c>
      <c r="P10" s="46">
        <f t="shared" si="3"/>
        <v>2025</v>
      </c>
      <c r="Q10" s="47" t="str">
        <f>_xlfn.CONCAT(SALES[[#This Row],[Sales_ID]]," [",SALES[[#This Row],[Quantity]],"]")</f>
        <v>SALE-8 [2]</v>
      </c>
      <c r="R10" s="52"/>
      <c r="S10" s="61" t="s">
        <v>3995</v>
      </c>
      <c r="T10" s="127" t="s">
        <v>3960</v>
      </c>
      <c r="U10" s="60" t="s">
        <v>3981</v>
      </c>
    </row>
    <row r="11" spans="1:26" x14ac:dyDescent="0.3">
      <c r="A11" t="s">
        <v>1370</v>
      </c>
      <c r="B11" s="2">
        <v>45869</v>
      </c>
      <c r="C11" t="s">
        <v>1371</v>
      </c>
      <c r="D11" t="s">
        <v>1372</v>
      </c>
      <c r="E11" t="s">
        <v>1373</v>
      </c>
      <c r="F11">
        <v>2</v>
      </c>
      <c r="G11" s="3">
        <v>873.17</v>
      </c>
      <c r="H11" s="4">
        <v>0.23</v>
      </c>
      <c r="I11" t="s">
        <v>3958</v>
      </c>
      <c r="J11" s="3">
        <v>1344.6818000000001</v>
      </c>
      <c r="K11" s="45">
        <f>SALES[[#This Row],[Quantity]]*SALES[[#This Row],[Unit_Price]]*SALES[[#This Row],[Discount]]</f>
        <v>401.65820000000002</v>
      </c>
      <c r="L11" s="46" t="str">
        <f>IF(SALES[Total_Amount]&gt;=1500,"High","Low")</f>
        <v>Low</v>
      </c>
      <c r="M11" s="46" t="str">
        <f t="shared" si="0"/>
        <v>High</v>
      </c>
      <c r="N11" s="46" t="str">
        <f t="shared" si="1"/>
        <v>High Price</v>
      </c>
      <c r="O11" s="46" t="str">
        <f t="shared" si="2"/>
        <v>July</v>
      </c>
      <c r="P11" s="46">
        <f t="shared" si="3"/>
        <v>2025</v>
      </c>
      <c r="Q11" s="47" t="str">
        <f>_xlfn.CONCAT(SALES[[#This Row],[Sales_ID]]," [",SALES[[#This Row],[Quantity]],"]")</f>
        <v>SALE-9 [2]</v>
      </c>
      <c r="R11" s="52"/>
      <c r="S11" s="125" t="s">
        <v>4004</v>
      </c>
      <c r="T11" s="127"/>
      <c r="U11" s="60"/>
    </row>
    <row r="12" spans="1:26" x14ac:dyDescent="0.3">
      <c r="A12" t="s">
        <v>1374</v>
      </c>
      <c r="B12" s="2">
        <v>45335</v>
      </c>
      <c r="C12" t="s">
        <v>1375</v>
      </c>
      <c r="D12" t="s">
        <v>1376</v>
      </c>
      <c r="E12" t="s">
        <v>1377</v>
      </c>
      <c r="F12">
        <v>1</v>
      </c>
      <c r="G12" s="3">
        <v>278.63</v>
      </c>
      <c r="H12" s="4">
        <v>7.0000000000000007E-2</v>
      </c>
      <c r="I12" t="s">
        <v>3957</v>
      </c>
      <c r="J12" s="3">
        <v>259.1259</v>
      </c>
      <c r="K12" s="45">
        <f>SALES[[#This Row],[Quantity]]*SALES[[#This Row],[Unit_Price]]*SALES[[#This Row],[Discount]]</f>
        <v>19.504100000000001</v>
      </c>
      <c r="L12" s="46" t="str">
        <f>IF(SALES[Total_Amount]&gt;=1500,"High","Low")</f>
        <v>Low</v>
      </c>
      <c r="M12" s="46" t="str">
        <f t="shared" si="0"/>
        <v>Normal</v>
      </c>
      <c r="N12" s="46" t="str">
        <f t="shared" si="1"/>
        <v>Low Price</v>
      </c>
      <c r="O12" s="46" t="str">
        <f t="shared" si="2"/>
        <v>February</v>
      </c>
      <c r="P12" s="46">
        <f t="shared" si="3"/>
        <v>2024</v>
      </c>
      <c r="Q12" s="47" t="str">
        <f>_xlfn.CONCAT(SALES[[#This Row],[Sales_ID]]," [",SALES[[#This Row],[Quantity]],"]")</f>
        <v>SALE-10 [1]</v>
      </c>
      <c r="R12" s="52"/>
      <c r="S12" s="125" t="s">
        <v>4005</v>
      </c>
      <c r="T12" s="127"/>
      <c r="U12" s="60"/>
    </row>
    <row r="13" spans="1:26" x14ac:dyDescent="0.3">
      <c r="A13" t="s">
        <v>1378</v>
      </c>
      <c r="B13" s="2">
        <v>45801</v>
      </c>
      <c r="C13" t="s">
        <v>1379</v>
      </c>
      <c r="D13" t="s">
        <v>1380</v>
      </c>
      <c r="E13" t="s">
        <v>1381</v>
      </c>
      <c r="F13">
        <v>4</v>
      </c>
      <c r="G13" s="3">
        <v>286.92</v>
      </c>
      <c r="H13" s="4">
        <v>0.17</v>
      </c>
      <c r="I13" t="s">
        <v>3957</v>
      </c>
      <c r="J13" s="3">
        <v>952.57439999999997</v>
      </c>
      <c r="K13" s="45">
        <f>SALES[[#This Row],[Quantity]]*SALES[[#This Row],[Unit_Price]]*SALES[[#This Row],[Discount]]</f>
        <v>195.10560000000004</v>
      </c>
      <c r="L13" s="46" t="str">
        <f>IF(SALES[Total_Amount]&gt;=1500,"High","Low")</f>
        <v>Low</v>
      </c>
      <c r="M13" s="46" t="str">
        <f t="shared" si="0"/>
        <v>Normal</v>
      </c>
      <c r="N13" s="46" t="str">
        <f t="shared" si="1"/>
        <v>Low Price</v>
      </c>
      <c r="O13" s="46" t="str">
        <f t="shared" si="2"/>
        <v>May</v>
      </c>
      <c r="P13" s="46">
        <f t="shared" si="3"/>
        <v>2025</v>
      </c>
      <c r="Q13" s="47" t="str">
        <f>_xlfn.CONCAT(SALES[[#This Row],[Sales_ID]]," [",SALES[[#This Row],[Quantity]],"]")</f>
        <v>SALE-11 [4]</v>
      </c>
      <c r="S13" s="125" t="s">
        <v>4006</v>
      </c>
      <c r="T13" s="127"/>
      <c r="U13" s="60"/>
    </row>
    <row r="14" spans="1:26" x14ac:dyDescent="0.3">
      <c r="A14" t="s">
        <v>1382</v>
      </c>
      <c r="B14" s="2">
        <v>45528</v>
      </c>
      <c r="C14" t="s">
        <v>1383</v>
      </c>
      <c r="D14" t="s">
        <v>1384</v>
      </c>
      <c r="E14" t="s">
        <v>1363</v>
      </c>
      <c r="F14">
        <v>4</v>
      </c>
      <c r="G14" s="3">
        <v>644.58000000000004</v>
      </c>
      <c r="H14" s="4">
        <v>0.01</v>
      </c>
      <c r="I14" t="s">
        <v>3957</v>
      </c>
      <c r="J14" s="3">
        <v>2552.5367999999999</v>
      </c>
      <c r="K14" s="45">
        <f>SALES[[#This Row],[Quantity]]*SALES[[#This Row],[Unit_Price]]*SALES[[#This Row],[Discount]]</f>
        <v>25.783200000000001</v>
      </c>
      <c r="L14" s="46" t="str">
        <f>IF(SALES[Total_Amount]&gt;=1500,"High","Low")</f>
        <v>High</v>
      </c>
      <c r="M14" s="46" t="str">
        <f t="shared" si="0"/>
        <v>Premium</v>
      </c>
      <c r="N14" s="46" t="str">
        <f t="shared" si="1"/>
        <v>Low Price</v>
      </c>
      <c r="O14" s="46" t="str">
        <f t="shared" si="2"/>
        <v>August</v>
      </c>
      <c r="P14" s="46">
        <f t="shared" si="3"/>
        <v>2024</v>
      </c>
      <c r="Q14" s="47" t="str">
        <f>_xlfn.CONCAT(SALES[[#This Row],[Sales_ID]]," [",SALES[[#This Row],[Quantity]],"]")</f>
        <v>SALE-12 [4]</v>
      </c>
      <c r="S14" s="61" t="s">
        <v>4067</v>
      </c>
      <c r="T14" s="127" t="s">
        <v>3961</v>
      </c>
      <c r="U14" s="60" t="s">
        <v>3982</v>
      </c>
    </row>
    <row r="15" spans="1:26" x14ac:dyDescent="0.3">
      <c r="A15" t="s">
        <v>1385</v>
      </c>
      <c r="B15" s="2">
        <v>45875</v>
      </c>
      <c r="C15" t="s">
        <v>1386</v>
      </c>
      <c r="D15" t="s">
        <v>1387</v>
      </c>
      <c r="E15" t="s">
        <v>1388</v>
      </c>
      <c r="F15">
        <v>2</v>
      </c>
      <c r="G15" s="3">
        <v>316.89999999999998</v>
      </c>
      <c r="H15" s="4">
        <v>0.3</v>
      </c>
      <c r="I15" t="s">
        <v>3958</v>
      </c>
      <c r="J15" s="3">
        <v>443.66</v>
      </c>
      <c r="K15" s="45">
        <f>SALES[[#This Row],[Quantity]]*SALES[[#This Row],[Unit_Price]]*SALES[[#This Row],[Discount]]</f>
        <v>190.14</v>
      </c>
      <c r="L15" s="46" t="str">
        <f>IF(SALES[Total_Amount]&gt;=1500,"High","Low")</f>
        <v>Low</v>
      </c>
      <c r="M15" s="46" t="str">
        <f t="shared" si="0"/>
        <v>Normal</v>
      </c>
      <c r="N15" s="46" t="str">
        <f t="shared" si="1"/>
        <v>Low Price</v>
      </c>
      <c r="O15" s="46" t="str">
        <f t="shared" si="2"/>
        <v>August</v>
      </c>
      <c r="P15" s="46">
        <f t="shared" si="3"/>
        <v>2025</v>
      </c>
      <c r="Q15" s="47" t="str">
        <f>_xlfn.CONCAT(SALES[[#This Row],[Sales_ID]]," [",SALES[[#This Row],[Quantity]],"]")</f>
        <v>SALE-13 [2]</v>
      </c>
      <c r="S15" s="59"/>
      <c r="T15" s="127"/>
      <c r="U15" s="60"/>
    </row>
    <row r="16" spans="1:26" ht="15.6" x14ac:dyDescent="0.3">
      <c r="A16" t="s">
        <v>1389</v>
      </c>
      <c r="B16" s="2">
        <v>45829</v>
      </c>
      <c r="C16" t="s">
        <v>1390</v>
      </c>
      <c r="D16" t="s">
        <v>1376</v>
      </c>
      <c r="E16" t="s">
        <v>1391</v>
      </c>
      <c r="F16">
        <v>4</v>
      </c>
      <c r="G16" s="3">
        <v>403.47</v>
      </c>
      <c r="H16" s="4">
        <v>0.28999999999999998</v>
      </c>
      <c r="I16" t="s">
        <v>3958</v>
      </c>
      <c r="J16" s="3">
        <v>1145.8548000000001</v>
      </c>
      <c r="K16" s="45">
        <f>SALES[[#This Row],[Quantity]]*SALES[[#This Row],[Unit_Price]]*SALES[[#This Row],[Discount]]</f>
        <v>468.02519999999998</v>
      </c>
      <c r="L16" s="46" t="str">
        <f>IF(SALES[Total_Amount]&gt;=1500,"High","Low")</f>
        <v>Low</v>
      </c>
      <c r="M16" s="46" t="str">
        <f t="shared" si="0"/>
        <v>High</v>
      </c>
      <c r="N16" s="46" t="str">
        <f t="shared" si="1"/>
        <v>High Price</v>
      </c>
      <c r="O16" s="46" t="str">
        <f t="shared" si="2"/>
        <v>June</v>
      </c>
      <c r="P16" s="46">
        <f t="shared" si="3"/>
        <v>2025</v>
      </c>
      <c r="Q16" s="47" t="str">
        <f>_xlfn.CONCAT(SALES[[#This Row],[Sales_ID]]," [",SALES[[#This Row],[Quantity]],"]")</f>
        <v>SALE-14 [4]</v>
      </c>
      <c r="S16" s="66" t="s">
        <v>4063</v>
      </c>
      <c r="T16" s="129" t="s">
        <v>4049</v>
      </c>
      <c r="U16" s="67" t="s">
        <v>3999</v>
      </c>
    </row>
    <row r="17" spans="1:43" x14ac:dyDescent="0.3">
      <c r="A17" t="s">
        <v>1392</v>
      </c>
      <c r="B17" s="2">
        <v>45636</v>
      </c>
      <c r="C17" t="s">
        <v>1393</v>
      </c>
      <c r="D17" t="s">
        <v>1394</v>
      </c>
      <c r="E17" t="s">
        <v>1395</v>
      </c>
      <c r="F17">
        <v>2</v>
      </c>
      <c r="G17" s="3">
        <v>871.34</v>
      </c>
      <c r="H17" s="4">
        <v>0.04</v>
      </c>
      <c r="I17" t="s">
        <v>1131</v>
      </c>
      <c r="J17" s="3">
        <v>2509.4591999999998</v>
      </c>
      <c r="K17" s="45">
        <f>SALES[[#This Row],[Quantity]]*SALES[[#This Row],[Unit_Price]]*SALES[[#This Row],[Discount]]</f>
        <v>69.7072</v>
      </c>
      <c r="L17" s="46" t="str">
        <f>IF(SALES[Total_Amount]&gt;=1500,"High","Low")</f>
        <v>High</v>
      </c>
      <c r="M17" s="46" t="str">
        <f t="shared" si="0"/>
        <v>Premium</v>
      </c>
      <c r="N17" s="46" t="str">
        <f t="shared" si="1"/>
        <v>Low Price</v>
      </c>
      <c r="O17" s="46" t="str">
        <f t="shared" si="2"/>
        <v>December</v>
      </c>
      <c r="P17" s="46">
        <f t="shared" si="3"/>
        <v>2024</v>
      </c>
      <c r="Q17" s="47" t="str">
        <f>_xlfn.CONCAT(SALES[[#This Row],[Sales_ID]]," [",SALES[[#This Row],[Quantity]],"]")</f>
        <v>SALE-15 [2]</v>
      </c>
      <c r="S17" s="59" t="s">
        <v>3983</v>
      </c>
      <c r="T17" s="126">
        <f>AVERAGE(G2:G20)</f>
        <v>516.59157894736836</v>
      </c>
      <c r="U17" s="60" t="s">
        <v>3984</v>
      </c>
    </row>
    <row r="18" spans="1:43" x14ac:dyDescent="0.3">
      <c r="A18" t="s">
        <v>1396</v>
      </c>
      <c r="B18" s="2">
        <v>45913</v>
      </c>
      <c r="C18" t="s">
        <v>1397</v>
      </c>
      <c r="D18" t="s">
        <v>1398</v>
      </c>
      <c r="E18" t="s">
        <v>1399</v>
      </c>
      <c r="F18">
        <v>2</v>
      </c>
      <c r="G18" s="3">
        <v>451.98</v>
      </c>
      <c r="H18" s="4">
        <v>0.25</v>
      </c>
      <c r="I18" t="s">
        <v>3957</v>
      </c>
      <c r="J18" s="3">
        <v>677.97</v>
      </c>
      <c r="K18" s="45">
        <f>SALES[[#This Row],[Quantity]]*SALES[[#This Row],[Unit_Price]]*SALES[[#This Row],[Discount]]</f>
        <v>225.99</v>
      </c>
      <c r="L18" s="46" t="str">
        <f>IF(SALES[Total_Amount]&gt;=1500,"High","Low")</f>
        <v>Low</v>
      </c>
      <c r="M18" s="46" t="str">
        <f t="shared" si="0"/>
        <v>Normal</v>
      </c>
      <c r="N18" s="46" t="str">
        <f t="shared" si="1"/>
        <v>Low Price</v>
      </c>
      <c r="O18" s="46" t="str">
        <f t="shared" si="2"/>
        <v>September</v>
      </c>
      <c r="P18" s="46">
        <f t="shared" si="3"/>
        <v>2025</v>
      </c>
      <c r="Q18" s="47" t="str">
        <f>_xlfn.CONCAT(SALES[[#This Row],[Sales_ID]]," [",SALES[[#This Row],[Quantity]],"]")</f>
        <v>SALE-16 [2]</v>
      </c>
      <c r="S18" s="59" t="s">
        <v>3962</v>
      </c>
      <c r="T18" s="126">
        <f>AVERAGE(F2:F20)</f>
        <v>2.5263157894736841</v>
      </c>
      <c r="U18" s="60" t="s">
        <v>3984</v>
      </c>
    </row>
    <row r="19" spans="1:43" x14ac:dyDescent="0.3">
      <c r="A19" t="s">
        <v>1400</v>
      </c>
      <c r="B19" s="2">
        <v>45637</v>
      </c>
      <c r="C19" t="s">
        <v>1401</v>
      </c>
      <c r="D19" t="s">
        <v>1402</v>
      </c>
      <c r="E19" t="s">
        <v>1363</v>
      </c>
      <c r="F19">
        <v>2</v>
      </c>
      <c r="G19" s="3">
        <v>502.69</v>
      </c>
      <c r="H19" s="4">
        <v>0.23</v>
      </c>
      <c r="I19" t="s">
        <v>3957</v>
      </c>
      <c r="J19" s="3">
        <v>774.14260000000002</v>
      </c>
      <c r="K19" s="45">
        <f>SALES[[#This Row],[Quantity]]*SALES[[#This Row],[Unit_Price]]*SALES[[#This Row],[Discount]]</f>
        <v>231.23740000000001</v>
      </c>
      <c r="L19" s="46" t="str">
        <f>IF(SALES[Total_Amount]&gt;=1500,"High","Low")</f>
        <v>Low</v>
      </c>
      <c r="M19" s="46" t="str">
        <f t="shared" si="0"/>
        <v>Normal</v>
      </c>
      <c r="N19" s="46" t="str">
        <f t="shared" si="1"/>
        <v>Low Price</v>
      </c>
      <c r="O19" s="46" t="str">
        <f t="shared" si="2"/>
        <v>December</v>
      </c>
      <c r="P19" s="46">
        <f t="shared" si="3"/>
        <v>2024</v>
      </c>
      <c r="Q19" s="47" t="str">
        <f>_xlfn.CONCAT(SALES[[#This Row],[Sales_ID]]," [",SALES[[#This Row],[Quantity]],"]")</f>
        <v>SALE-17 [2]</v>
      </c>
      <c r="S19" s="59" t="s">
        <v>3996</v>
      </c>
      <c r="T19" s="126">
        <f>AVERAGEIF(I:I,"PAYPAL",J:J)</f>
        <v>1088.8554987050359</v>
      </c>
      <c r="U19" s="60" t="s">
        <v>3985</v>
      </c>
    </row>
    <row r="20" spans="1:43" x14ac:dyDescent="0.3">
      <c r="A20" t="s">
        <v>1403</v>
      </c>
      <c r="B20" s="2">
        <v>45517</v>
      </c>
      <c r="C20" t="s">
        <v>1404</v>
      </c>
      <c r="D20" t="s">
        <v>1380</v>
      </c>
      <c r="E20" t="s">
        <v>1363</v>
      </c>
      <c r="F20">
        <v>2</v>
      </c>
      <c r="G20" s="3">
        <v>559.23</v>
      </c>
      <c r="H20" s="4">
        <v>0.25</v>
      </c>
      <c r="I20" t="s">
        <v>1131</v>
      </c>
      <c r="J20" s="3">
        <v>838.84500000000003</v>
      </c>
      <c r="K20" s="45">
        <f>SALES[[#This Row],[Quantity]]*SALES[[#This Row],[Unit_Price]]*SALES[[#This Row],[Discount]]</f>
        <v>279.61500000000001</v>
      </c>
      <c r="L20" s="46" t="str">
        <f>IF(SALES[Total_Amount]&gt;=1500,"High","Low")</f>
        <v>Low</v>
      </c>
      <c r="M20" s="46" t="str">
        <f t="shared" si="0"/>
        <v>Normal</v>
      </c>
      <c r="N20" s="46" t="str">
        <f t="shared" si="1"/>
        <v>Low Price</v>
      </c>
      <c r="O20" s="46" t="str">
        <f t="shared" si="2"/>
        <v>August</v>
      </c>
      <c r="P20" s="46">
        <f t="shared" si="3"/>
        <v>2024</v>
      </c>
      <c r="Q20" s="47" t="str">
        <f>_xlfn.CONCAT(SALES[[#This Row],[Sales_ID]]," [",SALES[[#This Row],[Quantity]],"]")</f>
        <v>SALE-18 [2]</v>
      </c>
      <c r="R20" s="54"/>
      <c r="S20" s="59" t="s">
        <v>3997</v>
      </c>
      <c r="T20" s="126">
        <f>AVERAGEIFS(J:J,I:I,"CREDIT CARD",F:F,"&gt;2")</f>
        <v>1567.4531847352027</v>
      </c>
      <c r="U20" s="60" t="s">
        <v>3986</v>
      </c>
    </row>
    <row r="21" spans="1:43" x14ac:dyDescent="0.3">
      <c r="A21" t="s">
        <v>1405</v>
      </c>
      <c r="B21" s="2">
        <v>45369</v>
      </c>
      <c r="C21" t="s">
        <v>1406</v>
      </c>
      <c r="D21" t="s">
        <v>1407</v>
      </c>
      <c r="E21" t="s">
        <v>1408</v>
      </c>
      <c r="F21">
        <v>4</v>
      </c>
      <c r="G21" s="3">
        <f>SALES[[#This Row],[Total_Amount]]/(SALES[[#This Row],[Quantity]]*(1-SALES[[#This Row],[Discount]]))</f>
        <v>464.18</v>
      </c>
      <c r="H21" s="4">
        <v>0.04</v>
      </c>
      <c r="I21" t="s">
        <v>1131</v>
      </c>
      <c r="J21" s="3">
        <v>1782.4512</v>
      </c>
      <c r="K21" s="45">
        <f>SALES[[#This Row],[Quantity]]*SALES[[#This Row],[Unit_Price]]*SALES[[#This Row],[Discount]]</f>
        <v>74.268799999999999</v>
      </c>
      <c r="L21" s="46" t="str">
        <f>IF(SALES[Total_Amount]&gt;=1500,"High","Low")</f>
        <v>High</v>
      </c>
      <c r="M21" s="46" t="str">
        <f t="shared" si="0"/>
        <v>High</v>
      </c>
      <c r="N21" s="46" t="str">
        <f t="shared" si="1"/>
        <v>Low Price</v>
      </c>
      <c r="O21" s="46" t="str">
        <f t="shared" si="2"/>
        <v>March</v>
      </c>
      <c r="P21" s="46">
        <f t="shared" si="3"/>
        <v>2024</v>
      </c>
      <c r="Q21" s="47" t="str">
        <f>_xlfn.CONCAT(SALES[[#This Row],[Sales_ID]]," [",SALES[[#This Row],[Quantity]],"]")</f>
        <v>SALE-19 [4]</v>
      </c>
      <c r="R21" s="54"/>
      <c r="S21" s="59"/>
      <c r="T21" s="126"/>
      <c r="U21" s="60"/>
    </row>
    <row r="22" spans="1:43" ht="15.6" x14ac:dyDescent="0.3">
      <c r="A22" t="s">
        <v>1409</v>
      </c>
      <c r="B22" s="2">
        <v>45843</v>
      </c>
      <c r="C22" t="s">
        <v>1410</v>
      </c>
      <c r="D22" t="s">
        <v>1411</v>
      </c>
      <c r="E22" t="s">
        <v>1344</v>
      </c>
      <c r="F22">
        <v>3</v>
      </c>
      <c r="G22" s="3">
        <v>986.04</v>
      </c>
      <c r="H22" s="4">
        <v>0.27</v>
      </c>
      <c r="I22" t="s">
        <v>1131</v>
      </c>
      <c r="J22" s="3">
        <v>2159.4276</v>
      </c>
      <c r="K22" s="45">
        <f>SALES[[#This Row],[Quantity]]*SALES[[#This Row],[Unit_Price]]*SALES[[#This Row],[Discount]]</f>
        <v>798.69240000000002</v>
      </c>
      <c r="L22" s="46" t="str">
        <f>IF(SALES[Total_Amount]&gt;=1500,"High","Low")</f>
        <v>High</v>
      </c>
      <c r="M22" s="46" t="str">
        <f t="shared" si="0"/>
        <v>Premium</v>
      </c>
      <c r="N22" s="46" t="str">
        <f t="shared" si="1"/>
        <v>High Price</v>
      </c>
      <c r="O22" s="46" t="str">
        <f t="shared" si="2"/>
        <v>July</v>
      </c>
      <c r="P22" s="46">
        <f t="shared" si="3"/>
        <v>2025</v>
      </c>
      <c r="Q22" s="47" t="str">
        <f>_xlfn.CONCAT(SALES[[#This Row],[Sales_ID]]," [",SALES[[#This Row],[Quantity]],"]")</f>
        <v>SALE-20 [3]</v>
      </c>
      <c r="S22" s="68" t="s">
        <v>4064</v>
      </c>
      <c r="T22" s="128" t="s">
        <v>4049</v>
      </c>
      <c r="U22" s="67" t="s">
        <v>3999</v>
      </c>
    </row>
    <row r="23" spans="1:43" x14ac:dyDescent="0.3">
      <c r="A23" t="s">
        <v>1412</v>
      </c>
      <c r="B23" s="2">
        <v>45447</v>
      </c>
      <c r="C23" t="s">
        <v>1413</v>
      </c>
      <c r="D23" t="s">
        <v>1414</v>
      </c>
      <c r="E23" t="s">
        <v>1415</v>
      </c>
      <c r="F23">
        <v>1</v>
      </c>
      <c r="G23" s="3">
        <v>589.55999999999995</v>
      </c>
      <c r="H23" s="4">
        <v>0.22</v>
      </c>
      <c r="I23" t="s">
        <v>3957</v>
      </c>
      <c r="J23" s="3">
        <v>459.85680000000002</v>
      </c>
      <c r="K23" s="45">
        <f>SALES[[#This Row],[Quantity]]*SALES[[#This Row],[Unit_Price]]*SALES[[#This Row],[Discount]]</f>
        <v>129.70319999999998</v>
      </c>
      <c r="L23" s="46" t="str">
        <f>IF(SALES[Total_Amount]&gt;=1500,"High","Low")</f>
        <v>Low</v>
      </c>
      <c r="M23" s="46" t="str">
        <f t="shared" si="0"/>
        <v>Normal</v>
      </c>
      <c r="N23" s="46" t="str">
        <f t="shared" si="1"/>
        <v>Low Price</v>
      </c>
      <c r="O23" s="46" t="str">
        <f t="shared" si="2"/>
        <v>June</v>
      </c>
      <c r="P23" s="46">
        <f t="shared" si="3"/>
        <v>2024</v>
      </c>
      <c r="Q23" s="47" t="str">
        <f>_xlfn.CONCAT(SALES[[#This Row],[Sales_ID]]," [",SALES[[#This Row],[Quantity]],"]")</f>
        <v>SALE-21 [1]</v>
      </c>
      <c r="S23" s="59" t="s">
        <v>4001</v>
      </c>
      <c r="T23" s="127" t="s">
        <v>3990</v>
      </c>
      <c r="U23" s="60" t="s">
        <v>4002</v>
      </c>
    </row>
    <row r="24" spans="1:43" x14ac:dyDescent="0.3">
      <c r="A24" t="s">
        <v>1416</v>
      </c>
      <c r="B24" s="2">
        <v>45394</v>
      </c>
      <c r="C24" t="s">
        <v>1417</v>
      </c>
      <c r="D24" t="s">
        <v>1418</v>
      </c>
      <c r="E24" t="s">
        <v>1419</v>
      </c>
      <c r="F24">
        <v>3</v>
      </c>
      <c r="G24" s="3">
        <v>979.42</v>
      </c>
      <c r="H24" s="4">
        <v>0.03</v>
      </c>
      <c r="I24" t="s">
        <v>3958</v>
      </c>
      <c r="J24" s="3">
        <v>2850.1122</v>
      </c>
      <c r="K24" s="45">
        <f>SALES[[#This Row],[Quantity]]*SALES[[#This Row],[Unit_Price]]*SALES[[#This Row],[Discount]]</f>
        <v>88.147799999999989</v>
      </c>
      <c r="L24" s="46" t="str">
        <f>IF(SALES[Total_Amount]&gt;=1500,"High","Low")</f>
        <v>High</v>
      </c>
      <c r="M24" s="46" t="str">
        <f t="shared" si="0"/>
        <v>Premium</v>
      </c>
      <c r="N24" s="46" t="str">
        <f t="shared" si="1"/>
        <v>Low Price</v>
      </c>
      <c r="O24" s="46" t="str">
        <f t="shared" si="2"/>
        <v>April</v>
      </c>
      <c r="P24" s="46">
        <f t="shared" si="3"/>
        <v>2024</v>
      </c>
      <c r="Q24" s="47" t="str">
        <f>_xlfn.CONCAT(SALES[[#This Row],[Sales_ID]]," [",SALES[[#This Row],[Quantity]],"]")</f>
        <v>SALE-22 [3]</v>
      </c>
      <c r="S24" s="59" t="s">
        <v>3991</v>
      </c>
      <c r="T24" s="127" t="s">
        <v>3992</v>
      </c>
      <c r="U24" s="60" t="s">
        <v>4010</v>
      </c>
    </row>
    <row r="25" spans="1:43" ht="15" thickBot="1" x14ac:dyDescent="0.35">
      <c r="A25" t="s">
        <v>1420</v>
      </c>
      <c r="B25" s="2">
        <v>45466</v>
      </c>
      <c r="C25" t="s">
        <v>1421</v>
      </c>
      <c r="D25" t="s">
        <v>1422</v>
      </c>
      <c r="E25" t="s">
        <v>1348</v>
      </c>
      <c r="F25">
        <v>1</v>
      </c>
      <c r="G25" s="3">
        <v>719.28</v>
      </c>
      <c r="H25" s="4">
        <v>0.08</v>
      </c>
      <c r="I25" t="s">
        <v>3957</v>
      </c>
      <c r="J25" s="3">
        <v>661.73760000000004</v>
      </c>
      <c r="K25" s="45">
        <f>SALES[[#This Row],[Quantity]]*SALES[[#This Row],[Unit_Price]]*SALES[[#This Row],[Discount]]</f>
        <v>57.542400000000001</v>
      </c>
      <c r="L25" s="46" t="str">
        <f>IF(SALES[Total_Amount]&gt;=1500,"High","Low")</f>
        <v>Low</v>
      </c>
      <c r="M25" s="46" t="str">
        <f t="shared" si="0"/>
        <v>Normal</v>
      </c>
      <c r="N25" s="46" t="str">
        <f t="shared" si="1"/>
        <v>Low Price</v>
      </c>
      <c r="O25" s="46" t="str">
        <f t="shared" si="2"/>
        <v>June</v>
      </c>
      <c r="P25" s="46">
        <f t="shared" si="3"/>
        <v>2024</v>
      </c>
      <c r="Q25" s="47" t="str">
        <f>_xlfn.CONCAT(SALES[[#This Row],[Sales_ID]]," [",SALES[[#This Row],[Quantity]],"]")</f>
        <v>SALE-23 [1]</v>
      </c>
      <c r="R25" s="52"/>
      <c r="S25" s="62" t="s">
        <v>3969</v>
      </c>
      <c r="T25" s="130" t="s">
        <v>3993</v>
      </c>
      <c r="U25" s="63" t="s">
        <v>4070</v>
      </c>
    </row>
    <row r="26" spans="1:43" ht="15" thickBot="1" x14ac:dyDescent="0.35">
      <c r="A26" t="s">
        <v>1423</v>
      </c>
      <c r="B26" s="2">
        <v>45908</v>
      </c>
      <c r="C26" t="s">
        <v>1424</v>
      </c>
      <c r="D26" t="s">
        <v>1425</v>
      </c>
      <c r="E26" t="s">
        <v>1426</v>
      </c>
      <c r="F26">
        <v>3</v>
      </c>
      <c r="G26" s="3">
        <v>77.599999999999994</v>
      </c>
      <c r="H26" s="4">
        <v>7.0000000000000007E-2</v>
      </c>
      <c r="I26" t="s">
        <v>3957</v>
      </c>
      <c r="J26" s="3">
        <v>216.50399999999999</v>
      </c>
      <c r="K26" s="45">
        <f>SALES[[#This Row],[Quantity]]*SALES[[#This Row],[Unit_Price]]*SALES[[#This Row],[Discount]]</f>
        <v>16.295999999999999</v>
      </c>
      <c r="L26" s="46" t="str">
        <f>IF(SALES[Total_Amount]&gt;=1500,"High","Low")</f>
        <v>Low</v>
      </c>
      <c r="M26" s="46" t="str">
        <f t="shared" si="0"/>
        <v>Normal</v>
      </c>
      <c r="N26" s="46" t="str">
        <f t="shared" si="1"/>
        <v>Low Price</v>
      </c>
      <c r="O26" s="46" t="str">
        <f t="shared" si="2"/>
        <v>September</v>
      </c>
      <c r="P26" s="46">
        <f t="shared" si="3"/>
        <v>2025</v>
      </c>
      <c r="Q26" s="47" t="str">
        <f>_xlfn.CONCAT(SALES[[#This Row],[Sales_ID]]," [",SALES[[#This Row],[Quantity]],"]")</f>
        <v>SALE-24 [3]</v>
      </c>
      <c r="S26" s="64"/>
      <c r="T26" s="131"/>
      <c r="U26" s="65"/>
    </row>
    <row r="27" spans="1:43" ht="15" thickTop="1" x14ac:dyDescent="0.3">
      <c r="A27" t="s">
        <v>1427</v>
      </c>
      <c r="B27" s="2">
        <v>45552</v>
      </c>
      <c r="C27" t="s">
        <v>1428</v>
      </c>
      <c r="D27" t="s">
        <v>1429</v>
      </c>
      <c r="E27" t="s">
        <v>1340</v>
      </c>
      <c r="F27">
        <v>4</v>
      </c>
      <c r="G27" s="3">
        <v>852.71</v>
      </c>
      <c r="H27" s="4">
        <v>0.14000000000000001</v>
      </c>
      <c r="I27" t="s">
        <v>3958</v>
      </c>
      <c r="J27" s="3">
        <v>2933.3224</v>
      </c>
      <c r="K27" s="45">
        <f>SALES[[#This Row],[Quantity]]*SALES[[#This Row],[Unit_Price]]*SALES[[#This Row],[Discount]]</f>
        <v>477.51760000000007</v>
      </c>
      <c r="L27" s="46" t="str">
        <f>IF(SALES[Total_Amount]&gt;=1500,"High","Low")</f>
        <v>High</v>
      </c>
      <c r="M27" s="46" t="str">
        <f t="shared" si="0"/>
        <v>Premium</v>
      </c>
      <c r="N27" s="46" t="str">
        <f t="shared" si="1"/>
        <v>Low Price</v>
      </c>
      <c r="O27" s="46" t="str">
        <f t="shared" si="2"/>
        <v>September</v>
      </c>
      <c r="P27" s="46">
        <f t="shared" si="3"/>
        <v>2024</v>
      </c>
      <c r="Q27" s="47" t="str">
        <f>_xlfn.CONCAT(SALES[[#This Row],[Sales_ID]]," [",SALES[[#This Row],[Quantity]],"]")</f>
        <v>SALE-25 [4]</v>
      </c>
      <c r="AO27"/>
      <c r="AP27"/>
      <c r="AQ27"/>
    </row>
    <row r="28" spans="1:43" x14ac:dyDescent="0.3">
      <c r="A28" t="s">
        <v>1430</v>
      </c>
      <c r="B28" s="2">
        <v>45294</v>
      </c>
      <c r="C28" t="s">
        <v>1431</v>
      </c>
      <c r="D28" t="s">
        <v>1432</v>
      </c>
      <c r="E28" t="s">
        <v>1348</v>
      </c>
      <c r="F28">
        <v>4</v>
      </c>
      <c r="G28" s="3">
        <v>156.16</v>
      </c>
      <c r="H28" s="4">
        <v>0.15</v>
      </c>
      <c r="I28" t="s">
        <v>3957</v>
      </c>
      <c r="J28" s="3">
        <v>599.65440000000001</v>
      </c>
      <c r="K28" s="45">
        <f>SALES[[#This Row],[Quantity]]*SALES[[#This Row],[Unit_Price]]*SALES[[#This Row],[Discount]]</f>
        <v>93.695999999999998</v>
      </c>
      <c r="L28" s="46" t="str">
        <f>IF(SALES[Total_Amount]&gt;=1500,"High","Low")</f>
        <v>Low</v>
      </c>
      <c r="M28" s="46" t="str">
        <f t="shared" si="0"/>
        <v>Normal</v>
      </c>
      <c r="N28" s="46" t="str">
        <f t="shared" si="1"/>
        <v>Low Price</v>
      </c>
      <c r="O28" s="46" t="str">
        <f t="shared" si="2"/>
        <v>January</v>
      </c>
      <c r="P28" s="46">
        <f t="shared" si="3"/>
        <v>2024</v>
      </c>
      <c r="Q28" s="47" t="str">
        <f>_xlfn.CONCAT(SALES[[#This Row],[Sales_ID]]," [",SALES[[#This Row],[Quantity]],"]")</f>
        <v>SALE-26 [4]</v>
      </c>
      <c r="AO28"/>
      <c r="AP28"/>
      <c r="AQ28"/>
    </row>
    <row r="29" spans="1:43" x14ac:dyDescent="0.3">
      <c r="A29" t="s">
        <v>1433</v>
      </c>
      <c r="B29" s="2">
        <v>45710</v>
      </c>
      <c r="C29" t="s">
        <v>1434</v>
      </c>
      <c r="D29" t="s">
        <v>1435</v>
      </c>
      <c r="E29" t="s">
        <v>1348</v>
      </c>
      <c r="F29">
        <v>3</v>
      </c>
      <c r="G29" s="3">
        <v>815.49</v>
      </c>
      <c r="H29" s="4">
        <v>0.17</v>
      </c>
      <c r="I29" t="s">
        <v>3957</v>
      </c>
      <c r="J29" s="3">
        <v>2030.5700999999999</v>
      </c>
      <c r="K29" s="45">
        <f>SALES[[#This Row],[Quantity]]*SALES[[#This Row],[Unit_Price]]*SALES[[#This Row],[Discount]]</f>
        <v>415.89990000000006</v>
      </c>
      <c r="L29" s="46" t="str">
        <f>IF(SALES[Total_Amount]&gt;=1500,"High","Low")</f>
        <v>High</v>
      </c>
      <c r="M29" s="46" t="str">
        <f t="shared" si="0"/>
        <v>Premium</v>
      </c>
      <c r="N29" s="46" t="str">
        <f t="shared" si="1"/>
        <v>High Price</v>
      </c>
      <c r="O29" s="46" t="str">
        <f t="shared" si="2"/>
        <v>February</v>
      </c>
      <c r="P29" s="46">
        <f t="shared" si="3"/>
        <v>2025</v>
      </c>
      <c r="Q29" s="47" t="str">
        <f>_xlfn.CONCAT(SALES[[#This Row],[Sales_ID]]," [",SALES[[#This Row],[Quantity]],"]")</f>
        <v>SALE-27 [3]</v>
      </c>
      <c r="AO29"/>
      <c r="AP29"/>
      <c r="AQ29"/>
    </row>
    <row r="30" spans="1:43" x14ac:dyDescent="0.3">
      <c r="A30" t="s">
        <v>1436</v>
      </c>
      <c r="B30" s="2">
        <v>45923</v>
      </c>
      <c r="C30" t="s">
        <v>1437</v>
      </c>
      <c r="D30" t="s">
        <v>1438</v>
      </c>
      <c r="E30" t="s">
        <v>1439</v>
      </c>
      <c r="F30">
        <v>2</v>
      </c>
      <c r="G30" s="3">
        <v>74.209999999999994</v>
      </c>
      <c r="H30" s="4">
        <v>0.11</v>
      </c>
      <c r="I30" t="s">
        <v>3958</v>
      </c>
      <c r="J30" s="3">
        <v>132.09379999999999</v>
      </c>
      <c r="K30" s="45">
        <f>SALES[[#This Row],[Quantity]]*SALES[[#This Row],[Unit_Price]]*SALES[[#This Row],[Discount]]</f>
        <v>16.3262</v>
      </c>
      <c r="L30" s="46" t="str">
        <f>IF(SALES[Total_Amount]&gt;=1500,"High","Low")</f>
        <v>Low</v>
      </c>
      <c r="M30" s="46" t="str">
        <f t="shared" si="0"/>
        <v>Normal</v>
      </c>
      <c r="N30" s="46" t="str">
        <f t="shared" si="1"/>
        <v>Low Price</v>
      </c>
      <c r="O30" s="46" t="str">
        <f t="shared" si="2"/>
        <v>September</v>
      </c>
      <c r="P30" s="46">
        <f t="shared" si="3"/>
        <v>2025</v>
      </c>
      <c r="Q30" s="47" t="str">
        <f>_xlfn.CONCAT(SALES[[#This Row],[Sales_ID]]," [",SALES[[#This Row],[Quantity]],"]")</f>
        <v>SALE-28 [2]</v>
      </c>
      <c r="AO30"/>
      <c r="AP30"/>
      <c r="AQ30"/>
    </row>
    <row r="31" spans="1:43" x14ac:dyDescent="0.3">
      <c r="A31" t="s">
        <v>1440</v>
      </c>
      <c r="B31" s="2">
        <v>45302</v>
      </c>
      <c r="C31" t="s">
        <v>1390</v>
      </c>
      <c r="D31" t="s">
        <v>1369</v>
      </c>
      <c r="E31" t="s">
        <v>1340</v>
      </c>
      <c r="F31">
        <v>2</v>
      </c>
      <c r="G31" s="3">
        <v>451.67</v>
      </c>
      <c r="H31" s="4">
        <v>0.15</v>
      </c>
      <c r="I31" t="s">
        <v>3957</v>
      </c>
      <c r="J31" s="3">
        <v>1535.6780000000001</v>
      </c>
      <c r="K31" s="45">
        <f>SALES[[#This Row],[Quantity]]*SALES[[#This Row],[Unit_Price]]*SALES[[#This Row],[Discount]]</f>
        <v>135.501</v>
      </c>
      <c r="L31" s="46" t="str">
        <f>IF(SALES[Total_Amount]&gt;=1500,"High","Low")</f>
        <v>High</v>
      </c>
      <c r="M31" s="46" t="str">
        <f t="shared" si="0"/>
        <v>High</v>
      </c>
      <c r="N31" s="46" t="str">
        <f t="shared" si="1"/>
        <v>Low Price</v>
      </c>
      <c r="O31" s="46" t="str">
        <f t="shared" si="2"/>
        <v>January</v>
      </c>
      <c r="P31" s="46">
        <f t="shared" si="3"/>
        <v>2024</v>
      </c>
      <c r="Q31" s="47" t="str">
        <f>_xlfn.CONCAT(SALES[[#This Row],[Sales_ID]]," [",SALES[[#This Row],[Quantity]],"]")</f>
        <v>SALE-29 [2]</v>
      </c>
      <c r="AO31"/>
      <c r="AP31"/>
      <c r="AQ31"/>
    </row>
    <row r="32" spans="1:43" x14ac:dyDescent="0.3">
      <c r="A32" t="s">
        <v>1441</v>
      </c>
      <c r="B32" s="2">
        <v>45217</v>
      </c>
      <c r="C32" t="s">
        <v>1442</v>
      </c>
      <c r="D32" t="s">
        <v>1429</v>
      </c>
      <c r="E32" t="s">
        <v>1399</v>
      </c>
      <c r="F32">
        <v>1</v>
      </c>
      <c r="G32" s="3">
        <v>429.38</v>
      </c>
      <c r="H32" s="4">
        <v>0.13</v>
      </c>
      <c r="I32" t="s">
        <v>3958</v>
      </c>
      <c r="J32" s="3">
        <v>373.56060000000002</v>
      </c>
      <c r="K32" s="45">
        <f>SALES[[#This Row],[Quantity]]*SALES[[#This Row],[Unit_Price]]*SALES[[#This Row],[Discount]]</f>
        <v>55.819400000000002</v>
      </c>
      <c r="L32" s="46" t="str">
        <f>IF(SALES[Total_Amount]&gt;=1500,"High","Low")</f>
        <v>Low</v>
      </c>
      <c r="M32" s="46" t="str">
        <f t="shared" si="0"/>
        <v>Normal</v>
      </c>
      <c r="N32" s="46" t="str">
        <f t="shared" si="1"/>
        <v>Low Price</v>
      </c>
      <c r="O32" s="46" t="str">
        <f t="shared" si="2"/>
        <v>October</v>
      </c>
      <c r="P32" s="46">
        <f t="shared" si="3"/>
        <v>2023</v>
      </c>
      <c r="Q32" s="47" t="str">
        <f>_xlfn.CONCAT(SALES[[#This Row],[Sales_ID]]," [",SALES[[#This Row],[Quantity]],"]")</f>
        <v>SALE-30 [1]</v>
      </c>
      <c r="AO32"/>
      <c r="AP32"/>
      <c r="AQ32"/>
    </row>
    <row r="33" spans="1:43" x14ac:dyDescent="0.3">
      <c r="A33" t="s">
        <v>1443</v>
      </c>
      <c r="B33" s="2">
        <v>45593</v>
      </c>
      <c r="C33" t="s">
        <v>1444</v>
      </c>
      <c r="D33" t="s">
        <v>1445</v>
      </c>
      <c r="E33" t="s">
        <v>1446</v>
      </c>
      <c r="F33">
        <v>2</v>
      </c>
      <c r="G33" s="3">
        <v>148.96</v>
      </c>
      <c r="H33" s="4">
        <v>0.03</v>
      </c>
      <c r="I33" t="s">
        <v>1131</v>
      </c>
      <c r="J33" s="3">
        <v>288.98239999999998</v>
      </c>
      <c r="K33" s="45">
        <f>SALES[[#This Row],[Quantity]]*SALES[[#This Row],[Unit_Price]]*SALES[[#This Row],[Discount]]</f>
        <v>8.9375999999999998</v>
      </c>
      <c r="L33" s="46" t="str">
        <f>IF(SALES[Total_Amount]&gt;=1500,"High","Low")</f>
        <v>Low</v>
      </c>
      <c r="M33" s="46" t="str">
        <f t="shared" si="0"/>
        <v>Normal</v>
      </c>
      <c r="N33" s="46" t="str">
        <f t="shared" si="1"/>
        <v>Low Price</v>
      </c>
      <c r="O33" s="46" t="str">
        <f t="shared" si="2"/>
        <v>October</v>
      </c>
      <c r="P33" s="46">
        <f t="shared" si="3"/>
        <v>2024</v>
      </c>
      <c r="Q33" s="47" t="str">
        <f>_xlfn.CONCAT(SALES[[#This Row],[Sales_ID]]," [",SALES[[#This Row],[Quantity]],"]")</f>
        <v>SALE-31 [2]</v>
      </c>
      <c r="AO33"/>
      <c r="AP33"/>
      <c r="AQ33"/>
    </row>
    <row r="34" spans="1:43" x14ac:dyDescent="0.3">
      <c r="A34" t="s">
        <v>1447</v>
      </c>
      <c r="B34" s="2">
        <v>45597</v>
      </c>
      <c r="C34" t="s">
        <v>1448</v>
      </c>
      <c r="D34" t="s">
        <v>1449</v>
      </c>
      <c r="E34" t="s">
        <v>1348</v>
      </c>
      <c r="F34">
        <v>4</v>
      </c>
      <c r="G34" s="3">
        <v>313.83</v>
      </c>
      <c r="H34" s="4">
        <v>0.08</v>
      </c>
      <c r="I34" t="s">
        <v>3957</v>
      </c>
      <c r="J34" s="3">
        <v>1154.8943999999999</v>
      </c>
      <c r="K34" s="45">
        <f>SALES[[#This Row],[Quantity]]*SALES[[#This Row],[Unit_Price]]*SALES[[#This Row],[Discount]]</f>
        <v>100.4256</v>
      </c>
      <c r="L34" s="46" t="str">
        <f>IF(SALES[Total_Amount]&gt;=1500,"High","Low")</f>
        <v>Low</v>
      </c>
      <c r="M34" s="46" t="str">
        <f t="shared" si="0"/>
        <v>High</v>
      </c>
      <c r="N34" s="46" t="str">
        <f t="shared" si="1"/>
        <v>Low Price</v>
      </c>
      <c r="O34" s="46" t="str">
        <f t="shared" si="2"/>
        <v>November</v>
      </c>
      <c r="P34" s="46">
        <f t="shared" si="3"/>
        <v>2024</v>
      </c>
      <c r="Q34" s="47" t="str">
        <f>_xlfn.CONCAT(SALES[[#This Row],[Sales_ID]]," [",SALES[[#This Row],[Quantity]],"]")</f>
        <v>SALE-32 [4]</v>
      </c>
      <c r="AO34"/>
      <c r="AP34"/>
      <c r="AQ34"/>
    </row>
    <row r="35" spans="1:43" x14ac:dyDescent="0.3">
      <c r="A35" t="s">
        <v>1450</v>
      </c>
      <c r="B35" s="2">
        <v>45620</v>
      </c>
      <c r="C35" t="s">
        <v>1451</v>
      </c>
      <c r="D35" t="s">
        <v>1422</v>
      </c>
      <c r="E35" t="s">
        <v>1426</v>
      </c>
      <c r="F35">
        <v>2</v>
      </c>
      <c r="G35" s="3">
        <v>717.31</v>
      </c>
      <c r="H35" s="4">
        <v>0.15</v>
      </c>
      <c r="I35" t="s">
        <v>3957</v>
      </c>
      <c r="J35" s="3">
        <v>1219.4269999999999</v>
      </c>
      <c r="K35" s="45">
        <f>SALES[[#This Row],[Quantity]]*SALES[[#This Row],[Unit_Price]]*SALES[[#This Row],[Discount]]</f>
        <v>215.19299999999998</v>
      </c>
      <c r="L35" s="46" t="str">
        <f>IF(SALES[Total_Amount]&gt;=1500,"High","Low")</f>
        <v>Low</v>
      </c>
      <c r="M35" s="46" t="str">
        <f t="shared" si="0"/>
        <v>High</v>
      </c>
      <c r="N35" s="46" t="str">
        <f t="shared" si="1"/>
        <v>Low Price</v>
      </c>
      <c r="O35" s="46" t="str">
        <f t="shared" si="2"/>
        <v>November</v>
      </c>
      <c r="P35" s="46">
        <f t="shared" si="3"/>
        <v>2024</v>
      </c>
      <c r="Q35" s="47" t="str">
        <f>_xlfn.CONCAT(SALES[[#This Row],[Sales_ID]]," [",SALES[[#This Row],[Quantity]],"]")</f>
        <v>SALE-33 [2]</v>
      </c>
      <c r="AO35"/>
      <c r="AP35"/>
      <c r="AQ35"/>
    </row>
    <row r="36" spans="1:43" x14ac:dyDescent="0.3">
      <c r="A36" t="s">
        <v>1452</v>
      </c>
      <c r="B36" s="2">
        <v>45215</v>
      </c>
      <c r="C36" t="s">
        <v>1453</v>
      </c>
      <c r="D36" t="s">
        <v>1454</v>
      </c>
      <c r="E36" t="s">
        <v>1381</v>
      </c>
      <c r="F36">
        <v>2</v>
      </c>
      <c r="G36" s="3">
        <v>873.22</v>
      </c>
      <c r="H36" s="4">
        <v>0.18</v>
      </c>
      <c r="I36" t="s">
        <v>3957</v>
      </c>
      <c r="J36" s="3">
        <v>2148.1212</v>
      </c>
      <c r="K36" s="45">
        <f>SALES[[#This Row],[Quantity]]*SALES[[#This Row],[Unit_Price]]*SALES[[#This Row],[Discount]]</f>
        <v>314.35919999999999</v>
      </c>
      <c r="L36" s="46" t="str">
        <f>IF(SALES[Total_Amount]&gt;=1500,"High","Low")</f>
        <v>High</v>
      </c>
      <c r="M36" s="46" t="str">
        <f t="shared" si="0"/>
        <v>Premium</v>
      </c>
      <c r="N36" s="46" t="str">
        <f t="shared" si="1"/>
        <v>High Price</v>
      </c>
      <c r="O36" s="46" t="str">
        <f t="shared" si="2"/>
        <v>October</v>
      </c>
      <c r="P36" s="46">
        <f t="shared" si="3"/>
        <v>2023</v>
      </c>
      <c r="Q36" s="47" t="str">
        <f>_xlfn.CONCAT(SALES[[#This Row],[Sales_ID]]," [",SALES[[#This Row],[Quantity]],"]")</f>
        <v>SALE-34 [2]</v>
      </c>
      <c r="AO36"/>
      <c r="AP36"/>
      <c r="AQ36"/>
    </row>
    <row r="37" spans="1:43" x14ac:dyDescent="0.3">
      <c r="A37" t="s">
        <v>1455</v>
      </c>
      <c r="B37" s="2">
        <v>45878</v>
      </c>
      <c r="C37" t="s">
        <v>1456</v>
      </c>
      <c r="D37" t="s">
        <v>1457</v>
      </c>
      <c r="E37" t="s">
        <v>1340</v>
      </c>
      <c r="F37">
        <v>4</v>
      </c>
      <c r="G37" s="3">
        <v>109.36</v>
      </c>
      <c r="H37" s="4">
        <v>0.19</v>
      </c>
      <c r="I37" t="s">
        <v>1131</v>
      </c>
      <c r="J37" s="3">
        <v>354.32639999999998</v>
      </c>
      <c r="K37" s="45">
        <f>SALES[[#This Row],[Quantity]]*SALES[[#This Row],[Unit_Price]]*SALES[[#This Row],[Discount]]</f>
        <v>83.113600000000005</v>
      </c>
      <c r="L37" s="46" t="str">
        <f>IF(SALES[Total_Amount]&gt;=1500,"High","Low")</f>
        <v>Low</v>
      </c>
      <c r="M37" s="46" t="str">
        <f t="shared" si="0"/>
        <v>Normal</v>
      </c>
      <c r="N37" s="46" t="str">
        <f t="shared" si="1"/>
        <v>Low Price</v>
      </c>
      <c r="O37" s="46" t="str">
        <f t="shared" si="2"/>
        <v>August</v>
      </c>
      <c r="P37" s="46">
        <f t="shared" si="3"/>
        <v>2025</v>
      </c>
      <c r="Q37" s="47" t="str">
        <f>_xlfn.CONCAT(SALES[[#This Row],[Sales_ID]]," [",SALES[[#This Row],[Quantity]],"]")</f>
        <v>SALE-35 [4]</v>
      </c>
      <c r="R37" s="54"/>
    </row>
    <row r="38" spans="1:43" x14ac:dyDescent="0.3">
      <c r="A38" t="s">
        <v>1458</v>
      </c>
      <c r="B38" s="2">
        <v>45635</v>
      </c>
      <c r="C38" t="s">
        <v>1459</v>
      </c>
      <c r="D38" t="s">
        <v>1429</v>
      </c>
      <c r="E38" t="s">
        <v>1359</v>
      </c>
      <c r="F38">
        <v>3</v>
      </c>
      <c r="G38" s="3">
        <v>559.52</v>
      </c>
      <c r="H38" s="4">
        <v>0.16</v>
      </c>
      <c r="I38" t="s">
        <v>3958</v>
      </c>
      <c r="J38" s="3">
        <v>1409.9903999999999</v>
      </c>
      <c r="K38" s="45">
        <f>SALES[[#This Row],[Quantity]]*SALES[[#This Row],[Unit_Price]]*SALES[[#This Row],[Discount]]</f>
        <v>268.56959999999998</v>
      </c>
      <c r="L38" s="46" t="str">
        <f>IF(SALES[Total_Amount]&gt;=1500,"High","Low")</f>
        <v>Low</v>
      </c>
      <c r="M38" s="46" t="str">
        <f t="shared" si="0"/>
        <v>High</v>
      </c>
      <c r="N38" s="46" t="str">
        <f t="shared" si="1"/>
        <v>High Price</v>
      </c>
      <c r="O38" s="46" t="str">
        <f t="shared" si="2"/>
        <v>December</v>
      </c>
      <c r="P38" s="46">
        <f t="shared" si="3"/>
        <v>2024</v>
      </c>
      <c r="Q38" s="47" t="str">
        <f>_xlfn.CONCAT(SALES[[#This Row],[Sales_ID]]," [",SALES[[#This Row],[Quantity]],"]")</f>
        <v>SALE-36 [3]</v>
      </c>
    </row>
    <row r="39" spans="1:43" x14ac:dyDescent="0.3">
      <c r="A39" t="s">
        <v>1460</v>
      </c>
      <c r="B39" s="2">
        <v>45329</v>
      </c>
      <c r="C39" t="s">
        <v>1461</v>
      </c>
      <c r="D39" t="s">
        <v>1462</v>
      </c>
      <c r="E39" t="s">
        <v>1344</v>
      </c>
      <c r="F39">
        <v>3</v>
      </c>
      <c r="G39" s="3">
        <v>121.76</v>
      </c>
      <c r="H39" s="4">
        <v>0.27</v>
      </c>
      <c r="I39" t="s">
        <v>3958</v>
      </c>
      <c r="J39" s="3">
        <v>266.65440000000001</v>
      </c>
      <c r="K39" s="45">
        <f>SALES[[#This Row],[Quantity]]*SALES[[#This Row],[Unit_Price]]*SALES[[#This Row],[Discount]]</f>
        <v>98.62560000000002</v>
      </c>
      <c r="L39" s="46" t="str">
        <f>IF(SALES[Total_Amount]&gt;=1500,"High","Low")</f>
        <v>Low</v>
      </c>
      <c r="M39" s="46" t="str">
        <f t="shared" si="0"/>
        <v>Normal</v>
      </c>
      <c r="N39" s="46" t="str">
        <f t="shared" si="1"/>
        <v>Low Price</v>
      </c>
      <c r="O39" s="46" t="str">
        <f t="shared" si="2"/>
        <v>February</v>
      </c>
      <c r="P39" s="46">
        <f t="shared" si="3"/>
        <v>2024</v>
      </c>
      <c r="Q39" s="47" t="str">
        <f>_xlfn.CONCAT(SALES[[#This Row],[Sales_ID]]," [",SALES[[#This Row],[Quantity]],"]")</f>
        <v>SALE-37 [3]</v>
      </c>
      <c r="R39" s="54"/>
    </row>
    <row r="40" spans="1:43" x14ac:dyDescent="0.3">
      <c r="A40" t="s">
        <v>1463</v>
      </c>
      <c r="B40" s="2">
        <v>45378</v>
      </c>
      <c r="C40" t="s">
        <v>1464</v>
      </c>
      <c r="D40" t="s">
        <v>1372</v>
      </c>
      <c r="E40" t="s">
        <v>1408</v>
      </c>
      <c r="F40">
        <v>4</v>
      </c>
      <c r="G40" s="3">
        <v>735.32</v>
      </c>
      <c r="H40" s="4">
        <v>0.06</v>
      </c>
      <c r="I40" t="s">
        <v>1131</v>
      </c>
      <c r="J40" s="3">
        <v>2764.8031999999998</v>
      </c>
      <c r="K40" s="45">
        <f>SALES[[#This Row],[Quantity]]*SALES[[#This Row],[Unit_Price]]*SALES[[#This Row],[Discount]]</f>
        <v>176.4768</v>
      </c>
      <c r="L40" s="46" t="str">
        <f>IF(SALES[Total_Amount]&gt;=1500,"High","Low")</f>
        <v>High</v>
      </c>
      <c r="M40" s="46" t="str">
        <f t="shared" si="0"/>
        <v>Premium</v>
      </c>
      <c r="N40" s="46" t="str">
        <f t="shared" si="1"/>
        <v>Low Price</v>
      </c>
      <c r="O40" s="46" t="str">
        <f t="shared" si="2"/>
        <v>March</v>
      </c>
      <c r="P40" s="46">
        <f t="shared" si="3"/>
        <v>2024</v>
      </c>
      <c r="Q40" s="47" t="str">
        <f>_xlfn.CONCAT(SALES[[#This Row],[Sales_ID]]," [",SALES[[#This Row],[Quantity]],"]")</f>
        <v>SALE-38 [4]</v>
      </c>
      <c r="R40" s="54"/>
    </row>
    <row r="41" spans="1:43" x14ac:dyDescent="0.3">
      <c r="A41" t="s">
        <v>1465</v>
      </c>
      <c r="B41" s="2">
        <v>45264</v>
      </c>
      <c r="C41" t="s">
        <v>1466</v>
      </c>
      <c r="D41" t="s">
        <v>1467</v>
      </c>
      <c r="E41" t="s">
        <v>1340</v>
      </c>
      <c r="F41">
        <v>2</v>
      </c>
      <c r="G41" s="3">
        <v>600.73</v>
      </c>
      <c r="H41" s="4">
        <v>0.08</v>
      </c>
      <c r="I41" t="s">
        <v>3957</v>
      </c>
      <c r="J41" s="3">
        <v>1105.3432</v>
      </c>
      <c r="K41" s="45">
        <f>SALES[[#This Row],[Quantity]]*SALES[[#This Row],[Unit_Price]]*SALES[[#This Row],[Discount]]</f>
        <v>96.116800000000012</v>
      </c>
      <c r="L41" s="46" t="str">
        <f>IF(SALES[Total_Amount]&gt;=1500,"High","Low")</f>
        <v>Low</v>
      </c>
      <c r="M41" s="46" t="str">
        <f t="shared" si="0"/>
        <v>High</v>
      </c>
      <c r="N41" s="46" t="str">
        <f t="shared" si="1"/>
        <v>Low Price</v>
      </c>
      <c r="O41" s="46" t="str">
        <f t="shared" si="2"/>
        <v>December</v>
      </c>
      <c r="P41" s="46">
        <f t="shared" si="3"/>
        <v>2023</v>
      </c>
      <c r="Q41" s="47" t="str">
        <f>_xlfn.CONCAT(SALES[[#This Row],[Sales_ID]]," [",SALES[[#This Row],[Quantity]],"]")</f>
        <v>SALE-39 [2]</v>
      </c>
      <c r="R41" s="52"/>
    </row>
    <row r="42" spans="1:43" x14ac:dyDescent="0.3">
      <c r="A42" t="s">
        <v>1468</v>
      </c>
      <c r="B42" s="2">
        <v>45486</v>
      </c>
      <c r="C42" t="s">
        <v>1469</v>
      </c>
      <c r="D42" t="s">
        <v>1470</v>
      </c>
      <c r="E42" t="s">
        <v>1399</v>
      </c>
      <c r="F42">
        <v>2</v>
      </c>
      <c r="G42" s="3">
        <v>873.86</v>
      </c>
      <c r="H42" s="4">
        <v>7.0000000000000007E-2</v>
      </c>
      <c r="I42" t="s">
        <v>1131</v>
      </c>
      <c r="J42" s="3">
        <v>1625.3796</v>
      </c>
      <c r="K42" s="45">
        <f>SALES[[#This Row],[Quantity]]*SALES[[#This Row],[Unit_Price]]*SALES[[#This Row],[Discount]]</f>
        <v>122.34040000000002</v>
      </c>
      <c r="L42" s="46" t="str">
        <f>IF(SALES[Total_Amount]&gt;=1500,"High","Low")</f>
        <v>High</v>
      </c>
      <c r="M42" s="46" t="str">
        <f t="shared" si="0"/>
        <v>High</v>
      </c>
      <c r="N42" s="46" t="str">
        <f t="shared" si="1"/>
        <v>Low Price</v>
      </c>
      <c r="O42" s="46" t="str">
        <f t="shared" si="2"/>
        <v>July</v>
      </c>
      <c r="P42" s="46">
        <f t="shared" si="3"/>
        <v>2024</v>
      </c>
      <c r="Q42" s="47" t="str">
        <f>_xlfn.CONCAT(SALES[[#This Row],[Sales_ID]]," [",SALES[[#This Row],[Quantity]],"]")</f>
        <v>SALE-40 [2]</v>
      </c>
      <c r="R42" s="52"/>
    </row>
    <row r="43" spans="1:43" x14ac:dyDescent="0.3">
      <c r="A43" t="s">
        <v>1471</v>
      </c>
      <c r="B43" s="2">
        <v>45241</v>
      </c>
      <c r="C43" t="s">
        <v>1472</v>
      </c>
      <c r="D43" t="s">
        <v>1473</v>
      </c>
      <c r="E43" t="s">
        <v>1348</v>
      </c>
      <c r="F43">
        <v>3</v>
      </c>
      <c r="G43" s="3">
        <v>342.47</v>
      </c>
      <c r="H43" s="4">
        <v>0.08</v>
      </c>
      <c r="I43" t="s">
        <v>3958</v>
      </c>
      <c r="J43" s="3">
        <v>945.21720000000016</v>
      </c>
      <c r="K43" s="45">
        <f>SALES[[#This Row],[Quantity]]*SALES[[#This Row],[Unit_Price]]*SALES[[#This Row],[Discount]]</f>
        <v>82.192800000000005</v>
      </c>
      <c r="L43" s="46" t="str">
        <f>IF(SALES[Total_Amount]&gt;=1500,"High","Low")</f>
        <v>Low</v>
      </c>
      <c r="M43" s="46" t="str">
        <f t="shared" si="0"/>
        <v>Normal</v>
      </c>
      <c r="N43" s="46" t="str">
        <f t="shared" si="1"/>
        <v>Low Price</v>
      </c>
      <c r="O43" s="46" t="str">
        <f t="shared" si="2"/>
        <v>November</v>
      </c>
      <c r="P43" s="46">
        <f t="shared" si="3"/>
        <v>2023</v>
      </c>
      <c r="Q43" s="47" t="str">
        <f>_xlfn.CONCAT(SALES[[#This Row],[Sales_ID]]," [",SALES[[#This Row],[Quantity]],"]")</f>
        <v>SALE-41 [3]</v>
      </c>
      <c r="R43" s="52"/>
    </row>
    <row r="44" spans="1:43" x14ac:dyDescent="0.3">
      <c r="A44" t="s">
        <v>1474</v>
      </c>
      <c r="B44" s="2">
        <v>45649</v>
      </c>
      <c r="C44" t="s">
        <v>1475</v>
      </c>
      <c r="D44" t="s">
        <v>1476</v>
      </c>
      <c r="E44" t="s">
        <v>1395</v>
      </c>
      <c r="F44">
        <v>2</v>
      </c>
      <c r="G44" s="3">
        <v>915.15</v>
      </c>
      <c r="H44" s="4">
        <v>0.16</v>
      </c>
      <c r="I44" t="s">
        <v>3958</v>
      </c>
      <c r="J44" s="3">
        <v>1537.452</v>
      </c>
      <c r="K44" s="45">
        <f>SALES[[#This Row],[Quantity]]*SALES[[#This Row],[Unit_Price]]*SALES[[#This Row],[Discount]]</f>
        <v>292.84800000000001</v>
      </c>
      <c r="L44" s="46" t="str">
        <f>IF(SALES[Total_Amount]&gt;=1500,"High","Low")</f>
        <v>High</v>
      </c>
      <c r="M44" s="46" t="str">
        <f t="shared" si="0"/>
        <v>High</v>
      </c>
      <c r="N44" s="46" t="str">
        <f t="shared" si="1"/>
        <v>High Price</v>
      </c>
      <c r="O44" s="46" t="str">
        <f t="shared" si="2"/>
        <v>December</v>
      </c>
      <c r="P44" s="46">
        <f t="shared" si="3"/>
        <v>2024</v>
      </c>
      <c r="Q44" s="47" t="str">
        <f>_xlfn.CONCAT(SALES[[#This Row],[Sales_ID]]," [",SALES[[#This Row],[Quantity]],"]")</f>
        <v>SALE-42 [2]</v>
      </c>
      <c r="R44" s="52"/>
    </row>
    <row r="45" spans="1:43" x14ac:dyDescent="0.3">
      <c r="A45" t="s">
        <v>1477</v>
      </c>
      <c r="B45" s="2">
        <v>45677</v>
      </c>
      <c r="C45" t="s">
        <v>1478</v>
      </c>
      <c r="D45" t="s">
        <v>1372</v>
      </c>
      <c r="E45" t="s">
        <v>1344</v>
      </c>
      <c r="F45">
        <v>2</v>
      </c>
      <c r="G45" s="3">
        <v>863.11</v>
      </c>
      <c r="H45" s="4">
        <v>0.28000000000000003</v>
      </c>
      <c r="I45" t="s">
        <v>3958</v>
      </c>
      <c r="J45" s="3">
        <v>1864.3176000000001</v>
      </c>
      <c r="K45" s="45">
        <f>SALES[[#This Row],[Quantity]]*SALES[[#This Row],[Unit_Price]]*SALES[[#This Row],[Discount]]</f>
        <v>483.34160000000003</v>
      </c>
      <c r="L45" s="46" t="str">
        <f>IF(SALES[Total_Amount]&gt;=1500,"High","Low")</f>
        <v>High</v>
      </c>
      <c r="M45" s="46" t="str">
        <f t="shared" si="0"/>
        <v>High</v>
      </c>
      <c r="N45" s="46" t="str">
        <f t="shared" si="1"/>
        <v>High Price</v>
      </c>
      <c r="O45" s="46" t="str">
        <f t="shared" si="2"/>
        <v>January</v>
      </c>
      <c r="P45" s="46">
        <f t="shared" si="3"/>
        <v>2025</v>
      </c>
      <c r="Q45" s="47" t="str">
        <f>_xlfn.CONCAT(SALES[[#This Row],[Sales_ID]]," [",SALES[[#This Row],[Quantity]],"]")</f>
        <v>SALE-43 [2]</v>
      </c>
      <c r="R45" s="54"/>
    </row>
    <row r="46" spans="1:43" x14ac:dyDescent="0.3">
      <c r="A46" t="s">
        <v>1479</v>
      </c>
      <c r="B46" s="2">
        <v>45538</v>
      </c>
      <c r="C46" t="s">
        <v>1480</v>
      </c>
      <c r="D46" t="s">
        <v>1414</v>
      </c>
      <c r="E46" t="s">
        <v>1446</v>
      </c>
      <c r="F46">
        <v>2</v>
      </c>
      <c r="G46" s="3">
        <v>209.32</v>
      </c>
      <c r="H46" s="4">
        <v>0.23</v>
      </c>
      <c r="I46" t="s">
        <v>1131</v>
      </c>
      <c r="J46" s="3">
        <v>322.3528</v>
      </c>
      <c r="K46" s="45">
        <f>SALES[[#This Row],[Quantity]]*SALES[[#This Row],[Unit_Price]]*SALES[[#This Row],[Discount]]</f>
        <v>96.287199999999999</v>
      </c>
      <c r="L46" s="46" t="str">
        <f>IF(SALES[Total_Amount]&gt;=1500,"High","Low")</f>
        <v>Low</v>
      </c>
      <c r="M46" s="46" t="str">
        <f t="shared" si="0"/>
        <v>Normal</v>
      </c>
      <c r="N46" s="46" t="str">
        <f t="shared" si="1"/>
        <v>Low Price</v>
      </c>
      <c r="O46" s="46" t="str">
        <f t="shared" si="2"/>
        <v>September</v>
      </c>
      <c r="P46" s="46">
        <f t="shared" si="3"/>
        <v>2024</v>
      </c>
      <c r="Q46" s="47" t="str">
        <f>_xlfn.CONCAT(SALES[[#This Row],[Sales_ID]]," [",SALES[[#This Row],[Quantity]],"]")</f>
        <v>SALE-44 [2]</v>
      </c>
      <c r="R46" s="55"/>
    </row>
    <row r="47" spans="1:43" x14ac:dyDescent="0.3">
      <c r="A47" t="s">
        <v>1481</v>
      </c>
      <c r="B47" s="2">
        <v>45606</v>
      </c>
      <c r="C47" t="s">
        <v>1482</v>
      </c>
      <c r="D47" t="s">
        <v>1354</v>
      </c>
      <c r="E47" t="s">
        <v>1348</v>
      </c>
      <c r="F47">
        <v>4</v>
      </c>
      <c r="G47" s="3">
        <v>288.60000000000002</v>
      </c>
      <c r="H47" s="4">
        <v>0.09</v>
      </c>
      <c r="I47" t="s">
        <v>3958</v>
      </c>
      <c r="J47" s="3">
        <v>1050.5039999999999</v>
      </c>
      <c r="K47" s="45">
        <f>SALES[[#This Row],[Quantity]]*SALES[[#This Row],[Unit_Price]]*SALES[[#This Row],[Discount]]</f>
        <v>103.896</v>
      </c>
      <c r="L47" s="46" t="str">
        <f>IF(SALES[Total_Amount]&gt;=1500,"High","Low")</f>
        <v>Low</v>
      </c>
      <c r="M47" s="46" t="str">
        <f t="shared" si="0"/>
        <v>High</v>
      </c>
      <c r="N47" s="46" t="str">
        <f t="shared" si="1"/>
        <v>Low Price</v>
      </c>
      <c r="O47" s="46" t="str">
        <f t="shared" si="2"/>
        <v>November</v>
      </c>
      <c r="P47" s="46">
        <f t="shared" si="3"/>
        <v>2024</v>
      </c>
      <c r="Q47" s="47" t="str">
        <f>_xlfn.CONCAT(SALES[[#This Row],[Sales_ID]]," [",SALES[[#This Row],[Quantity]],"]")</f>
        <v>SALE-45 [4]</v>
      </c>
      <c r="R47" s="54"/>
    </row>
    <row r="48" spans="1:43" x14ac:dyDescent="0.3">
      <c r="A48" t="s">
        <v>1483</v>
      </c>
      <c r="B48" s="2">
        <v>45570</v>
      </c>
      <c r="C48" t="s">
        <v>1484</v>
      </c>
      <c r="D48" t="s">
        <v>1485</v>
      </c>
      <c r="E48" t="s">
        <v>1388</v>
      </c>
      <c r="F48">
        <v>1</v>
      </c>
      <c r="G48" s="3">
        <v>418.69</v>
      </c>
      <c r="H48" s="4">
        <v>0.06</v>
      </c>
      <c r="I48" t="s">
        <v>3958</v>
      </c>
      <c r="J48" s="3">
        <v>393.5686</v>
      </c>
      <c r="K48" s="45">
        <f>SALES[[#This Row],[Quantity]]*SALES[[#This Row],[Unit_Price]]*SALES[[#This Row],[Discount]]</f>
        <v>25.121399999999998</v>
      </c>
      <c r="L48" s="46" t="str">
        <f>IF(SALES[Total_Amount]&gt;=1500,"High","Low")</f>
        <v>Low</v>
      </c>
      <c r="M48" s="46" t="str">
        <f t="shared" si="0"/>
        <v>Normal</v>
      </c>
      <c r="N48" s="46" t="str">
        <f t="shared" si="1"/>
        <v>Low Price</v>
      </c>
      <c r="O48" s="46" t="str">
        <f t="shared" si="2"/>
        <v>October</v>
      </c>
      <c r="P48" s="46">
        <f t="shared" si="3"/>
        <v>2024</v>
      </c>
      <c r="Q48" s="47" t="str">
        <f>_xlfn.CONCAT(SALES[[#This Row],[Sales_ID]]," [",SALES[[#This Row],[Quantity]],"]")</f>
        <v>SALE-46 [1]</v>
      </c>
      <c r="R48" s="54"/>
    </row>
    <row r="49" spans="1:17" x14ac:dyDescent="0.3">
      <c r="A49" t="s">
        <v>1486</v>
      </c>
      <c r="B49" s="2">
        <v>45466</v>
      </c>
      <c r="C49" t="s">
        <v>1487</v>
      </c>
      <c r="D49" t="s">
        <v>1488</v>
      </c>
      <c r="E49" t="s">
        <v>1489</v>
      </c>
      <c r="F49">
        <v>1</v>
      </c>
      <c r="G49" s="3">
        <v>135.78</v>
      </c>
      <c r="H49" s="4">
        <v>0.14000000000000001</v>
      </c>
      <c r="I49" t="s">
        <v>3958</v>
      </c>
      <c r="J49" s="3">
        <v>116.77079999999999</v>
      </c>
      <c r="K49" s="45">
        <f>SALES[[#This Row],[Quantity]]*SALES[[#This Row],[Unit_Price]]*SALES[[#This Row],[Discount]]</f>
        <v>19.009200000000003</v>
      </c>
      <c r="L49" s="46" t="str">
        <f>IF(SALES[Total_Amount]&gt;=1500,"High","Low")</f>
        <v>Low</v>
      </c>
      <c r="M49" s="46" t="str">
        <f t="shared" si="0"/>
        <v>Normal</v>
      </c>
      <c r="N49" s="46" t="str">
        <f t="shared" si="1"/>
        <v>Low Price</v>
      </c>
      <c r="O49" s="46" t="str">
        <f t="shared" si="2"/>
        <v>June</v>
      </c>
      <c r="P49" s="46">
        <f t="shared" si="3"/>
        <v>2024</v>
      </c>
      <c r="Q49" s="47" t="str">
        <f>_xlfn.CONCAT(SALES[[#This Row],[Sales_ID]]," [",SALES[[#This Row],[Quantity]],"]")</f>
        <v>SALE-47 [1]</v>
      </c>
    </row>
    <row r="50" spans="1:17" x14ac:dyDescent="0.3">
      <c r="A50" t="s">
        <v>1490</v>
      </c>
      <c r="B50" s="2">
        <v>45218</v>
      </c>
      <c r="C50" t="s">
        <v>1480</v>
      </c>
      <c r="D50" t="s">
        <v>1491</v>
      </c>
      <c r="E50" t="s">
        <v>1344</v>
      </c>
      <c r="F50">
        <v>1</v>
      </c>
      <c r="G50" s="3">
        <v>517.13</v>
      </c>
      <c r="H50" s="4">
        <v>0.28000000000000003</v>
      </c>
      <c r="I50" t="s">
        <v>3957</v>
      </c>
      <c r="J50" s="3">
        <v>372.33359999999999</v>
      </c>
      <c r="K50" s="45">
        <f>SALES[[#This Row],[Quantity]]*SALES[[#This Row],[Unit_Price]]*SALES[[#This Row],[Discount]]</f>
        <v>144.79640000000001</v>
      </c>
      <c r="L50" s="46" t="str">
        <f>IF(SALES[Total_Amount]&gt;=1500,"High","Low")</f>
        <v>Low</v>
      </c>
      <c r="M50" s="46" t="str">
        <f t="shared" si="0"/>
        <v>Normal</v>
      </c>
      <c r="N50" s="46" t="str">
        <f t="shared" si="1"/>
        <v>Low Price</v>
      </c>
      <c r="O50" s="46" t="str">
        <f t="shared" si="2"/>
        <v>October</v>
      </c>
      <c r="P50" s="46">
        <f t="shared" si="3"/>
        <v>2023</v>
      </c>
      <c r="Q50" s="47" t="str">
        <f>_xlfn.CONCAT(SALES[[#This Row],[Sales_ID]]," [",SALES[[#This Row],[Quantity]],"]")</f>
        <v>SALE-48 [1]</v>
      </c>
    </row>
    <row r="51" spans="1:17" x14ac:dyDescent="0.3">
      <c r="A51" t="s">
        <v>1492</v>
      </c>
      <c r="B51" s="2">
        <v>45607</v>
      </c>
      <c r="C51" t="s">
        <v>1493</v>
      </c>
      <c r="D51" t="s">
        <v>1494</v>
      </c>
      <c r="E51" t="s">
        <v>1388</v>
      </c>
      <c r="F51">
        <v>2</v>
      </c>
      <c r="G51" s="3">
        <v>384.66</v>
      </c>
      <c r="H51" s="4">
        <v>0.08</v>
      </c>
      <c r="I51" t="s">
        <v>1131</v>
      </c>
      <c r="J51" s="3">
        <v>707.77440000000013</v>
      </c>
      <c r="K51" s="45">
        <f>SALES[[#This Row],[Quantity]]*SALES[[#This Row],[Unit_Price]]*SALES[[#This Row],[Discount]]</f>
        <v>61.545600000000007</v>
      </c>
      <c r="L51" s="46" t="str">
        <f>IF(SALES[Total_Amount]&gt;=1500,"High","Low")</f>
        <v>Low</v>
      </c>
      <c r="M51" s="46" t="str">
        <f t="shared" si="0"/>
        <v>Normal</v>
      </c>
      <c r="N51" s="46" t="str">
        <f t="shared" si="1"/>
        <v>Low Price</v>
      </c>
      <c r="O51" s="46" t="str">
        <f t="shared" si="2"/>
        <v>November</v>
      </c>
      <c r="P51" s="46">
        <f t="shared" si="3"/>
        <v>2024</v>
      </c>
      <c r="Q51" s="47" t="str">
        <f>_xlfn.CONCAT(SALES[[#This Row],[Sales_ID]]," [",SALES[[#This Row],[Quantity]],"]")</f>
        <v>SALE-49 [2]</v>
      </c>
    </row>
    <row r="52" spans="1:17" x14ac:dyDescent="0.3">
      <c r="A52" t="s">
        <v>1495</v>
      </c>
      <c r="B52" s="2">
        <v>45291</v>
      </c>
      <c r="C52" t="s">
        <v>1484</v>
      </c>
      <c r="D52" t="s">
        <v>1496</v>
      </c>
      <c r="E52" t="s">
        <v>1395</v>
      </c>
      <c r="F52">
        <v>3</v>
      </c>
      <c r="G52" s="3">
        <v>83.7</v>
      </c>
      <c r="H52" s="4">
        <v>0.24</v>
      </c>
      <c r="I52" t="s">
        <v>3958</v>
      </c>
      <c r="J52" s="3">
        <v>190.83600000000001</v>
      </c>
      <c r="K52" s="45">
        <f>SALES[[#This Row],[Quantity]]*SALES[[#This Row],[Unit_Price]]*SALES[[#This Row],[Discount]]</f>
        <v>60.264000000000003</v>
      </c>
      <c r="L52" s="46" t="str">
        <f>IF(SALES[Total_Amount]&gt;=1500,"High","Low")</f>
        <v>Low</v>
      </c>
      <c r="M52" s="46" t="str">
        <f t="shared" si="0"/>
        <v>Normal</v>
      </c>
      <c r="N52" s="46" t="str">
        <f t="shared" si="1"/>
        <v>Low Price</v>
      </c>
      <c r="O52" s="46" t="str">
        <f t="shared" si="2"/>
        <v>December</v>
      </c>
      <c r="P52" s="46">
        <f t="shared" si="3"/>
        <v>2023</v>
      </c>
      <c r="Q52" s="47" t="str">
        <f>_xlfn.CONCAT(SALES[[#This Row],[Sales_ID]]," [",SALES[[#This Row],[Quantity]],"]")</f>
        <v>SALE-50 [3]</v>
      </c>
    </row>
    <row r="53" spans="1:17" x14ac:dyDescent="0.3">
      <c r="A53" t="s">
        <v>1497</v>
      </c>
      <c r="B53" s="2">
        <v>45689</v>
      </c>
      <c r="C53" t="s">
        <v>1498</v>
      </c>
      <c r="D53" t="s">
        <v>1418</v>
      </c>
      <c r="E53" t="s">
        <v>1359</v>
      </c>
      <c r="F53">
        <v>3</v>
      </c>
      <c r="G53" s="3">
        <v>76.569999999999993</v>
      </c>
      <c r="H53" s="4">
        <v>0.26</v>
      </c>
      <c r="I53" t="s">
        <v>3957</v>
      </c>
      <c r="J53" s="3">
        <v>169.9854</v>
      </c>
      <c r="K53" s="45">
        <f>SALES[[#This Row],[Quantity]]*SALES[[#This Row],[Unit_Price]]*SALES[[#This Row],[Discount]]</f>
        <v>59.724599999999995</v>
      </c>
      <c r="L53" s="46" t="str">
        <f>IF(SALES[Total_Amount]&gt;=1500,"High","Low")</f>
        <v>Low</v>
      </c>
      <c r="M53" s="46" t="str">
        <f t="shared" si="0"/>
        <v>Normal</v>
      </c>
      <c r="N53" s="46" t="str">
        <f t="shared" si="1"/>
        <v>Low Price</v>
      </c>
      <c r="O53" s="46" t="str">
        <f t="shared" si="2"/>
        <v>February</v>
      </c>
      <c r="P53" s="46">
        <f t="shared" si="3"/>
        <v>2025</v>
      </c>
      <c r="Q53" s="47" t="str">
        <f>_xlfn.CONCAT(SALES[[#This Row],[Sales_ID]]," [",SALES[[#This Row],[Quantity]],"]")</f>
        <v>SALE-51 [3]</v>
      </c>
    </row>
    <row r="54" spans="1:17" x14ac:dyDescent="0.3">
      <c r="A54" t="s">
        <v>1499</v>
      </c>
      <c r="B54" s="2">
        <v>45894</v>
      </c>
      <c r="C54" t="s">
        <v>1437</v>
      </c>
      <c r="D54" t="s">
        <v>1500</v>
      </c>
      <c r="E54" t="s">
        <v>1426</v>
      </c>
      <c r="F54">
        <v>3</v>
      </c>
      <c r="G54" s="3">
        <f>SALES[[#This Row],[Total_Amount]]/(SALES[[#This Row],[Quantity]]*(1-SALES[[#This Row],[Discount]]))</f>
        <v>190.61305882352943</v>
      </c>
      <c r="H54" s="4">
        <v>0.15</v>
      </c>
      <c r="I54" t="s">
        <v>3957</v>
      </c>
      <c r="J54" s="3">
        <v>486.06330000000003</v>
      </c>
      <c r="K54" s="45">
        <f>SALES[[#This Row],[Quantity]]*SALES[[#This Row],[Unit_Price]]*SALES[[#This Row],[Discount]]</f>
        <v>85.775876470588244</v>
      </c>
      <c r="L54" s="46" t="str">
        <f>IF(SALES[Total_Amount]&gt;=1500,"High","Low")</f>
        <v>Low</v>
      </c>
      <c r="M54" s="46" t="str">
        <f t="shared" si="0"/>
        <v>Normal</v>
      </c>
      <c r="N54" s="46" t="str">
        <f t="shared" si="1"/>
        <v>Low Price</v>
      </c>
      <c r="O54" s="46" t="str">
        <f t="shared" si="2"/>
        <v>August</v>
      </c>
      <c r="P54" s="46">
        <f t="shared" si="3"/>
        <v>2025</v>
      </c>
      <c r="Q54" s="47" t="str">
        <f>_xlfn.CONCAT(SALES[[#This Row],[Sales_ID]]," [",SALES[[#This Row],[Quantity]],"]")</f>
        <v>SALE-52 [3]</v>
      </c>
    </row>
    <row r="55" spans="1:17" x14ac:dyDescent="0.3">
      <c r="A55" t="s">
        <v>1501</v>
      </c>
      <c r="B55" s="2">
        <v>45677</v>
      </c>
      <c r="C55" t="s">
        <v>1502</v>
      </c>
      <c r="D55" t="s">
        <v>1503</v>
      </c>
      <c r="E55" t="s">
        <v>1348</v>
      </c>
      <c r="F55">
        <v>1</v>
      </c>
      <c r="G55" s="3">
        <v>900.35</v>
      </c>
      <c r="H55" s="4">
        <v>0.13</v>
      </c>
      <c r="I55" t="s">
        <v>1131</v>
      </c>
      <c r="J55" s="3">
        <v>783.30449999999996</v>
      </c>
      <c r="K55" s="45">
        <f>SALES[[#This Row],[Quantity]]*SALES[[#This Row],[Unit_Price]]*SALES[[#This Row],[Discount]]</f>
        <v>117.0455</v>
      </c>
      <c r="L55" s="46" t="str">
        <f>IF(SALES[Total_Amount]&gt;=1500,"High","Low")</f>
        <v>Low</v>
      </c>
      <c r="M55" s="46" t="str">
        <f t="shared" si="0"/>
        <v>Normal</v>
      </c>
      <c r="N55" s="46" t="str">
        <f t="shared" si="1"/>
        <v>Low Price</v>
      </c>
      <c r="O55" s="46" t="str">
        <f t="shared" si="2"/>
        <v>January</v>
      </c>
      <c r="P55" s="46">
        <f t="shared" si="3"/>
        <v>2025</v>
      </c>
      <c r="Q55" s="47" t="str">
        <f>_xlfn.CONCAT(SALES[[#This Row],[Sales_ID]]," [",SALES[[#This Row],[Quantity]],"]")</f>
        <v>SALE-53 [1]</v>
      </c>
    </row>
    <row r="56" spans="1:17" x14ac:dyDescent="0.3">
      <c r="A56" t="s">
        <v>1504</v>
      </c>
      <c r="B56" s="2">
        <v>45706</v>
      </c>
      <c r="C56" t="s">
        <v>1505</v>
      </c>
      <c r="D56" t="s">
        <v>1506</v>
      </c>
      <c r="E56" t="s">
        <v>1419</v>
      </c>
      <c r="F56">
        <v>4</v>
      </c>
      <c r="G56" s="3">
        <v>428.09</v>
      </c>
      <c r="H56" s="4">
        <v>7.0000000000000007E-2</v>
      </c>
      <c r="I56" t="s">
        <v>3957</v>
      </c>
      <c r="J56" s="3">
        <v>1592.4947999999999</v>
      </c>
      <c r="K56" s="45">
        <f>SALES[[#This Row],[Quantity]]*SALES[[#This Row],[Unit_Price]]*SALES[[#This Row],[Discount]]</f>
        <v>119.8652</v>
      </c>
      <c r="L56" s="46" t="str">
        <f>IF(SALES[Total_Amount]&gt;=1500,"High","Low")</f>
        <v>High</v>
      </c>
      <c r="M56" s="46" t="str">
        <f t="shared" si="0"/>
        <v>High</v>
      </c>
      <c r="N56" s="46" t="str">
        <f t="shared" si="1"/>
        <v>Low Price</v>
      </c>
      <c r="O56" s="46" t="str">
        <f t="shared" si="2"/>
        <v>February</v>
      </c>
      <c r="P56" s="46">
        <f t="shared" si="3"/>
        <v>2025</v>
      </c>
      <c r="Q56" s="47" t="str">
        <f>_xlfn.CONCAT(SALES[[#This Row],[Sales_ID]]," [",SALES[[#This Row],[Quantity]],"]")</f>
        <v>SALE-54 [4]</v>
      </c>
    </row>
    <row r="57" spans="1:17" x14ac:dyDescent="0.3">
      <c r="A57" t="s">
        <v>1507</v>
      </c>
      <c r="B57" s="2">
        <v>45589</v>
      </c>
      <c r="C57" t="s">
        <v>1508</v>
      </c>
      <c r="D57" t="s">
        <v>1347</v>
      </c>
      <c r="E57" t="s">
        <v>1489</v>
      </c>
      <c r="F57">
        <v>2</v>
      </c>
      <c r="G57" s="3">
        <v>559.71</v>
      </c>
      <c r="H57" s="4">
        <v>0.3</v>
      </c>
      <c r="I57" t="s">
        <v>1131</v>
      </c>
      <c r="J57" s="3">
        <v>783.59400000000005</v>
      </c>
      <c r="K57" s="45">
        <f>SALES[[#This Row],[Quantity]]*SALES[[#This Row],[Unit_Price]]*SALES[[#This Row],[Discount]]</f>
        <v>335.82600000000002</v>
      </c>
      <c r="L57" s="46" t="str">
        <f>IF(SALES[Total_Amount]&gt;=1500,"High","Low")</f>
        <v>Low</v>
      </c>
      <c r="M57" s="46" t="str">
        <f t="shared" si="0"/>
        <v>Normal</v>
      </c>
      <c r="N57" s="46" t="str">
        <f t="shared" si="1"/>
        <v>Low Price</v>
      </c>
      <c r="O57" s="46" t="str">
        <f t="shared" si="2"/>
        <v>October</v>
      </c>
      <c r="P57" s="46">
        <f t="shared" si="3"/>
        <v>2024</v>
      </c>
      <c r="Q57" s="47" t="str">
        <f>_xlfn.CONCAT(SALES[[#This Row],[Sales_ID]]," [",SALES[[#This Row],[Quantity]],"]")</f>
        <v>SALE-55 [2]</v>
      </c>
    </row>
    <row r="58" spans="1:17" x14ac:dyDescent="0.3">
      <c r="A58" t="s">
        <v>1509</v>
      </c>
      <c r="B58" s="2">
        <v>45282</v>
      </c>
      <c r="C58" t="s">
        <v>1510</v>
      </c>
      <c r="D58" t="s">
        <v>1387</v>
      </c>
      <c r="E58" t="s">
        <v>1426</v>
      </c>
      <c r="F58">
        <v>2</v>
      </c>
      <c r="G58" s="3">
        <v>833.7</v>
      </c>
      <c r="H58" s="4">
        <v>0.06</v>
      </c>
      <c r="I58" t="s">
        <v>3958</v>
      </c>
      <c r="J58" s="3">
        <v>1567.356</v>
      </c>
      <c r="K58" s="45">
        <f>SALES[[#This Row],[Quantity]]*SALES[[#This Row],[Unit_Price]]*SALES[[#This Row],[Discount]]</f>
        <v>100.044</v>
      </c>
      <c r="L58" s="46" t="str">
        <f>IF(SALES[Total_Amount]&gt;=1500,"High","Low")</f>
        <v>High</v>
      </c>
      <c r="M58" s="46" t="str">
        <f t="shared" si="0"/>
        <v>High</v>
      </c>
      <c r="N58" s="46" t="str">
        <f t="shared" si="1"/>
        <v>Low Price</v>
      </c>
      <c r="O58" s="46" t="str">
        <f t="shared" si="2"/>
        <v>December</v>
      </c>
      <c r="P58" s="46">
        <f t="shared" si="3"/>
        <v>2023</v>
      </c>
      <c r="Q58" s="47" t="str">
        <f>_xlfn.CONCAT(SALES[[#This Row],[Sales_ID]]," [",SALES[[#This Row],[Quantity]],"]")</f>
        <v>SALE-56 [2]</v>
      </c>
    </row>
    <row r="59" spans="1:17" x14ac:dyDescent="0.3">
      <c r="A59" t="s">
        <v>1511</v>
      </c>
      <c r="B59" s="2">
        <v>45462</v>
      </c>
      <c r="C59" t="s">
        <v>1342</v>
      </c>
      <c r="D59" t="s">
        <v>1512</v>
      </c>
      <c r="E59" t="s">
        <v>1377</v>
      </c>
      <c r="F59">
        <v>2</v>
      </c>
      <c r="G59" s="3">
        <v>680.16</v>
      </c>
      <c r="H59" s="4">
        <v>0.28000000000000003</v>
      </c>
      <c r="I59" t="s">
        <v>3957</v>
      </c>
      <c r="J59" s="3">
        <v>979.43039999999996</v>
      </c>
      <c r="K59" s="45">
        <f>SALES[[#This Row],[Quantity]]*SALES[[#This Row],[Unit_Price]]*SALES[[#This Row],[Discount]]</f>
        <v>380.88960000000003</v>
      </c>
      <c r="L59" s="46" t="str">
        <f>IF(SALES[Total_Amount]&gt;=1500,"High","Low")</f>
        <v>Low</v>
      </c>
      <c r="M59" s="46" t="str">
        <f t="shared" si="0"/>
        <v>Normal</v>
      </c>
      <c r="N59" s="46" t="str">
        <f t="shared" si="1"/>
        <v>Low Price</v>
      </c>
      <c r="O59" s="46" t="str">
        <f t="shared" si="2"/>
        <v>June</v>
      </c>
      <c r="P59" s="46">
        <f t="shared" si="3"/>
        <v>2024</v>
      </c>
      <c r="Q59" s="47" t="str">
        <f>_xlfn.CONCAT(SALES[[#This Row],[Sales_ID]]," [",SALES[[#This Row],[Quantity]],"]")</f>
        <v>SALE-57 [2]</v>
      </c>
    </row>
    <row r="60" spans="1:17" x14ac:dyDescent="0.3">
      <c r="A60" t="s">
        <v>1513</v>
      </c>
      <c r="B60" s="2">
        <v>45633</v>
      </c>
      <c r="C60" t="s">
        <v>1514</v>
      </c>
      <c r="D60" t="s">
        <v>1358</v>
      </c>
      <c r="E60" t="s">
        <v>1359</v>
      </c>
      <c r="F60">
        <v>4</v>
      </c>
      <c r="G60" s="3">
        <v>733.42</v>
      </c>
      <c r="H60" s="4">
        <v>0.15</v>
      </c>
      <c r="I60" t="s">
        <v>3958</v>
      </c>
      <c r="J60" s="3">
        <v>2552.3015999999998</v>
      </c>
      <c r="K60" s="45">
        <f>SALES[[#This Row],[Quantity]]*SALES[[#This Row],[Unit_Price]]*SALES[[#This Row],[Discount]]</f>
        <v>440.05199999999996</v>
      </c>
      <c r="L60" s="46" t="str">
        <f>IF(SALES[Total_Amount]&gt;=1500,"High","Low")</f>
        <v>High</v>
      </c>
      <c r="M60" s="46" t="str">
        <f t="shared" si="0"/>
        <v>Premium</v>
      </c>
      <c r="N60" s="46" t="str">
        <f t="shared" si="1"/>
        <v>Low Price</v>
      </c>
      <c r="O60" s="46" t="str">
        <f t="shared" si="2"/>
        <v>December</v>
      </c>
      <c r="P60" s="46">
        <f t="shared" si="3"/>
        <v>2024</v>
      </c>
      <c r="Q60" s="47" t="str">
        <f>_xlfn.CONCAT(SALES[[#This Row],[Sales_ID]]," [",SALES[[#This Row],[Quantity]],"]")</f>
        <v>SALE-58 [4]</v>
      </c>
    </row>
    <row r="61" spans="1:17" x14ac:dyDescent="0.3">
      <c r="A61" t="s">
        <v>1515</v>
      </c>
      <c r="B61" s="2">
        <v>45257</v>
      </c>
      <c r="C61" t="s">
        <v>1516</v>
      </c>
      <c r="D61" t="s">
        <v>1500</v>
      </c>
      <c r="E61" t="s">
        <v>1489</v>
      </c>
      <c r="F61">
        <v>1</v>
      </c>
      <c r="G61" s="3">
        <v>996.33</v>
      </c>
      <c r="H61" s="4">
        <v>0.23</v>
      </c>
      <c r="I61" t="s">
        <v>3958</v>
      </c>
      <c r="J61" s="3">
        <v>767.17410000000007</v>
      </c>
      <c r="K61" s="45">
        <f>SALES[[#This Row],[Quantity]]*SALES[[#This Row],[Unit_Price]]*SALES[[#This Row],[Discount]]</f>
        <v>229.15590000000003</v>
      </c>
      <c r="L61" s="46" t="str">
        <f>IF(SALES[Total_Amount]&gt;=1500,"High","Low")</f>
        <v>Low</v>
      </c>
      <c r="M61" s="46" t="str">
        <f t="shared" si="0"/>
        <v>Normal</v>
      </c>
      <c r="N61" s="46" t="str">
        <f t="shared" si="1"/>
        <v>Low Price</v>
      </c>
      <c r="O61" s="46" t="str">
        <f t="shared" si="2"/>
        <v>November</v>
      </c>
      <c r="P61" s="46">
        <f t="shared" si="3"/>
        <v>2023</v>
      </c>
      <c r="Q61" s="47" t="str">
        <f>_xlfn.CONCAT(SALES[[#This Row],[Sales_ID]]," [",SALES[[#This Row],[Quantity]],"]")</f>
        <v>SALE-59 [1]</v>
      </c>
    </row>
    <row r="62" spans="1:17" x14ac:dyDescent="0.3">
      <c r="A62" t="s">
        <v>1517</v>
      </c>
      <c r="B62" s="2">
        <v>45854</v>
      </c>
      <c r="C62" t="s">
        <v>1518</v>
      </c>
      <c r="D62" t="s">
        <v>1519</v>
      </c>
      <c r="E62" t="s">
        <v>1419</v>
      </c>
      <c r="F62">
        <v>1</v>
      </c>
      <c r="G62" s="3">
        <v>198.83</v>
      </c>
      <c r="H62" s="4">
        <v>0.09</v>
      </c>
      <c r="I62" t="s">
        <v>1131</v>
      </c>
      <c r="J62" s="3">
        <v>180.93530000000001</v>
      </c>
      <c r="K62" s="45">
        <f>SALES[[#This Row],[Quantity]]*SALES[[#This Row],[Unit_Price]]*SALES[[#This Row],[Discount]]</f>
        <v>17.8947</v>
      </c>
      <c r="L62" s="46" t="str">
        <f>IF(SALES[Total_Amount]&gt;=1500,"High","Low")</f>
        <v>Low</v>
      </c>
      <c r="M62" s="46" t="str">
        <f t="shared" si="0"/>
        <v>Normal</v>
      </c>
      <c r="N62" s="46" t="str">
        <f t="shared" si="1"/>
        <v>Low Price</v>
      </c>
      <c r="O62" s="46" t="str">
        <f t="shared" si="2"/>
        <v>July</v>
      </c>
      <c r="P62" s="46">
        <f t="shared" si="3"/>
        <v>2025</v>
      </c>
      <c r="Q62" s="47" t="str">
        <f>_xlfn.CONCAT(SALES[[#This Row],[Sales_ID]]," [",SALES[[#This Row],[Quantity]],"]")</f>
        <v>SALE-60 [1]</v>
      </c>
    </row>
    <row r="63" spans="1:17" x14ac:dyDescent="0.3">
      <c r="A63" t="s">
        <v>1520</v>
      </c>
      <c r="B63" s="2">
        <v>45716</v>
      </c>
      <c r="C63" t="s">
        <v>1406</v>
      </c>
      <c r="D63" t="s">
        <v>1521</v>
      </c>
      <c r="E63" t="s">
        <v>1359</v>
      </c>
      <c r="F63">
        <v>1</v>
      </c>
      <c r="G63" s="3">
        <v>374.92</v>
      </c>
      <c r="H63" s="4">
        <v>0.18</v>
      </c>
      <c r="I63" t="s">
        <v>3958</v>
      </c>
      <c r="J63" s="3">
        <v>307.43439999999998</v>
      </c>
      <c r="K63" s="45">
        <f>SALES[[#This Row],[Quantity]]*SALES[[#This Row],[Unit_Price]]*SALES[[#This Row],[Discount]]</f>
        <v>67.485600000000005</v>
      </c>
      <c r="L63" s="46" t="str">
        <f>IF(SALES[Total_Amount]&gt;=1500,"High","Low")</f>
        <v>Low</v>
      </c>
      <c r="M63" s="46" t="str">
        <f t="shared" si="0"/>
        <v>Normal</v>
      </c>
      <c r="N63" s="46" t="str">
        <f t="shared" si="1"/>
        <v>Low Price</v>
      </c>
      <c r="O63" s="46" t="str">
        <f t="shared" si="2"/>
        <v>February</v>
      </c>
      <c r="P63" s="46">
        <f t="shared" si="3"/>
        <v>2025</v>
      </c>
      <c r="Q63" s="47" t="str">
        <f>_xlfn.CONCAT(SALES[[#This Row],[Sales_ID]]," [",SALES[[#This Row],[Quantity]],"]")</f>
        <v>SALE-61 [1]</v>
      </c>
    </row>
    <row r="64" spans="1:17" x14ac:dyDescent="0.3">
      <c r="A64" t="s">
        <v>1522</v>
      </c>
      <c r="B64" s="2">
        <v>45515</v>
      </c>
      <c r="C64" t="s">
        <v>1371</v>
      </c>
      <c r="D64" t="s">
        <v>1523</v>
      </c>
      <c r="E64" t="s">
        <v>1388</v>
      </c>
      <c r="F64">
        <v>1</v>
      </c>
      <c r="G64" s="3">
        <v>468.94</v>
      </c>
      <c r="H64" s="4">
        <v>0.12</v>
      </c>
      <c r="I64" t="s">
        <v>3957</v>
      </c>
      <c r="J64" s="3">
        <v>412.66719999999998</v>
      </c>
      <c r="K64" s="45">
        <f>SALES[[#This Row],[Quantity]]*SALES[[#This Row],[Unit_Price]]*SALES[[#This Row],[Discount]]</f>
        <v>56.272799999999997</v>
      </c>
      <c r="L64" s="46" t="str">
        <f>IF(SALES[Total_Amount]&gt;=1500,"High","Low")</f>
        <v>Low</v>
      </c>
      <c r="M64" s="46" t="str">
        <f t="shared" si="0"/>
        <v>Normal</v>
      </c>
      <c r="N64" s="46" t="str">
        <f t="shared" si="1"/>
        <v>Low Price</v>
      </c>
      <c r="O64" s="46" t="str">
        <f t="shared" si="2"/>
        <v>August</v>
      </c>
      <c r="P64" s="46">
        <f t="shared" si="3"/>
        <v>2024</v>
      </c>
      <c r="Q64" s="47" t="str">
        <f>_xlfn.CONCAT(SALES[[#This Row],[Sales_ID]]," [",SALES[[#This Row],[Quantity]],"]")</f>
        <v>SALE-62 [1]</v>
      </c>
    </row>
    <row r="65" spans="1:17" x14ac:dyDescent="0.3">
      <c r="A65" t="s">
        <v>1524</v>
      </c>
      <c r="B65" s="2">
        <v>45927</v>
      </c>
      <c r="C65" t="s">
        <v>1525</v>
      </c>
      <c r="D65" t="s">
        <v>1500</v>
      </c>
      <c r="E65" t="s">
        <v>1446</v>
      </c>
      <c r="F65">
        <v>2</v>
      </c>
      <c r="G65" s="3">
        <v>121.37</v>
      </c>
      <c r="H65" s="4">
        <v>0.05</v>
      </c>
      <c r="I65" t="s">
        <v>3957</v>
      </c>
      <c r="J65" s="3">
        <v>230.60300000000001</v>
      </c>
      <c r="K65" s="45">
        <f>SALES[[#This Row],[Quantity]]*SALES[[#This Row],[Unit_Price]]*SALES[[#This Row],[Discount]]</f>
        <v>12.137</v>
      </c>
      <c r="L65" s="46" t="str">
        <f>IF(SALES[Total_Amount]&gt;=1500,"High","Low")</f>
        <v>Low</v>
      </c>
      <c r="M65" s="46" t="str">
        <f t="shared" si="0"/>
        <v>Normal</v>
      </c>
      <c r="N65" s="46" t="str">
        <f t="shared" si="1"/>
        <v>Low Price</v>
      </c>
      <c r="O65" s="46" t="str">
        <f t="shared" si="2"/>
        <v>September</v>
      </c>
      <c r="P65" s="46">
        <f t="shared" si="3"/>
        <v>2025</v>
      </c>
      <c r="Q65" s="47" t="str">
        <f>_xlfn.CONCAT(SALES[[#This Row],[Sales_ID]]," [",SALES[[#This Row],[Quantity]],"]")</f>
        <v>SALE-63 [2]</v>
      </c>
    </row>
    <row r="66" spans="1:17" x14ac:dyDescent="0.3">
      <c r="A66" t="s">
        <v>1526</v>
      </c>
      <c r="B66" s="2">
        <v>45914</v>
      </c>
      <c r="C66" t="s">
        <v>1527</v>
      </c>
      <c r="D66" t="s">
        <v>1445</v>
      </c>
      <c r="E66" t="s">
        <v>1419</v>
      </c>
      <c r="F66">
        <v>3</v>
      </c>
      <c r="G66" s="3">
        <v>480.06</v>
      </c>
      <c r="H66" s="4">
        <v>0.01</v>
      </c>
      <c r="I66" t="s">
        <v>3957</v>
      </c>
      <c r="J66" s="3">
        <f>SALES[[#This Row],[Unit_Price]]*(1-SALES[[#This Row],[Discount]])*SALES[[#This Row],[Quantity]]</f>
        <v>1425.7782</v>
      </c>
      <c r="K66" s="45">
        <f>SALES[[#This Row],[Quantity]]*SALES[[#This Row],[Unit_Price]]*SALES[[#This Row],[Discount]]</f>
        <v>14.401800000000001</v>
      </c>
      <c r="L66" s="46" t="str">
        <f>IF(SALES[Total_Amount]&gt;=1500,"High","Low")</f>
        <v>Low</v>
      </c>
      <c r="M66" s="46" t="str">
        <f t="shared" ref="M66:M129" si="4">_xlfn.IFS(J66&gt;2000,"Premium",J66&gt;1000,"High",J66&lt;=1000,"Normal")</f>
        <v>High</v>
      </c>
      <c r="N66" s="46" t="str">
        <f t="shared" ref="N66:N129" si="5">IF(AND(H66&gt;15%,J66&gt;1000),"High Price","Low Price")</f>
        <v>Low Price</v>
      </c>
      <c r="O66" s="46" t="str">
        <f t="shared" ref="O66:O129" si="6">TEXT(B66,"mmmm")</f>
        <v>September</v>
      </c>
      <c r="P66" s="46">
        <f t="shared" ref="P66:P129" si="7">YEAR(B66)</f>
        <v>2025</v>
      </c>
      <c r="Q66" s="47" t="str">
        <f>_xlfn.CONCAT(SALES[[#This Row],[Sales_ID]]," [",SALES[[#This Row],[Quantity]],"]")</f>
        <v>SALE-64 [3]</v>
      </c>
    </row>
    <row r="67" spans="1:17" x14ac:dyDescent="0.3">
      <c r="A67" t="s">
        <v>1528</v>
      </c>
      <c r="B67" s="2">
        <v>45290</v>
      </c>
      <c r="C67" t="s">
        <v>1529</v>
      </c>
      <c r="D67" t="s">
        <v>1369</v>
      </c>
      <c r="E67" t="s">
        <v>1344</v>
      </c>
      <c r="F67">
        <v>2</v>
      </c>
      <c r="G67" s="3">
        <v>856.57</v>
      </c>
      <c r="H67" s="4">
        <v>0.24</v>
      </c>
      <c r="I67" t="s">
        <v>3957</v>
      </c>
      <c r="J67" s="3">
        <v>1301.9864</v>
      </c>
      <c r="K67" s="45">
        <f>SALES[[#This Row],[Quantity]]*SALES[[#This Row],[Unit_Price]]*SALES[[#This Row],[Discount]]</f>
        <v>411.15359999999998</v>
      </c>
      <c r="L67" s="46" t="str">
        <f>IF(SALES[Total_Amount]&gt;=1500,"High","Low")</f>
        <v>Low</v>
      </c>
      <c r="M67" s="46" t="str">
        <f t="shared" si="4"/>
        <v>High</v>
      </c>
      <c r="N67" s="46" t="str">
        <f t="shared" si="5"/>
        <v>High Price</v>
      </c>
      <c r="O67" s="46" t="str">
        <f t="shared" si="6"/>
        <v>December</v>
      </c>
      <c r="P67" s="46">
        <f t="shared" si="7"/>
        <v>2023</v>
      </c>
      <c r="Q67" s="47" t="str">
        <f>_xlfn.CONCAT(SALES[[#This Row],[Sales_ID]]," [",SALES[[#This Row],[Quantity]],"]")</f>
        <v>SALE-65 [2]</v>
      </c>
    </row>
    <row r="68" spans="1:17" x14ac:dyDescent="0.3">
      <c r="A68" t="s">
        <v>1530</v>
      </c>
      <c r="B68" s="2">
        <v>45213</v>
      </c>
      <c r="C68" t="s">
        <v>1531</v>
      </c>
      <c r="D68" t="s">
        <v>1435</v>
      </c>
      <c r="E68" t="s">
        <v>1439</v>
      </c>
      <c r="F68">
        <v>4</v>
      </c>
      <c r="G68" s="3">
        <v>814.25</v>
      </c>
      <c r="H68" s="4">
        <v>0.18</v>
      </c>
      <c r="I68" t="s">
        <v>3957</v>
      </c>
      <c r="J68" s="3">
        <v>2670.74</v>
      </c>
      <c r="K68" s="45">
        <f>SALES[[#This Row],[Quantity]]*SALES[[#This Row],[Unit_Price]]*SALES[[#This Row],[Discount]]</f>
        <v>586.26</v>
      </c>
      <c r="L68" s="46" t="str">
        <f>IF(SALES[Total_Amount]&gt;=1500,"High","Low")</f>
        <v>High</v>
      </c>
      <c r="M68" s="46" t="str">
        <f t="shared" si="4"/>
        <v>Premium</v>
      </c>
      <c r="N68" s="46" t="str">
        <f t="shared" si="5"/>
        <v>High Price</v>
      </c>
      <c r="O68" s="46" t="str">
        <f t="shared" si="6"/>
        <v>October</v>
      </c>
      <c r="P68" s="46">
        <f t="shared" si="7"/>
        <v>2023</v>
      </c>
      <c r="Q68" s="47" t="str">
        <f>_xlfn.CONCAT(SALES[[#This Row],[Sales_ID]]," [",SALES[[#This Row],[Quantity]],"]")</f>
        <v>SALE-66 [4]</v>
      </c>
    </row>
    <row r="69" spans="1:17" x14ac:dyDescent="0.3">
      <c r="A69" t="s">
        <v>1532</v>
      </c>
      <c r="B69" s="2">
        <v>45255</v>
      </c>
      <c r="C69" t="s">
        <v>1533</v>
      </c>
      <c r="D69" t="s">
        <v>1422</v>
      </c>
      <c r="E69" t="s">
        <v>1439</v>
      </c>
      <c r="F69">
        <v>1</v>
      </c>
      <c r="G69" s="3">
        <v>989.17</v>
      </c>
      <c r="H69" s="4">
        <v>0.2</v>
      </c>
      <c r="I69" t="s">
        <v>3958</v>
      </c>
      <c r="J69" s="3">
        <v>791.33600000000001</v>
      </c>
      <c r="K69" s="45">
        <f>SALES[[#This Row],[Quantity]]*SALES[[#This Row],[Unit_Price]]*SALES[[#This Row],[Discount]]</f>
        <v>197.834</v>
      </c>
      <c r="L69" s="46" t="str">
        <f>IF(SALES[Total_Amount]&gt;=1500,"High","Low")</f>
        <v>Low</v>
      </c>
      <c r="M69" s="46" t="str">
        <f t="shared" si="4"/>
        <v>Normal</v>
      </c>
      <c r="N69" s="46" t="str">
        <f t="shared" si="5"/>
        <v>Low Price</v>
      </c>
      <c r="O69" s="46" t="str">
        <f t="shared" si="6"/>
        <v>November</v>
      </c>
      <c r="P69" s="46">
        <f t="shared" si="7"/>
        <v>2023</v>
      </c>
      <c r="Q69" s="47" t="str">
        <f>_xlfn.CONCAT(SALES[[#This Row],[Sales_ID]]," [",SALES[[#This Row],[Quantity]],"]")</f>
        <v>SALE-67 [1]</v>
      </c>
    </row>
    <row r="70" spans="1:17" x14ac:dyDescent="0.3">
      <c r="A70" t="s">
        <v>1534</v>
      </c>
      <c r="B70" s="2">
        <v>45270</v>
      </c>
      <c r="C70" t="s">
        <v>1535</v>
      </c>
      <c r="D70" t="s">
        <v>1411</v>
      </c>
      <c r="E70" t="s">
        <v>1419</v>
      </c>
      <c r="F70">
        <v>4</v>
      </c>
      <c r="G70" s="3">
        <v>62.48</v>
      </c>
      <c r="H70" s="4">
        <v>0.18</v>
      </c>
      <c r="I70" t="s">
        <v>3957</v>
      </c>
      <c r="J70" s="3">
        <v>204.93440000000001</v>
      </c>
      <c r="K70" s="45">
        <f>SALES[[#This Row],[Quantity]]*SALES[[#This Row],[Unit_Price]]*SALES[[#This Row],[Discount]]</f>
        <v>44.985599999999998</v>
      </c>
      <c r="L70" s="46" t="str">
        <f>IF(SALES[Total_Amount]&gt;=1500,"High","Low")</f>
        <v>Low</v>
      </c>
      <c r="M70" s="46" t="str">
        <f t="shared" si="4"/>
        <v>Normal</v>
      </c>
      <c r="N70" s="46" t="str">
        <f t="shared" si="5"/>
        <v>Low Price</v>
      </c>
      <c r="O70" s="46" t="str">
        <f t="shared" si="6"/>
        <v>December</v>
      </c>
      <c r="P70" s="46">
        <f t="shared" si="7"/>
        <v>2023</v>
      </c>
      <c r="Q70" s="47" t="str">
        <f>_xlfn.CONCAT(SALES[[#This Row],[Sales_ID]]," [",SALES[[#This Row],[Quantity]],"]")</f>
        <v>SALE-68 [4]</v>
      </c>
    </row>
    <row r="71" spans="1:17" x14ac:dyDescent="0.3">
      <c r="A71" t="s">
        <v>1536</v>
      </c>
      <c r="B71" s="2">
        <v>45897</v>
      </c>
      <c r="C71" t="s">
        <v>1537</v>
      </c>
      <c r="D71" t="s">
        <v>1438</v>
      </c>
      <c r="E71" t="s">
        <v>1388</v>
      </c>
      <c r="F71">
        <v>4</v>
      </c>
      <c r="G71" s="3">
        <v>561.24</v>
      </c>
      <c r="H71" s="4">
        <v>0.24</v>
      </c>
      <c r="I71" t="s">
        <v>3957</v>
      </c>
      <c r="J71" s="3">
        <v>1706.1695999999999</v>
      </c>
      <c r="K71" s="45">
        <f>SALES[[#This Row],[Quantity]]*SALES[[#This Row],[Unit_Price]]*SALES[[#This Row],[Discount]]</f>
        <v>538.79039999999998</v>
      </c>
      <c r="L71" s="46" t="str">
        <f>IF(SALES[Total_Amount]&gt;=1500,"High","Low")</f>
        <v>High</v>
      </c>
      <c r="M71" s="46" t="str">
        <f t="shared" si="4"/>
        <v>High</v>
      </c>
      <c r="N71" s="46" t="str">
        <f t="shared" si="5"/>
        <v>High Price</v>
      </c>
      <c r="O71" s="46" t="str">
        <f t="shared" si="6"/>
        <v>August</v>
      </c>
      <c r="P71" s="46">
        <f t="shared" si="7"/>
        <v>2025</v>
      </c>
      <c r="Q71" s="47" t="str">
        <f>_xlfn.CONCAT(SALES[[#This Row],[Sales_ID]]," [",SALES[[#This Row],[Quantity]],"]")</f>
        <v>SALE-69 [4]</v>
      </c>
    </row>
    <row r="72" spans="1:17" x14ac:dyDescent="0.3">
      <c r="A72" t="s">
        <v>1538</v>
      </c>
      <c r="B72" s="2">
        <v>45849</v>
      </c>
      <c r="C72" t="s">
        <v>1539</v>
      </c>
      <c r="D72" t="s">
        <v>1407</v>
      </c>
      <c r="E72" t="s">
        <v>1355</v>
      </c>
      <c r="F72">
        <v>3</v>
      </c>
      <c r="G72" s="3">
        <v>92.24</v>
      </c>
      <c r="H72" s="4">
        <v>0.28000000000000003</v>
      </c>
      <c r="I72" t="s">
        <v>1131</v>
      </c>
      <c r="J72" s="3">
        <f>SALES[[#This Row],[Unit_Price]]*(1-SALES[[#This Row],[Discount]])*SALES[[#This Row],[Quantity]]</f>
        <v>199.23839999999996</v>
      </c>
      <c r="K72" s="45">
        <f>SALES[[#This Row],[Quantity]]*SALES[[#This Row],[Unit_Price]]*SALES[[#This Row],[Discount]]</f>
        <v>77.4816</v>
      </c>
      <c r="L72" s="46" t="str">
        <f>IF(SALES[Total_Amount]&gt;=1500,"High","Low")</f>
        <v>Low</v>
      </c>
      <c r="M72" s="46" t="str">
        <f t="shared" si="4"/>
        <v>Normal</v>
      </c>
      <c r="N72" s="46" t="str">
        <f t="shared" si="5"/>
        <v>Low Price</v>
      </c>
      <c r="O72" s="46" t="str">
        <f t="shared" si="6"/>
        <v>July</v>
      </c>
      <c r="P72" s="46">
        <f t="shared" si="7"/>
        <v>2025</v>
      </c>
      <c r="Q72" s="47" t="str">
        <f>_xlfn.CONCAT(SALES[[#This Row],[Sales_ID]]," [",SALES[[#This Row],[Quantity]],"]")</f>
        <v>SALE-70 [3]</v>
      </c>
    </row>
    <row r="73" spans="1:17" x14ac:dyDescent="0.3">
      <c r="A73" t="s">
        <v>1540</v>
      </c>
      <c r="B73" s="2">
        <v>45889</v>
      </c>
      <c r="C73" t="s">
        <v>1541</v>
      </c>
      <c r="D73" t="s">
        <v>1411</v>
      </c>
      <c r="E73" t="s">
        <v>1381</v>
      </c>
      <c r="F73">
        <v>2</v>
      </c>
      <c r="G73" s="3">
        <v>668.3</v>
      </c>
      <c r="H73" s="4">
        <v>7.0000000000000007E-2</v>
      </c>
      <c r="I73" t="s">
        <v>3957</v>
      </c>
      <c r="J73" s="3">
        <v>1243.038</v>
      </c>
      <c r="K73" s="45">
        <f>SALES[[#This Row],[Quantity]]*SALES[[#This Row],[Unit_Price]]*SALES[[#This Row],[Discount]]</f>
        <v>93.561999999999998</v>
      </c>
      <c r="L73" s="46" t="str">
        <f>IF(SALES[Total_Amount]&gt;=1500,"High","Low")</f>
        <v>Low</v>
      </c>
      <c r="M73" s="46" t="str">
        <f t="shared" si="4"/>
        <v>High</v>
      </c>
      <c r="N73" s="46" t="str">
        <f t="shared" si="5"/>
        <v>Low Price</v>
      </c>
      <c r="O73" s="46" t="str">
        <f t="shared" si="6"/>
        <v>August</v>
      </c>
      <c r="P73" s="46">
        <f t="shared" si="7"/>
        <v>2025</v>
      </c>
      <c r="Q73" s="47" t="str">
        <f>_xlfn.CONCAT(SALES[[#This Row],[Sales_ID]]," [",SALES[[#This Row],[Quantity]],"]")</f>
        <v>SALE-71 [2]</v>
      </c>
    </row>
    <row r="74" spans="1:17" x14ac:dyDescent="0.3">
      <c r="A74" t="s">
        <v>1542</v>
      </c>
      <c r="B74" s="2">
        <v>45533</v>
      </c>
      <c r="C74" t="s">
        <v>1338</v>
      </c>
      <c r="D74" t="s">
        <v>1543</v>
      </c>
      <c r="E74" t="s">
        <v>1355</v>
      </c>
      <c r="F74">
        <v>1</v>
      </c>
      <c r="G74" s="3">
        <v>553.82000000000005</v>
      </c>
      <c r="H74" s="4">
        <v>0.09</v>
      </c>
      <c r="I74" t="s">
        <v>3957</v>
      </c>
      <c r="J74" s="3">
        <v>503.97620000000012</v>
      </c>
      <c r="K74" s="45">
        <f>SALES[[#This Row],[Quantity]]*SALES[[#This Row],[Unit_Price]]*SALES[[#This Row],[Discount]]</f>
        <v>49.843800000000002</v>
      </c>
      <c r="L74" s="46" t="str">
        <f>IF(SALES[Total_Amount]&gt;=1500,"High","Low")</f>
        <v>Low</v>
      </c>
      <c r="M74" s="46" t="str">
        <f t="shared" si="4"/>
        <v>Normal</v>
      </c>
      <c r="N74" s="46" t="str">
        <f t="shared" si="5"/>
        <v>Low Price</v>
      </c>
      <c r="O74" s="46" t="str">
        <f t="shared" si="6"/>
        <v>August</v>
      </c>
      <c r="P74" s="46">
        <f t="shared" si="7"/>
        <v>2024</v>
      </c>
      <c r="Q74" s="47" t="str">
        <f>_xlfn.CONCAT(SALES[[#This Row],[Sales_ID]]," [",SALES[[#This Row],[Quantity]],"]")</f>
        <v>SALE-72 [1]</v>
      </c>
    </row>
    <row r="75" spans="1:17" x14ac:dyDescent="0.3">
      <c r="A75" t="s">
        <v>1544</v>
      </c>
      <c r="B75" s="2">
        <v>45626</v>
      </c>
      <c r="C75" t="s">
        <v>1545</v>
      </c>
      <c r="D75" t="s">
        <v>1546</v>
      </c>
      <c r="E75" t="s">
        <v>1489</v>
      </c>
      <c r="F75">
        <v>2</v>
      </c>
      <c r="G75" s="3">
        <v>556.42999999999995</v>
      </c>
      <c r="H75" s="4">
        <v>0.13</v>
      </c>
      <c r="I75" t="s">
        <v>3957</v>
      </c>
      <c r="J75" s="3">
        <v>968.18819999999994</v>
      </c>
      <c r="K75" s="45">
        <f>SALES[[#This Row],[Quantity]]*SALES[[#This Row],[Unit_Price]]*SALES[[#This Row],[Discount]]</f>
        <v>144.67179999999999</v>
      </c>
      <c r="L75" s="46" t="str">
        <f>IF(SALES[Total_Amount]&gt;=1500,"High","Low")</f>
        <v>Low</v>
      </c>
      <c r="M75" s="46" t="str">
        <f t="shared" si="4"/>
        <v>Normal</v>
      </c>
      <c r="N75" s="46" t="str">
        <f t="shared" si="5"/>
        <v>Low Price</v>
      </c>
      <c r="O75" s="46" t="str">
        <f t="shared" si="6"/>
        <v>November</v>
      </c>
      <c r="P75" s="46">
        <f t="shared" si="7"/>
        <v>2024</v>
      </c>
      <c r="Q75" s="47" t="str">
        <f>_xlfn.CONCAT(SALES[[#This Row],[Sales_ID]]," [",SALES[[#This Row],[Quantity]],"]")</f>
        <v>SALE-73 [2]</v>
      </c>
    </row>
    <row r="76" spans="1:17" x14ac:dyDescent="0.3">
      <c r="A76" t="s">
        <v>1547</v>
      </c>
      <c r="B76" s="2">
        <v>45942</v>
      </c>
      <c r="C76" t="s">
        <v>1548</v>
      </c>
      <c r="D76" t="s">
        <v>1503</v>
      </c>
      <c r="E76" t="s">
        <v>1348</v>
      </c>
      <c r="F76">
        <v>1</v>
      </c>
      <c r="G76" s="3">
        <v>184.98</v>
      </c>
      <c r="H76" s="4">
        <v>0.1</v>
      </c>
      <c r="I76" t="s">
        <v>1131</v>
      </c>
      <c r="J76" s="3">
        <v>166.482</v>
      </c>
      <c r="K76" s="45">
        <f>SALES[[#This Row],[Quantity]]*SALES[[#This Row],[Unit_Price]]*SALES[[#This Row],[Discount]]</f>
        <v>18.498000000000001</v>
      </c>
      <c r="L76" s="46" t="str">
        <f>IF(SALES[Total_Amount]&gt;=1500,"High","Low")</f>
        <v>Low</v>
      </c>
      <c r="M76" s="46" t="str">
        <f t="shared" si="4"/>
        <v>Normal</v>
      </c>
      <c r="N76" s="46" t="str">
        <f t="shared" si="5"/>
        <v>Low Price</v>
      </c>
      <c r="O76" s="46" t="str">
        <f t="shared" si="6"/>
        <v>October</v>
      </c>
      <c r="P76" s="46">
        <f t="shared" si="7"/>
        <v>2025</v>
      </c>
      <c r="Q76" s="47" t="str">
        <f>_xlfn.CONCAT(SALES[[#This Row],[Sales_ID]]," [",SALES[[#This Row],[Quantity]],"]")</f>
        <v>SALE-74 [1]</v>
      </c>
    </row>
    <row r="77" spans="1:17" x14ac:dyDescent="0.3">
      <c r="A77" t="s">
        <v>1549</v>
      </c>
      <c r="B77" s="2">
        <v>45500</v>
      </c>
      <c r="C77" t="s">
        <v>1550</v>
      </c>
      <c r="D77" t="s">
        <v>1339</v>
      </c>
      <c r="E77" t="s">
        <v>1446</v>
      </c>
      <c r="F77">
        <v>4</v>
      </c>
      <c r="G77" s="3">
        <v>700.18</v>
      </c>
      <c r="H77" s="4">
        <v>0.23</v>
      </c>
      <c r="I77" t="s">
        <v>3957</v>
      </c>
      <c r="J77" s="3">
        <v>2156.5544</v>
      </c>
      <c r="K77" s="45">
        <f>SALES[[#This Row],[Quantity]]*SALES[[#This Row],[Unit_Price]]*SALES[[#This Row],[Discount]]</f>
        <v>644.16559999999993</v>
      </c>
      <c r="L77" s="46" t="str">
        <f>IF(SALES[Total_Amount]&gt;=1500,"High","Low")</f>
        <v>High</v>
      </c>
      <c r="M77" s="46" t="str">
        <f t="shared" si="4"/>
        <v>Premium</v>
      </c>
      <c r="N77" s="46" t="str">
        <f t="shared" si="5"/>
        <v>High Price</v>
      </c>
      <c r="O77" s="46" t="str">
        <f t="shared" si="6"/>
        <v>July</v>
      </c>
      <c r="P77" s="46">
        <f t="shared" si="7"/>
        <v>2024</v>
      </c>
      <c r="Q77" s="47" t="str">
        <f>_xlfn.CONCAT(SALES[[#This Row],[Sales_ID]]," [",SALES[[#This Row],[Quantity]],"]")</f>
        <v>SALE-75 [4]</v>
      </c>
    </row>
    <row r="78" spans="1:17" x14ac:dyDescent="0.3">
      <c r="A78" t="s">
        <v>1551</v>
      </c>
      <c r="B78" s="2">
        <v>45285</v>
      </c>
      <c r="C78" t="s">
        <v>1552</v>
      </c>
      <c r="D78" t="s">
        <v>1351</v>
      </c>
      <c r="E78" t="s">
        <v>1419</v>
      </c>
      <c r="F78">
        <v>2</v>
      </c>
      <c r="G78" s="3">
        <v>686.31</v>
      </c>
      <c r="H78" s="4">
        <v>0.25</v>
      </c>
      <c r="I78" t="s">
        <v>3957</v>
      </c>
      <c r="J78" s="3">
        <v>1029.4649999999999</v>
      </c>
      <c r="K78" s="45">
        <f>SALES[[#This Row],[Quantity]]*SALES[[#This Row],[Unit_Price]]*SALES[[#This Row],[Discount]]</f>
        <v>343.15499999999997</v>
      </c>
      <c r="L78" s="46" t="str">
        <f>IF(SALES[Total_Amount]&gt;=1500,"High","Low")</f>
        <v>Low</v>
      </c>
      <c r="M78" s="46" t="str">
        <f t="shared" si="4"/>
        <v>High</v>
      </c>
      <c r="N78" s="46" t="str">
        <f t="shared" si="5"/>
        <v>High Price</v>
      </c>
      <c r="O78" s="46" t="str">
        <f t="shared" si="6"/>
        <v>December</v>
      </c>
      <c r="P78" s="46">
        <f t="shared" si="7"/>
        <v>2023</v>
      </c>
      <c r="Q78" s="47" t="str">
        <f>_xlfn.CONCAT(SALES[[#This Row],[Sales_ID]]," [",SALES[[#This Row],[Quantity]],"]")</f>
        <v>SALE-76 [2]</v>
      </c>
    </row>
    <row r="79" spans="1:17" x14ac:dyDescent="0.3">
      <c r="A79" t="s">
        <v>1553</v>
      </c>
      <c r="B79" s="2">
        <v>45800</v>
      </c>
      <c r="C79" t="s">
        <v>1554</v>
      </c>
      <c r="D79" t="s">
        <v>1425</v>
      </c>
      <c r="E79" t="s">
        <v>1391</v>
      </c>
      <c r="F79">
        <v>1</v>
      </c>
      <c r="G79" s="3">
        <v>687.82</v>
      </c>
      <c r="H79" s="4">
        <v>0.27</v>
      </c>
      <c r="I79" t="s">
        <v>1131</v>
      </c>
      <c r="J79" s="3">
        <v>502.10860000000002</v>
      </c>
      <c r="K79" s="45">
        <f>SALES[[#This Row],[Quantity]]*SALES[[#This Row],[Unit_Price]]*SALES[[#This Row],[Discount]]</f>
        <v>185.71140000000003</v>
      </c>
      <c r="L79" s="46" t="str">
        <f>IF(SALES[Total_Amount]&gt;=1500,"High","Low")</f>
        <v>Low</v>
      </c>
      <c r="M79" s="46" t="str">
        <f t="shared" si="4"/>
        <v>Normal</v>
      </c>
      <c r="N79" s="46" t="str">
        <f t="shared" si="5"/>
        <v>Low Price</v>
      </c>
      <c r="O79" s="46" t="str">
        <f t="shared" si="6"/>
        <v>May</v>
      </c>
      <c r="P79" s="46">
        <f t="shared" si="7"/>
        <v>2025</v>
      </c>
      <c r="Q79" s="47" t="str">
        <f>_xlfn.CONCAT(SALES[[#This Row],[Sales_ID]]," [",SALES[[#This Row],[Quantity]],"]")</f>
        <v>SALE-77 [1]</v>
      </c>
    </row>
    <row r="80" spans="1:17" x14ac:dyDescent="0.3">
      <c r="A80" t="s">
        <v>1555</v>
      </c>
      <c r="B80" s="2">
        <v>45609</v>
      </c>
      <c r="C80" t="s">
        <v>1556</v>
      </c>
      <c r="D80" t="s">
        <v>1557</v>
      </c>
      <c r="E80" t="s">
        <v>1348</v>
      </c>
      <c r="F80">
        <v>2</v>
      </c>
      <c r="G80" s="3">
        <v>900.55</v>
      </c>
      <c r="H80" s="4">
        <v>0.16</v>
      </c>
      <c r="I80" t="s">
        <v>3957</v>
      </c>
      <c r="J80" s="3">
        <v>1512.924</v>
      </c>
      <c r="K80" s="45">
        <f>SALES[[#This Row],[Quantity]]*SALES[[#This Row],[Unit_Price]]*SALES[[#This Row],[Discount]]</f>
        <v>288.17599999999999</v>
      </c>
      <c r="L80" s="46" t="str">
        <f>IF(SALES[Total_Amount]&gt;=1500,"High","Low")</f>
        <v>High</v>
      </c>
      <c r="M80" s="46" t="str">
        <f t="shared" si="4"/>
        <v>High</v>
      </c>
      <c r="N80" s="46" t="str">
        <f t="shared" si="5"/>
        <v>High Price</v>
      </c>
      <c r="O80" s="46" t="str">
        <f t="shared" si="6"/>
        <v>November</v>
      </c>
      <c r="P80" s="46">
        <f t="shared" si="7"/>
        <v>2024</v>
      </c>
      <c r="Q80" s="47" t="str">
        <f>_xlfn.CONCAT(SALES[[#This Row],[Sales_ID]]," [",SALES[[#This Row],[Quantity]],"]")</f>
        <v>SALE-78 [2]</v>
      </c>
    </row>
    <row r="81" spans="1:17" x14ac:dyDescent="0.3">
      <c r="A81" t="s">
        <v>1558</v>
      </c>
      <c r="B81" s="2">
        <v>45268</v>
      </c>
      <c r="C81" t="s">
        <v>1559</v>
      </c>
      <c r="D81" t="s">
        <v>1494</v>
      </c>
      <c r="E81" t="s">
        <v>1439</v>
      </c>
      <c r="F81">
        <v>1</v>
      </c>
      <c r="G81" s="3">
        <v>341.17</v>
      </c>
      <c r="H81" s="4">
        <v>0.15</v>
      </c>
      <c r="I81" t="s">
        <v>3957</v>
      </c>
      <c r="J81" s="3">
        <v>289.99450000000002</v>
      </c>
      <c r="K81" s="45">
        <f>SALES[[#This Row],[Quantity]]*SALES[[#This Row],[Unit_Price]]*SALES[[#This Row],[Discount]]</f>
        <v>51.1755</v>
      </c>
      <c r="L81" s="46" t="str">
        <f>IF(SALES[Total_Amount]&gt;=1500,"High","Low")</f>
        <v>Low</v>
      </c>
      <c r="M81" s="46" t="str">
        <f t="shared" si="4"/>
        <v>Normal</v>
      </c>
      <c r="N81" s="46" t="str">
        <f t="shared" si="5"/>
        <v>Low Price</v>
      </c>
      <c r="O81" s="46" t="str">
        <f t="shared" si="6"/>
        <v>December</v>
      </c>
      <c r="P81" s="46">
        <f t="shared" si="7"/>
        <v>2023</v>
      </c>
      <c r="Q81" s="47" t="str">
        <f>_xlfn.CONCAT(SALES[[#This Row],[Sales_ID]]," [",SALES[[#This Row],[Quantity]],"]")</f>
        <v>SALE-79 [1]</v>
      </c>
    </row>
    <row r="82" spans="1:17" x14ac:dyDescent="0.3">
      <c r="A82" t="s">
        <v>1560</v>
      </c>
      <c r="B82" s="2">
        <v>45885</v>
      </c>
      <c r="C82" t="s">
        <v>1561</v>
      </c>
      <c r="D82" t="s">
        <v>1496</v>
      </c>
      <c r="E82" t="s">
        <v>1348</v>
      </c>
      <c r="F82">
        <v>1</v>
      </c>
      <c r="G82" s="3">
        <v>442.27</v>
      </c>
      <c r="H82" s="4">
        <v>0.06</v>
      </c>
      <c r="I82" t="s">
        <v>1131</v>
      </c>
      <c r="J82" s="3">
        <v>415.73379999999997</v>
      </c>
      <c r="K82" s="45">
        <f>SALES[[#This Row],[Quantity]]*SALES[[#This Row],[Unit_Price]]*SALES[[#This Row],[Discount]]</f>
        <v>26.536199999999997</v>
      </c>
      <c r="L82" s="46" t="str">
        <f>IF(SALES[Total_Amount]&gt;=1500,"High","Low")</f>
        <v>Low</v>
      </c>
      <c r="M82" s="46" t="str">
        <f t="shared" si="4"/>
        <v>Normal</v>
      </c>
      <c r="N82" s="46" t="str">
        <f t="shared" si="5"/>
        <v>Low Price</v>
      </c>
      <c r="O82" s="46" t="str">
        <f t="shared" si="6"/>
        <v>August</v>
      </c>
      <c r="P82" s="46">
        <f t="shared" si="7"/>
        <v>2025</v>
      </c>
      <c r="Q82" s="47" t="str">
        <f>_xlfn.CONCAT(SALES[[#This Row],[Sales_ID]]," [",SALES[[#This Row],[Quantity]],"]")</f>
        <v>SALE-80 [1]</v>
      </c>
    </row>
    <row r="83" spans="1:17" x14ac:dyDescent="0.3">
      <c r="A83" t="s">
        <v>1562</v>
      </c>
      <c r="B83" s="2">
        <v>45616</v>
      </c>
      <c r="C83" t="s">
        <v>1563</v>
      </c>
      <c r="D83" t="s">
        <v>1564</v>
      </c>
      <c r="E83" t="s">
        <v>1395</v>
      </c>
      <c r="F83">
        <v>1</v>
      </c>
      <c r="G83" s="3">
        <v>363.73</v>
      </c>
      <c r="H83" s="4">
        <v>0.25</v>
      </c>
      <c r="I83" t="s">
        <v>3958</v>
      </c>
      <c r="J83" s="3">
        <v>272.79750000000001</v>
      </c>
      <c r="K83" s="45">
        <f>SALES[[#This Row],[Quantity]]*SALES[[#This Row],[Unit_Price]]*SALES[[#This Row],[Discount]]</f>
        <v>90.932500000000005</v>
      </c>
      <c r="L83" s="46" t="str">
        <f>IF(SALES[Total_Amount]&gt;=1500,"High","Low")</f>
        <v>Low</v>
      </c>
      <c r="M83" s="46" t="str">
        <f t="shared" si="4"/>
        <v>Normal</v>
      </c>
      <c r="N83" s="46" t="str">
        <f t="shared" si="5"/>
        <v>Low Price</v>
      </c>
      <c r="O83" s="46" t="str">
        <f t="shared" si="6"/>
        <v>November</v>
      </c>
      <c r="P83" s="46">
        <f t="shared" si="7"/>
        <v>2024</v>
      </c>
      <c r="Q83" s="47" t="str">
        <f>_xlfn.CONCAT(SALES[[#This Row],[Sales_ID]]," [",SALES[[#This Row],[Quantity]],"]")</f>
        <v>SALE-81 [1]</v>
      </c>
    </row>
    <row r="84" spans="1:17" x14ac:dyDescent="0.3">
      <c r="A84" t="s">
        <v>1565</v>
      </c>
      <c r="B84" s="2">
        <v>45518</v>
      </c>
      <c r="C84" t="s">
        <v>1566</v>
      </c>
      <c r="D84" t="s">
        <v>1567</v>
      </c>
      <c r="E84" t="s">
        <v>1344</v>
      </c>
      <c r="F84">
        <v>2</v>
      </c>
      <c r="G84" s="3">
        <v>601.33000000000004</v>
      </c>
      <c r="H84" s="4">
        <v>0.16</v>
      </c>
      <c r="I84" t="s">
        <v>3958</v>
      </c>
      <c r="J84" s="3">
        <v>1010.2344000000001</v>
      </c>
      <c r="K84" s="45">
        <f>SALES[[#This Row],[Quantity]]*SALES[[#This Row],[Unit_Price]]*SALES[[#This Row],[Discount]]</f>
        <v>192.42560000000003</v>
      </c>
      <c r="L84" s="46" t="str">
        <f>IF(SALES[Total_Amount]&gt;=1500,"High","Low")</f>
        <v>Low</v>
      </c>
      <c r="M84" s="46" t="str">
        <f t="shared" si="4"/>
        <v>High</v>
      </c>
      <c r="N84" s="46" t="str">
        <f t="shared" si="5"/>
        <v>High Price</v>
      </c>
      <c r="O84" s="46" t="str">
        <f t="shared" si="6"/>
        <v>August</v>
      </c>
      <c r="P84" s="46">
        <f t="shared" si="7"/>
        <v>2024</v>
      </c>
      <c r="Q84" s="47" t="str">
        <f>_xlfn.CONCAT(SALES[[#This Row],[Sales_ID]]," [",SALES[[#This Row],[Quantity]],"]")</f>
        <v>SALE-82 [2]</v>
      </c>
    </row>
    <row r="85" spans="1:17" x14ac:dyDescent="0.3">
      <c r="A85" t="s">
        <v>1568</v>
      </c>
      <c r="B85" s="2">
        <v>45427</v>
      </c>
      <c r="C85" t="s">
        <v>1569</v>
      </c>
      <c r="D85" t="s">
        <v>1570</v>
      </c>
      <c r="E85" t="s">
        <v>1415</v>
      </c>
      <c r="F85">
        <v>4</v>
      </c>
      <c r="G85" s="3">
        <v>34.39</v>
      </c>
      <c r="H85" s="4">
        <v>0.03</v>
      </c>
      <c r="I85" t="s">
        <v>3958</v>
      </c>
      <c r="J85" s="3">
        <v>133.4332</v>
      </c>
      <c r="K85" s="45">
        <f>SALES[[#This Row],[Quantity]]*SALES[[#This Row],[Unit_Price]]*SALES[[#This Row],[Discount]]</f>
        <v>4.1268000000000002</v>
      </c>
      <c r="L85" s="46" t="str">
        <f>IF(SALES[Total_Amount]&gt;=1500,"High","Low")</f>
        <v>Low</v>
      </c>
      <c r="M85" s="46" t="str">
        <f t="shared" si="4"/>
        <v>Normal</v>
      </c>
      <c r="N85" s="46" t="str">
        <f t="shared" si="5"/>
        <v>Low Price</v>
      </c>
      <c r="O85" s="46" t="str">
        <f t="shared" si="6"/>
        <v>May</v>
      </c>
      <c r="P85" s="46">
        <f t="shared" si="7"/>
        <v>2024</v>
      </c>
      <c r="Q85" s="47" t="str">
        <f>_xlfn.CONCAT(SALES[[#This Row],[Sales_ID]]," [",SALES[[#This Row],[Quantity]],"]")</f>
        <v>SALE-83 [4]</v>
      </c>
    </row>
    <row r="86" spans="1:17" x14ac:dyDescent="0.3">
      <c r="A86" t="s">
        <v>1571</v>
      </c>
      <c r="B86" s="2">
        <v>45268</v>
      </c>
      <c r="C86" t="s">
        <v>1537</v>
      </c>
      <c r="D86" t="s">
        <v>1572</v>
      </c>
      <c r="E86" t="s">
        <v>1344</v>
      </c>
      <c r="F86">
        <v>1</v>
      </c>
      <c r="G86" s="3">
        <v>773.57</v>
      </c>
      <c r="H86" s="4">
        <v>0.05</v>
      </c>
      <c r="I86" t="s">
        <v>1131</v>
      </c>
      <c r="J86" s="3">
        <f>SALES[[#This Row],[Unit_Price]]*(1-SALES[[#This Row],[Discount]])*SALES[[#This Row],[Quantity]]</f>
        <v>734.89150000000006</v>
      </c>
      <c r="K86" s="45">
        <f>SALES[[#This Row],[Quantity]]*SALES[[#This Row],[Unit_Price]]*SALES[[#This Row],[Discount]]</f>
        <v>38.678500000000007</v>
      </c>
      <c r="L86" s="46" t="str">
        <f>IF(SALES[Total_Amount]&gt;=1500,"High","Low")</f>
        <v>Low</v>
      </c>
      <c r="M86" s="46" t="str">
        <f t="shared" si="4"/>
        <v>Normal</v>
      </c>
      <c r="N86" s="46" t="str">
        <f t="shared" si="5"/>
        <v>Low Price</v>
      </c>
      <c r="O86" s="46" t="str">
        <f t="shared" si="6"/>
        <v>December</v>
      </c>
      <c r="P86" s="46">
        <f t="shared" si="7"/>
        <v>2023</v>
      </c>
      <c r="Q86" s="47" t="str">
        <f>_xlfn.CONCAT(SALES[[#This Row],[Sales_ID]]," [",SALES[[#This Row],[Quantity]],"]")</f>
        <v>SALE-84 [1]</v>
      </c>
    </row>
    <row r="87" spans="1:17" x14ac:dyDescent="0.3">
      <c r="A87" t="s">
        <v>1573</v>
      </c>
      <c r="B87" s="2">
        <v>45282</v>
      </c>
      <c r="C87" t="s">
        <v>1574</v>
      </c>
      <c r="D87" t="s">
        <v>1384</v>
      </c>
      <c r="E87" t="s">
        <v>1359</v>
      </c>
      <c r="F87">
        <v>4</v>
      </c>
      <c r="G87" s="3">
        <v>127.1</v>
      </c>
      <c r="H87" s="4">
        <v>0.24</v>
      </c>
      <c r="I87" t="s">
        <v>1131</v>
      </c>
      <c r="J87" s="3">
        <v>386.38400000000001</v>
      </c>
      <c r="K87" s="45">
        <f>SALES[[#This Row],[Quantity]]*SALES[[#This Row],[Unit_Price]]*SALES[[#This Row],[Discount]]</f>
        <v>122.01599999999999</v>
      </c>
      <c r="L87" s="46" t="str">
        <f>IF(SALES[Total_Amount]&gt;=1500,"High","Low")</f>
        <v>Low</v>
      </c>
      <c r="M87" s="46" t="str">
        <f t="shared" si="4"/>
        <v>Normal</v>
      </c>
      <c r="N87" s="46" t="str">
        <f t="shared" si="5"/>
        <v>Low Price</v>
      </c>
      <c r="O87" s="46" t="str">
        <f t="shared" si="6"/>
        <v>December</v>
      </c>
      <c r="P87" s="46">
        <f t="shared" si="7"/>
        <v>2023</v>
      </c>
      <c r="Q87" s="47" t="str">
        <f>_xlfn.CONCAT(SALES[[#This Row],[Sales_ID]]," [",SALES[[#This Row],[Quantity]],"]")</f>
        <v>SALE-85 [4]</v>
      </c>
    </row>
    <row r="88" spans="1:17" x14ac:dyDescent="0.3">
      <c r="A88" t="s">
        <v>1575</v>
      </c>
      <c r="B88" s="2">
        <v>45545</v>
      </c>
      <c r="C88" t="s">
        <v>1576</v>
      </c>
      <c r="D88" t="s">
        <v>1503</v>
      </c>
      <c r="E88" t="s">
        <v>1340</v>
      </c>
      <c r="F88">
        <v>3</v>
      </c>
      <c r="G88" s="3">
        <v>899.58</v>
      </c>
      <c r="H88" s="4">
        <v>0.28000000000000003</v>
      </c>
      <c r="I88" t="s">
        <v>3958</v>
      </c>
      <c r="J88" s="3">
        <v>1943.0927999999999</v>
      </c>
      <c r="K88" s="45">
        <f>SALES[[#This Row],[Quantity]]*SALES[[#This Row],[Unit_Price]]*SALES[[#This Row],[Discount]]</f>
        <v>755.64720000000011</v>
      </c>
      <c r="L88" s="46" t="str">
        <f>IF(SALES[Total_Amount]&gt;=1500,"High","Low")</f>
        <v>High</v>
      </c>
      <c r="M88" s="46" t="str">
        <f t="shared" si="4"/>
        <v>High</v>
      </c>
      <c r="N88" s="46" t="str">
        <f t="shared" si="5"/>
        <v>High Price</v>
      </c>
      <c r="O88" s="46" t="str">
        <f t="shared" si="6"/>
        <v>September</v>
      </c>
      <c r="P88" s="46">
        <f t="shared" si="7"/>
        <v>2024</v>
      </c>
      <c r="Q88" s="47" t="str">
        <f>_xlfn.CONCAT(SALES[[#This Row],[Sales_ID]]," [",SALES[[#This Row],[Quantity]],"]")</f>
        <v>SALE-86 [3]</v>
      </c>
    </row>
    <row r="89" spans="1:17" x14ac:dyDescent="0.3">
      <c r="A89" t="s">
        <v>1577</v>
      </c>
      <c r="B89" s="2">
        <v>45755</v>
      </c>
      <c r="C89" t="s">
        <v>1578</v>
      </c>
      <c r="D89" t="s">
        <v>1579</v>
      </c>
      <c r="E89" t="s">
        <v>1419</v>
      </c>
      <c r="F89">
        <v>3</v>
      </c>
      <c r="G89" s="3">
        <v>964.39</v>
      </c>
      <c r="H89" s="4">
        <v>0.04</v>
      </c>
      <c r="I89" t="s">
        <v>3957</v>
      </c>
      <c r="J89" s="3">
        <v>2777.4432000000002</v>
      </c>
      <c r="K89" s="45">
        <f>SALES[[#This Row],[Quantity]]*SALES[[#This Row],[Unit_Price]]*SALES[[#This Row],[Discount]]</f>
        <v>115.72680000000001</v>
      </c>
      <c r="L89" s="46" t="str">
        <f>IF(SALES[Total_Amount]&gt;=1500,"High","Low")</f>
        <v>High</v>
      </c>
      <c r="M89" s="46" t="str">
        <f t="shared" si="4"/>
        <v>Premium</v>
      </c>
      <c r="N89" s="46" t="str">
        <f t="shared" si="5"/>
        <v>Low Price</v>
      </c>
      <c r="O89" s="46" t="str">
        <f t="shared" si="6"/>
        <v>April</v>
      </c>
      <c r="P89" s="46">
        <f t="shared" si="7"/>
        <v>2025</v>
      </c>
      <c r="Q89" s="47" t="str">
        <f>_xlfn.CONCAT(SALES[[#This Row],[Sales_ID]]," [",SALES[[#This Row],[Quantity]],"]")</f>
        <v>SALE-87 [3]</v>
      </c>
    </row>
    <row r="90" spans="1:17" x14ac:dyDescent="0.3">
      <c r="A90" t="s">
        <v>1580</v>
      </c>
      <c r="B90" s="2">
        <v>45588</v>
      </c>
      <c r="C90" t="s">
        <v>1581</v>
      </c>
      <c r="D90" t="s">
        <v>1543</v>
      </c>
      <c r="E90" t="s">
        <v>1373</v>
      </c>
      <c r="F90">
        <v>2</v>
      </c>
      <c r="G90" s="3">
        <v>217.83</v>
      </c>
      <c r="H90" s="4">
        <v>0.14000000000000001</v>
      </c>
      <c r="I90" t="s">
        <v>3958</v>
      </c>
      <c r="J90" s="3">
        <v>374.66759999999999</v>
      </c>
      <c r="K90" s="45">
        <f>SALES[[#This Row],[Quantity]]*SALES[[#This Row],[Unit_Price]]*SALES[[#This Row],[Discount]]</f>
        <v>60.992400000000011</v>
      </c>
      <c r="L90" s="46" t="str">
        <f>IF(SALES[Total_Amount]&gt;=1500,"High","Low")</f>
        <v>Low</v>
      </c>
      <c r="M90" s="46" t="str">
        <f t="shared" si="4"/>
        <v>Normal</v>
      </c>
      <c r="N90" s="46" t="str">
        <f t="shared" si="5"/>
        <v>Low Price</v>
      </c>
      <c r="O90" s="46" t="str">
        <f t="shared" si="6"/>
        <v>October</v>
      </c>
      <c r="P90" s="46">
        <f t="shared" si="7"/>
        <v>2024</v>
      </c>
      <c r="Q90" s="47" t="str">
        <f>_xlfn.CONCAT(SALES[[#This Row],[Sales_ID]]," [",SALES[[#This Row],[Quantity]],"]")</f>
        <v>SALE-88 [2]</v>
      </c>
    </row>
    <row r="91" spans="1:17" x14ac:dyDescent="0.3">
      <c r="A91" t="s">
        <v>1582</v>
      </c>
      <c r="B91" s="2">
        <v>45848</v>
      </c>
      <c r="C91" t="s">
        <v>1583</v>
      </c>
      <c r="D91" t="s">
        <v>1570</v>
      </c>
      <c r="E91" t="s">
        <v>1381</v>
      </c>
      <c r="F91">
        <v>4</v>
      </c>
      <c r="G91" s="3">
        <v>187.71</v>
      </c>
      <c r="H91" s="4">
        <v>0.06</v>
      </c>
      <c r="I91" t="s">
        <v>1131</v>
      </c>
      <c r="J91" s="3">
        <v>705.78959999999995</v>
      </c>
      <c r="K91" s="45">
        <f>SALES[[#This Row],[Quantity]]*SALES[[#This Row],[Unit_Price]]*SALES[[#This Row],[Discount]]</f>
        <v>45.050400000000003</v>
      </c>
      <c r="L91" s="46" t="str">
        <f>IF(SALES[Total_Amount]&gt;=1500,"High","Low")</f>
        <v>Low</v>
      </c>
      <c r="M91" s="46" t="str">
        <f t="shared" si="4"/>
        <v>Normal</v>
      </c>
      <c r="N91" s="46" t="str">
        <f t="shared" si="5"/>
        <v>Low Price</v>
      </c>
      <c r="O91" s="46" t="str">
        <f t="shared" si="6"/>
        <v>July</v>
      </c>
      <c r="P91" s="46">
        <f t="shared" si="7"/>
        <v>2025</v>
      </c>
      <c r="Q91" s="47" t="str">
        <f>_xlfn.CONCAT(SALES[[#This Row],[Sales_ID]]," [",SALES[[#This Row],[Quantity]],"]")</f>
        <v>SALE-89 [4]</v>
      </c>
    </row>
    <row r="92" spans="1:17" x14ac:dyDescent="0.3">
      <c r="A92" t="s">
        <v>1584</v>
      </c>
      <c r="B92" s="2">
        <v>45577</v>
      </c>
      <c r="C92" t="s">
        <v>1585</v>
      </c>
      <c r="D92" t="s">
        <v>1372</v>
      </c>
      <c r="E92" t="s">
        <v>1415</v>
      </c>
      <c r="F92">
        <v>2</v>
      </c>
      <c r="G92" s="3">
        <v>350.12</v>
      </c>
      <c r="H92" s="4">
        <v>0.12</v>
      </c>
      <c r="I92" t="s">
        <v>1131</v>
      </c>
      <c r="J92" s="3">
        <v>616.21119999999996</v>
      </c>
      <c r="K92" s="45">
        <f>SALES[[#This Row],[Quantity]]*SALES[[#This Row],[Unit_Price]]*SALES[[#This Row],[Discount]]</f>
        <v>84.028800000000004</v>
      </c>
      <c r="L92" s="46" t="str">
        <f>IF(SALES[Total_Amount]&gt;=1500,"High","Low")</f>
        <v>Low</v>
      </c>
      <c r="M92" s="46" t="str">
        <f t="shared" si="4"/>
        <v>Normal</v>
      </c>
      <c r="N92" s="46" t="str">
        <f t="shared" si="5"/>
        <v>Low Price</v>
      </c>
      <c r="O92" s="46" t="str">
        <f t="shared" si="6"/>
        <v>October</v>
      </c>
      <c r="P92" s="46">
        <f t="shared" si="7"/>
        <v>2024</v>
      </c>
      <c r="Q92" s="47" t="str">
        <f>_xlfn.CONCAT(SALES[[#This Row],[Sales_ID]]," [",SALES[[#This Row],[Quantity]],"]")</f>
        <v>SALE-90 [2]</v>
      </c>
    </row>
    <row r="93" spans="1:17" x14ac:dyDescent="0.3">
      <c r="A93" t="s">
        <v>1586</v>
      </c>
      <c r="B93" s="2">
        <v>45312</v>
      </c>
      <c r="C93" t="s">
        <v>1587</v>
      </c>
      <c r="D93" t="s">
        <v>1457</v>
      </c>
      <c r="E93" t="s">
        <v>1381</v>
      </c>
      <c r="F93">
        <v>4</v>
      </c>
      <c r="G93" s="3">
        <v>102.19</v>
      </c>
      <c r="H93" s="4">
        <v>0.17</v>
      </c>
      <c r="I93" t="s">
        <v>3958</v>
      </c>
      <c r="J93" s="3">
        <v>339.27080000000001</v>
      </c>
      <c r="K93" s="45">
        <f>SALES[[#This Row],[Quantity]]*SALES[[#This Row],[Unit_Price]]*SALES[[#This Row],[Discount]]</f>
        <v>69.489199999999997</v>
      </c>
      <c r="L93" s="46" t="str">
        <f>IF(SALES[Total_Amount]&gt;=1500,"High","Low")</f>
        <v>Low</v>
      </c>
      <c r="M93" s="46" t="str">
        <f t="shared" si="4"/>
        <v>Normal</v>
      </c>
      <c r="N93" s="46" t="str">
        <f t="shared" si="5"/>
        <v>Low Price</v>
      </c>
      <c r="O93" s="46" t="str">
        <f t="shared" si="6"/>
        <v>January</v>
      </c>
      <c r="P93" s="46">
        <f t="shared" si="7"/>
        <v>2024</v>
      </c>
      <c r="Q93" s="47" t="str">
        <f>_xlfn.CONCAT(SALES[[#This Row],[Sales_ID]]," [",SALES[[#This Row],[Quantity]],"]")</f>
        <v>SALE-91 [4]</v>
      </c>
    </row>
    <row r="94" spans="1:17" x14ac:dyDescent="0.3">
      <c r="A94" t="s">
        <v>1588</v>
      </c>
      <c r="B94" s="2">
        <v>45350</v>
      </c>
      <c r="C94" t="s">
        <v>1554</v>
      </c>
      <c r="D94" t="s">
        <v>1589</v>
      </c>
      <c r="E94" t="s">
        <v>1363</v>
      </c>
      <c r="F94">
        <v>1</v>
      </c>
      <c r="G94" s="3">
        <v>696.53</v>
      </c>
      <c r="H94" s="4">
        <v>0.17</v>
      </c>
      <c r="I94" t="s">
        <v>3957</v>
      </c>
      <c r="J94" s="3">
        <v>578.11989999999992</v>
      </c>
      <c r="K94" s="45">
        <f>SALES[[#This Row],[Quantity]]*SALES[[#This Row],[Unit_Price]]*SALES[[#This Row],[Discount]]</f>
        <v>118.4101</v>
      </c>
      <c r="L94" s="46" t="str">
        <f>IF(SALES[Total_Amount]&gt;=1500,"High","Low")</f>
        <v>Low</v>
      </c>
      <c r="M94" s="46" t="str">
        <f t="shared" si="4"/>
        <v>Normal</v>
      </c>
      <c r="N94" s="46" t="str">
        <f t="shared" si="5"/>
        <v>Low Price</v>
      </c>
      <c r="O94" s="46" t="str">
        <f t="shared" si="6"/>
        <v>February</v>
      </c>
      <c r="P94" s="46">
        <f t="shared" si="7"/>
        <v>2024</v>
      </c>
      <c r="Q94" s="47" t="str">
        <f>_xlfn.CONCAT(SALES[[#This Row],[Sales_ID]]," [",SALES[[#This Row],[Quantity]],"]")</f>
        <v>SALE-92 [1]</v>
      </c>
    </row>
    <row r="95" spans="1:17" x14ac:dyDescent="0.3">
      <c r="A95" t="s">
        <v>1590</v>
      </c>
      <c r="B95" s="2">
        <v>45657</v>
      </c>
      <c r="C95" t="s">
        <v>1375</v>
      </c>
      <c r="D95" t="s">
        <v>1521</v>
      </c>
      <c r="E95" t="s">
        <v>1363</v>
      </c>
      <c r="F95">
        <v>2</v>
      </c>
      <c r="G95" s="3">
        <v>327.52</v>
      </c>
      <c r="H95" s="4">
        <v>0.15</v>
      </c>
      <c r="I95" t="s">
        <v>3958</v>
      </c>
      <c r="J95" s="3">
        <v>556.78399999999999</v>
      </c>
      <c r="K95" s="45">
        <f>SALES[[#This Row],[Quantity]]*SALES[[#This Row],[Unit_Price]]*SALES[[#This Row],[Discount]]</f>
        <v>98.255999999999986</v>
      </c>
      <c r="L95" s="46" t="str">
        <f>IF(SALES[Total_Amount]&gt;=1500,"High","Low")</f>
        <v>Low</v>
      </c>
      <c r="M95" s="46" t="str">
        <f t="shared" si="4"/>
        <v>Normal</v>
      </c>
      <c r="N95" s="46" t="str">
        <f t="shared" si="5"/>
        <v>Low Price</v>
      </c>
      <c r="O95" s="46" t="str">
        <f t="shared" si="6"/>
        <v>December</v>
      </c>
      <c r="P95" s="46">
        <f t="shared" si="7"/>
        <v>2024</v>
      </c>
      <c r="Q95" s="47" t="str">
        <f>_xlfn.CONCAT(SALES[[#This Row],[Sales_ID]]," [",SALES[[#This Row],[Quantity]],"]")</f>
        <v>SALE-93 [2]</v>
      </c>
    </row>
    <row r="96" spans="1:17" x14ac:dyDescent="0.3">
      <c r="A96" t="s">
        <v>1591</v>
      </c>
      <c r="B96" s="2">
        <v>45530</v>
      </c>
      <c r="C96" t="s">
        <v>1592</v>
      </c>
      <c r="D96" t="s">
        <v>1339</v>
      </c>
      <c r="E96" t="s">
        <v>1399</v>
      </c>
      <c r="F96">
        <v>2</v>
      </c>
      <c r="G96" s="3">
        <v>569.36</v>
      </c>
      <c r="H96" s="4">
        <v>0.01</v>
      </c>
      <c r="I96" t="s">
        <v>3958</v>
      </c>
      <c r="J96" s="3">
        <f>SALES[[#This Row],[Unit_Price]]*(1-SALES[[#This Row],[Discount]])*SALES[[#This Row],[Quantity]]</f>
        <v>1127.3327999999999</v>
      </c>
      <c r="K96" s="45">
        <f>SALES[[#This Row],[Quantity]]*SALES[[#This Row],[Unit_Price]]*SALES[[#This Row],[Discount]]</f>
        <v>11.3872</v>
      </c>
      <c r="L96" s="46" t="str">
        <f>IF(SALES[Total_Amount]&gt;=1500,"High","Low")</f>
        <v>Low</v>
      </c>
      <c r="M96" s="46" t="str">
        <f t="shared" si="4"/>
        <v>High</v>
      </c>
      <c r="N96" s="46" t="str">
        <f t="shared" si="5"/>
        <v>Low Price</v>
      </c>
      <c r="O96" s="46" t="str">
        <f t="shared" si="6"/>
        <v>August</v>
      </c>
      <c r="P96" s="46">
        <f t="shared" si="7"/>
        <v>2024</v>
      </c>
      <c r="Q96" s="47" t="str">
        <f>_xlfn.CONCAT(SALES[[#This Row],[Sales_ID]]," [",SALES[[#This Row],[Quantity]],"]")</f>
        <v>SALE-94 [2]</v>
      </c>
    </row>
    <row r="97" spans="1:17" x14ac:dyDescent="0.3">
      <c r="A97" t="s">
        <v>1593</v>
      </c>
      <c r="B97" s="2">
        <v>45556</v>
      </c>
      <c r="C97" t="s">
        <v>1594</v>
      </c>
      <c r="D97" t="s">
        <v>1369</v>
      </c>
      <c r="E97" t="s">
        <v>1426</v>
      </c>
      <c r="F97">
        <v>2</v>
      </c>
      <c r="G97" s="3">
        <v>68.290000000000006</v>
      </c>
      <c r="H97" s="4">
        <v>0.14000000000000001</v>
      </c>
      <c r="I97" t="s">
        <v>1131</v>
      </c>
      <c r="J97" s="3">
        <v>117.4588</v>
      </c>
      <c r="K97" s="45">
        <f>SALES[[#This Row],[Quantity]]*SALES[[#This Row],[Unit_Price]]*SALES[[#This Row],[Discount]]</f>
        <v>19.121200000000005</v>
      </c>
      <c r="L97" s="46" t="str">
        <f>IF(SALES[Total_Amount]&gt;=1500,"High","Low")</f>
        <v>Low</v>
      </c>
      <c r="M97" s="46" t="str">
        <f t="shared" si="4"/>
        <v>Normal</v>
      </c>
      <c r="N97" s="46" t="str">
        <f t="shared" si="5"/>
        <v>Low Price</v>
      </c>
      <c r="O97" s="46" t="str">
        <f t="shared" si="6"/>
        <v>September</v>
      </c>
      <c r="P97" s="46">
        <f t="shared" si="7"/>
        <v>2024</v>
      </c>
      <c r="Q97" s="47" t="str">
        <f>_xlfn.CONCAT(SALES[[#This Row],[Sales_ID]]," [",SALES[[#This Row],[Quantity]],"]")</f>
        <v>SALE-95 [2]</v>
      </c>
    </row>
    <row r="98" spans="1:17" x14ac:dyDescent="0.3">
      <c r="A98" t="s">
        <v>1595</v>
      </c>
      <c r="B98" s="2">
        <v>45523</v>
      </c>
      <c r="C98" t="s">
        <v>1596</v>
      </c>
      <c r="D98" t="s">
        <v>1597</v>
      </c>
      <c r="E98" t="s">
        <v>1419</v>
      </c>
      <c r="F98">
        <v>1</v>
      </c>
      <c r="G98" s="3">
        <v>842.9</v>
      </c>
      <c r="H98" s="4">
        <v>0.06</v>
      </c>
      <c r="I98" t="s">
        <v>1131</v>
      </c>
      <c r="J98" s="3">
        <v>792.32599999999991</v>
      </c>
      <c r="K98" s="45">
        <f>SALES[[#This Row],[Quantity]]*SALES[[#This Row],[Unit_Price]]*SALES[[#This Row],[Discount]]</f>
        <v>50.573999999999998</v>
      </c>
      <c r="L98" s="46" t="str">
        <f>IF(SALES[Total_Amount]&gt;=1500,"High","Low")</f>
        <v>Low</v>
      </c>
      <c r="M98" s="46" t="str">
        <f t="shared" si="4"/>
        <v>Normal</v>
      </c>
      <c r="N98" s="46" t="str">
        <f t="shared" si="5"/>
        <v>Low Price</v>
      </c>
      <c r="O98" s="46" t="str">
        <f t="shared" si="6"/>
        <v>August</v>
      </c>
      <c r="P98" s="46">
        <f t="shared" si="7"/>
        <v>2024</v>
      </c>
      <c r="Q98" s="47" t="str">
        <f>_xlfn.CONCAT(SALES[[#This Row],[Sales_ID]]," [",SALES[[#This Row],[Quantity]],"]")</f>
        <v>SALE-96 [1]</v>
      </c>
    </row>
    <row r="99" spans="1:17" x14ac:dyDescent="0.3">
      <c r="A99" t="s">
        <v>1598</v>
      </c>
      <c r="B99" s="2">
        <v>45587</v>
      </c>
      <c r="C99" t="s">
        <v>1599</v>
      </c>
      <c r="D99" t="s">
        <v>1600</v>
      </c>
      <c r="E99" t="s">
        <v>1340</v>
      </c>
      <c r="F99">
        <v>3</v>
      </c>
      <c r="G99" s="3">
        <v>751.94</v>
      </c>
      <c r="H99" s="4">
        <v>0.26</v>
      </c>
      <c r="I99" t="s">
        <v>3958</v>
      </c>
      <c r="J99" s="3">
        <v>1669.3068000000001</v>
      </c>
      <c r="K99" s="45">
        <f>SALES[[#This Row],[Quantity]]*SALES[[#This Row],[Unit_Price]]*SALES[[#This Row],[Discount]]</f>
        <v>586.5132000000001</v>
      </c>
      <c r="L99" s="46" t="str">
        <f>IF(SALES[Total_Amount]&gt;=1500,"High","Low")</f>
        <v>High</v>
      </c>
      <c r="M99" s="46" t="str">
        <f t="shared" si="4"/>
        <v>High</v>
      </c>
      <c r="N99" s="46" t="str">
        <f t="shared" si="5"/>
        <v>High Price</v>
      </c>
      <c r="O99" s="46" t="str">
        <f t="shared" si="6"/>
        <v>October</v>
      </c>
      <c r="P99" s="46">
        <f t="shared" si="7"/>
        <v>2024</v>
      </c>
      <c r="Q99" s="47" t="str">
        <f>_xlfn.CONCAT(SALES[[#This Row],[Sales_ID]]," [",SALES[[#This Row],[Quantity]],"]")</f>
        <v>SALE-97 [3]</v>
      </c>
    </row>
    <row r="100" spans="1:17" x14ac:dyDescent="0.3">
      <c r="A100" t="s">
        <v>1601</v>
      </c>
      <c r="B100" s="2">
        <v>45580</v>
      </c>
      <c r="C100" t="s">
        <v>1602</v>
      </c>
      <c r="D100" t="s">
        <v>1362</v>
      </c>
      <c r="E100" t="s">
        <v>1359</v>
      </c>
      <c r="F100">
        <v>4</v>
      </c>
      <c r="G100" s="3">
        <v>476.28</v>
      </c>
      <c r="H100" s="4">
        <v>0.17</v>
      </c>
      <c r="I100" t="s">
        <v>3957</v>
      </c>
      <c r="J100" s="3">
        <v>1581.2496000000001</v>
      </c>
      <c r="K100" s="45">
        <f>SALES[[#This Row],[Quantity]]*SALES[[#This Row],[Unit_Price]]*SALES[[#This Row],[Discount]]</f>
        <v>323.87040000000002</v>
      </c>
      <c r="L100" s="46" t="str">
        <f>IF(SALES[Total_Amount]&gt;=1500,"High","Low")</f>
        <v>High</v>
      </c>
      <c r="M100" s="46" t="str">
        <f t="shared" si="4"/>
        <v>High</v>
      </c>
      <c r="N100" s="46" t="str">
        <f t="shared" si="5"/>
        <v>High Price</v>
      </c>
      <c r="O100" s="46" t="str">
        <f t="shared" si="6"/>
        <v>October</v>
      </c>
      <c r="P100" s="46">
        <f t="shared" si="7"/>
        <v>2024</v>
      </c>
      <c r="Q100" s="47" t="str">
        <f>_xlfn.CONCAT(SALES[[#This Row],[Sales_ID]]," [",SALES[[#This Row],[Quantity]],"]")</f>
        <v>SALE-98 [4]</v>
      </c>
    </row>
    <row r="101" spans="1:17" x14ac:dyDescent="0.3">
      <c r="A101" t="s">
        <v>1603</v>
      </c>
      <c r="B101" s="2">
        <v>45479</v>
      </c>
      <c r="C101" t="s">
        <v>1604</v>
      </c>
      <c r="D101" t="s">
        <v>1605</v>
      </c>
      <c r="E101" t="s">
        <v>1340</v>
      </c>
      <c r="F101">
        <v>3</v>
      </c>
      <c r="G101" s="3">
        <v>541.99</v>
      </c>
      <c r="H101" s="4">
        <v>0.24</v>
      </c>
      <c r="I101" t="s">
        <v>1131</v>
      </c>
      <c r="J101" s="3">
        <v>1235.7372</v>
      </c>
      <c r="K101" s="45">
        <f>SALES[[#This Row],[Quantity]]*SALES[[#This Row],[Unit_Price]]*SALES[[#This Row],[Discount]]</f>
        <v>390.2328</v>
      </c>
      <c r="L101" s="46" t="str">
        <f>IF(SALES[Total_Amount]&gt;=1500,"High","Low")</f>
        <v>Low</v>
      </c>
      <c r="M101" s="46" t="str">
        <f t="shared" si="4"/>
        <v>High</v>
      </c>
      <c r="N101" s="46" t="str">
        <f t="shared" si="5"/>
        <v>High Price</v>
      </c>
      <c r="O101" s="46" t="str">
        <f t="shared" si="6"/>
        <v>July</v>
      </c>
      <c r="P101" s="46">
        <f t="shared" si="7"/>
        <v>2024</v>
      </c>
      <c r="Q101" s="47" t="str">
        <f>_xlfn.CONCAT(SALES[[#This Row],[Sales_ID]]," [",SALES[[#This Row],[Quantity]],"]")</f>
        <v>SALE-99 [3]</v>
      </c>
    </row>
    <row r="102" spans="1:17" x14ac:dyDescent="0.3">
      <c r="A102" t="s">
        <v>1606</v>
      </c>
      <c r="B102" s="2">
        <v>45677</v>
      </c>
      <c r="C102" t="s">
        <v>1607</v>
      </c>
      <c r="D102" t="s">
        <v>1372</v>
      </c>
      <c r="E102" t="s">
        <v>1355</v>
      </c>
      <c r="F102">
        <v>2</v>
      </c>
      <c r="G102" s="3">
        <v>401.5</v>
      </c>
      <c r="H102" s="4">
        <v>0.18</v>
      </c>
      <c r="I102" t="s">
        <v>3957</v>
      </c>
      <c r="J102" s="3">
        <v>658.46</v>
      </c>
      <c r="K102" s="45">
        <f>SALES[[#This Row],[Quantity]]*SALES[[#This Row],[Unit_Price]]*SALES[[#This Row],[Discount]]</f>
        <v>144.54</v>
      </c>
      <c r="L102" s="46" t="str">
        <f>IF(SALES[Total_Amount]&gt;=1500,"High","Low")</f>
        <v>Low</v>
      </c>
      <c r="M102" s="46" t="str">
        <f t="shared" si="4"/>
        <v>Normal</v>
      </c>
      <c r="N102" s="46" t="str">
        <f t="shared" si="5"/>
        <v>Low Price</v>
      </c>
      <c r="O102" s="46" t="str">
        <f t="shared" si="6"/>
        <v>January</v>
      </c>
      <c r="P102" s="46">
        <f t="shared" si="7"/>
        <v>2025</v>
      </c>
      <c r="Q102" s="47" t="str">
        <f>_xlfn.CONCAT(SALES[[#This Row],[Sales_ID]]," [",SALES[[#This Row],[Quantity]],"]")</f>
        <v>SALE-100 [2]</v>
      </c>
    </row>
    <row r="103" spans="1:17" x14ac:dyDescent="0.3">
      <c r="A103" t="s">
        <v>1608</v>
      </c>
      <c r="B103" s="2">
        <v>45453</v>
      </c>
      <c r="C103" t="s">
        <v>1478</v>
      </c>
      <c r="D103" t="s">
        <v>1609</v>
      </c>
      <c r="E103" t="s">
        <v>1408</v>
      </c>
      <c r="F103">
        <v>3</v>
      </c>
      <c r="G103" s="3">
        <v>359.56</v>
      </c>
      <c r="H103" s="4">
        <v>0.17</v>
      </c>
      <c r="I103" t="s">
        <v>3958</v>
      </c>
      <c r="J103" s="3">
        <v>895.30439999999999</v>
      </c>
      <c r="K103" s="45">
        <f>SALES[[#This Row],[Quantity]]*SALES[[#This Row],[Unit_Price]]*SALES[[#This Row],[Discount]]</f>
        <v>183.37560000000002</v>
      </c>
      <c r="L103" s="46" t="str">
        <f>IF(SALES[Total_Amount]&gt;=1500,"High","Low")</f>
        <v>Low</v>
      </c>
      <c r="M103" s="46" t="str">
        <f t="shared" si="4"/>
        <v>Normal</v>
      </c>
      <c r="N103" s="46" t="str">
        <f t="shared" si="5"/>
        <v>Low Price</v>
      </c>
      <c r="O103" s="46" t="str">
        <f t="shared" si="6"/>
        <v>June</v>
      </c>
      <c r="P103" s="46">
        <f t="shared" si="7"/>
        <v>2024</v>
      </c>
      <c r="Q103" s="47" t="str">
        <f>_xlfn.CONCAT(SALES[[#This Row],[Sales_ID]]," [",SALES[[#This Row],[Quantity]],"]")</f>
        <v>SALE-101 [3]</v>
      </c>
    </row>
    <row r="104" spans="1:17" x14ac:dyDescent="0.3">
      <c r="A104" t="s">
        <v>1610</v>
      </c>
      <c r="B104" s="2">
        <v>45552</v>
      </c>
      <c r="C104" t="s">
        <v>1611</v>
      </c>
      <c r="D104" t="s">
        <v>1612</v>
      </c>
      <c r="E104" t="s">
        <v>1446</v>
      </c>
      <c r="F104">
        <v>2</v>
      </c>
      <c r="G104" s="3">
        <v>471.88</v>
      </c>
      <c r="H104" s="4">
        <v>0.24</v>
      </c>
      <c r="I104" t="s">
        <v>3958</v>
      </c>
      <c r="J104" s="3">
        <v>717.25760000000002</v>
      </c>
      <c r="K104" s="45">
        <f>SALES[[#This Row],[Quantity]]*SALES[[#This Row],[Unit_Price]]*SALES[[#This Row],[Discount]]</f>
        <v>226.50239999999999</v>
      </c>
      <c r="L104" s="46" t="str">
        <f>IF(SALES[Total_Amount]&gt;=1500,"High","Low")</f>
        <v>Low</v>
      </c>
      <c r="M104" s="46" t="str">
        <f t="shared" si="4"/>
        <v>Normal</v>
      </c>
      <c r="N104" s="46" t="str">
        <f t="shared" si="5"/>
        <v>Low Price</v>
      </c>
      <c r="O104" s="46" t="str">
        <f t="shared" si="6"/>
        <v>September</v>
      </c>
      <c r="P104" s="46">
        <f t="shared" si="7"/>
        <v>2024</v>
      </c>
      <c r="Q104" s="47" t="str">
        <f>_xlfn.CONCAT(SALES[[#This Row],[Sales_ID]]," [",SALES[[#This Row],[Quantity]],"]")</f>
        <v>SALE-102 [2]</v>
      </c>
    </row>
    <row r="105" spans="1:17" x14ac:dyDescent="0.3">
      <c r="A105" t="s">
        <v>1613</v>
      </c>
      <c r="B105" s="2">
        <v>45907</v>
      </c>
      <c r="C105" t="s">
        <v>1614</v>
      </c>
      <c r="D105" t="s">
        <v>1387</v>
      </c>
      <c r="E105" t="s">
        <v>1363</v>
      </c>
      <c r="F105">
        <v>4</v>
      </c>
      <c r="G105" s="3">
        <v>925.19</v>
      </c>
      <c r="H105" s="4">
        <v>0.19</v>
      </c>
      <c r="I105" t="s">
        <v>3958</v>
      </c>
      <c r="J105" s="3">
        <v>2997.615600000001</v>
      </c>
      <c r="K105" s="45">
        <f>SALES[[#This Row],[Quantity]]*SALES[[#This Row],[Unit_Price]]*SALES[[#This Row],[Discount]]</f>
        <v>703.14440000000002</v>
      </c>
      <c r="L105" s="46" t="str">
        <f>IF(SALES[Total_Amount]&gt;=1500,"High","Low")</f>
        <v>High</v>
      </c>
      <c r="M105" s="46" t="str">
        <f t="shared" si="4"/>
        <v>Premium</v>
      </c>
      <c r="N105" s="46" t="str">
        <f t="shared" si="5"/>
        <v>High Price</v>
      </c>
      <c r="O105" s="46" t="str">
        <f t="shared" si="6"/>
        <v>September</v>
      </c>
      <c r="P105" s="46">
        <f t="shared" si="7"/>
        <v>2025</v>
      </c>
      <c r="Q105" s="47" t="str">
        <f>_xlfn.CONCAT(SALES[[#This Row],[Sales_ID]]," [",SALES[[#This Row],[Quantity]],"]")</f>
        <v>SALE-103 [4]</v>
      </c>
    </row>
    <row r="106" spans="1:17" x14ac:dyDescent="0.3">
      <c r="A106" t="s">
        <v>1615</v>
      </c>
      <c r="B106" s="2">
        <v>45330</v>
      </c>
      <c r="C106" t="s">
        <v>1616</v>
      </c>
      <c r="D106" t="s">
        <v>1589</v>
      </c>
      <c r="E106" t="s">
        <v>1489</v>
      </c>
      <c r="F106">
        <v>2</v>
      </c>
      <c r="G106" s="3">
        <v>879.63</v>
      </c>
      <c r="H106" s="4">
        <v>7.0000000000000007E-2</v>
      </c>
      <c r="I106" t="s">
        <v>1131</v>
      </c>
      <c r="J106" s="3">
        <v>1636.1117999999999</v>
      </c>
      <c r="K106" s="45">
        <f>SALES[[#This Row],[Quantity]]*SALES[[#This Row],[Unit_Price]]*SALES[[#This Row],[Discount]]</f>
        <v>123.14820000000002</v>
      </c>
      <c r="L106" s="46" t="str">
        <f>IF(SALES[Total_Amount]&gt;=1500,"High","Low")</f>
        <v>High</v>
      </c>
      <c r="M106" s="46" t="str">
        <f t="shared" si="4"/>
        <v>High</v>
      </c>
      <c r="N106" s="46" t="str">
        <f t="shared" si="5"/>
        <v>Low Price</v>
      </c>
      <c r="O106" s="46" t="str">
        <f t="shared" si="6"/>
        <v>February</v>
      </c>
      <c r="P106" s="46">
        <f t="shared" si="7"/>
        <v>2024</v>
      </c>
      <c r="Q106" s="47" t="str">
        <f>_xlfn.CONCAT(SALES[[#This Row],[Sales_ID]]," [",SALES[[#This Row],[Quantity]],"]")</f>
        <v>SALE-104 [2]</v>
      </c>
    </row>
    <row r="107" spans="1:17" x14ac:dyDescent="0.3">
      <c r="A107" t="s">
        <v>1617</v>
      </c>
      <c r="B107" s="2">
        <v>45214</v>
      </c>
      <c r="C107" t="s">
        <v>1618</v>
      </c>
      <c r="D107" t="s">
        <v>1454</v>
      </c>
      <c r="E107" t="s">
        <v>1344</v>
      </c>
      <c r="F107">
        <v>2</v>
      </c>
      <c r="G107" s="3">
        <v>418.23</v>
      </c>
      <c r="H107" s="4">
        <v>0.28000000000000003</v>
      </c>
      <c r="I107" t="s">
        <v>3957</v>
      </c>
      <c r="J107" s="3">
        <v>602.25120000000004</v>
      </c>
      <c r="K107" s="45">
        <f>SALES[[#This Row],[Quantity]]*SALES[[#This Row],[Unit_Price]]*SALES[[#This Row],[Discount]]</f>
        <v>234.20880000000002</v>
      </c>
      <c r="L107" s="46" t="str">
        <f>IF(SALES[Total_Amount]&gt;=1500,"High","Low")</f>
        <v>Low</v>
      </c>
      <c r="M107" s="46" t="str">
        <f t="shared" si="4"/>
        <v>Normal</v>
      </c>
      <c r="N107" s="46" t="str">
        <f t="shared" si="5"/>
        <v>Low Price</v>
      </c>
      <c r="O107" s="46" t="str">
        <f t="shared" si="6"/>
        <v>October</v>
      </c>
      <c r="P107" s="46">
        <f t="shared" si="7"/>
        <v>2023</v>
      </c>
      <c r="Q107" s="47" t="str">
        <f>_xlfn.CONCAT(SALES[[#This Row],[Sales_ID]]," [",SALES[[#This Row],[Quantity]],"]")</f>
        <v>SALE-105 [2]</v>
      </c>
    </row>
    <row r="108" spans="1:17" x14ac:dyDescent="0.3">
      <c r="A108" t="s">
        <v>1619</v>
      </c>
      <c r="B108" s="2">
        <v>45891</v>
      </c>
      <c r="C108" t="s">
        <v>1531</v>
      </c>
      <c r="D108" t="s">
        <v>1521</v>
      </c>
      <c r="E108" t="s">
        <v>1415</v>
      </c>
      <c r="F108">
        <v>3</v>
      </c>
      <c r="G108" s="3">
        <v>551.72</v>
      </c>
      <c r="H108" s="4">
        <v>0.03</v>
      </c>
      <c r="I108" t="s">
        <v>1131</v>
      </c>
      <c r="J108" s="3">
        <v>1605.5052000000001</v>
      </c>
      <c r="K108" s="45">
        <f>SALES[[#This Row],[Quantity]]*SALES[[#This Row],[Unit_Price]]*SALES[[#This Row],[Discount]]</f>
        <v>49.654800000000002</v>
      </c>
      <c r="L108" s="46" t="str">
        <f>IF(SALES[Total_Amount]&gt;=1500,"High","Low")</f>
        <v>High</v>
      </c>
      <c r="M108" s="46" t="str">
        <f t="shared" si="4"/>
        <v>High</v>
      </c>
      <c r="N108" s="46" t="str">
        <f t="shared" si="5"/>
        <v>Low Price</v>
      </c>
      <c r="O108" s="46" t="str">
        <f t="shared" si="6"/>
        <v>August</v>
      </c>
      <c r="P108" s="46">
        <f t="shared" si="7"/>
        <v>2025</v>
      </c>
      <c r="Q108" s="47" t="str">
        <f>_xlfn.CONCAT(SALES[[#This Row],[Sales_ID]]," [",SALES[[#This Row],[Quantity]],"]")</f>
        <v>SALE-106 [3]</v>
      </c>
    </row>
    <row r="109" spans="1:17" x14ac:dyDescent="0.3">
      <c r="A109" t="s">
        <v>1620</v>
      </c>
      <c r="B109" s="2">
        <v>45323</v>
      </c>
      <c r="C109" t="s">
        <v>1621</v>
      </c>
      <c r="D109" t="s">
        <v>1589</v>
      </c>
      <c r="E109" t="s">
        <v>1359</v>
      </c>
      <c r="F109">
        <v>4</v>
      </c>
      <c r="G109" s="3">
        <v>525.61</v>
      </c>
      <c r="H109" s="4">
        <v>0.02</v>
      </c>
      <c r="I109" t="s">
        <v>3958</v>
      </c>
      <c r="J109" s="3">
        <v>2060.3912</v>
      </c>
      <c r="K109" s="45">
        <f>SALES[[#This Row],[Quantity]]*SALES[[#This Row],[Unit_Price]]*SALES[[#This Row],[Discount]]</f>
        <v>42.0488</v>
      </c>
      <c r="L109" s="46" t="str">
        <f>IF(SALES[Total_Amount]&gt;=1500,"High","Low")</f>
        <v>High</v>
      </c>
      <c r="M109" s="46" t="str">
        <f t="shared" si="4"/>
        <v>Premium</v>
      </c>
      <c r="N109" s="46" t="str">
        <f t="shared" si="5"/>
        <v>Low Price</v>
      </c>
      <c r="O109" s="46" t="str">
        <f t="shared" si="6"/>
        <v>February</v>
      </c>
      <c r="P109" s="46">
        <f t="shared" si="7"/>
        <v>2024</v>
      </c>
      <c r="Q109" s="47" t="str">
        <f>_xlfn.CONCAT(SALES[[#This Row],[Sales_ID]]," [",SALES[[#This Row],[Quantity]],"]")</f>
        <v>SALE-107 [4]</v>
      </c>
    </row>
    <row r="110" spans="1:17" x14ac:dyDescent="0.3">
      <c r="A110" t="s">
        <v>1622</v>
      </c>
      <c r="B110" s="2">
        <v>45785</v>
      </c>
      <c r="C110" t="s">
        <v>1623</v>
      </c>
      <c r="D110" t="s">
        <v>1624</v>
      </c>
      <c r="E110" t="s">
        <v>1408</v>
      </c>
      <c r="F110">
        <v>3</v>
      </c>
      <c r="G110" s="3">
        <v>815.3</v>
      </c>
      <c r="H110" s="4">
        <v>0.03</v>
      </c>
      <c r="I110" t="s">
        <v>3957</v>
      </c>
      <c r="J110" s="3">
        <v>2372.5230000000001</v>
      </c>
      <c r="K110" s="45">
        <f>SALES[[#This Row],[Quantity]]*SALES[[#This Row],[Unit_Price]]*SALES[[#This Row],[Discount]]</f>
        <v>73.376999999999981</v>
      </c>
      <c r="L110" s="46" t="str">
        <f>IF(SALES[Total_Amount]&gt;=1500,"High","Low")</f>
        <v>High</v>
      </c>
      <c r="M110" s="46" t="str">
        <f t="shared" si="4"/>
        <v>Premium</v>
      </c>
      <c r="N110" s="46" t="str">
        <f t="shared" si="5"/>
        <v>Low Price</v>
      </c>
      <c r="O110" s="46" t="str">
        <f t="shared" si="6"/>
        <v>May</v>
      </c>
      <c r="P110" s="46">
        <f t="shared" si="7"/>
        <v>2025</v>
      </c>
      <c r="Q110" s="47" t="str">
        <f>_xlfn.CONCAT(SALES[[#This Row],[Sales_ID]]," [",SALES[[#This Row],[Quantity]],"]")</f>
        <v>SALE-108 [3]</v>
      </c>
    </row>
    <row r="111" spans="1:17" x14ac:dyDescent="0.3">
      <c r="A111" t="s">
        <v>1625</v>
      </c>
      <c r="B111" s="2">
        <v>45738</v>
      </c>
      <c r="C111" t="s">
        <v>1626</v>
      </c>
      <c r="D111" t="s">
        <v>1567</v>
      </c>
      <c r="E111" t="s">
        <v>1373</v>
      </c>
      <c r="F111">
        <v>3</v>
      </c>
      <c r="G111" s="3">
        <v>376.46</v>
      </c>
      <c r="H111" s="4">
        <v>0.09</v>
      </c>
      <c r="I111" t="s">
        <v>1131</v>
      </c>
      <c r="J111" s="3">
        <v>1027.7357999999999</v>
      </c>
      <c r="K111" s="45">
        <f>SALES[[#This Row],[Quantity]]*SALES[[#This Row],[Unit_Price]]*SALES[[#This Row],[Discount]]</f>
        <v>101.64419999999998</v>
      </c>
      <c r="L111" s="46" t="str">
        <f>IF(SALES[Total_Amount]&gt;=1500,"High","Low")</f>
        <v>Low</v>
      </c>
      <c r="M111" s="46" t="str">
        <f t="shared" si="4"/>
        <v>High</v>
      </c>
      <c r="N111" s="46" t="str">
        <f t="shared" si="5"/>
        <v>Low Price</v>
      </c>
      <c r="O111" s="46" t="str">
        <f t="shared" si="6"/>
        <v>March</v>
      </c>
      <c r="P111" s="46">
        <f t="shared" si="7"/>
        <v>2025</v>
      </c>
      <c r="Q111" s="47" t="str">
        <f>_xlfn.CONCAT(SALES[[#This Row],[Sales_ID]]," [",SALES[[#This Row],[Quantity]],"]")</f>
        <v>SALE-109 [3]</v>
      </c>
    </row>
    <row r="112" spans="1:17" x14ac:dyDescent="0.3">
      <c r="A112" t="s">
        <v>1627</v>
      </c>
      <c r="B112" s="2">
        <v>45851</v>
      </c>
      <c r="C112" t="s">
        <v>1554</v>
      </c>
      <c r="D112" t="s">
        <v>1628</v>
      </c>
      <c r="E112" t="s">
        <v>1348</v>
      </c>
      <c r="F112">
        <v>4</v>
      </c>
      <c r="G112" s="3">
        <v>239.83</v>
      </c>
      <c r="H112" s="4">
        <v>0.08</v>
      </c>
      <c r="I112" t="s">
        <v>3957</v>
      </c>
      <c r="J112" s="3">
        <v>882.57440000000008</v>
      </c>
      <c r="K112" s="45">
        <f>SALES[[#This Row],[Quantity]]*SALES[[#This Row],[Unit_Price]]*SALES[[#This Row],[Discount]]</f>
        <v>76.74560000000001</v>
      </c>
      <c r="L112" s="46" t="str">
        <f>IF(SALES[Total_Amount]&gt;=1500,"High","Low")</f>
        <v>Low</v>
      </c>
      <c r="M112" s="46" t="str">
        <f t="shared" si="4"/>
        <v>Normal</v>
      </c>
      <c r="N112" s="46" t="str">
        <f t="shared" si="5"/>
        <v>Low Price</v>
      </c>
      <c r="O112" s="46" t="str">
        <f t="shared" si="6"/>
        <v>July</v>
      </c>
      <c r="P112" s="46">
        <f t="shared" si="7"/>
        <v>2025</v>
      </c>
      <c r="Q112" s="47" t="str">
        <f>_xlfn.CONCAT(SALES[[#This Row],[Sales_ID]]," [",SALES[[#This Row],[Quantity]],"]")</f>
        <v>SALE-110 [4]</v>
      </c>
    </row>
    <row r="113" spans="1:17" x14ac:dyDescent="0.3">
      <c r="A113" t="s">
        <v>1629</v>
      </c>
      <c r="B113" s="2">
        <v>45798</v>
      </c>
      <c r="C113" t="s">
        <v>1630</v>
      </c>
      <c r="D113" t="s">
        <v>1631</v>
      </c>
      <c r="E113" t="s">
        <v>1340</v>
      </c>
      <c r="F113">
        <v>2</v>
      </c>
      <c r="G113" s="3">
        <v>845.71</v>
      </c>
      <c r="H113" s="4">
        <v>0.01</v>
      </c>
      <c r="I113" t="s">
        <v>3958</v>
      </c>
      <c r="J113" s="3">
        <v>1674.5057999999999</v>
      </c>
      <c r="K113" s="45">
        <f>SALES[[#This Row],[Quantity]]*SALES[[#This Row],[Unit_Price]]*SALES[[#This Row],[Discount]]</f>
        <v>16.914200000000001</v>
      </c>
      <c r="L113" s="46" t="str">
        <f>IF(SALES[Total_Amount]&gt;=1500,"High","Low")</f>
        <v>High</v>
      </c>
      <c r="M113" s="46" t="str">
        <f t="shared" si="4"/>
        <v>High</v>
      </c>
      <c r="N113" s="46" t="str">
        <f t="shared" si="5"/>
        <v>Low Price</v>
      </c>
      <c r="O113" s="46" t="str">
        <f t="shared" si="6"/>
        <v>May</v>
      </c>
      <c r="P113" s="46">
        <f t="shared" si="7"/>
        <v>2025</v>
      </c>
      <c r="Q113" s="47" t="str">
        <f>_xlfn.CONCAT(SALES[[#This Row],[Sales_ID]]," [",SALES[[#This Row],[Quantity]],"]")</f>
        <v>SALE-111 [2]</v>
      </c>
    </row>
    <row r="114" spans="1:17" x14ac:dyDescent="0.3">
      <c r="A114" t="s">
        <v>1632</v>
      </c>
      <c r="B114" s="2">
        <v>45705</v>
      </c>
      <c r="C114" t="s">
        <v>1633</v>
      </c>
      <c r="D114" t="s">
        <v>1351</v>
      </c>
      <c r="E114" t="s">
        <v>1408</v>
      </c>
      <c r="F114">
        <v>3</v>
      </c>
      <c r="G114" s="3">
        <v>948.69</v>
      </c>
      <c r="H114" s="4">
        <v>0.28999999999999998</v>
      </c>
      <c r="I114" t="s">
        <v>3957</v>
      </c>
      <c r="J114" s="3">
        <v>2020.7097000000001</v>
      </c>
      <c r="K114" s="45">
        <f>SALES[[#This Row],[Quantity]]*SALES[[#This Row],[Unit_Price]]*SALES[[#This Row],[Discount]]</f>
        <v>825.36029999999994</v>
      </c>
      <c r="L114" s="46" t="str">
        <f>IF(SALES[Total_Amount]&gt;=1500,"High","Low")</f>
        <v>High</v>
      </c>
      <c r="M114" s="46" t="str">
        <f t="shared" si="4"/>
        <v>Premium</v>
      </c>
      <c r="N114" s="46" t="str">
        <f t="shared" si="5"/>
        <v>High Price</v>
      </c>
      <c r="O114" s="46" t="str">
        <f t="shared" si="6"/>
        <v>February</v>
      </c>
      <c r="P114" s="46">
        <f t="shared" si="7"/>
        <v>2025</v>
      </c>
      <c r="Q114" s="47" t="str">
        <f>_xlfn.CONCAT(SALES[[#This Row],[Sales_ID]]," [",SALES[[#This Row],[Quantity]],"]")</f>
        <v>SALE-112 [3]</v>
      </c>
    </row>
    <row r="115" spans="1:17" x14ac:dyDescent="0.3">
      <c r="A115" t="s">
        <v>1634</v>
      </c>
      <c r="B115" s="2">
        <v>45413</v>
      </c>
      <c r="C115" t="s">
        <v>1342</v>
      </c>
      <c r="D115" t="s">
        <v>1402</v>
      </c>
      <c r="E115" t="s">
        <v>1419</v>
      </c>
      <c r="F115">
        <v>1</v>
      </c>
      <c r="G115" s="3">
        <v>281.97000000000003</v>
      </c>
      <c r="H115" s="4">
        <v>0.2</v>
      </c>
      <c r="I115" t="s">
        <v>3958</v>
      </c>
      <c r="J115" s="3">
        <v>225.57599999999999</v>
      </c>
      <c r="K115" s="45">
        <f>SALES[[#This Row],[Quantity]]*SALES[[#This Row],[Unit_Price]]*SALES[[#This Row],[Discount]]</f>
        <v>56.394000000000005</v>
      </c>
      <c r="L115" s="46" t="str">
        <f>IF(SALES[Total_Amount]&gt;=1500,"High","Low")</f>
        <v>Low</v>
      </c>
      <c r="M115" s="46" t="str">
        <f t="shared" si="4"/>
        <v>Normal</v>
      </c>
      <c r="N115" s="46" t="str">
        <f t="shared" si="5"/>
        <v>Low Price</v>
      </c>
      <c r="O115" s="46" t="str">
        <f t="shared" si="6"/>
        <v>May</v>
      </c>
      <c r="P115" s="46">
        <f t="shared" si="7"/>
        <v>2024</v>
      </c>
      <c r="Q115" s="47" t="str">
        <f>_xlfn.CONCAT(SALES[[#This Row],[Sales_ID]]," [",SALES[[#This Row],[Quantity]],"]")</f>
        <v>SALE-113 [1]</v>
      </c>
    </row>
    <row r="116" spans="1:17" x14ac:dyDescent="0.3">
      <c r="A116" t="s">
        <v>1635</v>
      </c>
      <c r="B116" s="2">
        <v>45482</v>
      </c>
      <c r="C116" t="s">
        <v>1365</v>
      </c>
      <c r="D116" t="s">
        <v>1567</v>
      </c>
      <c r="E116" t="s">
        <v>1363</v>
      </c>
      <c r="F116">
        <v>2</v>
      </c>
      <c r="G116" s="3">
        <v>731.01</v>
      </c>
      <c r="H116" s="4">
        <v>0.05</v>
      </c>
      <c r="I116" t="s">
        <v>3958</v>
      </c>
      <c r="J116" s="3">
        <v>1388.9190000000001</v>
      </c>
      <c r="K116" s="45">
        <f>SALES[[#This Row],[Quantity]]*SALES[[#This Row],[Unit_Price]]*SALES[[#This Row],[Discount]]</f>
        <v>73.100999999999999</v>
      </c>
      <c r="L116" s="46" t="str">
        <f>IF(SALES[Total_Amount]&gt;=1500,"High","Low")</f>
        <v>Low</v>
      </c>
      <c r="M116" s="46" t="str">
        <f t="shared" si="4"/>
        <v>High</v>
      </c>
      <c r="N116" s="46" t="str">
        <f t="shared" si="5"/>
        <v>Low Price</v>
      </c>
      <c r="O116" s="46" t="str">
        <f t="shared" si="6"/>
        <v>July</v>
      </c>
      <c r="P116" s="46">
        <f t="shared" si="7"/>
        <v>2024</v>
      </c>
      <c r="Q116" s="47" t="str">
        <f>_xlfn.CONCAT(SALES[[#This Row],[Sales_ID]]," [",SALES[[#This Row],[Quantity]],"]")</f>
        <v>SALE-114 [2]</v>
      </c>
    </row>
    <row r="117" spans="1:17" x14ac:dyDescent="0.3">
      <c r="A117" t="s">
        <v>1636</v>
      </c>
      <c r="B117" s="2">
        <v>45925</v>
      </c>
      <c r="C117" t="s">
        <v>1637</v>
      </c>
      <c r="D117" t="s">
        <v>1638</v>
      </c>
      <c r="E117" t="s">
        <v>1359</v>
      </c>
      <c r="F117">
        <v>4</v>
      </c>
      <c r="G117" s="3">
        <v>930.85</v>
      </c>
      <c r="H117" s="4">
        <v>0.13</v>
      </c>
      <c r="I117" t="s">
        <v>3958</v>
      </c>
      <c r="J117" s="3">
        <v>3239.3580000000002</v>
      </c>
      <c r="K117" s="45">
        <f>SALES[[#This Row],[Quantity]]*SALES[[#This Row],[Unit_Price]]*SALES[[#This Row],[Discount]]</f>
        <v>484.04200000000003</v>
      </c>
      <c r="L117" s="46" t="str">
        <f>IF(SALES[Total_Amount]&gt;=1500,"High","Low")</f>
        <v>High</v>
      </c>
      <c r="M117" s="46" t="str">
        <f t="shared" si="4"/>
        <v>Premium</v>
      </c>
      <c r="N117" s="46" t="str">
        <f t="shared" si="5"/>
        <v>Low Price</v>
      </c>
      <c r="O117" s="46" t="str">
        <f t="shared" si="6"/>
        <v>September</v>
      </c>
      <c r="P117" s="46">
        <f t="shared" si="7"/>
        <v>2025</v>
      </c>
      <c r="Q117" s="47" t="str">
        <f>_xlfn.CONCAT(SALES[[#This Row],[Sales_ID]]," [",SALES[[#This Row],[Quantity]],"]")</f>
        <v>SALE-115 [4]</v>
      </c>
    </row>
    <row r="118" spans="1:17" x14ac:dyDescent="0.3">
      <c r="A118" t="s">
        <v>1639</v>
      </c>
      <c r="B118" s="2">
        <v>45420</v>
      </c>
      <c r="C118" t="s">
        <v>1640</v>
      </c>
      <c r="D118" t="s">
        <v>1600</v>
      </c>
      <c r="E118" t="s">
        <v>1348</v>
      </c>
      <c r="F118">
        <v>4</v>
      </c>
      <c r="G118" s="3">
        <v>770.77</v>
      </c>
      <c r="H118" s="4">
        <v>0.22</v>
      </c>
      <c r="I118" t="s">
        <v>3957</v>
      </c>
      <c r="J118" s="3">
        <v>2404.8024</v>
      </c>
      <c r="K118" s="45">
        <f>SALES[[#This Row],[Quantity]]*SALES[[#This Row],[Unit_Price]]*SALES[[#This Row],[Discount]]</f>
        <v>678.27760000000001</v>
      </c>
      <c r="L118" s="46" t="str">
        <f>IF(SALES[Total_Amount]&gt;=1500,"High","Low")</f>
        <v>High</v>
      </c>
      <c r="M118" s="46" t="str">
        <f t="shared" si="4"/>
        <v>Premium</v>
      </c>
      <c r="N118" s="46" t="str">
        <f t="shared" si="5"/>
        <v>High Price</v>
      </c>
      <c r="O118" s="46" t="str">
        <f t="shared" si="6"/>
        <v>May</v>
      </c>
      <c r="P118" s="46">
        <f t="shared" si="7"/>
        <v>2024</v>
      </c>
      <c r="Q118" s="47" t="str">
        <f>_xlfn.CONCAT(SALES[[#This Row],[Sales_ID]]," [",SALES[[#This Row],[Quantity]],"]")</f>
        <v>SALE-116 [4]</v>
      </c>
    </row>
    <row r="119" spans="1:17" x14ac:dyDescent="0.3">
      <c r="A119" t="s">
        <v>1641</v>
      </c>
      <c r="B119" s="2">
        <v>45554</v>
      </c>
      <c r="C119" t="s">
        <v>1642</v>
      </c>
      <c r="D119" t="s">
        <v>1572</v>
      </c>
      <c r="E119" t="s">
        <v>1363</v>
      </c>
      <c r="F119">
        <v>3</v>
      </c>
      <c r="G119" s="3">
        <v>479.63</v>
      </c>
      <c r="H119" s="4">
        <v>0.3</v>
      </c>
      <c r="I119" t="s">
        <v>3958</v>
      </c>
      <c r="J119" s="3">
        <v>1007.223</v>
      </c>
      <c r="K119" s="45">
        <f>SALES[[#This Row],[Quantity]]*SALES[[#This Row],[Unit_Price]]*SALES[[#This Row],[Discount]]</f>
        <v>431.66699999999997</v>
      </c>
      <c r="L119" s="46" t="str">
        <f>IF(SALES[Total_Amount]&gt;=1500,"High","Low")</f>
        <v>Low</v>
      </c>
      <c r="M119" s="46" t="str">
        <f t="shared" si="4"/>
        <v>High</v>
      </c>
      <c r="N119" s="46" t="str">
        <f t="shared" si="5"/>
        <v>High Price</v>
      </c>
      <c r="O119" s="46" t="str">
        <f t="shared" si="6"/>
        <v>September</v>
      </c>
      <c r="P119" s="46">
        <f t="shared" si="7"/>
        <v>2024</v>
      </c>
      <c r="Q119" s="47" t="str">
        <f>_xlfn.CONCAT(SALES[[#This Row],[Sales_ID]]," [",SALES[[#This Row],[Quantity]],"]")</f>
        <v>SALE-117 [3]</v>
      </c>
    </row>
    <row r="120" spans="1:17" x14ac:dyDescent="0.3">
      <c r="A120" t="s">
        <v>1643</v>
      </c>
      <c r="B120" s="2">
        <v>45405</v>
      </c>
      <c r="C120" t="s">
        <v>1644</v>
      </c>
      <c r="D120" t="s">
        <v>1380</v>
      </c>
      <c r="E120" t="s">
        <v>1489</v>
      </c>
      <c r="F120">
        <v>1</v>
      </c>
      <c r="G120" s="3">
        <v>165</v>
      </c>
      <c r="H120" s="4">
        <v>0.3</v>
      </c>
      <c r="I120" t="s">
        <v>1131</v>
      </c>
      <c r="J120" s="3">
        <v>115.5</v>
      </c>
      <c r="K120" s="45">
        <f>SALES[[#This Row],[Quantity]]*SALES[[#This Row],[Unit_Price]]*SALES[[#This Row],[Discount]]</f>
        <v>49.5</v>
      </c>
      <c r="L120" s="46" t="str">
        <f>IF(SALES[Total_Amount]&gt;=1500,"High","Low")</f>
        <v>Low</v>
      </c>
      <c r="M120" s="46" t="str">
        <f t="shared" si="4"/>
        <v>Normal</v>
      </c>
      <c r="N120" s="46" t="str">
        <f t="shared" si="5"/>
        <v>Low Price</v>
      </c>
      <c r="O120" s="46" t="str">
        <f t="shared" si="6"/>
        <v>April</v>
      </c>
      <c r="P120" s="46">
        <f t="shared" si="7"/>
        <v>2024</v>
      </c>
      <c r="Q120" s="47" t="str">
        <f>_xlfn.CONCAT(SALES[[#This Row],[Sales_ID]]," [",SALES[[#This Row],[Quantity]],"]")</f>
        <v>SALE-118 [1]</v>
      </c>
    </row>
    <row r="121" spans="1:17" x14ac:dyDescent="0.3">
      <c r="A121" t="s">
        <v>1645</v>
      </c>
      <c r="B121" s="2">
        <v>45503</v>
      </c>
      <c r="C121" t="s">
        <v>1646</v>
      </c>
      <c r="D121" t="s">
        <v>1521</v>
      </c>
      <c r="E121" t="s">
        <v>1348</v>
      </c>
      <c r="F121">
        <v>2</v>
      </c>
      <c r="G121" s="3">
        <v>151.51</v>
      </c>
      <c r="H121" s="4">
        <v>0.28999999999999998</v>
      </c>
      <c r="I121" t="s">
        <v>1131</v>
      </c>
      <c r="J121" s="3">
        <v>215.14420000000001</v>
      </c>
      <c r="K121" s="45">
        <f>SALES[[#This Row],[Quantity]]*SALES[[#This Row],[Unit_Price]]*SALES[[#This Row],[Discount]]</f>
        <v>87.875799999999984</v>
      </c>
      <c r="L121" s="46" t="str">
        <f>IF(SALES[Total_Amount]&gt;=1500,"High","Low")</f>
        <v>Low</v>
      </c>
      <c r="M121" s="46" t="str">
        <f t="shared" si="4"/>
        <v>Normal</v>
      </c>
      <c r="N121" s="46" t="str">
        <f t="shared" si="5"/>
        <v>Low Price</v>
      </c>
      <c r="O121" s="46" t="str">
        <f t="shared" si="6"/>
        <v>July</v>
      </c>
      <c r="P121" s="46">
        <f t="shared" si="7"/>
        <v>2024</v>
      </c>
      <c r="Q121" s="47" t="str">
        <f>_xlfn.CONCAT(SALES[[#This Row],[Sales_ID]]," [",SALES[[#This Row],[Quantity]],"]")</f>
        <v>SALE-119 [2]</v>
      </c>
    </row>
    <row r="122" spans="1:17" x14ac:dyDescent="0.3">
      <c r="A122" t="s">
        <v>1647</v>
      </c>
      <c r="B122" s="2">
        <v>45274</v>
      </c>
      <c r="C122" t="s">
        <v>1648</v>
      </c>
      <c r="D122" t="s">
        <v>1519</v>
      </c>
      <c r="E122" t="s">
        <v>1344</v>
      </c>
      <c r="F122">
        <v>2</v>
      </c>
      <c r="G122" s="3">
        <v>872.93</v>
      </c>
      <c r="H122" s="4">
        <v>0.28999999999999998</v>
      </c>
      <c r="I122" t="s">
        <v>1131</v>
      </c>
      <c r="J122" s="3">
        <v>1239.5606</v>
      </c>
      <c r="K122" s="45">
        <f>SALES[[#This Row],[Quantity]]*SALES[[#This Row],[Unit_Price]]*SALES[[#This Row],[Discount]]</f>
        <v>506.29939999999993</v>
      </c>
      <c r="L122" s="46" t="str">
        <f>IF(SALES[Total_Amount]&gt;=1500,"High","Low")</f>
        <v>Low</v>
      </c>
      <c r="M122" s="46" t="str">
        <f t="shared" si="4"/>
        <v>High</v>
      </c>
      <c r="N122" s="46" t="str">
        <f t="shared" si="5"/>
        <v>High Price</v>
      </c>
      <c r="O122" s="46" t="str">
        <f t="shared" si="6"/>
        <v>December</v>
      </c>
      <c r="P122" s="46">
        <f t="shared" si="7"/>
        <v>2023</v>
      </c>
      <c r="Q122" s="47" t="str">
        <f>_xlfn.CONCAT(SALES[[#This Row],[Sales_ID]]," [",SALES[[#This Row],[Quantity]],"]")</f>
        <v>SALE-120 [2]</v>
      </c>
    </row>
    <row r="123" spans="1:17" x14ac:dyDescent="0.3">
      <c r="A123" t="s">
        <v>1649</v>
      </c>
      <c r="B123" s="2">
        <v>45558</v>
      </c>
      <c r="C123" t="s">
        <v>1650</v>
      </c>
      <c r="D123" t="s">
        <v>1624</v>
      </c>
      <c r="E123" t="s">
        <v>1419</v>
      </c>
      <c r="F123">
        <v>3</v>
      </c>
      <c r="G123" s="3">
        <v>432.4</v>
      </c>
      <c r="H123" s="4">
        <v>0.04</v>
      </c>
      <c r="I123" t="s">
        <v>3957</v>
      </c>
      <c r="J123" s="3">
        <v>1245.3119999999999</v>
      </c>
      <c r="K123" s="45">
        <f>SALES[[#This Row],[Quantity]]*SALES[[#This Row],[Unit_Price]]*SALES[[#This Row],[Discount]]</f>
        <v>51.887999999999991</v>
      </c>
      <c r="L123" s="46" t="str">
        <f>IF(SALES[Total_Amount]&gt;=1500,"High","Low")</f>
        <v>Low</v>
      </c>
      <c r="M123" s="46" t="str">
        <f t="shared" si="4"/>
        <v>High</v>
      </c>
      <c r="N123" s="46" t="str">
        <f t="shared" si="5"/>
        <v>Low Price</v>
      </c>
      <c r="O123" s="46" t="str">
        <f t="shared" si="6"/>
        <v>September</v>
      </c>
      <c r="P123" s="46">
        <f t="shared" si="7"/>
        <v>2024</v>
      </c>
      <c r="Q123" s="47" t="str">
        <f>_xlfn.CONCAT(SALES[[#This Row],[Sales_ID]]," [",SALES[[#This Row],[Quantity]],"]")</f>
        <v>SALE-121 [3]</v>
      </c>
    </row>
    <row r="124" spans="1:17" x14ac:dyDescent="0.3">
      <c r="A124" t="s">
        <v>1651</v>
      </c>
      <c r="B124" s="2">
        <v>45886</v>
      </c>
      <c r="C124" t="s">
        <v>1621</v>
      </c>
      <c r="D124" t="s">
        <v>1597</v>
      </c>
      <c r="E124" t="s">
        <v>1359</v>
      </c>
      <c r="F124">
        <v>2</v>
      </c>
      <c r="G124" s="3">
        <v>197.76</v>
      </c>
      <c r="H124" s="4">
        <v>0.04</v>
      </c>
      <c r="I124" t="s">
        <v>3957</v>
      </c>
      <c r="J124" s="3">
        <v>379.69920000000002</v>
      </c>
      <c r="K124" s="45">
        <f>SALES[[#This Row],[Quantity]]*SALES[[#This Row],[Unit_Price]]*SALES[[#This Row],[Discount]]</f>
        <v>15.8208</v>
      </c>
      <c r="L124" s="46" t="str">
        <f>IF(SALES[Total_Amount]&gt;=1500,"High","Low")</f>
        <v>Low</v>
      </c>
      <c r="M124" s="46" t="str">
        <f t="shared" si="4"/>
        <v>Normal</v>
      </c>
      <c r="N124" s="46" t="str">
        <f t="shared" si="5"/>
        <v>Low Price</v>
      </c>
      <c r="O124" s="46" t="str">
        <f t="shared" si="6"/>
        <v>August</v>
      </c>
      <c r="P124" s="46">
        <f t="shared" si="7"/>
        <v>2025</v>
      </c>
      <c r="Q124" s="47" t="str">
        <f>_xlfn.CONCAT(SALES[[#This Row],[Sales_ID]]," [",SALES[[#This Row],[Quantity]],"]")</f>
        <v>SALE-122 [2]</v>
      </c>
    </row>
    <row r="125" spans="1:17" x14ac:dyDescent="0.3">
      <c r="A125" t="s">
        <v>1652</v>
      </c>
      <c r="B125" s="2">
        <v>45674</v>
      </c>
      <c r="C125" t="s">
        <v>1417</v>
      </c>
      <c r="D125" t="s">
        <v>1506</v>
      </c>
      <c r="E125" t="s">
        <v>1439</v>
      </c>
      <c r="F125">
        <v>3</v>
      </c>
      <c r="G125" s="3">
        <v>334.6</v>
      </c>
      <c r="H125" s="4">
        <v>0.11</v>
      </c>
      <c r="I125" t="s">
        <v>3958</v>
      </c>
      <c r="J125" s="3">
        <v>893.38200000000006</v>
      </c>
      <c r="K125" s="45">
        <f>SALES[[#This Row],[Quantity]]*SALES[[#This Row],[Unit_Price]]*SALES[[#This Row],[Discount]]</f>
        <v>110.41800000000001</v>
      </c>
      <c r="L125" s="46" t="str">
        <f>IF(SALES[Total_Amount]&gt;=1500,"High","Low")</f>
        <v>Low</v>
      </c>
      <c r="M125" s="46" t="str">
        <f t="shared" si="4"/>
        <v>Normal</v>
      </c>
      <c r="N125" s="46" t="str">
        <f t="shared" si="5"/>
        <v>Low Price</v>
      </c>
      <c r="O125" s="46" t="str">
        <f t="shared" si="6"/>
        <v>January</v>
      </c>
      <c r="P125" s="46">
        <f t="shared" si="7"/>
        <v>2025</v>
      </c>
      <c r="Q125" s="47" t="str">
        <f>_xlfn.CONCAT(SALES[[#This Row],[Sales_ID]]," [",SALES[[#This Row],[Quantity]],"]")</f>
        <v>SALE-123 [3]</v>
      </c>
    </row>
    <row r="126" spans="1:17" x14ac:dyDescent="0.3">
      <c r="A126" t="s">
        <v>1653</v>
      </c>
      <c r="B126" s="2">
        <v>45777</v>
      </c>
      <c r="C126" t="s">
        <v>1633</v>
      </c>
      <c r="D126" t="s">
        <v>1654</v>
      </c>
      <c r="E126" t="s">
        <v>1340</v>
      </c>
      <c r="F126">
        <v>2</v>
      </c>
      <c r="G126" s="3">
        <v>44.35</v>
      </c>
      <c r="H126" s="4">
        <v>0.2</v>
      </c>
      <c r="I126" t="s">
        <v>1131</v>
      </c>
      <c r="J126" s="3">
        <v>70.960000000000008</v>
      </c>
      <c r="K126" s="45">
        <f>SALES[[#This Row],[Quantity]]*SALES[[#This Row],[Unit_Price]]*SALES[[#This Row],[Discount]]</f>
        <v>17.740000000000002</v>
      </c>
      <c r="L126" s="46" t="str">
        <f>IF(SALES[Total_Amount]&gt;=1500,"High","Low")</f>
        <v>Low</v>
      </c>
      <c r="M126" s="46" t="str">
        <f t="shared" si="4"/>
        <v>Normal</v>
      </c>
      <c r="N126" s="46" t="str">
        <f t="shared" si="5"/>
        <v>Low Price</v>
      </c>
      <c r="O126" s="46" t="str">
        <f t="shared" si="6"/>
        <v>April</v>
      </c>
      <c r="P126" s="46">
        <f t="shared" si="7"/>
        <v>2025</v>
      </c>
      <c r="Q126" s="47" t="str">
        <f>_xlfn.CONCAT(SALES[[#This Row],[Sales_ID]]," [",SALES[[#This Row],[Quantity]],"]")</f>
        <v>SALE-124 [2]</v>
      </c>
    </row>
    <row r="127" spans="1:17" x14ac:dyDescent="0.3">
      <c r="A127" t="s">
        <v>1655</v>
      </c>
      <c r="B127" s="2">
        <v>45598</v>
      </c>
      <c r="C127" t="s">
        <v>1656</v>
      </c>
      <c r="D127" t="s">
        <v>1657</v>
      </c>
      <c r="E127" t="s">
        <v>1426</v>
      </c>
      <c r="F127">
        <v>1</v>
      </c>
      <c r="G127" s="3">
        <v>846.31</v>
      </c>
      <c r="H127" s="4">
        <v>0.05</v>
      </c>
      <c r="I127" t="s">
        <v>3958</v>
      </c>
      <c r="J127" s="3">
        <v>803.9944999999999</v>
      </c>
      <c r="K127" s="45">
        <f>SALES[[#This Row],[Quantity]]*SALES[[#This Row],[Unit_Price]]*SALES[[#This Row],[Discount]]</f>
        <v>42.3155</v>
      </c>
      <c r="L127" s="46" t="str">
        <f>IF(SALES[Total_Amount]&gt;=1500,"High","Low")</f>
        <v>Low</v>
      </c>
      <c r="M127" s="46" t="str">
        <f t="shared" si="4"/>
        <v>Normal</v>
      </c>
      <c r="N127" s="46" t="str">
        <f t="shared" si="5"/>
        <v>Low Price</v>
      </c>
      <c r="O127" s="46" t="str">
        <f t="shared" si="6"/>
        <v>November</v>
      </c>
      <c r="P127" s="46">
        <f t="shared" si="7"/>
        <v>2024</v>
      </c>
      <c r="Q127" s="47" t="str">
        <f>_xlfn.CONCAT(SALES[[#This Row],[Sales_ID]]," [",SALES[[#This Row],[Quantity]],"]")</f>
        <v>SALE-125 [1]</v>
      </c>
    </row>
    <row r="128" spans="1:17" x14ac:dyDescent="0.3">
      <c r="A128" t="s">
        <v>1658</v>
      </c>
      <c r="B128" s="2">
        <v>45884</v>
      </c>
      <c r="C128" t="s">
        <v>1602</v>
      </c>
      <c r="D128" t="s">
        <v>1659</v>
      </c>
      <c r="E128" t="s">
        <v>1446</v>
      </c>
      <c r="F128">
        <v>1</v>
      </c>
      <c r="G128" s="3">
        <v>996.48</v>
      </c>
      <c r="H128" s="4">
        <v>7.0000000000000007E-2</v>
      </c>
      <c r="I128" t="s">
        <v>1131</v>
      </c>
      <c r="J128" s="3">
        <v>926.7263999999999</v>
      </c>
      <c r="K128" s="45">
        <f>SALES[[#This Row],[Quantity]]*SALES[[#This Row],[Unit_Price]]*SALES[[#This Row],[Discount]]</f>
        <v>69.753600000000006</v>
      </c>
      <c r="L128" s="46" t="str">
        <f>IF(SALES[Total_Amount]&gt;=1500,"High","Low")</f>
        <v>Low</v>
      </c>
      <c r="M128" s="46" t="str">
        <f t="shared" si="4"/>
        <v>Normal</v>
      </c>
      <c r="N128" s="46" t="str">
        <f t="shared" si="5"/>
        <v>Low Price</v>
      </c>
      <c r="O128" s="46" t="str">
        <f t="shared" si="6"/>
        <v>August</v>
      </c>
      <c r="P128" s="46">
        <f t="shared" si="7"/>
        <v>2025</v>
      </c>
      <c r="Q128" s="47" t="str">
        <f>_xlfn.CONCAT(SALES[[#This Row],[Sales_ID]]," [",SALES[[#This Row],[Quantity]],"]")</f>
        <v>SALE-126 [1]</v>
      </c>
    </row>
    <row r="129" spans="1:17" x14ac:dyDescent="0.3">
      <c r="A129" t="s">
        <v>1660</v>
      </c>
      <c r="B129" s="2">
        <v>45916</v>
      </c>
      <c r="C129" t="s">
        <v>1661</v>
      </c>
      <c r="D129" t="s">
        <v>1523</v>
      </c>
      <c r="E129" t="s">
        <v>1426</v>
      </c>
      <c r="F129">
        <v>3</v>
      </c>
      <c r="G129" s="3">
        <v>949.19</v>
      </c>
      <c r="H129" s="4">
        <v>0.03</v>
      </c>
      <c r="I129" t="s">
        <v>1131</v>
      </c>
      <c r="J129" s="3">
        <v>2762.1428999999998</v>
      </c>
      <c r="K129" s="45">
        <f>SALES[[#This Row],[Quantity]]*SALES[[#This Row],[Unit_Price]]*SALES[[#This Row],[Discount]]</f>
        <v>85.427099999999996</v>
      </c>
      <c r="L129" s="46" t="str">
        <f>IF(SALES[Total_Amount]&gt;=1500,"High","Low")</f>
        <v>High</v>
      </c>
      <c r="M129" s="46" t="str">
        <f t="shared" si="4"/>
        <v>Premium</v>
      </c>
      <c r="N129" s="46" t="str">
        <f t="shared" si="5"/>
        <v>Low Price</v>
      </c>
      <c r="O129" s="46" t="str">
        <f t="shared" si="6"/>
        <v>September</v>
      </c>
      <c r="P129" s="46">
        <f t="shared" si="7"/>
        <v>2025</v>
      </c>
      <c r="Q129" s="47" t="str">
        <f>_xlfn.CONCAT(SALES[[#This Row],[Sales_ID]]," [",SALES[[#This Row],[Quantity]],"]")</f>
        <v>SALE-127 [3]</v>
      </c>
    </row>
    <row r="130" spans="1:17" x14ac:dyDescent="0.3">
      <c r="A130" t="s">
        <v>1662</v>
      </c>
      <c r="B130" s="2">
        <v>45347</v>
      </c>
      <c r="C130" t="s">
        <v>1663</v>
      </c>
      <c r="D130" t="s">
        <v>1467</v>
      </c>
      <c r="E130" t="s">
        <v>1395</v>
      </c>
      <c r="F130">
        <v>2</v>
      </c>
      <c r="G130" s="3">
        <v>724.97</v>
      </c>
      <c r="H130" s="4">
        <v>0.1</v>
      </c>
      <c r="I130" t="s">
        <v>3957</v>
      </c>
      <c r="J130" s="3">
        <v>1304.9459999999999</v>
      </c>
      <c r="K130" s="45">
        <f>SALES[[#This Row],[Quantity]]*SALES[[#This Row],[Unit_Price]]*SALES[[#This Row],[Discount]]</f>
        <v>144.994</v>
      </c>
      <c r="L130" s="46" t="str">
        <f>IF(SALES[Total_Amount]&gt;=1500,"High","Low")</f>
        <v>Low</v>
      </c>
      <c r="M130" s="46" t="str">
        <f t="shared" ref="M130:M193" si="8">_xlfn.IFS(J130&gt;2000,"Premium",J130&gt;1000,"High",J130&lt;=1000,"Normal")</f>
        <v>High</v>
      </c>
      <c r="N130" s="46" t="str">
        <f t="shared" ref="N130:N193" si="9">IF(AND(H130&gt;15%,J130&gt;1000),"High Price","Low Price")</f>
        <v>Low Price</v>
      </c>
      <c r="O130" s="46" t="str">
        <f t="shared" ref="O130:O193" si="10">TEXT(B130,"mmmm")</f>
        <v>February</v>
      </c>
      <c r="P130" s="46">
        <f t="shared" ref="P130:P193" si="11">YEAR(B130)</f>
        <v>2024</v>
      </c>
      <c r="Q130" s="47" t="str">
        <f>_xlfn.CONCAT(SALES[[#This Row],[Sales_ID]]," [",SALES[[#This Row],[Quantity]],"]")</f>
        <v>SALE-128 [2]</v>
      </c>
    </row>
    <row r="131" spans="1:17" x14ac:dyDescent="0.3">
      <c r="A131" t="s">
        <v>1664</v>
      </c>
      <c r="B131" s="2">
        <v>45723</v>
      </c>
      <c r="C131" t="s">
        <v>1665</v>
      </c>
      <c r="D131" t="s">
        <v>1579</v>
      </c>
      <c r="E131" t="s">
        <v>1388</v>
      </c>
      <c r="F131">
        <v>1</v>
      </c>
      <c r="G131" s="3">
        <v>783.25</v>
      </c>
      <c r="H131" s="4">
        <v>0.3</v>
      </c>
      <c r="I131" t="s">
        <v>3957</v>
      </c>
      <c r="J131" s="3">
        <v>548.27499999999998</v>
      </c>
      <c r="K131" s="45">
        <f>SALES[[#This Row],[Quantity]]*SALES[[#This Row],[Unit_Price]]*SALES[[#This Row],[Discount]]</f>
        <v>234.97499999999999</v>
      </c>
      <c r="L131" s="46" t="str">
        <f>IF(SALES[Total_Amount]&gt;=1500,"High","Low")</f>
        <v>Low</v>
      </c>
      <c r="M131" s="46" t="str">
        <f t="shared" si="8"/>
        <v>Normal</v>
      </c>
      <c r="N131" s="46" t="str">
        <f t="shared" si="9"/>
        <v>Low Price</v>
      </c>
      <c r="O131" s="46" t="str">
        <f t="shared" si="10"/>
        <v>March</v>
      </c>
      <c r="P131" s="46">
        <f t="shared" si="11"/>
        <v>2025</v>
      </c>
      <c r="Q131" s="47" t="str">
        <f>_xlfn.CONCAT(SALES[[#This Row],[Sales_ID]]," [",SALES[[#This Row],[Quantity]],"]")</f>
        <v>SALE-129 [1]</v>
      </c>
    </row>
    <row r="132" spans="1:17" x14ac:dyDescent="0.3">
      <c r="A132" t="s">
        <v>1666</v>
      </c>
      <c r="B132" s="2">
        <v>45495</v>
      </c>
      <c r="C132" t="s">
        <v>1667</v>
      </c>
      <c r="D132" t="s">
        <v>1570</v>
      </c>
      <c r="E132" t="s">
        <v>1340</v>
      </c>
      <c r="F132">
        <v>1</v>
      </c>
      <c r="G132" s="3">
        <v>942.38</v>
      </c>
      <c r="H132" s="4">
        <v>0.17</v>
      </c>
      <c r="I132" t="s">
        <v>3957</v>
      </c>
      <c r="J132" s="3">
        <v>782.17539999999997</v>
      </c>
      <c r="K132" s="45">
        <f>SALES[[#This Row],[Quantity]]*SALES[[#This Row],[Unit_Price]]*SALES[[#This Row],[Discount]]</f>
        <v>160.2046</v>
      </c>
      <c r="L132" s="46" t="str">
        <f>IF(SALES[Total_Amount]&gt;=1500,"High","Low")</f>
        <v>Low</v>
      </c>
      <c r="M132" s="46" t="str">
        <f t="shared" si="8"/>
        <v>Normal</v>
      </c>
      <c r="N132" s="46" t="str">
        <f t="shared" si="9"/>
        <v>Low Price</v>
      </c>
      <c r="O132" s="46" t="str">
        <f t="shared" si="10"/>
        <v>July</v>
      </c>
      <c r="P132" s="46">
        <f t="shared" si="11"/>
        <v>2024</v>
      </c>
      <c r="Q132" s="47" t="str">
        <f>_xlfn.CONCAT(SALES[[#This Row],[Sales_ID]]," [",SALES[[#This Row],[Quantity]],"]")</f>
        <v>SALE-130 [1]</v>
      </c>
    </row>
    <row r="133" spans="1:17" x14ac:dyDescent="0.3">
      <c r="A133" t="s">
        <v>1668</v>
      </c>
      <c r="B133" s="2">
        <v>45444</v>
      </c>
      <c r="C133" t="s">
        <v>1669</v>
      </c>
      <c r="D133" t="s">
        <v>1670</v>
      </c>
      <c r="E133" t="s">
        <v>1489</v>
      </c>
      <c r="F133">
        <v>3</v>
      </c>
      <c r="G133" s="3">
        <v>298.35000000000002</v>
      </c>
      <c r="H133" s="4">
        <v>0.05</v>
      </c>
      <c r="I133" t="s">
        <v>1131</v>
      </c>
      <c r="J133" s="3">
        <v>850.29750000000001</v>
      </c>
      <c r="K133" s="45">
        <f>SALES[[#This Row],[Quantity]]*SALES[[#This Row],[Unit_Price]]*SALES[[#This Row],[Discount]]</f>
        <v>44.752500000000005</v>
      </c>
      <c r="L133" s="46" t="str">
        <f>IF(SALES[Total_Amount]&gt;=1500,"High","Low")</f>
        <v>Low</v>
      </c>
      <c r="M133" s="46" t="str">
        <f t="shared" si="8"/>
        <v>Normal</v>
      </c>
      <c r="N133" s="46" t="str">
        <f t="shared" si="9"/>
        <v>Low Price</v>
      </c>
      <c r="O133" s="46" t="str">
        <f t="shared" si="10"/>
        <v>June</v>
      </c>
      <c r="P133" s="46">
        <f t="shared" si="11"/>
        <v>2024</v>
      </c>
      <c r="Q133" s="47" t="str">
        <f>_xlfn.CONCAT(SALES[[#This Row],[Sales_ID]]," [",SALES[[#This Row],[Quantity]],"]")</f>
        <v>SALE-131 [3]</v>
      </c>
    </row>
    <row r="134" spans="1:17" x14ac:dyDescent="0.3">
      <c r="A134" t="s">
        <v>1671</v>
      </c>
      <c r="B134" s="2">
        <v>45662</v>
      </c>
      <c r="C134" t="s">
        <v>1672</v>
      </c>
      <c r="D134" t="s">
        <v>1673</v>
      </c>
      <c r="E134" t="s">
        <v>1446</v>
      </c>
      <c r="F134">
        <v>4</v>
      </c>
      <c r="G134" s="3">
        <v>950.04</v>
      </c>
      <c r="H134" s="4">
        <v>0.13</v>
      </c>
      <c r="I134" t="s">
        <v>3958</v>
      </c>
      <c r="J134" s="3">
        <v>3306.1392000000001</v>
      </c>
      <c r="K134" s="45">
        <f>SALES[[#This Row],[Quantity]]*SALES[[#This Row],[Unit_Price]]*SALES[[#This Row],[Discount]]</f>
        <v>494.02080000000001</v>
      </c>
      <c r="L134" s="46" t="str">
        <f>IF(SALES[Total_Amount]&gt;=1500,"High","Low")</f>
        <v>High</v>
      </c>
      <c r="M134" s="46" t="str">
        <f t="shared" si="8"/>
        <v>Premium</v>
      </c>
      <c r="N134" s="46" t="str">
        <f t="shared" si="9"/>
        <v>Low Price</v>
      </c>
      <c r="O134" s="46" t="str">
        <f t="shared" si="10"/>
        <v>January</v>
      </c>
      <c r="P134" s="46">
        <f t="shared" si="11"/>
        <v>2025</v>
      </c>
      <c r="Q134" s="47" t="str">
        <f>_xlfn.CONCAT(SALES[[#This Row],[Sales_ID]]," [",SALES[[#This Row],[Quantity]],"]")</f>
        <v>SALE-132 [4]</v>
      </c>
    </row>
    <row r="135" spans="1:17" x14ac:dyDescent="0.3">
      <c r="A135" t="s">
        <v>1674</v>
      </c>
      <c r="B135" s="2">
        <v>45910</v>
      </c>
      <c r="C135" t="s">
        <v>1675</v>
      </c>
      <c r="D135" t="s">
        <v>1676</v>
      </c>
      <c r="E135" t="s">
        <v>1363</v>
      </c>
      <c r="F135">
        <v>2</v>
      </c>
      <c r="G135" s="3">
        <v>267.19</v>
      </c>
      <c r="H135" s="4">
        <v>7.0000000000000007E-2</v>
      </c>
      <c r="I135" t="s">
        <v>3957</v>
      </c>
      <c r="J135" s="3">
        <v>496.97340000000003</v>
      </c>
      <c r="K135" s="45">
        <f>SALES[[#This Row],[Quantity]]*SALES[[#This Row],[Unit_Price]]*SALES[[#This Row],[Discount]]</f>
        <v>37.406600000000005</v>
      </c>
      <c r="L135" s="46" t="str">
        <f>IF(SALES[Total_Amount]&gt;=1500,"High","Low")</f>
        <v>Low</v>
      </c>
      <c r="M135" s="46" t="str">
        <f t="shared" si="8"/>
        <v>Normal</v>
      </c>
      <c r="N135" s="46" t="str">
        <f t="shared" si="9"/>
        <v>Low Price</v>
      </c>
      <c r="O135" s="46" t="str">
        <f t="shared" si="10"/>
        <v>September</v>
      </c>
      <c r="P135" s="46">
        <f t="shared" si="11"/>
        <v>2025</v>
      </c>
      <c r="Q135" s="47" t="str">
        <f>_xlfn.CONCAT(SALES[[#This Row],[Sales_ID]]," [",SALES[[#This Row],[Quantity]],"]")</f>
        <v>SALE-133 [2]</v>
      </c>
    </row>
    <row r="136" spans="1:17" x14ac:dyDescent="0.3">
      <c r="A136" t="s">
        <v>1677</v>
      </c>
      <c r="B136" s="2">
        <v>45827</v>
      </c>
      <c r="C136" t="s">
        <v>1678</v>
      </c>
      <c r="D136" t="s">
        <v>1679</v>
      </c>
      <c r="E136" t="s">
        <v>1391</v>
      </c>
      <c r="F136">
        <v>4</v>
      </c>
      <c r="G136" s="3">
        <v>72.63</v>
      </c>
      <c r="H136" s="4">
        <v>0.06</v>
      </c>
      <c r="I136" t="s">
        <v>3958</v>
      </c>
      <c r="J136" s="3">
        <v>273.08879999999999</v>
      </c>
      <c r="K136" s="45">
        <f>SALES[[#This Row],[Quantity]]*SALES[[#This Row],[Unit_Price]]*SALES[[#This Row],[Discount]]</f>
        <v>17.431199999999997</v>
      </c>
      <c r="L136" s="46" t="str">
        <f>IF(SALES[Total_Amount]&gt;=1500,"High","Low")</f>
        <v>Low</v>
      </c>
      <c r="M136" s="46" t="str">
        <f t="shared" si="8"/>
        <v>Normal</v>
      </c>
      <c r="N136" s="46" t="str">
        <f t="shared" si="9"/>
        <v>Low Price</v>
      </c>
      <c r="O136" s="46" t="str">
        <f t="shared" si="10"/>
        <v>June</v>
      </c>
      <c r="P136" s="46">
        <f t="shared" si="11"/>
        <v>2025</v>
      </c>
      <c r="Q136" s="47" t="str">
        <f>_xlfn.CONCAT(SALES[[#This Row],[Sales_ID]]," [",SALES[[#This Row],[Quantity]],"]")</f>
        <v>SALE-134 [4]</v>
      </c>
    </row>
    <row r="137" spans="1:17" x14ac:dyDescent="0.3">
      <c r="A137" t="s">
        <v>1680</v>
      </c>
      <c r="B137" s="2">
        <v>45544</v>
      </c>
      <c r="C137" t="s">
        <v>1681</v>
      </c>
      <c r="D137" t="s">
        <v>1445</v>
      </c>
      <c r="E137" t="s">
        <v>1355</v>
      </c>
      <c r="F137">
        <v>3</v>
      </c>
      <c r="G137" s="3">
        <v>576.52</v>
      </c>
      <c r="H137" s="4">
        <v>0.22</v>
      </c>
      <c r="I137" t="s">
        <v>1131</v>
      </c>
      <c r="J137" s="3">
        <v>1349.0568000000001</v>
      </c>
      <c r="K137" s="45">
        <f>SALES[[#This Row],[Quantity]]*SALES[[#This Row],[Unit_Price]]*SALES[[#This Row],[Discount]]</f>
        <v>380.50319999999999</v>
      </c>
      <c r="L137" s="46" t="str">
        <f>IF(SALES[Total_Amount]&gt;=1500,"High","Low")</f>
        <v>Low</v>
      </c>
      <c r="M137" s="46" t="str">
        <f t="shared" si="8"/>
        <v>High</v>
      </c>
      <c r="N137" s="46" t="str">
        <f t="shared" si="9"/>
        <v>High Price</v>
      </c>
      <c r="O137" s="46" t="str">
        <f t="shared" si="10"/>
        <v>September</v>
      </c>
      <c r="P137" s="46">
        <f t="shared" si="11"/>
        <v>2024</v>
      </c>
      <c r="Q137" s="47" t="str">
        <f>_xlfn.CONCAT(SALES[[#This Row],[Sales_ID]]," [",SALES[[#This Row],[Quantity]],"]")</f>
        <v>SALE-135 [3]</v>
      </c>
    </row>
    <row r="138" spans="1:17" x14ac:dyDescent="0.3">
      <c r="A138" t="s">
        <v>1682</v>
      </c>
      <c r="B138" s="2">
        <v>45751</v>
      </c>
      <c r="C138" t="s">
        <v>1683</v>
      </c>
      <c r="D138" t="s">
        <v>1564</v>
      </c>
      <c r="E138" t="s">
        <v>1395</v>
      </c>
      <c r="F138">
        <v>3</v>
      </c>
      <c r="G138" s="3">
        <v>849.36</v>
      </c>
      <c r="H138" s="4">
        <v>0.03</v>
      </c>
      <c r="I138" t="s">
        <v>3957</v>
      </c>
      <c r="J138" s="3">
        <v>2471.6376</v>
      </c>
      <c r="K138" s="45">
        <f>SALES[[#This Row],[Quantity]]*SALES[[#This Row],[Unit_Price]]*SALES[[#This Row],[Discount]]</f>
        <v>76.442399999999992</v>
      </c>
      <c r="L138" s="46" t="str">
        <f>IF(SALES[Total_Amount]&gt;=1500,"High","Low")</f>
        <v>High</v>
      </c>
      <c r="M138" s="46" t="str">
        <f t="shared" si="8"/>
        <v>Premium</v>
      </c>
      <c r="N138" s="46" t="str">
        <f t="shared" si="9"/>
        <v>Low Price</v>
      </c>
      <c r="O138" s="46" t="str">
        <f t="shared" si="10"/>
        <v>April</v>
      </c>
      <c r="P138" s="46">
        <f t="shared" si="11"/>
        <v>2025</v>
      </c>
      <c r="Q138" s="47" t="str">
        <f>_xlfn.CONCAT(SALES[[#This Row],[Sales_ID]]," [",SALES[[#This Row],[Quantity]],"]")</f>
        <v>SALE-136 [3]</v>
      </c>
    </row>
    <row r="139" spans="1:17" x14ac:dyDescent="0.3">
      <c r="A139" t="s">
        <v>1684</v>
      </c>
      <c r="B139" s="2">
        <v>45392</v>
      </c>
      <c r="C139" t="s">
        <v>1685</v>
      </c>
      <c r="D139" t="s">
        <v>1597</v>
      </c>
      <c r="E139" t="s">
        <v>1426</v>
      </c>
      <c r="F139">
        <v>1</v>
      </c>
      <c r="G139" s="3">
        <v>245.85</v>
      </c>
      <c r="H139" s="4">
        <v>0.18</v>
      </c>
      <c r="I139" t="s">
        <v>1131</v>
      </c>
      <c r="J139" s="3">
        <v>201.59700000000001</v>
      </c>
      <c r="K139" s="45">
        <f>SALES[[#This Row],[Quantity]]*SALES[[#This Row],[Unit_Price]]*SALES[[#This Row],[Discount]]</f>
        <v>44.253</v>
      </c>
      <c r="L139" s="46" t="str">
        <f>IF(SALES[Total_Amount]&gt;=1500,"High","Low")</f>
        <v>Low</v>
      </c>
      <c r="M139" s="46" t="str">
        <f t="shared" si="8"/>
        <v>Normal</v>
      </c>
      <c r="N139" s="46" t="str">
        <f t="shared" si="9"/>
        <v>Low Price</v>
      </c>
      <c r="O139" s="46" t="str">
        <f t="shared" si="10"/>
        <v>April</v>
      </c>
      <c r="P139" s="46">
        <f t="shared" si="11"/>
        <v>2024</v>
      </c>
      <c r="Q139" s="47" t="str">
        <f>_xlfn.CONCAT(SALES[[#This Row],[Sales_ID]]," [",SALES[[#This Row],[Quantity]],"]")</f>
        <v>SALE-137 [1]</v>
      </c>
    </row>
    <row r="140" spans="1:17" x14ac:dyDescent="0.3">
      <c r="A140" t="s">
        <v>1686</v>
      </c>
      <c r="B140" s="2">
        <v>45589</v>
      </c>
      <c r="C140" t="s">
        <v>1687</v>
      </c>
      <c r="D140" t="s">
        <v>1339</v>
      </c>
      <c r="E140" t="s">
        <v>1419</v>
      </c>
      <c r="F140">
        <v>3</v>
      </c>
      <c r="G140" s="3">
        <v>237.68</v>
      </c>
      <c r="H140" s="4">
        <v>0.1</v>
      </c>
      <c r="I140" t="s">
        <v>1131</v>
      </c>
      <c r="J140" s="3">
        <v>641.73599999999999</v>
      </c>
      <c r="K140" s="45">
        <f>SALES[[#This Row],[Quantity]]*SALES[[#This Row],[Unit_Price]]*SALES[[#This Row],[Discount]]</f>
        <v>71.304000000000002</v>
      </c>
      <c r="L140" s="46" t="str">
        <f>IF(SALES[Total_Amount]&gt;=1500,"High","Low")</f>
        <v>Low</v>
      </c>
      <c r="M140" s="46" t="str">
        <f t="shared" si="8"/>
        <v>Normal</v>
      </c>
      <c r="N140" s="46" t="str">
        <f t="shared" si="9"/>
        <v>Low Price</v>
      </c>
      <c r="O140" s="46" t="str">
        <f t="shared" si="10"/>
        <v>October</v>
      </c>
      <c r="P140" s="46">
        <f t="shared" si="11"/>
        <v>2024</v>
      </c>
      <c r="Q140" s="47" t="str">
        <f>_xlfn.CONCAT(SALES[[#This Row],[Sales_ID]]," [",SALES[[#This Row],[Quantity]],"]")</f>
        <v>SALE-138 [3]</v>
      </c>
    </row>
    <row r="141" spans="1:17" x14ac:dyDescent="0.3">
      <c r="A141" t="s">
        <v>1688</v>
      </c>
      <c r="B141" s="2">
        <v>45756</v>
      </c>
      <c r="C141" t="s">
        <v>1689</v>
      </c>
      <c r="D141" t="s">
        <v>1564</v>
      </c>
      <c r="E141" t="s">
        <v>1377</v>
      </c>
      <c r="F141">
        <v>4</v>
      </c>
      <c r="G141" s="3">
        <v>715.85</v>
      </c>
      <c r="H141" s="4">
        <v>0.25</v>
      </c>
      <c r="I141" t="s">
        <v>3958</v>
      </c>
      <c r="J141" s="3">
        <v>2147.5500000000002</v>
      </c>
      <c r="K141" s="45">
        <f>SALES[[#This Row],[Quantity]]*SALES[[#This Row],[Unit_Price]]*SALES[[#This Row],[Discount]]</f>
        <v>715.85</v>
      </c>
      <c r="L141" s="46" t="str">
        <f>IF(SALES[Total_Amount]&gt;=1500,"High","Low")</f>
        <v>High</v>
      </c>
      <c r="M141" s="46" t="str">
        <f t="shared" si="8"/>
        <v>Premium</v>
      </c>
      <c r="N141" s="46" t="str">
        <f t="shared" si="9"/>
        <v>High Price</v>
      </c>
      <c r="O141" s="46" t="str">
        <f t="shared" si="10"/>
        <v>April</v>
      </c>
      <c r="P141" s="46">
        <f t="shared" si="11"/>
        <v>2025</v>
      </c>
      <c r="Q141" s="47" t="str">
        <f>_xlfn.CONCAT(SALES[[#This Row],[Sales_ID]]," [",SALES[[#This Row],[Quantity]],"]")</f>
        <v>SALE-139 [4]</v>
      </c>
    </row>
    <row r="142" spans="1:17" x14ac:dyDescent="0.3">
      <c r="A142" t="s">
        <v>1690</v>
      </c>
      <c r="B142" s="2">
        <v>45255</v>
      </c>
      <c r="C142" t="s">
        <v>1691</v>
      </c>
      <c r="D142" t="s">
        <v>1631</v>
      </c>
      <c r="E142" t="s">
        <v>1355</v>
      </c>
      <c r="F142">
        <v>2</v>
      </c>
      <c r="G142" s="3">
        <v>478.85</v>
      </c>
      <c r="H142" s="4">
        <v>0.01</v>
      </c>
      <c r="I142" t="s">
        <v>1131</v>
      </c>
      <c r="J142" s="3">
        <v>948.12300000000005</v>
      </c>
      <c r="K142" s="45">
        <f>SALES[[#This Row],[Quantity]]*SALES[[#This Row],[Unit_Price]]*SALES[[#This Row],[Discount]]</f>
        <v>9.577</v>
      </c>
      <c r="L142" s="46" t="str">
        <f>IF(SALES[Total_Amount]&gt;=1500,"High","Low")</f>
        <v>Low</v>
      </c>
      <c r="M142" s="46" t="str">
        <f t="shared" si="8"/>
        <v>Normal</v>
      </c>
      <c r="N142" s="46" t="str">
        <f t="shared" si="9"/>
        <v>Low Price</v>
      </c>
      <c r="O142" s="46" t="str">
        <f t="shared" si="10"/>
        <v>November</v>
      </c>
      <c r="P142" s="46">
        <f t="shared" si="11"/>
        <v>2023</v>
      </c>
      <c r="Q142" s="47" t="str">
        <f>_xlfn.CONCAT(SALES[[#This Row],[Sales_ID]]," [",SALES[[#This Row],[Quantity]],"]")</f>
        <v>SALE-140 [2]</v>
      </c>
    </row>
    <row r="143" spans="1:17" x14ac:dyDescent="0.3">
      <c r="A143" t="s">
        <v>1692</v>
      </c>
      <c r="B143" s="2">
        <v>45718</v>
      </c>
      <c r="C143" t="s">
        <v>1693</v>
      </c>
      <c r="D143" t="s">
        <v>1512</v>
      </c>
      <c r="E143" t="s">
        <v>1373</v>
      </c>
      <c r="F143">
        <v>1</v>
      </c>
      <c r="G143" s="3">
        <v>503.95</v>
      </c>
      <c r="H143" s="4">
        <v>0.26</v>
      </c>
      <c r="I143" t="s">
        <v>1131</v>
      </c>
      <c r="J143" s="3">
        <v>372.923</v>
      </c>
      <c r="K143" s="45">
        <f>SALES[[#This Row],[Quantity]]*SALES[[#This Row],[Unit_Price]]*SALES[[#This Row],[Discount]]</f>
        <v>131.02700000000002</v>
      </c>
      <c r="L143" s="46" t="str">
        <f>IF(SALES[Total_Amount]&gt;=1500,"High","Low")</f>
        <v>Low</v>
      </c>
      <c r="M143" s="46" t="str">
        <f t="shared" si="8"/>
        <v>Normal</v>
      </c>
      <c r="N143" s="46" t="str">
        <f t="shared" si="9"/>
        <v>Low Price</v>
      </c>
      <c r="O143" s="46" t="str">
        <f t="shared" si="10"/>
        <v>March</v>
      </c>
      <c r="P143" s="46">
        <f t="shared" si="11"/>
        <v>2025</v>
      </c>
      <c r="Q143" s="47" t="str">
        <f>_xlfn.CONCAT(SALES[[#This Row],[Sales_ID]]," [",SALES[[#This Row],[Quantity]],"]")</f>
        <v>SALE-141 [1]</v>
      </c>
    </row>
    <row r="144" spans="1:17" x14ac:dyDescent="0.3">
      <c r="A144" t="s">
        <v>1694</v>
      </c>
      <c r="B144" s="2">
        <v>45573</v>
      </c>
      <c r="C144" t="s">
        <v>1695</v>
      </c>
      <c r="D144" t="s">
        <v>1696</v>
      </c>
      <c r="E144" t="s">
        <v>1446</v>
      </c>
      <c r="F144">
        <v>2</v>
      </c>
      <c r="G144" s="3">
        <v>975.48</v>
      </c>
      <c r="H144" s="4">
        <v>0.26</v>
      </c>
      <c r="I144" t="s">
        <v>1131</v>
      </c>
      <c r="J144" s="3">
        <v>1443.7103999999999</v>
      </c>
      <c r="K144" s="45">
        <f>SALES[[#This Row],[Quantity]]*SALES[[#This Row],[Unit_Price]]*SALES[[#This Row],[Discount]]</f>
        <v>507.24960000000004</v>
      </c>
      <c r="L144" s="46" t="str">
        <f>IF(SALES[Total_Amount]&gt;=1500,"High","Low")</f>
        <v>Low</v>
      </c>
      <c r="M144" s="46" t="str">
        <f t="shared" si="8"/>
        <v>High</v>
      </c>
      <c r="N144" s="46" t="str">
        <f t="shared" si="9"/>
        <v>High Price</v>
      </c>
      <c r="O144" s="46" t="str">
        <f t="shared" si="10"/>
        <v>October</v>
      </c>
      <c r="P144" s="46">
        <f t="shared" si="11"/>
        <v>2024</v>
      </c>
      <c r="Q144" s="47" t="str">
        <f>_xlfn.CONCAT(SALES[[#This Row],[Sales_ID]]," [",SALES[[#This Row],[Quantity]],"]")</f>
        <v>SALE-142 [2]</v>
      </c>
    </row>
    <row r="145" spans="1:17" x14ac:dyDescent="0.3">
      <c r="A145" t="s">
        <v>1697</v>
      </c>
      <c r="B145" s="2">
        <v>45884</v>
      </c>
      <c r="C145" t="s">
        <v>1698</v>
      </c>
      <c r="D145" t="s">
        <v>1387</v>
      </c>
      <c r="E145" t="s">
        <v>1388</v>
      </c>
      <c r="F145">
        <v>4</v>
      </c>
      <c r="G145" s="3">
        <v>450.12</v>
      </c>
      <c r="H145" s="4">
        <v>0.28999999999999998</v>
      </c>
      <c r="I145" t="s">
        <v>1131</v>
      </c>
      <c r="J145" s="3">
        <v>1278.3407999999999</v>
      </c>
      <c r="K145" s="45">
        <f>SALES[[#This Row],[Quantity]]*SALES[[#This Row],[Unit_Price]]*SALES[[#This Row],[Discount]]</f>
        <v>522.13919999999996</v>
      </c>
      <c r="L145" s="46" t="str">
        <f>IF(SALES[Total_Amount]&gt;=1500,"High","Low")</f>
        <v>Low</v>
      </c>
      <c r="M145" s="46" t="str">
        <f t="shared" si="8"/>
        <v>High</v>
      </c>
      <c r="N145" s="46" t="str">
        <f t="shared" si="9"/>
        <v>High Price</v>
      </c>
      <c r="O145" s="46" t="str">
        <f t="shared" si="10"/>
        <v>August</v>
      </c>
      <c r="P145" s="46">
        <f t="shared" si="11"/>
        <v>2025</v>
      </c>
      <c r="Q145" s="47" t="str">
        <f>_xlfn.CONCAT(SALES[[#This Row],[Sales_ID]]," [",SALES[[#This Row],[Quantity]],"]")</f>
        <v>SALE-143 [4]</v>
      </c>
    </row>
    <row r="146" spans="1:17" x14ac:dyDescent="0.3">
      <c r="A146" t="s">
        <v>1699</v>
      </c>
      <c r="B146" s="2">
        <v>45448</v>
      </c>
      <c r="C146" t="s">
        <v>1393</v>
      </c>
      <c r="D146" t="s">
        <v>1394</v>
      </c>
      <c r="E146" t="s">
        <v>1348</v>
      </c>
      <c r="F146">
        <v>3</v>
      </c>
      <c r="G146" s="3">
        <v>237.24</v>
      </c>
      <c r="H146" s="4">
        <v>0.24</v>
      </c>
      <c r="I146" t="s">
        <v>3958</v>
      </c>
      <c r="J146" s="3">
        <v>540.90719999999999</v>
      </c>
      <c r="K146" s="45">
        <f>SALES[[#This Row],[Quantity]]*SALES[[#This Row],[Unit_Price]]*SALES[[#This Row],[Discount]]</f>
        <v>170.81280000000001</v>
      </c>
      <c r="L146" s="46" t="str">
        <f>IF(SALES[Total_Amount]&gt;=1500,"High","Low")</f>
        <v>Low</v>
      </c>
      <c r="M146" s="46" t="str">
        <f t="shared" si="8"/>
        <v>Normal</v>
      </c>
      <c r="N146" s="46" t="str">
        <f t="shared" si="9"/>
        <v>Low Price</v>
      </c>
      <c r="O146" s="46" t="str">
        <f t="shared" si="10"/>
        <v>June</v>
      </c>
      <c r="P146" s="46">
        <f t="shared" si="11"/>
        <v>2024</v>
      </c>
      <c r="Q146" s="47" t="str">
        <f>_xlfn.CONCAT(SALES[[#This Row],[Sales_ID]]," [",SALES[[#This Row],[Quantity]],"]")</f>
        <v>SALE-144 [3]</v>
      </c>
    </row>
    <row r="147" spans="1:17" x14ac:dyDescent="0.3">
      <c r="A147" t="s">
        <v>1700</v>
      </c>
      <c r="B147" s="2">
        <v>45522</v>
      </c>
      <c r="C147" t="s">
        <v>1701</v>
      </c>
      <c r="D147" t="s">
        <v>1605</v>
      </c>
      <c r="E147" t="s">
        <v>1391</v>
      </c>
      <c r="F147">
        <v>2</v>
      </c>
      <c r="G147" s="3">
        <v>536.84</v>
      </c>
      <c r="H147" s="4">
        <v>0.09</v>
      </c>
      <c r="I147" t="s">
        <v>1131</v>
      </c>
      <c r="J147" s="3">
        <v>977.04880000000014</v>
      </c>
      <c r="K147" s="45">
        <f>SALES[[#This Row],[Quantity]]*SALES[[#This Row],[Unit_Price]]*SALES[[#This Row],[Discount]]</f>
        <v>96.631200000000007</v>
      </c>
      <c r="L147" s="46" t="str">
        <f>IF(SALES[Total_Amount]&gt;=1500,"High","Low")</f>
        <v>Low</v>
      </c>
      <c r="M147" s="46" t="str">
        <f t="shared" si="8"/>
        <v>Normal</v>
      </c>
      <c r="N147" s="46" t="str">
        <f t="shared" si="9"/>
        <v>Low Price</v>
      </c>
      <c r="O147" s="46" t="str">
        <f t="shared" si="10"/>
        <v>August</v>
      </c>
      <c r="P147" s="46">
        <f t="shared" si="11"/>
        <v>2024</v>
      </c>
      <c r="Q147" s="47" t="str">
        <f>_xlfn.CONCAT(SALES[[#This Row],[Sales_ID]]," [",SALES[[#This Row],[Quantity]],"]")</f>
        <v>SALE-145 [2]</v>
      </c>
    </row>
    <row r="148" spans="1:17" x14ac:dyDescent="0.3">
      <c r="A148" t="s">
        <v>1702</v>
      </c>
      <c r="B148" s="2">
        <v>45626</v>
      </c>
      <c r="C148" t="s">
        <v>1386</v>
      </c>
      <c r="D148" t="s">
        <v>1394</v>
      </c>
      <c r="E148" t="s">
        <v>1399</v>
      </c>
      <c r="F148">
        <v>3</v>
      </c>
      <c r="G148" s="3">
        <v>584.41</v>
      </c>
      <c r="H148" s="4">
        <v>0</v>
      </c>
      <c r="I148" t="s">
        <v>1131</v>
      </c>
      <c r="J148" s="3">
        <v>1753.23</v>
      </c>
      <c r="K148" s="45">
        <f>SALES[[#This Row],[Quantity]]*SALES[[#This Row],[Unit_Price]]*SALES[[#This Row],[Discount]]</f>
        <v>0</v>
      </c>
      <c r="L148" s="46" t="str">
        <f>IF(SALES[Total_Amount]&gt;=1500,"High","Low")</f>
        <v>High</v>
      </c>
      <c r="M148" s="46" t="str">
        <f t="shared" si="8"/>
        <v>High</v>
      </c>
      <c r="N148" s="46" t="str">
        <f t="shared" si="9"/>
        <v>Low Price</v>
      </c>
      <c r="O148" s="46" t="str">
        <f t="shared" si="10"/>
        <v>November</v>
      </c>
      <c r="P148" s="46">
        <f t="shared" si="11"/>
        <v>2024</v>
      </c>
      <c r="Q148" s="47" t="str">
        <f>_xlfn.CONCAT(SALES[[#This Row],[Sales_ID]]," [",SALES[[#This Row],[Quantity]],"]")</f>
        <v>SALE-146 [3]</v>
      </c>
    </row>
    <row r="149" spans="1:17" x14ac:dyDescent="0.3">
      <c r="A149" t="s">
        <v>1703</v>
      </c>
      <c r="B149" s="2">
        <v>45617</v>
      </c>
      <c r="C149" t="s">
        <v>1704</v>
      </c>
      <c r="D149" t="s">
        <v>1705</v>
      </c>
      <c r="E149" t="s">
        <v>1399</v>
      </c>
      <c r="F149">
        <v>1</v>
      </c>
      <c r="G149" s="3">
        <v>653.87</v>
      </c>
      <c r="H149" s="4">
        <v>0.14000000000000001</v>
      </c>
      <c r="I149" t="s">
        <v>3958</v>
      </c>
      <c r="J149" s="3">
        <v>562.32820000000004</v>
      </c>
      <c r="K149" s="45">
        <f>SALES[[#This Row],[Quantity]]*SALES[[#This Row],[Unit_Price]]*SALES[[#This Row],[Discount]]</f>
        <v>91.541800000000009</v>
      </c>
      <c r="L149" s="46" t="str">
        <f>IF(SALES[Total_Amount]&gt;=1500,"High","Low")</f>
        <v>Low</v>
      </c>
      <c r="M149" s="46" t="str">
        <f t="shared" si="8"/>
        <v>Normal</v>
      </c>
      <c r="N149" s="46" t="str">
        <f t="shared" si="9"/>
        <v>Low Price</v>
      </c>
      <c r="O149" s="46" t="str">
        <f t="shared" si="10"/>
        <v>November</v>
      </c>
      <c r="P149" s="46">
        <f t="shared" si="11"/>
        <v>2024</v>
      </c>
      <c r="Q149" s="47" t="str">
        <f>_xlfn.CONCAT(SALES[[#This Row],[Sales_ID]]," [",SALES[[#This Row],[Quantity]],"]")</f>
        <v>SALE-147 [1]</v>
      </c>
    </row>
    <row r="150" spans="1:17" x14ac:dyDescent="0.3">
      <c r="A150" t="s">
        <v>1706</v>
      </c>
      <c r="B150" s="2">
        <v>45878</v>
      </c>
      <c r="C150" t="s">
        <v>1353</v>
      </c>
      <c r="D150" t="s">
        <v>1679</v>
      </c>
      <c r="E150" t="s">
        <v>1373</v>
      </c>
      <c r="F150">
        <v>1</v>
      </c>
      <c r="G150" s="3">
        <v>652.03</v>
      </c>
      <c r="H150" s="4">
        <v>0.27</v>
      </c>
      <c r="I150" t="s">
        <v>3957</v>
      </c>
      <c r="J150" s="3">
        <v>475.9819</v>
      </c>
      <c r="K150" s="45">
        <f>SALES[[#This Row],[Quantity]]*SALES[[#This Row],[Unit_Price]]*SALES[[#This Row],[Discount]]</f>
        <v>176.04810000000001</v>
      </c>
      <c r="L150" s="46" t="str">
        <f>IF(SALES[Total_Amount]&gt;=1500,"High","Low")</f>
        <v>Low</v>
      </c>
      <c r="M150" s="46" t="str">
        <f t="shared" si="8"/>
        <v>Normal</v>
      </c>
      <c r="N150" s="46" t="str">
        <f t="shared" si="9"/>
        <v>Low Price</v>
      </c>
      <c r="O150" s="46" t="str">
        <f t="shared" si="10"/>
        <v>August</v>
      </c>
      <c r="P150" s="46">
        <f t="shared" si="11"/>
        <v>2025</v>
      </c>
      <c r="Q150" s="47" t="str">
        <f>_xlfn.CONCAT(SALES[[#This Row],[Sales_ID]]," [",SALES[[#This Row],[Quantity]],"]")</f>
        <v>SALE-148 [1]</v>
      </c>
    </row>
    <row r="151" spans="1:17" x14ac:dyDescent="0.3">
      <c r="A151" t="s">
        <v>1707</v>
      </c>
      <c r="B151" s="2">
        <v>45502</v>
      </c>
      <c r="C151" t="s">
        <v>1708</v>
      </c>
      <c r="D151" t="s">
        <v>1429</v>
      </c>
      <c r="E151" t="s">
        <v>1446</v>
      </c>
      <c r="F151">
        <v>3</v>
      </c>
      <c r="G151" s="3">
        <v>513.36</v>
      </c>
      <c r="H151" s="4">
        <v>7.0000000000000007E-2</v>
      </c>
      <c r="I151" t="s">
        <v>1131</v>
      </c>
      <c r="J151" s="3">
        <v>1432.2744</v>
      </c>
      <c r="K151" s="45">
        <f>SALES[[#This Row],[Quantity]]*SALES[[#This Row],[Unit_Price]]*SALES[[#This Row],[Discount]]</f>
        <v>107.8056</v>
      </c>
      <c r="L151" s="46" t="str">
        <f>IF(SALES[Total_Amount]&gt;=1500,"High","Low")</f>
        <v>Low</v>
      </c>
      <c r="M151" s="46" t="str">
        <f t="shared" si="8"/>
        <v>High</v>
      </c>
      <c r="N151" s="46" t="str">
        <f t="shared" si="9"/>
        <v>Low Price</v>
      </c>
      <c r="O151" s="46" t="str">
        <f t="shared" si="10"/>
        <v>July</v>
      </c>
      <c r="P151" s="46">
        <f t="shared" si="11"/>
        <v>2024</v>
      </c>
      <c r="Q151" s="47" t="str">
        <f>_xlfn.CONCAT(SALES[[#This Row],[Sales_ID]]," [",SALES[[#This Row],[Quantity]],"]")</f>
        <v>SALE-149 [3]</v>
      </c>
    </row>
    <row r="152" spans="1:17" x14ac:dyDescent="0.3">
      <c r="A152" t="s">
        <v>1709</v>
      </c>
      <c r="B152" s="2">
        <v>45433</v>
      </c>
      <c r="C152" t="s">
        <v>1710</v>
      </c>
      <c r="D152" t="s">
        <v>1496</v>
      </c>
      <c r="E152" t="s">
        <v>1355</v>
      </c>
      <c r="F152">
        <v>4</v>
      </c>
      <c r="G152" s="3">
        <v>355.64</v>
      </c>
      <c r="H152" s="4">
        <v>0.16</v>
      </c>
      <c r="I152" t="s">
        <v>1131</v>
      </c>
      <c r="J152" s="3">
        <v>1194.9503999999999</v>
      </c>
      <c r="K152" s="45">
        <f>SALES[[#This Row],[Quantity]]*SALES[[#This Row],[Unit_Price]]*SALES[[#This Row],[Discount]]</f>
        <v>227.6096</v>
      </c>
      <c r="L152" s="46" t="str">
        <f>IF(SALES[Total_Amount]&gt;=1500,"High","Low")</f>
        <v>Low</v>
      </c>
      <c r="M152" s="46" t="str">
        <f t="shared" si="8"/>
        <v>High</v>
      </c>
      <c r="N152" s="46" t="str">
        <f t="shared" si="9"/>
        <v>High Price</v>
      </c>
      <c r="O152" s="46" t="str">
        <f t="shared" si="10"/>
        <v>May</v>
      </c>
      <c r="P152" s="46">
        <f t="shared" si="11"/>
        <v>2024</v>
      </c>
      <c r="Q152" s="47" t="str">
        <f>_xlfn.CONCAT(SALES[[#This Row],[Sales_ID]]," [",SALES[[#This Row],[Quantity]],"]")</f>
        <v>SALE-150 [4]</v>
      </c>
    </row>
    <row r="153" spans="1:17" x14ac:dyDescent="0.3">
      <c r="A153" t="s">
        <v>1711</v>
      </c>
      <c r="B153" s="2">
        <v>45594</v>
      </c>
      <c r="C153" t="s">
        <v>1712</v>
      </c>
      <c r="D153" t="s">
        <v>1438</v>
      </c>
      <c r="E153" t="s">
        <v>1348</v>
      </c>
      <c r="F153">
        <v>4</v>
      </c>
      <c r="G153" s="3">
        <v>535.4</v>
      </c>
      <c r="H153" s="4">
        <v>0.26</v>
      </c>
      <c r="I153" t="s">
        <v>3958</v>
      </c>
      <c r="J153" s="3">
        <v>1584.7840000000001</v>
      </c>
      <c r="K153" s="45">
        <f>SALES[[#This Row],[Quantity]]*SALES[[#This Row],[Unit_Price]]*SALES[[#This Row],[Discount]]</f>
        <v>556.81600000000003</v>
      </c>
      <c r="L153" s="46" t="str">
        <f>IF(SALES[Total_Amount]&gt;=1500,"High","Low")</f>
        <v>High</v>
      </c>
      <c r="M153" s="46" t="str">
        <f t="shared" si="8"/>
        <v>High</v>
      </c>
      <c r="N153" s="46" t="str">
        <f t="shared" si="9"/>
        <v>High Price</v>
      </c>
      <c r="O153" s="46" t="str">
        <f t="shared" si="10"/>
        <v>October</v>
      </c>
      <c r="P153" s="46">
        <f t="shared" si="11"/>
        <v>2024</v>
      </c>
      <c r="Q153" s="47" t="str">
        <f>_xlfn.CONCAT(SALES[[#This Row],[Sales_ID]]," [",SALES[[#This Row],[Quantity]],"]")</f>
        <v>SALE-151 [4]</v>
      </c>
    </row>
    <row r="154" spans="1:17" x14ac:dyDescent="0.3">
      <c r="A154" t="s">
        <v>1713</v>
      </c>
      <c r="B154" s="2">
        <v>45798</v>
      </c>
      <c r="C154" t="s">
        <v>1714</v>
      </c>
      <c r="D154" t="s">
        <v>1418</v>
      </c>
      <c r="E154" t="s">
        <v>1399</v>
      </c>
      <c r="F154">
        <v>2</v>
      </c>
      <c r="G154" s="3">
        <v>108.74</v>
      </c>
      <c r="H154" s="4">
        <v>0.11</v>
      </c>
      <c r="I154" t="s">
        <v>3958</v>
      </c>
      <c r="J154" s="3">
        <v>193.55719999999999</v>
      </c>
      <c r="K154" s="45">
        <f>SALES[[#This Row],[Quantity]]*SALES[[#This Row],[Unit_Price]]*SALES[[#This Row],[Discount]]</f>
        <v>23.922799999999999</v>
      </c>
      <c r="L154" s="46" t="str">
        <f>IF(SALES[Total_Amount]&gt;=1500,"High","Low")</f>
        <v>Low</v>
      </c>
      <c r="M154" s="46" t="str">
        <f t="shared" si="8"/>
        <v>Normal</v>
      </c>
      <c r="N154" s="46" t="str">
        <f t="shared" si="9"/>
        <v>Low Price</v>
      </c>
      <c r="O154" s="46" t="str">
        <f t="shared" si="10"/>
        <v>May</v>
      </c>
      <c r="P154" s="46">
        <f t="shared" si="11"/>
        <v>2025</v>
      </c>
      <c r="Q154" s="47" t="str">
        <f>_xlfn.CONCAT(SALES[[#This Row],[Sales_ID]]," [",SALES[[#This Row],[Quantity]],"]")</f>
        <v>SALE-152 [2]</v>
      </c>
    </row>
    <row r="155" spans="1:17" x14ac:dyDescent="0.3">
      <c r="A155" t="s">
        <v>1715</v>
      </c>
      <c r="B155" s="2">
        <v>45579</v>
      </c>
      <c r="C155" t="s">
        <v>1716</v>
      </c>
      <c r="D155" t="s">
        <v>1717</v>
      </c>
      <c r="E155" t="s">
        <v>1399</v>
      </c>
      <c r="F155">
        <v>3</v>
      </c>
      <c r="G155" s="3">
        <v>591.98</v>
      </c>
      <c r="H155" s="4">
        <v>0.16</v>
      </c>
      <c r="I155" t="s">
        <v>3957</v>
      </c>
      <c r="J155" s="3">
        <v>1491.7896000000001</v>
      </c>
      <c r="K155" s="45">
        <f>SALES[[#This Row],[Quantity]]*SALES[[#This Row],[Unit_Price]]*SALES[[#This Row],[Discount]]</f>
        <v>284.15039999999999</v>
      </c>
      <c r="L155" s="46" t="str">
        <f>IF(SALES[Total_Amount]&gt;=1500,"High","Low")</f>
        <v>Low</v>
      </c>
      <c r="M155" s="46" t="str">
        <f t="shared" si="8"/>
        <v>High</v>
      </c>
      <c r="N155" s="46" t="str">
        <f t="shared" si="9"/>
        <v>High Price</v>
      </c>
      <c r="O155" s="46" t="str">
        <f t="shared" si="10"/>
        <v>October</v>
      </c>
      <c r="P155" s="46">
        <f t="shared" si="11"/>
        <v>2024</v>
      </c>
      <c r="Q155" s="47" t="str">
        <f>_xlfn.CONCAT(SALES[[#This Row],[Sales_ID]]," [",SALES[[#This Row],[Quantity]],"]")</f>
        <v>SALE-153 [3]</v>
      </c>
    </row>
    <row r="156" spans="1:17" x14ac:dyDescent="0.3">
      <c r="A156" t="s">
        <v>1718</v>
      </c>
      <c r="B156" s="2">
        <v>45613</v>
      </c>
      <c r="C156" t="s">
        <v>1719</v>
      </c>
      <c r="D156" t="s">
        <v>1673</v>
      </c>
      <c r="E156" t="s">
        <v>1439</v>
      </c>
      <c r="F156">
        <v>1</v>
      </c>
      <c r="G156" s="3">
        <v>345.06</v>
      </c>
      <c r="H156" s="4">
        <v>0.13</v>
      </c>
      <c r="I156" t="s">
        <v>1131</v>
      </c>
      <c r="J156" s="3">
        <v>300.2022</v>
      </c>
      <c r="K156" s="45">
        <f>SALES[[#This Row],[Quantity]]*SALES[[#This Row],[Unit_Price]]*SALES[[#This Row],[Discount]]</f>
        <v>44.857800000000005</v>
      </c>
      <c r="L156" s="46" t="str">
        <f>IF(SALES[Total_Amount]&gt;=1500,"High","Low")</f>
        <v>Low</v>
      </c>
      <c r="M156" s="46" t="str">
        <f t="shared" si="8"/>
        <v>Normal</v>
      </c>
      <c r="N156" s="46" t="str">
        <f t="shared" si="9"/>
        <v>Low Price</v>
      </c>
      <c r="O156" s="46" t="str">
        <f t="shared" si="10"/>
        <v>November</v>
      </c>
      <c r="P156" s="46">
        <f t="shared" si="11"/>
        <v>2024</v>
      </c>
      <c r="Q156" s="47" t="str">
        <f>_xlfn.CONCAT(SALES[[#This Row],[Sales_ID]]," [",SALES[[#This Row],[Quantity]],"]")</f>
        <v>SALE-154 [1]</v>
      </c>
    </row>
    <row r="157" spans="1:17" x14ac:dyDescent="0.3">
      <c r="A157" t="s">
        <v>1720</v>
      </c>
      <c r="B157" s="2">
        <v>45745</v>
      </c>
      <c r="C157" t="s">
        <v>1721</v>
      </c>
      <c r="D157" t="s">
        <v>1523</v>
      </c>
      <c r="E157" t="s">
        <v>1446</v>
      </c>
      <c r="F157">
        <v>4</v>
      </c>
      <c r="G157" s="3">
        <v>986.41</v>
      </c>
      <c r="H157" s="4">
        <v>0.22</v>
      </c>
      <c r="I157" t="s">
        <v>3957</v>
      </c>
      <c r="J157" s="3">
        <v>3077.5992000000001</v>
      </c>
      <c r="K157" s="45">
        <f>SALES[[#This Row],[Quantity]]*SALES[[#This Row],[Unit_Price]]*SALES[[#This Row],[Discount]]</f>
        <v>868.04079999999999</v>
      </c>
      <c r="L157" s="46" t="str">
        <f>IF(SALES[Total_Amount]&gt;=1500,"High","Low")</f>
        <v>High</v>
      </c>
      <c r="M157" s="46" t="str">
        <f t="shared" si="8"/>
        <v>Premium</v>
      </c>
      <c r="N157" s="46" t="str">
        <f t="shared" si="9"/>
        <v>High Price</v>
      </c>
      <c r="O157" s="46" t="str">
        <f t="shared" si="10"/>
        <v>March</v>
      </c>
      <c r="P157" s="46">
        <f t="shared" si="11"/>
        <v>2025</v>
      </c>
      <c r="Q157" s="47" t="str">
        <f>_xlfn.CONCAT(SALES[[#This Row],[Sales_ID]]," [",SALES[[#This Row],[Quantity]],"]")</f>
        <v>SALE-155 [4]</v>
      </c>
    </row>
    <row r="158" spans="1:17" x14ac:dyDescent="0.3">
      <c r="A158" t="s">
        <v>1722</v>
      </c>
      <c r="B158" s="2">
        <v>45494</v>
      </c>
      <c r="C158" t="s">
        <v>1723</v>
      </c>
      <c r="D158" t="s">
        <v>1347</v>
      </c>
      <c r="E158" t="s">
        <v>1373</v>
      </c>
      <c r="F158">
        <v>2</v>
      </c>
      <c r="G158" s="3">
        <v>921.52</v>
      </c>
      <c r="H158" s="4">
        <v>0</v>
      </c>
      <c r="I158" t="s">
        <v>3958</v>
      </c>
      <c r="J158" s="3">
        <v>1843.04</v>
      </c>
      <c r="K158" s="45">
        <f>SALES[[#This Row],[Quantity]]*SALES[[#This Row],[Unit_Price]]*SALES[[#This Row],[Discount]]</f>
        <v>0</v>
      </c>
      <c r="L158" s="46" t="str">
        <f>IF(SALES[Total_Amount]&gt;=1500,"High","Low")</f>
        <v>High</v>
      </c>
      <c r="M158" s="46" t="str">
        <f t="shared" si="8"/>
        <v>High</v>
      </c>
      <c r="N158" s="46" t="str">
        <f t="shared" si="9"/>
        <v>Low Price</v>
      </c>
      <c r="O158" s="46" t="str">
        <f t="shared" si="10"/>
        <v>July</v>
      </c>
      <c r="P158" s="46">
        <f t="shared" si="11"/>
        <v>2024</v>
      </c>
      <c r="Q158" s="47" t="str">
        <f>_xlfn.CONCAT(SALES[[#This Row],[Sales_ID]]," [",SALES[[#This Row],[Quantity]],"]")</f>
        <v>SALE-156 [2]</v>
      </c>
    </row>
    <row r="159" spans="1:17" x14ac:dyDescent="0.3">
      <c r="A159" t="s">
        <v>1724</v>
      </c>
      <c r="B159" s="2">
        <v>45883</v>
      </c>
      <c r="C159" t="s">
        <v>1611</v>
      </c>
      <c r="D159" t="s">
        <v>1725</v>
      </c>
      <c r="E159" t="s">
        <v>1355</v>
      </c>
      <c r="F159">
        <v>1</v>
      </c>
      <c r="G159" s="3">
        <v>83.1</v>
      </c>
      <c r="H159" s="4">
        <v>0.04</v>
      </c>
      <c r="I159" t="s">
        <v>3958</v>
      </c>
      <c r="J159" s="3">
        <v>79.775999999999996</v>
      </c>
      <c r="K159" s="45">
        <f>SALES[[#This Row],[Quantity]]*SALES[[#This Row],[Unit_Price]]*SALES[[#This Row],[Discount]]</f>
        <v>3.3239999999999998</v>
      </c>
      <c r="L159" s="46" t="str">
        <f>IF(SALES[Total_Amount]&gt;=1500,"High","Low")</f>
        <v>Low</v>
      </c>
      <c r="M159" s="46" t="str">
        <f t="shared" si="8"/>
        <v>Normal</v>
      </c>
      <c r="N159" s="46" t="str">
        <f t="shared" si="9"/>
        <v>Low Price</v>
      </c>
      <c r="O159" s="46" t="str">
        <f t="shared" si="10"/>
        <v>August</v>
      </c>
      <c r="P159" s="46">
        <f t="shared" si="11"/>
        <v>2025</v>
      </c>
      <c r="Q159" s="47" t="str">
        <f>_xlfn.CONCAT(SALES[[#This Row],[Sales_ID]]," [",SALES[[#This Row],[Quantity]],"]")</f>
        <v>SALE-157 [1]</v>
      </c>
    </row>
    <row r="160" spans="1:17" x14ac:dyDescent="0.3">
      <c r="A160" t="s">
        <v>1726</v>
      </c>
      <c r="B160" s="2">
        <v>45601</v>
      </c>
      <c r="C160" t="s">
        <v>1607</v>
      </c>
      <c r="D160" t="s">
        <v>1727</v>
      </c>
      <c r="E160" t="s">
        <v>1489</v>
      </c>
      <c r="F160">
        <v>2</v>
      </c>
      <c r="G160" s="3">
        <v>60.98</v>
      </c>
      <c r="H160" s="4">
        <v>0.23</v>
      </c>
      <c r="I160" t="s">
        <v>3958</v>
      </c>
      <c r="J160" s="3">
        <v>93.909199999999998</v>
      </c>
      <c r="K160" s="45">
        <f>SALES[[#This Row],[Quantity]]*SALES[[#This Row],[Unit_Price]]*SALES[[#This Row],[Discount]]</f>
        <v>28.050799999999999</v>
      </c>
      <c r="L160" s="46" t="str">
        <f>IF(SALES[Total_Amount]&gt;=1500,"High","Low")</f>
        <v>Low</v>
      </c>
      <c r="M160" s="46" t="str">
        <f t="shared" si="8"/>
        <v>Normal</v>
      </c>
      <c r="N160" s="46" t="str">
        <f t="shared" si="9"/>
        <v>Low Price</v>
      </c>
      <c r="O160" s="46" t="str">
        <f t="shared" si="10"/>
        <v>November</v>
      </c>
      <c r="P160" s="46">
        <f t="shared" si="11"/>
        <v>2024</v>
      </c>
      <c r="Q160" s="47" t="str">
        <f>_xlfn.CONCAT(SALES[[#This Row],[Sales_ID]]," [",SALES[[#This Row],[Quantity]],"]")</f>
        <v>SALE-158 [2]</v>
      </c>
    </row>
    <row r="161" spans="1:17" x14ac:dyDescent="0.3">
      <c r="A161" t="s">
        <v>1728</v>
      </c>
      <c r="B161" s="2">
        <v>45454</v>
      </c>
      <c r="C161" t="s">
        <v>1729</v>
      </c>
      <c r="D161" t="s">
        <v>1500</v>
      </c>
      <c r="E161" t="s">
        <v>1388</v>
      </c>
      <c r="F161">
        <v>2</v>
      </c>
      <c r="G161" s="3">
        <v>122.23</v>
      </c>
      <c r="H161" s="4">
        <v>0.21</v>
      </c>
      <c r="I161" t="s">
        <v>1131</v>
      </c>
      <c r="J161" s="3">
        <v>193.1234</v>
      </c>
      <c r="K161" s="45">
        <f>SALES[[#This Row],[Quantity]]*SALES[[#This Row],[Unit_Price]]*SALES[[#This Row],[Discount]]</f>
        <v>51.336599999999997</v>
      </c>
      <c r="L161" s="46" t="str">
        <f>IF(SALES[Total_Amount]&gt;=1500,"High","Low")</f>
        <v>Low</v>
      </c>
      <c r="M161" s="46" t="str">
        <f t="shared" si="8"/>
        <v>Normal</v>
      </c>
      <c r="N161" s="46" t="str">
        <f t="shared" si="9"/>
        <v>Low Price</v>
      </c>
      <c r="O161" s="46" t="str">
        <f t="shared" si="10"/>
        <v>June</v>
      </c>
      <c r="P161" s="46">
        <f t="shared" si="11"/>
        <v>2024</v>
      </c>
      <c r="Q161" s="47" t="str">
        <f>_xlfn.CONCAT(SALES[[#This Row],[Sales_ID]]," [",SALES[[#This Row],[Quantity]],"]")</f>
        <v>SALE-159 [2]</v>
      </c>
    </row>
    <row r="162" spans="1:17" x14ac:dyDescent="0.3">
      <c r="A162" t="s">
        <v>1730</v>
      </c>
      <c r="B162" s="2">
        <v>45918</v>
      </c>
      <c r="C162" t="s">
        <v>1731</v>
      </c>
      <c r="D162" t="s">
        <v>1366</v>
      </c>
      <c r="E162" t="s">
        <v>1415</v>
      </c>
      <c r="F162">
        <v>2</v>
      </c>
      <c r="G162" s="3">
        <v>623.38</v>
      </c>
      <c r="H162" s="4">
        <v>0.13</v>
      </c>
      <c r="I162" t="s">
        <v>3957</v>
      </c>
      <c r="J162" s="3">
        <v>1084.6812</v>
      </c>
      <c r="K162" s="45">
        <f>SALES[[#This Row],[Quantity]]*SALES[[#This Row],[Unit_Price]]*SALES[[#This Row],[Discount]]</f>
        <v>162.0788</v>
      </c>
      <c r="L162" s="46" t="str">
        <f>IF(SALES[Total_Amount]&gt;=1500,"High","Low")</f>
        <v>Low</v>
      </c>
      <c r="M162" s="46" t="str">
        <f t="shared" si="8"/>
        <v>High</v>
      </c>
      <c r="N162" s="46" t="str">
        <f t="shared" si="9"/>
        <v>Low Price</v>
      </c>
      <c r="O162" s="46" t="str">
        <f t="shared" si="10"/>
        <v>September</v>
      </c>
      <c r="P162" s="46">
        <f t="shared" si="11"/>
        <v>2025</v>
      </c>
      <c r="Q162" s="47" t="str">
        <f>_xlfn.CONCAT(SALES[[#This Row],[Sales_ID]]," [",SALES[[#This Row],[Quantity]],"]")</f>
        <v>SALE-160 [2]</v>
      </c>
    </row>
    <row r="163" spans="1:17" x14ac:dyDescent="0.3">
      <c r="A163" t="s">
        <v>1732</v>
      </c>
      <c r="B163" s="2">
        <v>45729</v>
      </c>
      <c r="C163" t="s">
        <v>1539</v>
      </c>
      <c r="D163" t="s">
        <v>1366</v>
      </c>
      <c r="E163" t="s">
        <v>1373</v>
      </c>
      <c r="F163">
        <v>1</v>
      </c>
      <c r="G163" s="3">
        <v>479.58</v>
      </c>
      <c r="H163" s="4">
        <v>0.05</v>
      </c>
      <c r="I163" t="s">
        <v>3958</v>
      </c>
      <c r="J163" s="3">
        <v>455.60099999999989</v>
      </c>
      <c r="K163" s="45">
        <f>SALES[[#This Row],[Quantity]]*SALES[[#This Row],[Unit_Price]]*SALES[[#This Row],[Discount]]</f>
        <v>23.978999999999999</v>
      </c>
      <c r="L163" s="46" t="str">
        <f>IF(SALES[Total_Amount]&gt;=1500,"High","Low")</f>
        <v>Low</v>
      </c>
      <c r="M163" s="46" t="str">
        <f t="shared" si="8"/>
        <v>Normal</v>
      </c>
      <c r="N163" s="46" t="str">
        <f t="shared" si="9"/>
        <v>Low Price</v>
      </c>
      <c r="O163" s="46" t="str">
        <f t="shared" si="10"/>
        <v>March</v>
      </c>
      <c r="P163" s="46">
        <f t="shared" si="11"/>
        <v>2025</v>
      </c>
      <c r="Q163" s="47" t="str">
        <f>_xlfn.CONCAT(SALES[[#This Row],[Sales_ID]]," [",SALES[[#This Row],[Quantity]],"]")</f>
        <v>SALE-161 [1]</v>
      </c>
    </row>
    <row r="164" spans="1:17" x14ac:dyDescent="0.3">
      <c r="A164" t="s">
        <v>1733</v>
      </c>
      <c r="B164" s="2">
        <v>45276</v>
      </c>
      <c r="C164" t="s">
        <v>1592</v>
      </c>
      <c r="D164" t="s">
        <v>1734</v>
      </c>
      <c r="E164" t="s">
        <v>1426</v>
      </c>
      <c r="F164">
        <v>3</v>
      </c>
      <c r="G164" s="3">
        <v>369.32</v>
      </c>
      <c r="H164" s="4">
        <v>0.14000000000000001</v>
      </c>
      <c r="I164" t="s">
        <v>3958</v>
      </c>
      <c r="J164" s="3">
        <v>952.84559999999999</v>
      </c>
      <c r="K164" s="45">
        <f>SALES[[#This Row],[Quantity]]*SALES[[#This Row],[Unit_Price]]*SALES[[#This Row],[Discount]]</f>
        <v>155.11440000000002</v>
      </c>
      <c r="L164" s="46" t="str">
        <f>IF(SALES[Total_Amount]&gt;=1500,"High","Low")</f>
        <v>Low</v>
      </c>
      <c r="M164" s="46" t="str">
        <f t="shared" si="8"/>
        <v>Normal</v>
      </c>
      <c r="N164" s="46" t="str">
        <f t="shared" si="9"/>
        <v>Low Price</v>
      </c>
      <c r="O164" s="46" t="str">
        <f t="shared" si="10"/>
        <v>December</v>
      </c>
      <c r="P164" s="46">
        <f t="shared" si="11"/>
        <v>2023</v>
      </c>
      <c r="Q164" s="47" t="str">
        <f>_xlfn.CONCAT(SALES[[#This Row],[Sales_ID]]," [",SALES[[#This Row],[Quantity]],"]")</f>
        <v>SALE-162 [3]</v>
      </c>
    </row>
    <row r="165" spans="1:17" x14ac:dyDescent="0.3">
      <c r="A165" t="s">
        <v>1735</v>
      </c>
      <c r="B165" s="2">
        <v>45851</v>
      </c>
      <c r="C165" t="s">
        <v>1736</v>
      </c>
      <c r="D165" t="s">
        <v>1737</v>
      </c>
      <c r="E165" t="s">
        <v>1381</v>
      </c>
      <c r="F165">
        <v>1</v>
      </c>
      <c r="G165" s="3">
        <v>488.31</v>
      </c>
      <c r="H165" s="4">
        <v>0.03</v>
      </c>
      <c r="I165" t="s">
        <v>3958</v>
      </c>
      <c r="J165" s="3">
        <v>473.66070000000002</v>
      </c>
      <c r="K165" s="45">
        <f>SALES[[#This Row],[Quantity]]*SALES[[#This Row],[Unit_Price]]*SALES[[#This Row],[Discount]]</f>
        <v>14.6493</v>
      </c>
      <c r="L165" s="46" t="str">
        <f>IF(SALES[Total_Amount]&gt;=1500,"High","Low")</f>
        <v>Low</v>
      </c>
      <c r="M165" s="46" t="str">
        <f t="shared" si="8"/>
        <v>Normal</v>
      </c>
      <c r="N165" s="46" t="str">
        <f t="shared" si="9"/>
        <v>Low Price</v>
      </c>
      <c r="O165" s="46" t="str">
        <f t="shared" si="10"/>
        <v>July</v>
      </c>
      <c r="P165" s="46">
        <f t="shared" si="11"/>
        <v>2025</v>
      </c>
      <c r="Q165" s="47" t="str">
        <f>_xlfn.CONCAT(SALES[[#This Row],[Sales_ID]]," [",SALES[[#This Row],[Quantity]],"]")</f>
        <v>SALE-163 [1]</v>
      </c>
    </row>
    <row r="166" spans="1:17" x14ac:dyDescent="0.3">
      <c r="A166" t="s">
        <v>1738</v>
      </c>
      <c r="B166" s="2">
        <v>45418</v>
      </c>
      <c r="C166" t="s">
        <v>1397</v>
      </c>
      <c r="D166" t="s">
        <v>1605</v>
      </c>
      <c r="E166" t="s">
        <v>1446</v>
      </c>
      <c r="F166">
        <v>4</v>
      </c>
      <c r="G166" s="3">
        <v>164.04</v>
      </c>
      <c r="H166" s="4">
        <v>0.26</v>
      </c>
      <c r="I166" t="s">
        <v>3957</v>
      </c>
      <c r="J166" s="3">
        <v>485.55839999999989</v>
      </c>
      <c r="K166" s="45">
        <f>SALES[[#This Row],[Quantity]]*SALES[[#This Row],[Unit_Price]]*SALES[[#This Row],[Discount]]</f>
        <v>170.60159999999999</v>
      </c>
      <c r="L166" s="46" t="str">
        <f>IF(SALES[Total_Amount]&gt;=1500,"High","Low")</f>
        <v>Low</v>
      </c>
      <c r="M166" s="46" t="str">
        <f t="shared" si="8"/>
        <v>Normal</v>
      </c>
      <c r="N166" s="46" t="str">
        <f t="shared" si="9"/>
        <v>Low Price</v>
      </c>
      <c r="O166" s="46" t="str">
        <f t="shared" si="10"/>
        <v>May</v>
      </c>
      <c r="P166" s="46">
        <f t="shared" si="11"/>
        <v>2024</v>
      </c>
      <c r="Q166" s="47" t="str">
        <f>_xlfn.CONCAT(SALES[[#This Row],[Sales_ID]]," [",SALES[[#This Row],[Quantity]],"]")</f>
        <v>SALE-164 [4]</v>
      </c>
    </row>
    <row r="167" spans="1:17" x14ac:dyDescent="0.3">
      <c r="A167" t="s">
        <v>1739</v>
      </c>
      <c r="B167" s="2">
        <v>45508</v>
      </c>
      <c r="C167" t="s">
        <v>1740</v>
      </c>
      <c r="D167" t="s">
        <v>1462</v>
      </c>
      <c r="E167" t="s">
        <v>1344</v>
      </c>
      <c r="F167">
        <v>3</v>
      </c>
      <c r="G167" s="3">
        <v>707.95</v>
      </c>
      <c r="H167" s="4">
        <v>0.18</v>
      </c>
      <c r="I167" t="s">
        <v>3958</v>
      </c>
      <c r="J167" s="3">
        <v>1741.557</v>
      </c>
      <c r="K167" s="45">
        <f>SALES[[#This Row],[Quantity]]*SALES[[#This Row],[Unit_Price]]*SALES[[#This Row],[Discount]]</f>
        <v>382.29300000000006</v>
      </c>
      <c r="L167" s="46" t="str">
        <f>IF(SALES[Total_Amount]&gt;=1500,"High","Low")</f>
        <v>High</v>
      </c>
      <c r="M167" s="46" t="str">
        <f t="shared" si="8"/>
        <v>High</v>
      </c>
      <c r="N167" s="46" t="str">
        <f t="shared" si="9"/>
        <v>High Price</v>
      </c>
      <c r="O167" s="46" t="str">
        <f t="shared" si="10"/>
        <v>August</v>
      </c>
      <c r="P167" s="46">
        <f t="shared" si="11"/>
        <v>2024</v>
      </c>
      <c r="Q167" s="47" t="str">
        <f>_xlfn.CONCAT(SALES[[#This Row],[Sales_ID]]," [",SALES[[#This Row],[Quantity]],"]")</f>
        <v>SALE-165 [3]</v>
      </c>
    </row>
    <row r="168" spans="1:17" x14ac:dyDescent="0.3">
      <c r="A168" t="s">
        <v>1741</v>
      </c>
      <c r="B168" s="2">
        <v>45269</v>
      </c>
      <c r="C168" t="s">
        <v>1742</v>
      </c>
      <c r="D168" t="s">
        <v>1418</v>
      </c>
      <c r="E168" t="s">
        <v>1348</v>
      </c>
      <c r="F168">
        <v>4</v>
      </c>
      <c r="G168" s="3">
        <v>714.47</v>
      </c>
      <c r="H168" s="4">
        <v>0.18</v>
      </c>
      <c r="I168" t="s">
        <v>1131</v>
      </c>
      <c r="J168" s="3">
        <v>2343.4616000000001</v>
      </c>
      <c r="K168" s="45">
        <f>SALES[[#This Row],[Quantity]]*SALES[[#This Row],[Unit_Price]]*SALES[[#This Row],[Discount]]</f>
        <v>514.41840000000002</v>
      </c>
      <c r="L168" s="46" t="str">
        <f>IF(SALES[Total_Amount]&gt;=1500,"High","Low")</f>
        <v>High</v>
      </c>
      <c r="M168" s="46" t="str">
        <f t="shared" si="8"/>
        <v>Premium</v>
      </c>
      <c r="N168" s="46" t="str">
        <f t="shared" si="9"/>
        <v>High Price</v>
      </c>
      <c r="O168" s="46" t="str">
        <f t="shared" si="10"/>
        <v>December</v>
      </c>
      <c r="P168" s="46">
        <f t="shared" si="11"/>
        <v>2023</v>
      </c>
      <c r="Q168" s="47" t="str">
        <f>_xlfn.CONCAT(SALES[[#This Row],[Sales_ID]]," [",SALES[[#This Row],[Quantity]],"]")</f>
        <v>SALE-166 [4]</v>
      </c>
    </row>
    <row r="169" spans="1:17" x14ac:dyDescent="0.3">
      <c r="A169" t="s">
        <v>1743</v>
      </c>
      <c r="B169" s="2">
        <v>45866</v>
      </c>
      <c r="C169" t="s">
        <v>1744</v>
      </c>
      <c r="D169" t="s">
        <v>1454</v>
      </c>
      <c r="E169" t="s">
        <v>1359</v>
      </c>
      <c r="F169">
        <v>4</v>
      </c>
      <c r="G169" s="3">
        <v>422.09</v>
      </c>
      <c r="H169" s="4">
        <v>0.04</v>
      </c>
      <c r="I169" t="s">
        <v>3957</v>
      </c>
      <c r="J169" s="3">
        <v>1620.8255999999999</v>
      </c>
      <c r="K169" s="45">
        <f>SALES[[#This Row],[Quantity]]*SALES[[#This Row],[Unit_Price]]*SALES[[#This Row],[Discount]]</f>
        <v>67.534399999999991</v>
      </c>
      <c r="L169" s="46" t="str">
        <f>IF(SALES[Total_Amount]&gt;=1500,"High","Low")</f>
        <v>High</v>
      </c>
      <c r="M169" s="46" t="str">
        <f t="shared" si="8"/>
        <v>High</v>
      </c>
      <c r="N169" s="46" t="str">
        <f t="shared" si="9"/>
        <v>Low Price</v>
      </c>
      <c r="O169" s="46" t="str">
        <f t="shared" si="10"/>
        <v>July</v>
      </c>
      <c r="P169" s="46">
        <f t="shared" si="11"/>
        <v>2025</v>
      </c>
      <c r="Q169" s="47" t="str">
        <f>_xlfn.CONCAT(SALES[[#This Row],[Sales_ID]]," [",SALES[[#This Row],[Quantity]],"]")</f>
        <v>SALE-167 [4]</v>
      </c>
    </row>
    <row r="170" spans="1:17" x14ac:dyDescent="0.3">
      <c r="A170" t="s">
        <v>1745</v>
      </c>
      <c r="B170" s="2">
        <v>45462</v>
      </c>
      <c r="C170" t="s">
        <v>1746</v>
      </c>
      <c r="D170" t="s">
        <v>1488</v>
      </c>
      <c r="E170" t="s">
        <v>1395</v>
      </c>
      <c r="F170">
        <v>1</v>
      </c>
      <c r="G170" s="3">
        <v>998.19</v>
      </c>
      <c r="H170" s="4">
        <v>0.2</v>
      </c>
      <c r="I170" t="s">
        <v>3957</v>
      </c>
      <c r="J170" s="3">
        <v>798.55200000000013</v>
      </c>
      <c r="K170" s="45">
        <f>SALES[[#This Row],[Quantity]]*SALES[[#This Row],[Unit_Price]]*SALES[[#This Row],[Discount]]</f>
        <v>199.63800000000003</v>
      </c>
      <c r="L170" s="46" t="str">
        <f>IF(SALES[Total_Amount]&gt;=1500,"High","Low")</f>
        <v>Low</v>
      </c>
      <c r="M170" s="46" t="str">
        <f t="shared" si="8"/>
        <v>Normal</v>
      </c>
      <c r="N170" s="46" t="str">
        <f t="shared" si="9"/>
        <v>Low Price</v>
      </c>
      <c r="O170" s="46" t="str">
        <f t="shared" si="10"/>
        <v>June</v>
      </c>
      <c r="P170" s="46">
        <f t="shared" si="11"/>
        <v>2024</v>
      </c>
      <c r="Q170" s="47" t="str">
        <f>_xlfn.CONCAT(SALES[[#This Row],[Sales_ID]]," [",SALES[[#This Row],[Quantity]],"]")</f>
        <v>SALE-168 [1]</v>
      </c>
    </row>
    <row r="171" spans="1:17" x14ac:dyDescent="0.3">
      <c r="A171" t="s">
        <v>1747</v>
      </c>
      <c r="B171" s="2">
        <v>45313</v>
      </c>
      <c r="C171" t="s">
        <v>1748</v>
      </c>
      <c r="D171" t="s">
        <v>1411</v>
      </c>
      <c r="E171" t="s">
        <v>1359</v>
      </c>
      <c r="F171">
        <v>2</v>
      </c>
      <c r="G171" s="3">
        <v>343.42</v>
      </c>
      <c r="H171" s="4">
        <v>0.12</v>
      </c>
      <c r="I171" t="s">
        <v>1131</v>
      </c>
      <c r="J171" s="3">
        <v>604.41920000000005</v>
      </c>
      <c r="K171" s="45">
        <f>SALES[[#This Row],[Quantity]]*SALES[[#This Row],[Unit_Price]]*SALES[[#This Row],[Discount]]</f>
        <v>82.4208</v>
      </c>
      <c r="L171" s="46" t="str">
        <f>IF(SALES[Total_Amount]&gt;=1500,"High","Low")</f>
        <v>Low</v>
      </c>
      <c r="M171" s="46" t="str">
        <f t="shared" si="8"/>
        <v>Normal</v>
      </c>
      <c r="N171" s="46" t="str">
        <f t="shared" si="9"/>
        <v>Low Price</v>
      </c>
      <c r="O171" s="46" t="str">
        <f t="shared" si="10"/>
        <v>January</v>
      </c>
      <c r="P171" s="46">
        <f t="shared" si="11"/>
        <v>2024</v>
      </c>
      <c r="Q171" s="47" t="str">
        <f>_xlfn.CONCAT(SALES[[#This Row],[Sales_ID]]," [",SALES[[#This Row],[Quantity]],"]")</f>
        <v>SALE-169 [2]</v>
      </c>
    </row>
    <row r="172" spans="1:17" x14ac:dyDescent="0.3">
      <c r="A172" t="s">
        <v>1749</v>
      </c>
      <c r="B172" s="2">
        <v>45390</v>
      </c>
      <c r="C172" t="s">
        <v>1750</v>
      </c>
      <c r="D172" t="s">
        <v>1387</v>
      </c>
      <c r="E172" t="s">
        <v>1426</v>
      </c>
      <c r="F172">
        <v>1</v>
      </c>
      <c r="G172" s="3">
        <v>152.16999999999999</v>
      </c>
      <c r="H172" s="4">
        <v>0.28000000000000003</v>
      </c>
      <c r="I172" t="s">
        <v>1131</v>
      </c>
      <c r="J172" s="3">
        <v>109.5624</v>
      </c>
      <c r="K172" s="45">
        <f>SALES[[#This Row],[Quantity]]*SALES[[#This Row],[Unit_Price]]*SALES[[#This Row],[Discount]]</f>
        <v>42.607599999999998</v>
      </c>
      <c r="L172" s="46" t="str">
        <f>IF(SALES[Total_Amount]&gt;=1500,"High","Low")</f>
        <v>Low</v>
      </c>
      <c r="M172" s="46" t="str">
        <f t="shared" si="8"/>
        <v>Normal</v>
      </c>
      <c r="N172" s="46" t="str">
        <f t="shared" si="9"/>
        <v>Low Price</v>
      </c>
      <c r="O172" s="46" t="str">
        <f t="shared" si="10"/>
        <v>April</v>
      </c>
      <c r="P172" s="46">
        <f t="shared" si="11"/>
        <v>2024</v>
      </c>
      <c r="Q172" s="47" t="str">
        <f>_xlfn.CONCAT(SALES[[#This Row],[Sales_ID]]," [",SALES[[#This Row],[Quantity]],"]")</f>
        <v>SALE-170 [1]</v>
      </c>
    </row>
    <row r="173" spans="1:17" x14ac:dyDescent="0.3">
      <c r="A173" t="s">
        <v>1751</v>
      </c>
      <c r="B173" s="2">
        <v>45795</v>
      </c>
      <c r="C173" t="s">
        <v>1752</v>
      </c>
      <c r="D173" t="s">
        <v>1347</v>
      </c>
      <c r="E173" t="s">
        <v>1489</v>
      </c>
      <c r="F173">
        <v>1</v>
      </c>
      <c r="G173" s="3">
        <v>325.08</v>
      </c>
      <c r="H173" s="4">
        <v>0.26</v>
      </c>
      <c r="I173" t="s">
        <v>3958</v>
      </c>
      <c r="J173" s="3">
        <v>240.5592</v>
      </c>
      <c r="K173" s="45">
        <f>SALES[[#This Row],[Quantity]]*SALES[[#This Row],[Unit_Price]]*SALES[[#This Row],[Discount]]</f>
        <v>84.520799999999994</v>
      </c>
      <c r="L173" s="46" t="str">
        <f>IF(SALES[Total_Amount]&gt;=1500,"High","Low")</f>
        <v>Low</v>
      </c>
      <c r="M173" s="46" t="str">
        <f t="shared" si="8"/>
        <v>Normal</v>
      </c>
      <c r="N173" s="46" t="str">
        <f t="shared" si="9"/>
        <v>Low Price</v>
      </c>
      <c r="O173" s="46" t="str">
        <f t="shared" si="10"/>
        <v>May</v>
      </c>
      <c r="P173" s="46">
        <f t="shared" si="11"/>
        <v>2025</v>
      </c>
      <c r="Q173" s="47" t="str">
        <f>_xlfn.CONCAT(SALES[[#This Row],[Sales_ID]]," [",SALES[[#This Row],[Quantity]],"]")</f>
        <v>SALE-171 [1]</v>
      </c>
    </row>
    <row r="174" spans="1:17" x14ac:dyDescent="0.3">
      <c r="A174" t="s">
        <v>1753</v>
      </c>
      <c r="B174" s="2">
        <v>45267</v>
      </c>
      <c r="C174" t="s">
        <v>1453</v>
      </c>
      <c r="D174" t="s">
        <v>1500</v>
      </c>
      <c r="E174" t="s">
        <v>1419</v>
      </c>
      <c r="F174">
        <v>2</v>
      </c>
      <c r="G174" s="3">
        <v>827.92</v>
      </c>
      <c r="H174" s="4">
        <v>0.25</v>
      </c>
      <c r="I174" t="s">
        <v>1131</v>
      </c>
      <c r="J174" s="3">
        <v>1241.8800000000001</v>
      </c>
      <c r="K174" s="45">
        <f>SALES[[#This Row],[Quantity]]*SALES[[#This Row],[Unit_Price]]*SALES[[#This Row],[Discount]]</f>
        <v>413.96</v>
      </c>
      <c r="L174" s="46" t="str">
        <f>IF(SALES[Total_Amount]&gt;=1500,"High","Low")</f>
        <v>Low</v>
      </c>
      <c r="M174" s="46" t="str">
        <f t="shared" si="8"/>
        <v>High</v>
      </c>
      <c r="N174" s="46" t="str">
        <f t="shared" si="9"/>
        <v>High Price</v>
      </c>
      <c r="O174" s="46" t="str">
        <f t="shared" si="10"/>
        <v>December</v>
      </c>
      <c r="P174" s="46">
        <f t="shared" si="11"/>
        <v>2023</v>
      </c>
      <c r="Q174" s="47" t="str">
        <f>_xlfn.CONCAT(SALES[[#This Row],[Sales_ID]]," [",SALES[[#This Row],[Quantity]],"]")</f>
        <v>SALE-172 [2]</v>
      </c>
    </row>
    <row r="175" spans="1:17" x14ac:dyDescent="0.3">
      <c r="A175" t="s">
        <v>1754</v>
      </c>
      <c r="B175" s="2">
        <v>45314</v>
      </c>
      <c r="C175" t="s">
        <v>1755</v>
      </c>
      <c r="D175" t="s">
        <v>1470</v>
      </c>
      <c r="E175" t="s">
        <v>1439</v>
      </c>
      <c r="F175">
        <v>2</v>
      </c>
      <c r="G175" s="3">
        <v>593.47</v>
      </c>
      <c r="H175" s="4">
        <v>0.1</v>
      </c>
      <c r="I175" t="s">
        <v>1131</v>
      </c>
      <c r="J175" s="3">
        <v>1068.2460000000001</v>
      </c>
      <c r="K175" s="45">
        <f>SALES[[#This Row],[Quantity]]*SALES[[#This Row],[Unit_Price]]*SALES[[#This Row],[Discount]]</f>
        <v>118.69400000000002</v>
      </c>
      <c r="L175" s="46" t="str">
        <f>IF(SALES[Total_Amount]&gt;=1500,"High","Low")</f>
        <v>Low</v>
      </c>
      <c r="M175" s="46" t="str">
        <f t="shared" si="8"/>
        <v>High</v>
      </c>
      <c r="N175" s="46" t="str">
        <f t="shared" si="9"/>
        <v>Low Price</v>
      </c>
      <c r="O175" s="46" t="str">
        <f t="shared" si="10"/>
        <v>January</v>
      </c>
      <c r="P175" s="46">
        <f t="shared" si="11"/>
        <v>2024</v>
      </c>
      <c r="Q175" s="47" t="str">
        <f>_xlfn.CONCAT(SALES[[#This Row],[Sales_ID]]," [",SALES[[#This Row],[Quantity]],"]")</f>
        <v>SALE-173 [2]</v>
      </c>
    </row>
    <row r="176" spans="1:17" x14ac:dyDescent="0.3">
      <c r="A176" t="s">
        <v>1756</v>
      </c>
      <c r="B176" s="2">
        <v>45267</v>
      </c>
      <c r="C176" t="s">
        <v>1757</v>
      </c>
      <c r="D176" t="s">
        <v>1503</v>
      </c>
      <c r="E176" t="s">
        <v>1359</v>
      </c>
      <c r="F176">
        <v>4</v>
      </c>
      <c r="G176" s="3">
        <v>756.28</v>
      </c>
      <c r="H176" s="4">
        <v>0.05</v>
      </c>
      <c r="I176" t="s">
        <v>1131</v>
      </c>
      <c r="J176" s="3">
        <v>2873.864</v>
      </c>
      <c r="K176" s="45">
        <f>SALES[[#This Row],[Quantity]]*SALES[[#This Row],[Unit_Price]]*SALES[[#This Row],[Discount]]</f>
        <v>151.256</v>
      </c>
      <c r="L176" s="46" t="str">
        <f>IF(SALES[Total_Amount]&gt;=1500,"High","Low")</f>
        <v>High</v>
      </c>
      <c r="M176" s="46" t="str">
        <f t="shared" si="8"/>
        <v>Premium</v>
      </c>
      <c r="N176" s="46" t="str">
        <f t="shared" si="9"/>
        <v>Low Price</v>
      </c>
      <c r="O176" s="46" t="str">
        <f t="shared" si="10"/>
        <v>December</v>
      </c>
      <c r="P176" s="46">
        <f t="shared" si="11"/>
        <v>2023</v>
      </c>
      <c r="Q176" s="47" t="str">
        <f>_xlfn.CONCAT(SALES[[#This Row],[Sales_ID]]," [",SALES[[#This Row],[Quantity]],"]")</f>
        <v>SALE-174 [4]</v>
      </c>
    </row>
    <row r="177" spans="1:17" x14ac:dyDescent="0.3">
      <c r="A177" t="s">
        <v>1758</v>
      </c>
      <c r="B177" s="2">
        <v>45641</v>
      </c>
      <c r="C177" t="s">
        <v>1759</v>
      </c>
      <c r="D177" t="s">
        <v>1760</v>
      </c>
      <c r="E177" t="s">
        <v>1381</v>
      </c>
      <c r="F177">
        <v>2</v>
      </c>
      <c r="G177" s="3">
        <v>707.65</v>
      </c>
      <c r="H177" s="4">
        <v>0.14000000000000001</v>
      </c>
      <c r="I177" t="s">
        <v>3957</v>
      </c>
      <c r="J177" s="3">
        <v>1217.1579999999999</v>
      </c>
      <c r="K177" s="45">
        <f>SALES[[#This Row],[Quantity]]*SALES[[#This Row],[Unit_Price]]*SALES[[#This Row],[Discount]]</f>
        <v>198.14200000000002</v>
      </c>
      <c r="L177" s="46" t="str">
        <f>IF(SALES[Total_Amount]&gt;=1500,"High","Low")</f>
        <v>Low</v>
      </c>
      <c r="M177" s="46" t="str">
        <f t="shared" si="8"/>
        <v>High</v>
      </c>
      <c r="N177" s="46" t="str">
        <f t="shared" si="9"/>
        <v>Low Price</v>
      </c>
      <c r="O177" s="46" t="str">
        <f t="shared" si="10"/>
        <v>December</v>
      </c>
      <c r="P177" s="46">
        <f t="shared" si="11"/>
        <v>2024</v>
      </c>
      <c r="Q177" s="47" t="str">
        <f>_xlfn.CONCAT(SALES[[#This Row],[Sales_ID]]," [",SALES[[#This Row],[Quantity]],"]")</f>
        <v>SALE-175 [2]</v>
      </c>
    </row>
    <row r="178" spans="1:17" x14ac:dyDescent="0.3">
      <c r="A178" t="s">
        <v>1761</v>
      </c>
      <c r="B178" s="2">
        <v>45371</v>
      </c>
      <c r="C178" t="s">
        <v>1762</v>
      </c>
      <c r="D178" t="s">
        <v>1609</v>
      </c>
      <c r="E178" t="s">
        <v>1391</v>
      </c>
      <c r="F178">
        <v>1</v>
      </c>
      <c r="G178" s="3">
        <v>857.35</v>
      </c>
      <c r="H178" s="4">
        <v>0.28000000000000003</v>
      </c>
      <c r="I178" t="s">
        <v>3958</v>
      </c>
      <c r="J178" s="3">
        <v>617.29200000000003</v>
      </c>
      <c r="K178" s="45">
        <f>SALES[[#This Row],[Quantity]]*SALES[[#This Row],[Unit_Price]]*SALES[[#This Row],[Discount]]</f>
        <v>240.05800000000002</v>
      </c>
      <c r="L178" s="46" t="str">
        <f>IF(SALES[Total_Amount]&gt;=1500,"High","Low")</f>
        <v>Low</v>
      </c>
      <c r="M178" s="46" t="str">
        <f t="shared" si="8"/>
        <v>Normal</v>
      </c>
      <c r="N178" s="46" t="str">
        <f t="shared" si="9"/>
        <v>Low Price</v>
      </c>
      <c r="O178" s="46" t="str">
        <f t="shared" si="10"/>
        <v>March</v>
      </c>
      <c r="P178" s="46">
        <f t="shared" si="11"/>
        <v>2024</v>
      </c>
      <c r="Q178" s="47" t="str">
        <f>_xlfn.CONCAT(SALES[[#This Row],[Sales_ID]]," [",SALES[[#This Row],[Quantity]],"]")</f>
        <v>SALE-176 [1]</v>
      </c>
    </row>
    <row r="179" spans="1:17" x14ac:dyDescent="0.3">
      <c r="A179" t="s">
        <v>1763</v>
      </c>
      <c r="B179" s="2">
        <v>45670</v>
      </c>
      <c r="C179" t="s">
        <v>1764</v>
      </c>
      <c r="D179" t="s">
        <v>1725</v>
      </c>
      <c r="E179" t="s">
        <v>1348</v>
      </c>
      <c r="F179">
        <v>1</v>
      </c>
      <c r="G179" s="3">
        <v>79</v>
      </c>
      <c r="H179" s="4">
        <v>0.04</v>
      </c>
      <c r="I179" t="s">
        <v>3958</v>
      </c>
      <c r="J179" s="3">
        <v>75.84</v>
      </c>
      <c r="K179" s="45">
        <f>SALES[[#This Row],[Quantity]]*SALES[[#This Row],[Unit_Price]]*SALES[[#This Row],[Discount]]</f>
        <v>3.16</v>
      </c>
      <c r="L179" s="46" t="str">
        <f>IF(SALES[Total_Amount]&gt;=1500,"High","Low")</f>
        <v>Low</v>
      </c>
      <c r="M179" s="46" t="str">
        <f t="shared" si="8"/>
        <v>Normal</v>
      </c>
      <c r="N179" s="46" t="str">
        <f t="shared" si="9"/>
        <v>Low Price</v>
      </c>
      <c r="O179" s="46" t="str">
        <f t="shared" si="10"/>
        <v>January</v>
      </c>
      <c r="P179" s="46">
        <f t="shared" si="11"/>
        <v>2025</v>
      </c>
      <c r="Q179" s="47" t="str">
        <f>_xlfn.CONCAT(SALES[[#This Row],[Sales_ID]]," [",SALES[[#This Row],[Quantity]],"]")</f>
        <v>SALE-177 [1]</v>
      </c>
    </row>
    <row r="180" spans="1:17" x14ac:dyDescent="0.3">
      <c r="A180" t="s">
        <v>1765</v>
      </c>
      <c r="B180" s="2">
        <v>45885</v>
      </c>
      <c r="C180" t="s">
        <v>1766</v>
      </c>
      <c r="D180" t="s">
        <v>1467</v>
      </c>
      <c r="E180" t="s">
        <v>1355</v>
      </c>
      <c r="F180">
        <v>4</v>
      </c>
      <c r="G180" s="3">
        <v>638.91</v>
      </c>
      <c r="H180" s="4">
        <v>0</v>
      </c>
      <c r="I180" t="s">
        <v>1131</v>
      </c>
      <c r="J180" s="3">
        <v>2555.64</v>
      </c>
      <c r="K180" s="45">
        <f>SALES[[#This Row],[Quantity]]*SALES[[#This Row],[Unit_Price]]*SALES[[#This Row],[Discount]]</f>
        <v>0</v>
      </c>
      <c r="L180" s="46" t="str">
        <f>IF(SALES[Total_Amount]&gt;=1500,"High","Low")</f>
        <v>High</v>
      </c>
      <c r="M180" s="46" t="str">
        <f t="shared" si="8"/>
        <v>Premium</v>
      </c>
      <c r="N180" s="46" t="str">
        <f t="shared" si="9"/>
        <v>Low Price</v>
      </c>
      <c r="O180" s="46" t="str">
        <f t="shared" si="10"/>
        <v>August</v>
      </c>
      <c r="P180" s="46">
        <f t="shared" si="11"/>
        <v>2025</v>
      </c>
      <c r="Q180" s="47" t="str">
        <f>_xlfn.CONCAT(SALES[[#This Row],[Sales_ID]]," [",SALES[[#This Row],[Quantity]],"]")</f>
        <v>SALE-178 [4]</v>
      </c>
    </row>
    <row r="181" spans="1:17" x14ac:dyDescent="0.3">
      <c r="A181" t="s">
        <v>1767</v>
      </c>
      <c r="B181" s="2">
        <v>45812</v>
      </c>
      <c r="C181" t="s">
        <v>1768</v>
      </c>
      <c r="D181" t="s">
        <v>1546</v>
      </c>
      <c r="E181" t="s">
        <v>1373</v>
      </c>
      <c r="F181">
        <v>2</v>
      </c>
      <c r="G181" s="3">
        <v>522.16999999999996</v>
      </c>
      <c r="H181" s="4">
        <v>0.27</v>
      </c>
      <c r="I181" t="s">
        <v>3957</v>
      </c>
      <c r="J181" s="3">
        <v>762.36819999999989</v>
      </c>
      <c r="K181" s="45">
        <f>SALES[[#This Row],[Quantity]]*SALES[[#This Row],[Unit_Price]]*SALES[[#This Row],[Discount]]</f>
        <v>281.97179999999997</v>
      </c>
      <c r="L181" s="46" t="str">
        <f>IF(SALES[Total_Amount]&gt;=1500,"High","Low")</f>
        <v>Low</v>
      </c>
      <c r="M181" s="46" t="str">
        <f t="shared" si="8"/>
        <v>Normal</v>
      </c>
      <c r="N181" s="46" t="str">
        <f t="shared" si="9"/>
        <v>Low Price</v>
      </c>
      <c r="O181" s="46" t="str">
        <f t="shared" si="10"/>
        <v>June</v>
      </c>
      <c r="P181" s="46">
        <f t="shared" si="11"/>
        <v>2025</v>
      </c>
      <c r="Q181" s="47" t="str">
        <f>_xlfn.CONCAT(SALES[[#This Row],[Sales_ID]]," [",SALES[[#This Row],[Quantity]],"]")</f>
        <v>SALE-179 [2]</v>
      </c>
    </row>
    <row r="182" spans="1:17" x14ac:dyDescent="0.3">
      <c r="A182" t="s">
        <v>1769</v>
      </c>
      <c r="B182" s="2">
        <v>45235</v>
      </c>
      <c r="C182" t="s">
        <v>1770</v>
      </c>
      <c r="D182" t="s">
        <v>1380</v>
      </c>
      <c r="E182" t="s">
        <v>1446</v>
      </c>
      <c r="F182">
        <v>3</v>
      </c>
      <c r="G182" s="3">
        <v>954.29</v>
      </c>
      <c r="H182" s="4">
        <v>0.27</v>
      </c>
      <c r="I182" t="s">
        <v>3957</v>
      </c>
      <c r="J182" s="3">
        <v>2089.8951000000002</v>
      </c>
      <c r="K182" s="45">
        <f>SALES[[#This Row],[Quantity]]*SALES[[#This Row],[Unit_Price]]*SALES[[#This Row],[Discount]]</f>
        <v>772.97490000000005</v>
      </c>
      <c r="L182" s="46" t="str">
        <f>IF(SALES[Total_Amount]&gt;=1500,"High","Low")</f>
        <v>High</v>
      </c>
      <c r="M182" s="46" t="str">
        <f t="shared" si="8"/>
        <v>Premium</v>
      </c>
      <c r="N182" s="46" t="str">
        <f t="shared" si="9"/>
        <v>High Price</v>
      </c>
      <c r="O182" s="46" t="str">
        <f t="shared" si="10"/>
        <v>November</v>
      </c>
      <c r="P182" s="46">
        <f t="shared" si="11"/>
        <v>2023</v>
      </c>
      <c r="Q182" s="47" t="str">
        <f>_xlfn.CONCAT(SALES[[#This Row],[Sales_ID]]," [",SALES[[#This Row],[Quantity]],"]")</f>
        <v>SALE-180 [3]</v>
      </c>
    </row>
    <row r="183" spans="1:17" x14ac:dyDescent="0.3">
      <c r="A183" t="s">
        <v>1771</v>
      </c>
      <c r="B183" s="2">
        <v>45710</v>
      </c>
      <c r="C183" t="s">
        <v>1772</v>
      </c>
      <c r="D183" t="s">
        <v>1372</v>
      </c>
      <c r="E183" t="s">
        <v>1408</v>
      </c>
      <c r="F183">
        <v>3</v>
      </c>
      <c r="G183" s="3">
        <v>53.92</v>
      </c>
      <c r="H183" s="4">
        <v>0.15</v>
      </c>
      <c r="I183" t="s">
        <v>3958</v>
      </c>
      <c r="J183" s="3">
        <v>137.49600000000001</v>
      </c>
      <c r="K183" s="45">
        <f>SALES[[#This Row],[Quantity]]*SALES[[#This Row],[Unit_Price]]*SALES[[#This Row],[Discount]]</f>
        <v>24.263999999999999</v>
      </c>
      <c r="L183" s="46" t="str">
        <f>IF(SALES[Total_Amount]&gt;=1500,"High","Low")</f>
        <v>Low</v>
      </c>
      <c r="M183" s="46" t="str">
        <f t="shared" si="8"/>
        <v>Normal</v>
      </c>
      <c r="N183" s="46" t="str">
        <f t="shared" si="9"/>
        <v>Low Price</v>
      </c>
      <c r="O183" s="46" t="str">
        <f t="shared" si="10"/>
        <v>February</v>
      </c>
      <c r="P183" s="46">
        <f t="shared" si="11"/>
        <v>2025</v>
      </c>
      <c r="Q183" s="47" t="str">
        <f>_xlfn.CONCAT(SALES[[#This Row],[Sales_ID]]," [",SALES[[#This Row],[Quantity]],"]")</f>
        <v>SALE-181 [3]</v>
      </c>
    </row>
    <row r="184" spans="1:17" x14ac:dyDescent="0.3">
      <c r="A184" t="s">
        <v>1773</v>
      </c>
      <c r="B184" s="2">
        <v>45753</v>
      </c>
      <c r="C184" t="s">
        <v>1413</v>
      </c>
      <c r="D184" t="s">
        <v>1387</v>
      </c>
      <c r="E184" t="s">
        <v>1373</v>
      </c>
      <c r="F184">
        <v>4</v>
      </c>
      <c r="G184" s="3">
        <v>741.88</v>
      </c>
      <c r="H184" s="4">
        <v>0.02</v>
      </c>
      <c r="I184" t="s">
        <v>1131</v>
      </c>
      <c r="J184" s="3">
        <v>2908.1696000000002</v>
      </c>
      <c r="K184" s="45">
        <f>SALES[[#This Row],[Quantity]]*SALES[[#This Row],[Unit_Price]]*SALES[[#This Row],[Discount]]</f>
        <v>59.3504</v>
      </c>
      <c r="L184" s="46" t="str">
        <f>IF(SALES[Total_Amount]&gt;=1500,"High","Low")</f>
        <v>High</v>
      </c>
      <c r="M184" s="46" t="str">
        <f t="shared" si="8"/>
        <v>Premium</v>
      </c>
      <c r="N184" s="46" t="str">
        <f t="shared" si="9"/>
        <v>Low Price</v>
      </c>
      <c r="O184" s="46" t="str">
        <f t="shared" si="10"/>
        <v>April</v>
      </c>
      <c r="P184" s="46">
        <f t="shared" si="11"/>
        <v>2025</v>
      </c>
      <c r="Q184" s="47" t="str">
        <f>_xlfn.CONCAT(SALES[[#This Row],[Sales_ID]]," [",SALES[[#This Row],[Quantity]],"]")</f>
        <v>SALE-182 [4]</v>
      </c>
    </row>
    <row r="185" spans="1:17" x14ac:dyDescent="0.3">
      <c r="A185" t="s">
        <v>1774</v>
      </c>
      <c r="B185" s="2">
        <v>45594</v>
      </c>
      <c r="C185" t="s">
        <v>1775</v>
      </c>
      <c r="D185" t="s">
        <v>1572</v>
      </c>
      <c r="E185" t="s">
        <v>1340</v>
      </c>
      <c r="F185">
        <v>1</v>
      </c>
      <c r="G185" s="3">
        <v>547.09</v>
      </c>
      <c r="H185" s="4">
        <v>0.01</v>
      </c>
      <c r="I185" t="s">
        <v>3958</v>
      </c>
      <c r="J185" s="3">
        <v>541.6191</v>
      </c>
      <c r="K185" s="45">
        <f>SALES[[#This Row],[Quantity]]*SALES[[#This Row],[Unit_Price]]*SALES[[#This Row],[Discount]]</f>
        <v>5.4709000000000003</v>
      </c>
      <c r="L185" s="46" t="str">
        <f>IF(SALES[Total_Amount]&gt;=1500,"High","Low")</f>
        <v>Low</v>
      </c>
      <c r="M185" s="46" t="str">
        <f t="shared" si="8"/>
        <v>Normal</v>
      </c>
      <c r="N185" s="46" t="str">
        <f t="shared" si="9"/>
        <v>Low Price</v>
      </c>
      <c r="O185" s="46" t="str">
        <f t="shared" si="10"/>
        <v>October</v>
      </c>
      <c r="P185" s="46">
        <f t="shared" si="11"/>
        <v>2024</v>
      </c>
      <c r="Q185" s="47" t="str">
        <f>_xlfn.CONCAT(SALES[[#This Row],[Sales_ID]]," [",SALES[[#This Row],[Quantity]],"]")</f>
        <v>SALE-183 [1]</v>
      </c>
    </row>
    <row r="186" spans="1:17" x14ac:dyDescent="0.3">
      <c r="A186" t="s">
        <v>1776</v>
      </c>
      <c r="B186" s="2">
        <v>45686</v>
      </c>
      <c r="C186" t="s">
        <v>1777</v>
      </c>
      <c r="D186" t="s">
        <v>1500</v>
      </c>
      <c r="E186" t="s">
        <v>1340</v>
      </c>
      <c r="F186">
        <v>1</v>
      </c>
      <c r="G186" s="3">
        <v>789.35</v>
      </c>
      <c r="H186" s="4">
        <v>0.14000000000000001</v>
      </c>
      <c r="I186" t="s">
        <v>3958</v>
      </c>
      <c r="J186" s="3">
        <v>678.84100000000001</v>
      </c>
      <c r="K186" s="45">
        <f>SALES[[#This Row],[Quantity]]*SALES[[#This Row],[Unit_Price]]*SALES[[#This Row],[Discount]]</f>
        <v>110.50900000000001</v>
      </c>
      <c r="L186" s="46" t="str">
        <f>IF(SALES[Total_Amount]&gt;=1500,"High","Low")</f>
        <v>Low</v>
      </c>
      <c r="M186" s="46" t="str">
        <f t="shared" si="8"/>
        <v>Normal</v>
      </c>
      <c r="N186" s="46" t="str">
        <f t="shared" si="9"/>
        <v>Low Price</v>
      </c>
      <c r="O186" s="46" t="str">
        <f t="shared" si="10"/>
        <v>January</v>
      </c>
      <c r="P186" s="46">
        <f t="shared" si="11"/>
        <v>2025</v>
      </c>
      <c r="Q186" s="47" t="str">
        <f>_xlfn.CONCAT(SALES[[#This Row],[Sales_ID]]," [",SALES[[#This Row],[Quantity]],"]")</f>
        <v>SALE-184 [1]</v>
      </c>
    </row>
    <row r="187" spans="1:17" x14ac:dyDescent="0.3">
      <c r="A187" t="s">
        <v>1778</v>
      </c>
      <c r="B187" s="2">
        <v>45354</v>
      </c>
      <c r="C187" t="s">
        <v>1779</v>
      </c>
      <c r="D187" t="s">
        <v>1780</v>
      </c>
      <c r="E187" t="s">
        <v>1340</v>
      </c>
      <c r="F187">
        <v>3</v>
      </c>
      <c r="G187" s="3">
        <v>476.78</v>
      </c>
      <c r="H187" s="4">
        <v>0.09</v>
      </c>
      <c r="I187" t="s">
        <v>1131</v>
      </c>
      <c r="J187" s="3">
        <v>1301.6094000000001</v>
      </c>
      <c r="K187" s="45">
        <f>SALES[[#This Row],[Quantity]]*SALES[[#This Row],[Unit_Price]]*SALES[[#This Row],[Discount]]</f>
        <v>128.73059999999998</v>
      </c>
      <c r="L187" s="46" t="str">
        <f>IF(SALES[Total_Amount]&gt;=1500,"High","Low")</f>
        <v>Low</v>
      </c>
      <c r="M187" s="46" t="str">
        <f t="shared" si="8"/>
        <v>High</v>
      </c>
      <c r="N187" s="46" t="str">
        <f t="shared" si="9"/>
        <v>Low Price</v>
      </c>
      <c r="O187" s="46" t="str">
        <f t="shared" si="10"/>
        <v>March</v>
      </c>
      <c r="P187" s="46">
        <f t="shared" si="11"/>
        <v>2024</v>
      </c>
      <c r="Q187" s="47" t="str">
        <f>_xlfn.CONCAT(SALES[[#This Row],[Sales_ID]]," [",SALES[[#This Row],[Quantity]],"]")</f>
        <v>SALE-185 [3]</v>
      </c>
    </row>
    <row r="188" spans="1:17" x14ac:dyDescent="0.3">
      <c r="A188" t="s">
        <v>1781</v>
      </c>
      <c r="B188" s="2">
        <v>45600</v>
      </c>
      <c r="C188" t="s">
        <v>1451</v>
      </c>
      <c r="D188" t="s">
        <v>1454</v>
      </c>
      <c r="E188" t="s">
        <v>1415</v>
      </c>
      <c r="F188">
        <v>2</v>
      </c>
      <c r="G188" s="3">
        <v>504.26</v>
      </c>
      <c r="H188" s="4">
        <v>0.04</v>
      </c>
      <c r="I188" t="s">
        <v>3958</v>
      </c>
      <c r="J188" s="3">
        <v>968.17919999999992</v>
      </c>
      <c r="K188" s="45">
        <f>SALES[[#This Row],[Quantity]]*SALES[[#This Row],[Unit_Price]]*SALES[[#This Row],[Discount]]</f>
        <v>40.340800000000002</v>
      </c>
      <c r="L188" s="46" t="str">
        <f>IF(SALES[Total_Amount]&gt;=1500,"High","Low")</f>
        <v>Low</v>
      </c>
      <c r="M188" s="46" t="str">
        <f t="shared" si="8"/>
        <v>Normal</v>
      </c>
      <c r="N188" s="46" t="str">
        <f t="shared" si="9"/>
        <v>Low Price</v>
      </c>
      <c r="O188" s="46" t="str">
        <f t="shared" si="10"/>
        <v>November</v>
      </c>
      <c r="P188" s="46">
        <f t="shared" si="11"/>
        <v>2024</v>
      </c>
      <c r="Q188" s="47" t="str">
        <f>_xlfn.CONCAT(SALES[[#This Row],[Sales_ID]]," [",SALES[[#This Row],[Quantity]],"]")</f>
        <v>SALE-186 [2]</v>
      </c>
    </row>
    <row r="189" spans="1:17" x14ac:dyDescent="0.3">
      <c r="A189" t="s">
        <v>1782</v>
      </c>
      <c r="B189" s="2">
        <v>45538</v>
      </c>
      <c r="C189" t="s">
        <v>1783</v>
      </c>
      <c r="D189" t="s">
        <v>1784</v>
      </c>
      <c r="E189" t="s">
        <v>1426</v>
      </c>
      <c r="F189">
        <v>2</v>
      </c>
      <c r="G189" s="3">
        <v>549.33000000000004</v>
      </c>
      <c r="H189" s="4">
        <v>0.01</v>
      </c>
      <c r="I189" t="s">
        <v>1131</v>
      </c>
      <c r="J189" s="3">
        <v>1087.6733999999999</v>
      </c>
      <c r="K189" s="45">
        <f>SALES[[#This Row],[Quantity]]*SALES[[#This Row],[Unit_Price]]*SALES[[#This Row],[Discount]]</f>
        <v>10.986600000000001</v>
      </c>
      <c r="L189" s="46" t="str">
        <f>IF(SALES[Total_Amount]&gt;=1500,"High","Low")</f>
        <v>Low</v>
      </c>
      <c r="M189" s="46" t="str">
        <f t="shared" si="8"/>
        <v>High</v>
      </c>
      <c r="N189" s="46" t="str">
        <f t="shared" si="9"/>
        <v>Low Price</v>
      </c>
      <c r="O189" s="46" t="str">
        <f t="shared" si="10"/>
        <v>September</v>
      </c>
      <c r="P189" s="46">
        <f t="shared" si="11"/>
        <v>2024</v>
      </c>
      <c r="Q189" s="47" t="str">
        <f>_xlfn.CONCAT(SALES[[#This Row],[Sales_ID]]," [",SALES[[#This Row],[Quantity]],"]")</f>
        <v>SALE-187 [2]</v>
      </c>
    </row>
    <row r="190" spans="1:17" x14ac:dyDescent="0.3">
      <c r="A190" t="s">
        <v>1785</v>
      </c>
      <c r="B190" s="2">
        <v>45411</v>
      </c>
      <c r="C190" t="s">
        <v>1786</v>
      </c>
      <c r="D190" t="s">
        <v>1787</v>
      </c>
      <c r="E190" t="s">
        <v>1340</v>
      </c>
      <c r="F190">
        <v>3</v>
      </c>
      <c r="G190" s="3">
        <v>620.22</v>
      </c>
      <c r="H190" s="4">
        <v>0.04</v>
      </c>
      <c r="I190" t="s">
        <v>3957</v>
      </c>
      <c r="J190" s="3">
        <v>1786.2336</v>
      </c>
      <c r="K190" s="45">
        <f>SALES[[#This Row],[Quantity]]*SALES[[#This Row],[Unit_Price]]*SALES[[#This Row],[Discount]]</f>
        <v>74.426400000000001</v>
      </c>
      <c r="L190" s="46" t="str">
        <f>IF(SALES[Total_Amount]&gt;=1500,"High","Low")</f>
        <v>High</v>
      </c>
      <c r="M190" s="46" t="str">
        <f t="shared" si="8"/>
        <v>High</v>
      </c>
      <c r="N190" s="46" t="str">
        <f t="shared" si="9"/>
        <v>Low Price</v>
      </c>
      <c r="O190" s="46" t="str">
        <f t="shared" si="10"/>
        <v>April</v>
      </c>
      <c r="P190" s="46">
        <f t="shared" si="11"/>
        <v>2024</v>
      </c>
      <c r="Q190" s="47" t="str">
        <f>_xlfn.CONCAT(SALES[[#This Row],[Sales_ID]]," [",SALES[[#This Row],[Quantity]],"]")</f>
        <v>SALE-188 [3]</v>
      </c>
    </row>
    <row r="191" spans="1:17" x14ac:dyDescent="0.3">
      <c r="A191" t="s">
        <v>1788</v>
      </c>
      <c r="B191" s="2">
        <v>45411</v>
      </c>
      <c r="C191" t="s">
        <v>1789</v>
      </c>
      <c r="D191" t="s">
        <v>1572</v>
      </c>
      <c r="E191" t="s">
        <v>1340</v>
      </c>
      <c r="F191">
        <v>1</v>
      </c>
      <c r="G191" s="3">
        <v>580.76</v>
      </c>
      <c r="H191" s="4">
        <v>0.1</v>
      </c>
      <c r="I191" t="s">
        <v>1131</v>
      </c>
      <c r="J191" s="3">
        <v>522.68399999999997</v>
      </c>
      <c r="K191" s="45">
        <f>SALES[[#This Row],[Quantity]]*SALES[[#This Row],[Unit_Price]]*SALES[[#This Row],[Discount]]</f>
        <v>58.076000000000001</v>
      </c>
      <c r="L191" s="46" t="str">
        <f>IF(SALES[Total_Amount]&gt;=1500,"High","Low")</f>
        <v>Low</v>
      </c>
      <c r="M191" s="46" t="str">
        <f t="shared" si="8"/>
        <v>Normal</v>
      </c>
      <c r="N191" s="46" t="str">
        <f t="shared" si="9"/>
        <v>Low Price</v>
      </c>
      <c r="O191" s="46" t="str">
        <f t="shared" si="10"/>
        <v>April</v>
      </c>
      <c r="P191" s="46">
        <f t="shared" si="11"/>
        <v>2024</v>
      </c>
      <c r="Q191" s="47" t="str">
        <f>_xlfn.CONCAT(SALES[[#This Row],[Sales_ID]]," [",SALES[[#This Row],[Quantity]],"]")</f>
        <v>SALE-189 [1]</v>
      </c>
    </row>
    <row r="192" spans="1:17" x14ac:dyDescent="0.3">
      <c r="A192" t="s">
        <v>1790</v>
      </c>
      <c r="B192" s="2">
        <v>45775</v>
      </c>
      <c r="C192" t="s">
        <v>1791</v>
      </c>
      <c r="D192" t="s">
        <v>1564</v>
      </c>
      <c r="E192" t="s">
        <v>1395</v>
      </c>
      <c r="F192">
        <v>3</v>
      </c>
      <c r="G192" s="3">
        <v>444.55</v>
      </c>
      <c r="H192" s="4">
        <v>0.14000000000000001</v>
      </c>
      <c r="I192" t="s">
        <v>3958</v>
      </c>
      <c r="J192" s="3">
        <v>1146.9390000000001</v>
      </c>
      <c r="K192" s="45">
        <f>SALES[[#This Row],[Quantity]]*SALES[[#This Row],[Unit_Price]]*SALES[[#This Row],[Discount]]</f>
        <v>186.71100000000004</v>
      </c>
      <c r="L192" s="46" t="str">
        <f>IF(SALES[Total_Amount]&gt;=1500,"High","Low")</f>
        <v>Low</v>
      </c>
      <c r="M192" s="46" t="str">
        <f t="shared" si="8"/>
        <v>High</v>
      </c>
      <c r="N192" s="46" t="str">
        <f t="shared" si="9"/>
        <v>Low Price</v>
      </c>
      <c r="O192" s="46" t="str">
        <f t="shared" si="10"/>
        <v>April</v>
      </c>
      <c r="P192" s="46">
        <f t="shared" si="11"/>
        <v>2025</v>
      </c>
      <c r="Q192" s="47" t="str">
        <f>_xlfn.CONCAT(SALES[[#This Row],[Sales_ID]]," [",SALES[[#This Row],[Quantity]],"]")</f>
        <v>SALE-190 [3]</v>
      </c>
    </row>
    <row r="193" spans="1:17" x14ac:dyDescent="0.3">
      <c r="A193" t="s">
        <v>1792</v>
      </c>
      <c r="B193" s="2">
        <v>45459</v>
      </c>
      <c r="C193" t="s">
        <v>1793</v>
      </c>
      <c r="D193" t="s">
        <v>1572</v>
      </c>
      <c r="E193" t="s">
        <v>1415</v>
      </c>
      <c r="F193">
        <v>1</v>
      </c>
      <c r="G193" s="3">
        <v>804.9</v>
      </c>
      <c r="H193" s="4">
        <v>0.03</v>
      </c>
      <c r="I193" t="s">
        <v>3958</v>
      </c>
      <c r="J193" s="3">
        <v>780.75299999999993</v>
      </c>
      <c r="K193" s="45">
        <f>SALES[[#This Row],[Quantity]]*SALES[[#This Row],[Unit_Price]]*SALES[[#This Row],[Discount]]</f>
        <v>24.146999999999998</v>
      </c>
      <c r="L193" s="46" t="str">
        <f>IF(SALES[Total_Amount]&gt;=1500,"High","Low")</f>
        <v>Low</v>
      </c>
      <c r="M193" s="46" t="str">
        <f t="shared" si="8"/>
        <v>Normal</v>
      </c>
      <c r="N193" s="46" t="str">
        <f t="shared" si="9"/>
        <v>Low Price</v>
      </c>
      <c r="O193" s="46" t="str">
        <f t="shared" si="10"/>
        <v>June</v>
      </c>
      <c r="P193" s="46">
        <f t="shared" si="11"/>
        <v>2024</v>
      </c>
      <c r="Q193" s="47" t="str">
        <f>_xlfn.CONCAT(SALES[[#This Row],[Sales_ID]]," [",SALES[[#This Row],[Quantity]],"]")</f>
        <v>SALE-191 [1]</v>
      </c>
    </row>
    <row r="194" spans="1:17" x14ac:dyDescent="0.3">
      <c r="A194" t="s">
        <v>1794</v>
      </c>
      <c r="B194" s="2">
        <v>45617</v>
      </c>
      <c r="C194" t="s">
        <v>1795</v>
      </c>
      <c r="D194" t="s">
        <v>1760</v>
      </c>
      <c r="E194" t="s">
        <v>1377</v>
      </c>
      <c r="F194">
        <v>3</v>
      </c>
      <c r="G194" s="3">
        <v>361.65</v>
      </c>
      <c r="H194" s="4">
        <v>0.15</v>
      </c>
      <c r="I194" t="s">
        <v>1131</v>
      </c>
      <c r="J194" s="3">
        <v>922.20749999999987</v>
      </c>
      <c r="K194" s="45">
        <f>SALES[[#This Row],[Quantity]]*SALES[[#This Row],[Unit_Price]]*SALES[[#This Row],[Discount]]</f>
        <v>162.74249999999998</v>
      </c>
      <c r="L194" s="46" t="str">
        <f>IF(SALES[Total_Amount]&gt;=1500,"High","Low")</f>
        <v>Low</v>
      </c>
      <c r="M194" s="46" t="str">
        <f t="shared" ref="M194:M257" si="12">_xlfn.IFS(J194&gt;2000,"Premium",J194&gt;1000,"High",J194&lt;=1000,"Normal")</f>
        <v>Normal</v>
      </c>
      <c r="N194" s="46" t="str">
        <f t="shared" ref="N194:N257" si="13">IF(AND(H194&gt;15%,J194&gt;1000),"High Price","Low Price")</f>
        <v>Low Price</v>
      </c>
      <c r="O194" s="46" t="str">
        <f t="shared" ref="O194:O257" si="14">TEXT(B194,"mmmm")</f>
        <v>November</v>
      </c>
      <c r="P194" s="46">
        <f t="shared" ref="P194:P257" si="15">YEAR(B194)</f>
        <v>2024</v>
      </c>
      <c r="Q194" s="47" t="str">
        <f>_xlfn.CONCAT(SALES[[#This Row],[Sales_ID]]," [",SALES[[#This Row],[Quantity]],"]")</f>
        <v>SALE-192 [3]</v>
      </c>
    </row>
    <row r="195" spans="1:17" x14ac:dyDescent="0.3">
      <c r="A195" t="s">
        <v>1796</v>
      </c>
      <c r="B195" s="2">
        <v>45763</v>
      </c>
      <c r="C195" t="s">
        <v>1529</v>
      </c>
      <c r="D195" t="s">
        <v>1797</v>
      </c>
      <c r="E195" t="s">
        <v>1363</v>
      </c>
      <c r="F195">
        <v>1</v>
      </c>
      <c r="G195" s="3">
        <v>271.76</v>
      </c>
      <c r="H195" s="4">
        <v>0.03</v>
      </c>
      <c r="I195" t="s">
        <v>3957</v>
      </c>
      <c r="J195" s="3">
        <v>263.60719999999998</v>
      </c>
      <c r="K195" s="45">
        <f>SALES[[#This Row],[Quantity]]*SALES[[#This Row],[Unit_Price]]*SALES[[#This Row],[Discount]]</f>
        <v>8.1527999999999992</v>
      </c>
      <c r="L195" s="46" t="str">
        <f>IF(SALES[Total_Amount]&gt;=1500,"High","Low")</f>
        <v>Low</v>
      </c>
      <c r="M195" s="46" t="str">
        <f t="shared" si="12"/>
        <v>Normal</v>
      </c>
      <c r="N195" s="46" t="str">
        <f t="shared" si="13"/>
        <v>Low Price</v>
      </c>
      <c r="O195" s="46" t="str">
        <f t="shared" si="14"/>
        <v>April</v>
      </c>
      <c r="P195" s="46">
        <f t="shared" si="15"/>
        <v>2025</v>
      </c>
      <c r="Q195" s="47" t="str">
        <f>_xlfn.CONCAT(SALES[[#This Row],[Sales_ID]]," [",SALES[[#This Row],[Quantity]],"]")</f>
        <v>SALE-193 [1]</v>
      </c>
    </row>
    <row r="196" spans="1:17" x14ac:dyDescent="0.3">
      <c r="A196" t="s">
        <v>1798</v>
      </c>
      <c r="B196" s="2">
        <v>45618</v>
      </c>
      <c r="C196" t="s">
        <v>1799</v>
      </c>
      <c r="D196" t="s">
        <v>1347</v>
      </c>
      <c r="E196" t="s">
        <v>1419</v>
      </c>
      <c r="F196">
        <v>3</v>
      </c>
      <c r="G196" s="3">
        <v>958.15</v>
      </c>
      <c r="H196" s="4">
        <v>0.24</v>
      </c>
      <c r="I196" t="s">
        <v>1131</v>
      </c>
      <c r="J196" s="3">
        <v>2184.5819999999999</v>
      </c>
      <c r="K196" s="45">
        <f>SALES[[#This Row],[Quantity]]*SALES[[#This Row],[Unit_Price]]*SALES[[#This Row],[Discount]]</f>
        <v>689.86799999999994</v>
      </c>
      <c r="L196" s="46" t="str">
        <f>IF(SALES[Total_Amount]&gt;=1500,"High","Low")</f>
        <v>High</v>
      </c>
      <c r="M196" s="46" t="str">
        <f t="shared" si="12"/>
        <v>Premium</v>
      </c>
      <c r="N196" s="46" t="str">
        <f t="shared" si="13"/>
        <v>High Price</v>
      </c>
      <c r="O196" s="46" t="str">
        <f t="shared" si="14"/>
        <v>November</v>
      </c>
      <c r="P196" s="46">
        <f t="shared" si="15"/>
        <v>2024</v>
      </c>
      <c r="Q196" s="47" t="str">
        <f>_xlfn.CONCAT(SALES[[#This Row],[Sales_ID]]," [",SALES[[#This Row],[Quantity]],"]")</f>
        <v>SALE-194 [3]</v>
      </c>
    </row>
    <row r="197" spans="1:17" x14ac:dyDescent="0.3">
      <c r="A197" t="s">
        <v>1800</v>
      </c>
      <c r="B197" s="2">
        <v>45290</v>
      </c>
      <c r="C197" t="s">
        <v>1681</v>
      </c>
      <c r="D197" t="s">
        <v>1407</v>
      </c>
      <c r="E197" t="s">
        <v>1344</v>
      </c>
      <c r="F197">
        <v>1</v>
      </c>
      <c r="G197" s="3">
        <v>889.19</v>
      </c>
      <c r="H197" s="4">
        <v>0.03</v>
      </c>
      <c r="I197" t="s">
        <v>3957</v>
      </c>
      <c r="J197" s="3">
        <v>862.51430000000005</v>
      </c>
      <c r="K197" s="45">
        <f>SALES[[#This Row],[Quantity]]*SALES[[#This Row],[Unit_Price]]*SALES[[#This Row],[Discount]]</f>
        <v>26.675699999999999</v>
      </c>
      <c r="L197" s="46" t="str">
        <f>IF(SALES[Total_Amount]&gt;=1500,"High","Low")</f>
        <v>Low</v>
      </c>
      <c r="M197" s="46" t="str">
        <f t="shared" si="12"/>
        <v>Normal</v>
      </c>
      <c r="N197" s="46" t="str">
        <f t="shared" si="13"/>
        <v>Low Price</v>
      </c>
      <c r="O197" s="46" t="str">
        <f t="shared" si="14"/>
        <v>December</v>
      </c>
      <c r="P197" s="46">
        <f t="shared" si="15"/>
        <v>2023</v>
      </c>
      <c r="Q197" s="47" t="str">
        <f>_xlfn.CONCAT(SALES[[#This Row],[Sales_ID]]," [",SALES[[#This Row],[Quantity]],"]")</f>
        <v>SALE-195 [1]</v>
      </c>
    </row>
    <row r="198" spans="1:17" x14ac:dyDescent="0.3">
      <c r="A198" t="s">
        <v>1801</v>
      </c>
      <c r="B198" s="2">
        <v>45904</v>
      </c>
      <c r="C198" t="s">
        <v>1371</v>
      </c>
      <c r="D198" t="s">
        <v>1676</v>
      </c>
      <c r="E198" t="s">
        <v>1388</v>
      </c>
      <c r="F198">
        <v>4</v>
      </c>
      <c r="G198" s="3">
        <v>689.67</v>
      </c>
      <c r="H198" s="4">
        <v>0.05</v>
      </c>
      <c r="I198" t="s">
        <v>1131</v>
      </c>
      <c r="J198" s="3">
        <v>2620.7460000000001</v>
      </c>
      <c r="K198" s="45">
        <f>SALES[[#This Row],[Quantity]]*SALES[[#This Row],[Unit_Price]]*SALES[[#This Row],[Discount]]</f>
        <v>137.934</v>
      </c>
      <c r="L198" s="46" t="str">
        <f>IF(SALES[Total_Amount]&gt;=1500,"High","Low")</f>
        <v>High</v>
      </c>
      <c r="M198" s="46" t="str">
        <f t="shared" si="12"/>
        <v>Premium</v>
      </c>
      <c r="N198" s="46" t="str">
        <f t="shared" si="13"/>
        <v>Low Price</v>
      </c>
      <c r="O198" s="46" t="str">
        <f t="shared" si="14"/>
        <v>September</v>
      </c>
      <c r="P198" s="46">
        <f t="shared" si="15"/>
        <v>2025</v>
      </c>
      <c r="Q198" s="47" t="str">
        <f>_xlfn.CONCAT(SALES[[#This Row],[Sales_ID]]," [",SALES[[#This Row],[Quantity]],"]")</f>
        <v>SALE-196 [4]</v>
      </c>
    </row>
    <row r="199" spans="1:17" x14ac:dyDescent="0.3">
      <c r="A199" t="s">
        <v>1802</v>
      </c>
      <c r="B199" s="2">
        <v>45227</v>
      </c>
      <c r="C199" t="s">
        <v>1803</v>
      </c>
      <c r="D199" t="s">
        <v>1491</v>
      </c>
      <c r="E199" t="s">
        <v>1489</v>
      </c>
      <c r="F199">
        <v>1</v>
      </c>
      <c r="G199" s="3">
        <v>541.24</v>
      </c>
      <c r="H199" s="4">
        <v>0.03</v>
      </c>
      <c r="I199" t="s">
        <v>3958</v>
      </c>
      <c r="J199" s="3">
        <v>525.00279999999998</v>
      </c>
      <c r="K199" s="45">
        <f>SALES[[#This Row],[Quantity]]*SALES[[#This Row],[Unit_Price]]*SALES[[#This Row],[Discount]]</f>
        <v>16.237200000000001</v>
      </c>
      <c r="L199" s="46" t="str">
        <f>IF(SALES[Total_Amount]&gt;=1500,"High","Low")</f>
        <v>Low</v>
      </c>
      <c r="M199" s="46" t="str">
        <f t="shared" si="12"/>
        <v>Normal</v>
      </c>
      <c r="N199" s="46" t="str">
        <f t="shared" si="13"/>
        <v>Low Price</v>
      </c>
      <c r="O199" s="46" t="str">
        <f t="shared" si="14"/>
        <v>October</v>
      </c>
      <c r="P199" s="46">
        <f t="shared" si="15"/>
        <v>2023</v>
      </c>
      <c r="Q199" s="47" t="str">
        <f>_xlfn.CONCAT(SALES[[#This Row],[Sales_ID]]," [",SALES[[#This Row],[Quantity]],"]")</f>
        <v>SALE-197 [1]</v>
      </c>
    </row>
    <row r="200" spans="1:17" x14ac:dyDescent="0.3">
      <c r="A200" t="s">
        <v>1804</v>
      </c>
      <c r="B200" s="2">
        <v>45600</v>
      </c>
      <c r="C200" t="s">
        <v>1805</v>
      </c>
      <c r="D200" t="s">
        <v>1784</v>
      </c>
      <c r="E200" t="s">
        <v>1426</v>
      </c>
      <c r="F200">
        <v>1</v>
      </c>
      <c r="G200" s="3">
        <v>454.71</v>
      </c>
      <c r="H200" s="4">
        <v>0.16</v>
      </c>
      <c r="I200" t="s">
        <v>3958</v>
      </c>
      <c r="J200" s="3">
        <v>381.95639999999997</v>
      </c>
      <c r="K200" s="45">
        <f>SALES[[#This Row],[Quantity]]*SALES[[#This Row],[Unit_Price]]*SALES[[#This Row],[Discount]]</f>
        <v>72.753599999999992</v>
      </c>
      <c r="L200" s="46" t="str">
        <f>IF(SALES[Total_Amount]&gt;=1500,"High","Low")</f>
        <v>Low</v>
      </c>
      <c r="M200" s="46" t="str">
        <f t="shared" si="12"/>
        <v>Normal</v>
      </c>
      <c r="N200" s="46" t="str">
        <f t="shared" si="13"/>
        <v>Low Price</v>
      </c>
      <c r="O200" s="46" t="str">
        <f t="shared" si="14"/>
        <v>November</v>
      </c>
      <c r="P200" s="46">
        <f t="shared" si="15"/>
        <v>2024</v>
      </c>
      <c r="Q200" s="47" t="str">
        <f>_xlfn.CONCAT(SALES[[#This Row],[Sales_ID]]," [",SALES[[#This Row],[Quantity]],"]")</f>
        <v>SALE-198 [1]</v>
      </c>
    </row>
    <row r="201" spans="1:17" x14ac:dyDescent="0.3">
      <c r="A201" t="s">
        <v>1806</v>
      </c>
      <c r="B201" s="2">
        <v>45646</v>
      </c>
      <c r="C201" t="s">
        <v>1807</v>
      </c>
      <c r="D201" t="s">
        <v>1696</v>
      </c>
      <c r="E201" t="s">
        <v>1355</v>
      </c>
      <c r="F201">
        <v>2</v>
      </c>
      <c r="G201" s="3">
        <v>397.63</v>
      </c>
      <c r="H201" s="4">
        <v>0.26</v>
      </c>
      <c r="I201" t="s">
        <v>3957</v>
      </c>
      <c r="J201" s="3">
        <v>588.49239999999998</v>
      </c>
      <c r="K201" s="45">
        <f>SALES[[#This Row],[Quantity]]*SALES[[#This Row],[Unit_Price]]*SALES[[#This Row],[Discount]]</f>
        <v>206.76760000000002</v>
      </c>
      <c r="L201" s="46" t="str">
        <f>IF(SALES[Total_Amount]&gt;=1500,"High","Low")</f>
        <v>Low</v>
      </c>
      <c r="M201" s="46" t="str">
        <f t="shared" si="12"/>
        <v>Normal</v>
      </c>
      <c r="N201" s="46" t="str">
        <f t="shared" si="13"/>
        <v>Low Price</v>
      </c>
      <c r="O201" s="46" t="str">
        <f t="shared" si="14"/>
        <v>December</v>
      </c>
      <c r="P201" s="46">
        <f t="shared" si="15"/>
        <v>2024</v>
      </c>
      <c r="Q201" s="47" t="str">
        <f>_xlfn.CONCAT(SALES[[#This Row],[Sales_ID]]," [",SALES[[#This Row],[Quantity]],"]")</f>
        <v>SALE-199 [2]</v>
      </c>
    </row>
    <row r="202" spans="1:17" x14ac:dyDescent="0.3">
      <c r="A202" t="s">
        <v>1808</v>
      </c>
      <c r="B202" s="2">
        <v>45725</v>
      </c>
      <c r="C202" t="s">
        <v>1809</v>
      </c>
      <c r="D202" t="s">
        <v>1557</v>
      </c>
      <c r="E202" t="s">
        <v>1426</v>
      </c>
      <c r="F202">
        <v>3</v>
      </c>
      <c r="G202" s="3">
        <v>748.56</v>
      </c>
      <c r="H202" s="4">
        <v>0.26</v>
      </c>
      <c r="I202" t="s">
        <v>3958</v>
      </c>
      <c r="J202" s="3">
        <v>1661.8032000000001</v>
      </c>
      <c r="K202" s="45">
        <f>SALES[[#This Row],[Quantity]]*SALES[[#This Row],[Unit_Price]]*SALES[[#This Row],[Discount]]</f>
        <v>583.8768</v>
      </c>
      <c r="L202" s="46" t="str">
        <f>IF(SALES[Total_Amount]&gt;=1500,"High","Low")</f>
        <v>High</v>
      </c>
      <c r="M202" s="46" t="str">
        <f t="shared" si="12"/>
        <v>High</v>
      </c>
      <c r="N202" s="46" t="str">
        <f t="shared" si="13"/>
        <v>High Price</v>
      </c>
      <c r="O202" s="46" t="str">
        <f t="shared" si="14"/>
        <v>March</v>
      </c>
      <c r="P202" s="46">
        <f t="shared" si="15"/>
        <v>2025</v>
      </c>
      <c r="Q202" s="47" t="str">
        <f>_xlfn.CONCAT(SALES[[#This Row],[Sales_ID]]," [",SALES[[#This Row],[Quantity]],"]")</f>
        <v>SALE-200 [3]</v>
      </c>
    </row>
    <row r="203" spans="1:17" x14ac:dyDescent="0.3">
      <c r="A203" t="s">
        <v>1810</v>
      </c>
      <c r="B203" s="2">
        <v>45742</v>
      </c>
      <c r="C203" t="s">
        <v>1410</v>
      </c>
      <c r="D203" t="s">
        <v>1372</v>
      </c>
      <c r="E203" t="s">
        <v>1363</v>
      </c>
      <c r="F203">
        <v>1</v>
      </c>
      <c r="G203" s="3">
        <v>885.72</v>
      </c>
      <c r="H203" s="4">
        <v>0.15</v>
      </c>
      <c r="I203" t="s">
        <v>3957</v>
      </c>
      <c r="J203" s="3">
        <v>752.86199999999997</v>
      </c>
      <c r="K203" s="45">
        <f>SALES[[#This Row],[Quantity]]*SALES[[#This Row],[Unit_Price]]*SALES[[#This Row],[Discount]]</f>
        <v>132.858</v>
      </c>
      <c r="L203" s="46" t="str">
        <f>IF(SALES[Total_Amount]&gt;=1500,"High","Low")</f>
        <v>Low</v>
      </c>
      <c r="M203" s="46" t="str">
        <f t="shared" si="12"/>
        <v>Normal</v>
      </c>
      <c r="N203" s="46" t="str">
        <f t="shared" si="13"/>
        <v>Low Price</v>
      </c>
      <c r="O203" s="46" t="str">
        <f t="shared" si="14"/>
        <v>March</v>
      </c>
      <c r="P203" s="46">
        <f t="shared" si="15"/>
        <v>2025</v>
      </c>
      <c r="Q203" s="47" t="str">
        <f>_xlfn.CONCAT(SALES[[#This Row],[Sales_ID]]," [",SALES[[#This Row],[Quantity]],"]")</f>
        <v>SALE-201 [1]</v>
      </c>
    </row>
    <row r="204" spans="1:17" x14ac:dyDescent="0.3">
      <c r="A204" t="s">
        <v>1811</v>
      </c>
      <c r="B204" s="2">
        <v>45750</v>
      </c>
      <c r="C204" t="s">
        <v>1746</v>
      </c>
      <c r="D204" t="s">
        <v>1812</v>
      </c>
      <c r="E204" t="s">
        <v>1381</v>
      </c>
      <c r="F204">
        <v>4</v>
      </c>
      <c r="G204" s="3">
        <v>408.07</v>
      </c>
      <c r="H204" s="4">
        <v>0.28000000000000003</v>
      </c>
      <c r="I204" t="s">
        <v>1131</v>
      </c>
      <c r="J204" s="3">
        <v>1175.2416000000001</v>
      </c>
      <c r="K204" s="45">
        <f>SALES[[#This Row],[Quantity]]*SALES[[#This Row],[Unit_Price]]*SALES[[#This Row],[Discount]]</f>
        <v>457.03840000000002</v>
      </c>
      <c r="L204" s="46" t="str">
        <f>IF(SALES[Total_Amount]&gt;=1500,"High","Low")</f>
        <v>Low</v>
      </c>
      <c r="M204" s="46" t="str">
        <f t="shared" si="12"/>
        <v>High</v>
      </c>
      <c r="N204" s="46" t="str">
        <f t="shared" si="13"/>
        <v>High Price</v>
      </c>
      <c r="O204" s="46" t="str">
        <f t="shared" si="14"/>
        <v>April</v>
      </c>
      <c r="P204" s="46">
        <f t="shared" si="15"/>
        <v>2025</v>
      </c>
      <c r="Q204" s="47" t="str">
        <f>_xlfn.CONCAT(SALES[[#This Row],[Sales_ID]]," [",SALES[[#This Row],[Quantity]],"]")</f>
        <v>SALE-202 [4]</v>
      </c>
    </row>
    <row r="205" spans="1:17" x14ac:dyDescent="0.3">
      <c r="A205" t="s">
        <v>1813</v>
      </c>
      <c r="B205" s="2">
        <v>45327</v>
      </c>
      <c r="C205" t="s">
        <v>1814</v>
      </c>
      <c r="D205" t="s">
        <v>1387</v>
      </c>
      <c r="E205" t="s">
        <v>1395</v>
      </c>
      <c r="F205">
        <v>2</v>
      </c>
      <c r="G205" s="3">
        <v>597.07000000000005</v>
      </c>
      <c r="H205" s="4">
        <v>0.28000000000000003</v>
      </c>
      <c r="I205" t="s">
        <v>3958</v>
      </c>
      <c r="J205" s="3">
        <v>859.7808</v>
      </c>
      <c r="K205" s="45">
        <f>SALES[[#This Row],[Quantity]]*SALES[[#This Row],[Unit_Price]]*SALES[[#This Row],[Discount]]</f>
        <v>334.35920000000004</v>
      </c>
      <c r="L205" s="46" t="str">
        <f>IF(SALES[Total_Amount]&gt;=1500,"High","Low")</f>
        <v>Low</v>
      </c>
      <c r="M205" s="46" t="str">
        <f t="shared" si="12"/>
        <v>Normal</v>
      </c>
      <c r="N205" s="46" t="str">
        <f t="shared" si="13"/>
        <v>Low Price</v>
      </c>
      <c r="O205" s="46" t="str">
        <f t="shared" si="14"/>
        <v>February</v>
      </c>
      <c r="P205" s="46">
        <f t="shared" si="15"/>
        <v>2024</v>
      </c>
      <c r="Q205" s="47" t="str">
        <f>_xlfn.CONCAT(SALES[[#This Row],[Sales_ID]]," [",SALES[[#This Row],[Quantity]],"]")</f>
        <v>SALE-203 [2]</v>
      </c>
    </row>
    <row r="206" spans="1:17" x14ac:dyDescent="0.3">
      <c r="A206" t="s">
        <v>1815</v>
      </c>
      <c r="B206" s="2">
        <v>45465</v>
      </c>
      <c r="C206" t="s">
        <v>1712</v>
      </c>
      <c r="D206" t="s">
        <v>1425</v>
      </c>
      <c r="E206" t="s">
        <v>1395</v>
      </c>
      <c r="F206">
        <v>3</v>
      </c>
      <c r="G206" s="3">
        <v>723.47</v>
      </c>
      <c r="H206" s="4">
        <v>0.12</v>
      </c>
      <c r="I206" t="s">
        <v>1131</v>
      </c>
      <c r="J206" s="3">
        <v>1909.9608000000001</v>
      </c>
      <c r="K206" s="45">
        <f>SALES[[#This Row],[Quantity]]*SALES[[#This Row],[Unit_Price]]*SALES[[#This Row],[Discount]]</f>
        <v>260.44919999999996</v>
      </c>
      <c r="L206" s="46" t="str">
        <f>IF(SALES[Total_Amount]&gt;=1500,"High","Low")</f>
        <v>High</v>
      </c>
      <c r="M206" s="46" t="str">
        <f t="shared" si="12"/>
        <v>High</v>
      </c>
      <c r="N206" s="46" t="str">
        <f t="shared" si="13"/>
        <v>Low Price</v>
      </c>
      <c r="O206" s="46" t="str">
        <f t="shared" si="14"/>
        <v>June</v>
      </c>
      <c r="P206" s="46">
        <f t="shared" si="15"/>
        <v>2024</v>
      </c>
      <c r="Q206" s="47" t="str">
        <f>_xlfn.CONCAT(SALES[[#This Row],[Sales_ID]]," [",SALES[[#This Row],[Quantity]],"]")</f>
        <v>SALE-204 [3]</v>
      </c>
    </row>
    <row r="207" spans="1:17" x14ac:dyDescent="0.3">
      <c r="A207" t="s">
        <v>1816</v>
      </c>
      <c r="B207" s="2">
        <v>45883</v>
      </c>
      <c r="C207" t="s">
        <v>1817</v>
      </c>
      <c r="D207" t="s">
        <v>1384</v>
      </c>
      <c r="E207" t="s">
        <v>1355</v>
      </c>
      <c r="F207">
        <v>1</v>
      </c>
      <c r="G207" s="3">
        <v>479.93</v>
      </c>
      <c r="H207" s="4">
        <v>0.22</v>
      </c>
      <c r="I207" t="s">
        <v>3957</v>
      </c>
      <c r="J207" s="3">
        <v>374.34539999999998</v>
      </c>
      <c r="K207" s="45">
        <f>SALES[[#This Row],[Quantity]]*SALES[[#This Row],[Unit_Price]]*SALES[[#This Row],[Discount]]</f>
        <v>105.58460000000001</v>
      </c>
      <c r="L207" s="46" t="str">
        <f>IF(SALES[Total_Amount]&gt;=1500,"High","Low")</f>
        <v>Low</v>
      </c>
      <c r="M207" s="46" t="str">
        <f t="shared" si="12"/>
        <v>Normal</v>
      </c>
      <c r="N207" s="46" t="str">
        <f t="shared" si="13"/>
        <v>Low Price</v>
      </c>
      <c r="O207" s="46" t="str">
        <f t="shared" si="14"/>
        <v>August</v>
      </c>
      <c r="P207" s="46">
        <f t="shared" si="15"/>
        <v>2025</v>
      </c>
      <c r="Q207" s="47" t="str">
        <f>_xlfn.CONCAT(SALES[[#This Row],[Sales_ID]]," [",SALES[[#This Row],[Quantity]],"]")</f>
        <v>SALE-205 [1]</v>
      </c>
    </row>
    <row r="208" spans="1:17" x14ac:dyDescent="0.3">
      <c r="A208" t="s">
        <v>1818</v>
      </c>
      <c r="B208" s="2">
        <v>45445</v>
      </c>
      <c r="C208" t="s">
        <v>1714</v>
      </c>
      <c r="D208" t="s">
        <v>1387</v>
      </c>
      <c r="E208" t="s">
        <v>1388</v>
      </c>
      <c r="F208">
        <v>4</v>
      </c>
      <c r="G208" s="3">
        <v>362.81</v>
      </c>
      <c r="H208" s="4">
        <v>0.21</v>
      </c>
      <c r="I208" t="s">
        <v>1131</v>
      </c>
      <c r="J208" s="3">
        <v>1146.4795999999999</v>
      </c>
      <c r="K208" s="45">
        <f>SALES[[#This Row],[Quantity]]*SALES[[#This Row],[Unit_Price]]*SALES[[#This Row],[Discount]]</f>
        <v>304.7604</v>
      </c>
      <c r="L208" s="46" t="str">
        <f>IF(SALES[Total_Amount]&gt;=1500,"High","Low")</f>
        <v>Low</v>
      </c>
      <c r="M208" s="46" t="str">
        <f t="shared" si="12"/>
        <v>High</v>
      </c>
      <c r="N208" s="46" t="str">
        <f t="shared" si="13"/>
        <v>High Price</v>
      </c>
      <c r="O208" s="46" t="str">
        <f t="shared" si="14"/>
        <v>June</v>
      </c>
      <c r="P208" s="46">
        <f t="shared" si="15"/>
        <v>2024</v>
      </c>
      <c r="Q208" s="47" t="str">
        <f>_xlfn.CONCAT(SALES[[#This Row],[Sales_ID]]," [",SALES[[#This Row],[Quantity]],"]")</f>
        <v>SALE-206 [4]</v>
      </c>
    </row>
    <row r="209" spans="1:17" x14ac:dyDescent="0.3">
      <c r="A209" t="s">
        <v>1819</v>
      </c>
      <c r="B209" s="2">
        <v>45640</v>
      </c>
      <c r="C209" t="s">
        <v>1820</v>
      </c>
      <c r="D209" t="s">
        <v>1454</v>
      </c>
      <c r="E209" t="s">
        <v>1340</v>
      </c>
      <c r="F209">
        <v>1</v>
      </c>
      <c r="G209" s="3">
        <v>127.11</v>
      </c>
      <c r="H209" s="4">
        <v>0.01</v>
      </c>
      <c r="I209" t="s">
        <v>3958</v>
      </c>
      <c r="J209" s="3">
        <v>125.8389</v>
      </c>
      <c r="K209" s="45">
        <f>SALES[[#This Row],[Quantity]]*SALES[[#This Row],[Unit_Price]]*SALES[[#This Row],[Discount]]</f>
        <v>1.2711000000000001</v>
      </c>
      <c r="L209" s="46" t="str">
        <f>IF(SALES[Total_Amount]&gt;=1500,"High","Low")</f>
        <v>Low</v>
      </c>
      <c r="M209" s="46" t="str">
        <f t="shared" si="12"/>
        <v>Normal</v>
      </c>
      <c r="N209" s="46" t="str">
        <f t="shared" si="13"/>
        <v>Low Price</v>
      </c>
      <c r="O209" s="46" t="str">
        <f t="shared" si="14"/>
        <v>December</v>
      </c>
      <c r="P209" s="46">
        <f t="shared" si="15"/>
        <v>2024</v>
      </c>
      <c r="Q209" s="47" t="str">
        <f>_xlfn.CONCAT(SALES[[#This Row],[Sales_ID]]," [",SALES[[#This Row],[Quantity]],"]")</f>
        <v>SALE-207 [1]</v>
      </c>
    </row>
    <row r="210" spans="1:17" x14ac:dyDescent="0.3">
      <c r="A210" t="s">
        <v>1821</v>
      </c>
      <c r="B210" s="2">
        <v>45411</v>
      </c>
      <c r="C210" t="s">
        <v>1822</v>
      </c>
      <c r="D210" t="s">
        <v>1387</v>
      </c>
      <c r="E210" t="s">
        <v>1344</v>
      </c>
      <c r="F210">
        <v>4</v>
      </c>
      <c r="G210" s="3">
        <v>931.26</v>
      </c>
      <c r="H210" s="4">
        <v>0.04</v>
      </c>
      <c r="I210" t="s">
        <v>3957</v>
      </c>
      <c r="J210" s="3">
        <v>3576.0383999999999</v>
      </c>
      <c r="K210" s="45">
        <f>SALES[[#This Row],[Quantity]]*SALES[[#This Row],[Unit_Price]]*SALES[[#This Row],[Discount]]</f>
        <v>149.0016</v>
      </c>
      <c r="L210" s="46" t="str">
        <f>IF(SALES[Total_Amount]&gt;=1500,"High","Low")</f>
        <v>High</v>
      </c>
      <c r="M210" s="46" t="str">
        <f t="shared" si="12"/>
        <v>Premium</v>
      </c>
      <c r="N210" s="46" t="str">
        <f t="shared" si="13"/>
        <v>Low Price</v>
      </c>
      <c r="O210" s="46" t="str">
        <f t="shared" si="14"/>
        <v>April</v>
      </c>
      <c r="P210" s="46">
        <f t="shared" si="15"/>
        <v>2024</v>
      </c>
      <c r="Q210" s="47" t="str">
        <f>_xlfn.CONCAT(SALES[[#This Row],[Sales_ID]]," [",SALES[[#This Row],[Quantity]],"]")</f>
        <v>SALE-208 [4]</v>
      </c>
    </row>
    <row r="211" spans="1:17" x14ac:dyDescent="0.3">
      <c r="A211" t="s">
        <v>1823</v>
      </c>
      <c r="B211" s="2">
        <v>45224</v>
      </c>
      <c r="C211" t="s">
        <v>1824</v>
      </c>
      <c r="D211" t="s">
        <v>1425</v>
      </c>
      <c r="E211" t="s">
        <v>1348</v>
      </c>
      <c r="F211">
        <v>1</v>
      </c>
      <c r="G211" s="3">
        <v>620.80999999999995</v>
      </c>
      <c r="H211" s="4">
        <v>0.04</v>
      </c>
      <c r="I211" t="s">
        <v>3958</v>
      </c>
      <c r="J211" s="3">
        <v>595.97759999999994</v>
      </c>
      <c r="K211" s="45">
        <f>SALES[[#This Row],[Quantity]]*SALES[[#This Row],[Unit_Price]]*SALES[[#This Row],[Discount]]</f>
        <v>24.8324</v>
      </c>
      <c r="L211" s="46" t="str">
        <f>IF(SALES[Total_Amount]&gt;=1500,"High","Low")</f>
        <v>Low</v>
      </c>
      <c r="M211" s="46" t="str">
        <f t="shared" si="12"/>
        <v>Normal</v>
      </c>
      <c r="N211" s="46" t="str">
        <f t="shared" si="13"/>
        <v>Low Price</v>
      </c>
      <c r="O211" s="46" t="str">
        <f t="shared" si="14"/>
        <v>October</v>
      </c>
      <c r="P211" s="46">
        <f t="shared" si="15"/>
        <v>2023</v>
      </c>
      <c r="Q211" s="47" t="str">
        <f>_xlfn.CONCAT(SALES[[#This Row],[Sales_ID]]," [",SALES[[#This Row],[Quantity]],"]")</f>
        <v>SALE-209 [1]</v>
      </c>
    </row>
    <row r="212" spans="1:17" x14ac:dyDescent="0.3">
      <c r="A212" t="s">
        <v>1825</v>
      </c>
      <c r="B212" s="2">
        <v>45497</v>
      </c>
      <c r="C212" t="s">
        <v>1404</v>
      </c>
      <c r="D212" t="s">
        <v>1597</v>
      </c>
      <c r="E212" t="s">
        <v>1439</v>
      </c>
      <c r="F212">
        <v>1</v>
      </c>
      <c r="G212" s="3">
        <v>823.26</v>
      </c>
      <c r="H212" s="4">
        <v>0.27</v>
      </c>
      <c r="I212" t="s">
        <v>1131</v>
      </c>
      <c r="J212" s="3">
        <v>600.97979999999995</v>
      </c>
      <c r="K212" s="45">
        <f>SALES[[#This Row],[Quantity]]*SALES[[#This Row],[Unit_Price]]*SALES[[#This Row],[Discount]]</f>
        <v>222.28020000000001</v>
      </c>
      <c r="L212" s="46" t="str">
        <f>IF(SALES[Total_Amount]&gt;=1500,"High","Low")</f>
        <v>Low</v>
      </c>
      <c r="M212" s="46" t="str">
        <f t="shared" si="12"/>
        <v>Normal</v>
      </c>
      <c r="N212" s="46" t="str">
        <f t="shared" si="13"/>
        <v>Low Price</v>
      </c>
      <c r="O212" s="46" t="str">
        <f t="shared" si="14"/>
        <v>July</v>
      </c>
      <c r="P212" s="46">
        <f t="shared" si="15"/>
        <v>2024</v>
      </c>
      <c r="Q212" s="47" t="str">
        <f>_xlfn.CONCAT(SALES[[#This Row],[Sales_ID]]," [",SALES[[#This Row],[Quantity]],"]")</f>
        <v>SALE-210 [1]</v>
      </c>
    </row>
    <row r="213" spans="1:17" x14ac:dyDescent="0.3">
      <c r="A213" t="s">
        <v>1826</v>
      </c>
      <c r="B213" s="2">
        <v>45807</v>
      </c>
      <c r="C213" t="s">
        <v>1827</v>
      </c>
      <c r="D213" t="s">
        <v>1402</v>
      </c>
      <c r="E213" t="s">
        <v>1348</v>
      </c>
      <c r="F213">
        <v>3</v>
      </c>
      <c r="G213" s="3">
        <v>681.01</v>
      </c>
      <c r="H213" s="4">
        <v>0.27</v>
      </c>
      <c r="I213" t="s">
        <v>1131</v>
      </c>
      <c r="J213" s="3">
        <v>1491.4119000000001</v>
      </c>
      <c r="K213" s="45">
        <f>SALES[[#This Row],[Quantity]]*SALES[[#This Row],[Unit_Price]]*SALES[[#This Row],[Discount]]</f>
        <v>551.61810000000003</v>
      </c>
      <c r="L213" s="46" t="str">
        <f>IF(SALES[Total_Amount]&gt;=1500,"High","Low")</f>
        <v>Low</v>
      </c>
      <c r="M213" s="46" t="str">
        <f t="shared" si="12"/>
        <v>High</v>
      </c>
      <c r="N213" s="46" t="str">
        <f t="shared" si="13"/>
        <v>High Price</v>
      </c>
      <c r="O213" s="46" t="str">
        <f t="shared" si="14"/>
        <v>May</v>
      </c>
      <c r="P213" s="46">
        <f t="shared" si="15"/>
        <v>2025</v>
      </c>
      <c r="Q213" s="47" t="str">
        <f>_xlfn.CONCAT(SALES[[#This Row],[Sales_ID]]," [",SALES[[#This Row],[Quantity]],"]")</f>
        <v>SALE-211 [3]</v>
      </c>
    </row>
    <row r="214" spans="1:17" x14ac:dyDescent="0.3">
      <c r="A214" t="s">
        <v>1828</v>
      </c>
      <c r="B214" s="2">
        <v>45942</v>
      </c>
      <c r="C214" t="s">
        <v>1829</v>
      </c>
      <c r="D214" t="s">
        <v>1362</v>
      </c>
      <c r="E214" t="s">
        <v>1399</v>
      </c>
      <c r="F214">
        <v>4</v>
      </c>
      <c r="G214" s="3">
        <v>119.83</v>
      </c>
      <c r="H214" s="4">
        <v>0.13</v>
      </c>
      <c r="I214" t="s">
        <v>3957</v>
      </c>
      <c r="J214" s="3">
        <v>417.00839999999999</v>
      </c>
      <c r="K214" s="45">
        <f>SALES[[#This Row],[Quantity]]*SALES[[#This Row],[Unit_Price]]*SALES[[#This Row],[Discount]]</f>
        <v>62.311599999999999</v>
      </c>
      <c r="L214" s="46" t="str">
        <f>IF(SALES[Total_Amount]&gt;=1500,"High","Low")</f>
        <v>Low</v>
      </c>
      <c r="M214" s="46" t="str">
        <f t="shared" si="12"/>
        <v>Normal</v>
      </c>
      <c r="N214" s="46" t="str">
        <f t="shared" si="13"/>
        <v>Low Price</v>
      </c>
      <c r="O214" s="46" t="str">
        <f t="shared" si="14"/>
        <v>October</v>
      </c>
      <c r="P214" s="46">
        <f t="shared" si="15"/>
        <v>2025</v>
      </c>
      <c r="Q214" s="47" t="str">
        <f>_xlfn.CONCAT(SALES[[#This Row],[Sales_ID]]," [",SALES[[#This Row],[Quantity]],"]")</f>
        <v>SALE-212 [4]</v>
      </c>
    </row>
    <row r="215" spans="1:17" x14ac:dyDescent="0.3">
      <c r="A215" t="s">
        <v>1830</v>
      </c>
      <c r="B215" s="2">
        <v>45314</v>
      </c>
      <c r="C215" t="s">
        <v>1721</v>
      </c>
      <c r="D215" t="s">
        <v>1485</v>
      </c>
      <c r="E215" t="s">
        <v>1439</v>
      </c>
      <c r="F215">
        <v>1</v>
      </c>
      <c r="G215" s="3">
        <v>575.66</v>
      </c>
      <c r="H215" s="4">
        <v>0.03</v>
      </c>
      <c r="I215" t="s">
        <v>3958</v>
      </c>
      <c r="J215" s="3">
        <v>558.39019999999994</v>
      </c>
      <c r="K215" s="45">
        <f>SALES[[#This Row],[Quantity]]*SALES[[#This Row],[Unit_Price]]*SALES[[#This Row],[Discount]]</f>
        <v>17.2698</v>
      </c>
      <c r="L215" s="46" t="str">
        <f>IF(SALES[Total_Amount]&gt;=1500,"High","Low")</f>
        <v>Low</v>
      </c>
      <c r="M215" s="46" t="str">
        <f t="shared" si="12"/>
        <v>Normal</v>
      </c>
      <c r="N215" s="46" t="str">
        <f t="shared" si="13"/>
        <v>Low Price</v>
      </c>
      <c r="O215" s="46" t="str">
        <f t="shared" si="14"/>
        <v>January</v>
      </c>
      <c r="P215" s="46">
        <f t="shared" si="15"/>
        <v>2024</v>
      </c>
      <c r="Q215" s="47" t="str">
        <f>_xlfn.CONCAT(SALES[[#This Row],[Sales_ID]]," [",SALES[[#This Row],[Quantity]],"]")</f>
        <v>SALE-213 [1]</v>
      </c>
    </row>
    <row r="216" spans="1:17" x14ac:dyDescent="0.3">
      <c r="A216" t="s">
        <v>1831</v>
      </c>
      <c r="B216" s="2">
        <v>45943</v>
      </c>
      <c r="C216" t="s">
        <v>1832</v>
      </c>
      <c r="D216" t="s">
        <v>1673</v>
      </c>
      <c r="E216" t="s">
        <v>1388</v>
      </c>
      <c r="F216">
        <v>1</v>
      </c>
      <c r="G216" s="3">
        <v>775.84</v>
      </c>
      <c r="H216" s="4">
        <v>0.26</v>
      </c>
      <c r="I216" t="s">
        <v>3957</v>
      </c>
      <c r="J216" s="3">
        <v>574.12160000000006</v>
      </c>
      <c r="K216" s="45">
        <f>SALES[[#This Row],[Quantity]]*SALES[[#This Row],[Unit_Price]]*SALES[[#This Row],[Discount]]</f>
        <v>201.7184</v>
      </c>
      <c r="L216" s="46" t="str">
        <f>IF(SALES[Total_Amount]&gt;=1500,"High","Low")</f>
        <v>Low</v>
      </c>
      <c r="M216" s="46" t="str">
        <f t="shared" si="12"/>
        <v>Normal</v>
      </c>
      <c r="N216" s="46" t="str">
        <f t="shared" si="13"/>
        <v>Low Price</v>
      </c>
      <c r="O216" s="46" t="str">
        <f t="shared" si="14"/>
        <v>October</v>
      </c>
      <c r="P216" s="46">
        <f t="shared" si="15"/>
        <v>2025</v>
      </c>
      <c r="Q216" s="47" t="str">
        <f>_xlfn.CONCAT(SALES[[#This Row],[Sales_ID]]," [",SALES[[#This Row],[Quantity]],"]")</f>
        <v>SALE-214 [1]</v>
      </c>
    </row>
    <row r="217" spans="1:17" x14ac:dyDescent="0.3">
      <c r="A217" t="s">
        <v>1833</v>
      </c>
      <c r="B217" s="2">
        <v>45356</v>
      </c>
      <c r="C217" t="s">
        <v>1386</v>
      </c>
      <c r="D217" t="s">
        <v>1654</v>
      </c>
      <c r="E217" t="s">
        <v>1395</v>
      </c>
      <c r="F217">
        <v>3</v>
      </c>
      <c r="G217" s="3">
        <v>318.43</v>
      </c>
      <c r="H217" s="4">
        <v>0.05</v>
      </c>
      <c r="I217" t="s">
        <v>3957</v>
      </c>
      <c r="J217" s="3">
        <v>907.52549999999997</v>
      </c>
      <c r="K217" s="45">
        <f>SALES[[#This Row],[Quantity]]*SALES[[#This Row],[Unit_Price]]*SALES[[#This Row],[Discount]]</f>
        <v>47.764499999999998</v>
      </c>
      <c r="L217" s="46" t="str">
        <f>IF(SALES[Total_Amount]&gt;=1500,"High","Low")</f>
        <v>Low</v>
      </c>
      <c r="M217" s="46" t="str">
        <f t="shared" si="12"/>
        <v>Normal</v>
      </c>
      <c r="N217" s="46" t="str">
        <f t="shared" si="13"/>
        <v>Low Price</v>
      </c>
      <c r="O217" s="46" t="str">
        <f t="shared" si="14"/>
        <v>March</v>
      </c>
      <c r="P217" s="46">
        <f t="shared" si="15"/>
        <v>2024</v>
      </c>
      <c r="Q217" s="47" t="str">
        <f>_xlfn.CONCAT(SALES[[#This Row],[Sales_ID]]," [",SALES[[#This Row],[Quantity]],"]")</f>
        <v>SALE-215 [3]</v>
      </c>
    </row>
    <row r="218" spans="1:17" x14ac:dyDescent="0.3">
      <c r="A218" t="s">
        <v>1834</v>
      </c>
      <c r="B218" s="2">
        <v>45854</v>
      </c>
      <c r="C218" t="s">
        <v>1835</v>
      </c>
      <c r="D218" t="s">
        <v>1411</v>
      </c>
      <c r="E218" t="s">
        <v>1348</v>
      </c>
      <c r="F218">
        <v>3</v>
      </c>
      <c r="G218" s="3">
        <v>141.6</v>
      </c>
      <c r="H218" s="4">
        <v>0.08</v>
      </c>
      <c r="I218" t="s">
        <v>1131</v>
      </c>
      <c r="J218" s="3">
        <v>390.81599999999997</v>
      </c>
      <c r="K218" s="45">
        <f>SALES[[#This Row],[Quantity]]*SALES[[#This Row],[Unit_Price]]*SALES[[#This Row],[Discount]]</f>
        <v>33.983999999999995</v>
      </c>
      <c r="L218" s="46" t="str">
        <f>IF(SALES[Total_Amount]&gt;=1500,"High","Low")</f>
        <v>Low</v>
      </c>
      <c r="M218" s="46" t="str">
        <f t="shared" si="12"/>
        <v>Normal</v>
      </c>
      <c r="N218" s="46" t="str">
        <f t="shared" si="13"/>
        <v>Low Price</v>
      </c>
      <c r="O218" s="46" t="str">
        <f t="shared" si="14"/>
        <v>July</v>
      </c>
      <c r="P218" s="46">
        <f t="shared" si="15"/>
        <v>2025</v>
      </c>
      <c r="Q218" s="47" t="str">
        <f>_xlfn.CONCAT(SALES[[#This Row],[Sales_ID]]," [",SALES[[#This Row],[Quantity]],"]")</f>
        <v>SALE-216 [3]</v>
      </c>
    </row>
    <row r="219" spans="1:17" x14ac:dyDescent="0.3">
      <c r="A219" t="s">
        <v>1836</v>
      </c>
      <c r="B219" s="2">
        <v>45219</v>
      </c>
      <c r="C219" t="s">
        <v>1837</v>
      </c>
      <c r="D219" t="s">
        <v>1358</v>
      </c>
      <c r="E219" t="s">
        <v>1399</v>
      </c>
      <c r="F219">
        <v>1</v>
      </c>
      <c r="G219" s="3">
        <v>332.82</v>
      </c>
      <c r="H219" s="4">
        <v>0.14000000000000001</v>
      </c>
      <c r="I219" t="s">
        <v>3958</v>
      </c>
      <c r="J219" s="3">
        <v>286.22519999999997</v>
      </c>
      <c r="K219" s="45">
        <f>SALES[[#This Row],[Quantity]]*SALES[[#This Row],[Unit_Price]]*SALES[[#This Row],[Discount]]</f>
        <v>46.594800000000006</v>
      </c>
      <c r="L219" s="46" t="str">
        <f>IF(SALES[Total_Amount]&gt;=1500,"High","Low")</f>
        <v>Low</v>
      </c>
      <c r="M219" s="46" t="str">
        <f t="shared" si="12"/>
        <v>Normal</v>
      </c>
      <c r="N219" s="46" t="str">
        <f t="shared" si="13"/>
        <v>Low Price</v>
      </c>
      <c r="O219" s="46" t="str">
        <f t="shared" si="14"/>
        <v>October</v>
      </c>
      <c r="P219" s="46">
        <f t="shared" si="15"/>
        <v>2023</v>
      </c>
      <c r="Q219" s="47" t="str">
        <f>_xlfn.CONCAT(SALES[[#This Row],[Sales_ID]]," [",SALES[[#This Row],[Quantity]],"]")</f>
        <v>SALE-217 [1]</v>
      </c>
    </row>
    <row r="220" spans="1:17" x14ac:dyDescent="0.3">
      <c r="A220" t="s">
        <v>1838</v>
      </c>
      <c r="B220" s="2">
        <v>45447</v>
      </c>
      <c r="C220" t="s">
        <v>1839</v>
      </c>
      <c r="D220" t="s">
        <v>1411</v>
      </c>
      <c r="E220" t="s">
        <v>1381</v>
      </c>
      <c r="F220">
        <v>4</v>
      </c>
      <c r="G220" s="3">
        <v>640.97</v>
      </c>
      <c r="H220" s="4">
        <v>0.11</v>
      </c>
      <c r="I220" t="s">
        <v>1131</v>
      </c>
      <c r="J220" s="3">
        <v>2281.8532</v>
      </c>
      <c r="K220" s="45">
        <f>SALES[[#This Row],[Quantity]]*SALES[[#This Row],[Unit_Price]]*SALES[[#This Row],[Discount]]</f>
        <v>282.02680000000004</v>
      </c>
      <c r="L220" s="46" t="str">
        <f>IF(SALES[Total_Amount]&gt;=1500,"High","Low")</f>
        <v>High</v>
      </c>
      <c r="M220" s="46" t="str">
        <f t="shared" si="12"/>
        <v>Premium</v>
      </c>
      <c r="N220" s="46" t="str">
        <f t="shared" si="13"/>
        <v>Low Price</v>
      </c>
      <c r="O220" s="46" t="str">
        <f t="shared" si="14"/>
        <v>June</v>
      </c>
      <c r="P220" s="46">
        <f t="shared" si="15"/>
        <v>2024</v>
      </c>
      <c r="Q220" s="47" t="str">
        <f>_xlfn.CONCAT(SALES[[#This Row],[Sales_ID]]," [",SALES[[#This Row],[Quantity]],"]")</f>
        <v>SALE-218 [4]</v>
      </c>
    </row>
    <row r="221" spans="1:17" x14ac:dyDescent="0.3">
      <c r="A221" t="s">
        <v>1840</v>
      </c>
      <c r="B221" s="2">
        <v>45225</v>
      </c>
      <c r="C221" t="s">
        <v>1480</v>
      </c>
      <c r="D221" t="s">
        <v>1631</v>
      </c>
      <c r="E221" t="s">
        <v>1391</v>
      </c>
      <c r="F221">
        <v>4</v>
      </c>
      <c r="G221" s="3">
        <v>75.37</v>
      </c>
      <c r="H221" s="4">
        <v>0.02</v>
      </c>
      <c r="I221" t="s">
        <v>1131</v>
      </c>
      <c r="J221" s="3">
        <v>295.4504</v>
      </c>
      <c r="K221" s="45">
        <f>SALES[[#This Row],[Quantity]]*SALES[[#This Row],[Unit_Price]]*SALES[[#This Row],[Discount]]</f>
        <v>6.0296000000000003</v>
      </c>
      <c r="L221" s="46" t="str">
        <f>IF(SALES[Total_Amount]&gt;=1500,"High","Low")</f>
        <v>Low</v>
      </c>
      <c r="M221" s="46" t="str">
        <f t="shared" si="12"/>
        <v>Normal</v>
      </c>
      <c r="N221" s="46" t="str">
        <f t="shared" si="13"/>
        <v>Low Price</v>
      </c>
      <c r="O221" s="46" t="str">
        <f t="shared" si="14"/>
        <v>October</v>
      </c>
      <c r="P221" s="46">
        <f t="shared" si="15"/>
        <v>2023</v>
      </c>
      <c r="Q221" s="47" t="str">
        <f>_xlfn.CONCAT(SALES[[#This Row],[Sales_ID]]," [",SALES[[#This Row],[Quantity]],"]")</f>
        <v>SALE-219 [4]</v>
      </c>
    </row>
    <row r="222" spans="1:17" x14ac:dyDescent="0.3">
      <c r="A222" t="s">
        <v>1841</v>
      </c>
      <c r="B222" s="2">
        <v>45754</v>
      </c>
      <c r="C222" t="s">
        <v>1842</v>
      </c>
      <c r="D222" t="s">
        <v>1457</v>
      </c>
      <c r="E222" t="s">
        <v>1415</v>
      </c>
      <c r="F222">
        <v>3</v>
      </c>
      <c r="G222" s="3">
        <v>434.55</v>
      </c>
      <c r="H222" s="4">
        <v>0.08</v>
      </c>
      <c r="I222" t="s">
        <v>1131</v>
      </c>
      <c r="J222" s="3">
        <v>1199.3579999999999</v>
      </c>
      <c r="K222" s="45">
        <f>SALES[[#This Row],[Quantity]]*SALES[[#This Row],[Unit_Price]]*SALES[[#This Row],[Discount]]</f>
        <v>104.29200000000002</v>
      </c>
      <c r="L222" s="46" t="str">
        <f>IF(SALES[Total_Amount]&gt;=1500,"High","Low")</f>
        <v>Low</v>
      </c>
      <c r="M222" s="46" t="str">
        <f t="shared" si="12"/>
        <v>High</v>
      </c>
      <c r="N222" s="46" t="str">
        <f t="shared" si="13"/>
        <v>Low Price</v>
      </c>
      <c r="O222" s="46" t="str">
        <f t="shared" si="14"/>
        <v>April</v>
      </c>
      <c r="P222" s="46">
        <f t="shared" si="15"/>
        <v>2025</v>
      </c>
      <c r="Q222" s="47" t="str">
        <f>_xlfn.CONCAT(SALES[[#This Row],[Sales_ID]]," [",SALES[[#This Row],[Quantity]],"]")</f>
        <v>SALE-220 [3]</v>
      </c>
    </row>
    <row r="223" spans="1:17" x14ac:dyDescent="0.3">
      <c r="A223" t="s">
        <v>1843</v>
      </c>
      <c r="B223" s="2">
        <v>45729</v>
      </c>
      <c r="C223" t="s">
        <v>1844</v>
      </c>
      <c r="D223" t="s">
        <v>1470</v>
      </c>
      <c r="E223" t="s">
        <v>1377</v>
      </c>
      <c r="F223">
        <v>4</v>
      </c>
      <c r="G223" s="3">
        <v>652.28</v>
      </c>
      <c r="H223" s="4">
        <v>0.15</v>
      </c>
      <c r="I223" t="s">
        <v>3957</v>
      </c>
      <c r="J223" s="3">
        <v>2217.752</v>
      </c>
      <c r="K223" s="45">
        <f>SALES[[#This Row],[Quantity]]*SALES[[#This Row],[Unit_Price]]*SALES[[#This Row],[Discount]]</f>
        <v>391.36799999999999</v>
      </c>
      <c r="L223" s="46" t="str">
        <f>IF(SALES[Total_Amount]&gt;=1500,"High","Low")</f>
        <v>High</v>
      </c>
      <c r="M223" s="46" t="str">
        <f t="shared" si="12"/>
        <v>Premium</v>
      </c>
      <c r="N223" s="46" t="str">
        <f t="shared" si="13"/>
        <v>Low Price</v>
      </c>
      <c r="O223" s="46" t="str">
        <f t="shared" si="14"/>
        <v>March</v>
      </c>
      <c r="P223" s="46">
        <f t="shared" si="15"/>
        <v>2025</v>
      </c>
      <c r="Q223" s="47" t="str">
        <f>_xlfn.CONCAT(SALES[[#This Row],[Sales_ID]]," [",SALES[[#This Row],[Quantity]],"]")</f>
        <v>SALE-221 [4]</v>
      </c>
    </row>
    <row r="224" spans="1:17" x14ac:dyDescent="0.3">
      <c r="A224" t="s">
        <v>1845</v>
      </c>
      <c r="B224" s="2">
        <v>45480</v>
      </c>
      <c r="C224" t="s">
        <v>1531</v>
      </c>
      <c r="D224" t="s">
        <v>1351</v>
      </c>
      <c r="E224" t="s">
        <v>1344</v>
      </c>
      <c r="F224">
        <v>3</v>
      </c>
      <c r="G224" s="3">
        <v>207.8</v>
      </c>
      <c r="H224" s="4">
        <v>0.15</v>
      </c>
      <c r="I224" t="s">
        <v>3957</v>
      </c>
      <c r="J224" s="3">
        <v>529.8900000000001</v>
      </c>
      <c r="K224" s="45">
        <f>SALES[[#This Row],[Quantity]]*SALES[[#This Row],[Unit_Price]]*SALES[[#This Row],[Discount]]</f>
        <v>93.51</v>
      </c>
      <c r="L224" s="46" t="str">
        <f>IF(SALES[Total_Amount]&gt;=1500,"High","Low")</f>
        <v>Low</v>
      </c>
      <c r="M224" s="46" t="str">
        <f t="shared" si="12"/>
        <v>Normal</v>
      </c>
      <c r="N224" s="46" t="str">
        <f t="shared" si="13"/>
        <v>Low Price</v>
      </c>
      <c r="O224" s="46" t="str">
        <f t="shared" si="14"/>
        <v>July</v>
      </c>
      <c r="P224" s="46">
        <f t="shared" si="15"/>
        <v>2024</v>
      </c>
      <c r="Q224" s="47" t="str">
        <f>_xlfn.CONCAT(SALES[[#This Row],[Sales_ID]]," [",SALES[[#This Row],[Quantity]],"]")</f>
        <v>SALE-222 [3]</v>
      </c>
    </row>
    <row r="225" spans="1:17" x14ac:dyDescent="0.3">
      <c r="A225" t="s">
        <v>1846</v>
      </c>
      <c r="B225" s="2">
        <v>45361</v>
      </c>
      <c r="C225" t="s">
        <v>1847</v>
      </c>
      <c r="D225" t="s">
        <v>1848</v>
      </c>
      <c r="E225" t="s">
        <v>1391</v>
      </c>
      <c r="F225">
        <v>4</v>
      </c>
      <c r="G225" s="3">
        <v>385.5</v>
      </c>
      <c r="H225" s="4">
        <v>0.03</v>
      </c>
      <c r="I225" t="s">
        <v>3958</v>
      </c>
      <c r="J225" s="3">
        <v>1495.74</v>
      </c>
      <c r="K225" s="45">
        <f>SALES[[#This Row],[Quantity]]*SALES[[#This Row],[Unit_Price]]*SALES[[#This Row],[Discount]]</f>
        <v>46.26</v>
      </c>
      <c r="L225" s="46" t="str">
        <f>IF(SALES[Total_Amount]&gt;=1500,"High","Low")</f>
        <v>Low</v>
      </c>
      <c r="M225" s="46" t="str">
        <f t="shared" si="12"/>
        <v>High</v>
      </c>
      <c r="N225" s="46" t="str">
        <f t="shared" si="13"/>
        <v>Low Price</v>
      </c>
      <c r="O225" s="46" t="str">
        <f t="shared" si="14"/>
        <v>March</v>
      </c>
      <c r="P225" s="46">
        <f t="shared" si="15"/>
        <v>2024</v>
      </c>
      <c r="Q225" s="47" t="str">
        <f>_xlfn.CONCAT(SALES[[#This Row],[Sales_ID]]," [",SALES[[#This Row],[Quantity]],"]")</f>
        <v>SALE-223 [4]</v>
      </c>
    </row>
    <row r="226" spans="1:17" x14ac:dyDescent="0.3">
      <c r="A226" t="s">
        <v>1849</v>
      </c>
      <c r="B226" s="2">
        <v>45915</v>
      </c>
      <c r="C226" t="s">
        <v>1850</v>
      </c>
      <c r="D226" t="s">
        <v>1398</v>
      </c>
      <c r="E226" t="s">
        <v>1426</v>
      </c>
      <c r="F226">
        <v>3</v>
      </c>
      <c r="G226" s="3">
        <v>548.19000000000005</v>
      </c>
      <c r="H226" s="4">
        <v>0.12</v>
      </c>
      <c r="I226" t="s">
        <v>3957</v>
      </c>
      <c r="J226" s="3">
        <v>1447.2216000000001</v>
      </c>
      <c r="K226" s="45">
        <f>SALES[[#This Row],[Quantity]]*SALES[[#This Row],[Unit_Price]]*SALES[[#This Row],[Discount]]</f>
        <v>197.34840000000003</v>
      </c>
      <c r="L226" s="46" t="str">
        <f>IF(SALES[Total_Amount]&gt;=1500,"High","Low")</f>
        <v>Low</v>
      </c>
      <c r="M226" s="46" t="str">
        <f t="shared" si="12"/>
        <v>High</v>
      </c>
      <c r="N226" s="46" t="str">
        <f t="shared" si="13"/>
        <v>Low Price</v>
      </c>
      <c r="O226" s="46" t="str">
        <f t="shared" si="14"/>
        <v>September</v>
      </c>
      <c r="P226" s="46">
        <f t="shared" si="15"/>
        <v>2025</v>
      </c>
      <c r="Q226" s="47" t="str">
        <f>_xlfn.CONCAT(SALES[[#This Row],[Sales_ID]]," [",SALES[[#This Row],[Quantity]],"]")</f>
        <v>SALE-224 [3]</v>
      </c>
    </row>
    <row r="227" spans="1:17" x14ac:dyDescent="0.3">
      <c r="A227" t="s">
        <v>1851</v>
      </c>
      <c r="B227" s="2">
        <v>45607</v>
      </c>
      <c r="C227" t="s">
        <v>1852</v>
      </c>
      <c r="D227" t="s">
        <v>1734</v>
      </c>
      <c r="E227" t="s">
        <v>1395</v>
      </c>
      <c r="F227">
        <v>3</v>
      </c>
      <c r="G227" s="3">
        <v>927.6</v>
      </c>
      <c r="H227" s="4">
        <v>0.09</v>
      </c>
      <c r="I227" t="s">
        <v>3957</v>
      </c>
      <c r="J227" s="3">
        <v>2532.348</v>
      </c>
      <c r="K227" s="45">
        <f>SALES[[#This Row],[Quantity]]*SALES[[#This Row],[Unit_Price]]*SALES[[#This Row],[Discount]]</f>
        <v>250.452</v>
      </c>
      <c r="L227" s="46" t="str">
        <f>IF(SALES[Total_Amount]&gt;=1500,"High","Low")</f>
        <v>High</v>
      </c>
      <c r="M227" s="46" t="str">
        <f t="shared" si="12"/>
        <v>Premium</v>
      </c>
      <c r="N227" s="46" t="str">
        <f t="shared" si="13"/>
        <v>Low Price</v>
      </c>
      <c r="O227" s="46" t="str">
        <f t="shared" si="14"/>
        <v>November</v>
      </c>
      <c r="P227" s="46">
        <f t="shared" si="15"/>
        <v>2024</v>
      </c>
      <c r="Q227" s="47" t="str">
        <f>_xlfn.CONCAT(SALES[[#This Row],[Sales_ID]]," [",SALES[[#This Row],[Quantity]],"]")</f>
        <v>SALE-225 [3]</v>
      </c>
    </row>
    <row r="228" spans="1:17" x14ac:dyDescent="0.3">
      <c r="A228" t="s">
        <v>1853</v>
      </c>
      <c r="B228" s="2">
        <v>45666</v>
      </c>
      <c r="C228" t="s">
        <v>1837</v>
      </c>
      <c r="D228" t="s">
        <v>1848</v>
      </c>
      <c r="E228" t="s">
        <v>1340</v>
      </c>
      <c r="F228">
        <v>4</v>
      </c>
      <c r="G228" s="3">
        <v>585.04</v>
      </c>
      <c r="H228" s="4">
        <v>0.22</v>
      </c>
      <c r="I228" t="s">
        <v>3958</v>
      </c>
      <c r="J228" s="3">
        <v>1825.3248000000001</v>
      </c>
      <c r="K228" s="45">
        <f>SALES[[#This Row],[Quantity]]*SALES[[#This Row],[Unit_Price]]*SALES[[#This Row],[Discount]]</f>
        <v>514.83519999999999</v>
      </c>
      <c r="L228" s="46" t="str">
        <f>IF(SALES[Total_Amount]&gt;=1500,"High","Low")</f>
        <v>High</v>
      </c>
      <c r="M228" s="46" t="str">
        <f t="shared" si="12"/>
        <v>High</v>
      </c>
      <c r="N228" s="46" t="str">
        <f t="shared" si="13"/>
        <v>High Price</v>
      </c>
      <c r="O228" s="46" t="str">
        <f t="shared" si="14"/>
        <v>January</v>
      </c>
      <c r="P228" s="46">
        <f t="shared" si="15"/>
        <v>2025</v>
      </c>
      <c r="Q228" s="47" t="str">
        <f>_xlfn.CONCAT(SALES[[#This Row],[Sales_ID]]," [",SALES[[#This Row],[Quantity]],"]")</f>
        <v>SALE-226 [4]</v>
      </c>
    </row>
    <row r="229" spans="1:17" x14ac:dyDescent="0.3">
      <c r="A229" t="s">
        <v>1854</v>
      </c>
      <c r="B229" s="2">
        <v>45406</v>
      </c>
      <c r="C229" t="s">
        <v>1764</v>
      </c>
      <c r="D229" t="s">
        <v>1380</v>
      </c>
      <c r="E229" t="s">
        <v>1439</v>
      </c>
      <c r="F229">
        <v>2</v>
      </c>
      <c r="G229" s="3">
        <v>999.89</v>
      </c>
      <c r="H229" s="4">
        <v>0.09</v>
      </c>
      <c r="I229" t="s">
        <v>3957</v>
      </c>
      <c r="J229" s="3">
        <v>1819.7998</v>
      </c>
      <c r="K229" s="45">
        <f>SALES[[#This Row],[Quantity]]*SALES[[#This Row],[Unit_Price]]*SALES[[#This Row],[Discount]]</f>
        <v>179.9802</v>
      </c>
      <c r="L229" s="46" t="str">
        <f>IF(SALES[Total_Amount]&gt;=1500,"High","Low")</f>
        <v>High</v>
      </c>
      <c r="M229" s="46" t="str">
        <f t="shared" si="12"/>
        <v>High</v>
      </c>
      <c r="N229" s="46" t="str">
        <f t="shared" si="13"/>
        <v>Low Price</v>
      </c>
      <c r="O229" s="46" t="str">
        <f t="shared" si="14"/>
        <v>April</v>
      </c>
      <c r="P229" s="46">
        <f t="shared" si="15"/>
        <v>2024</v>
      </c>
      <c r="Q229" s="47" t="str">
        <f>_xlfn.CONCAT(SALES[[#This Row],[Sales_ID]]," [",SALES[[#This Row],[Quantity]],"]")</f>
        <v>SALE-227 [2]</v>
      </c>
    </row>
    <row r="230" spans="1:17" x14ac:dyDescent="0.3">
      <c r="A230" t="s">
        <v>1855</v>
      </c>
      <c r="B230" s="2">
        <v>45284</v>
      </c>
      <c r="C230" t="s">
        <v>1856</v>
      </c>
      <c r="D230" t="s">
        <v>1449</v>
      </c>
      <c r="E230" t="s">
        <v>1340</v>
      </c>
      <c r="F230">
        <v>2</v>
      </c>
      <c r="G230" s="3">
        <v>848.98</v>
      </c>
      <c r="H230" s="4">
        <v>0.04</v>
      </c>
      <c r="I230" t="s">
        <v>3958</v>
      </c>
      <c r="J230" s="3">
        <v>1630.0416</v>
      </c>
      <c r="K230" s="45">
        <f>SALES[[#This Row],[Quantity]]*SALES[[#This Row],[Unit_Price]]*SALES[[#This Row],[Discount]]</f>
        <v>67.918400000000005</v>
      </c>
      <c r="L230" s="46" t="str">
        <f>IF(SALES[Total_Amount]&gt;=1500,"High","Low")</f>
        <v>High</v>
      </c>
      <c r="M230" s="46" t="str">
        <f t="shared" si="12"/>
        <v>High</v>
      </c>
      <c r="N230" s="46" t="str">
        <f t="shared" si="13"/>
        <v>Low Price</v>
      </c>
      <c r="O230" s="46" t="str">
        <f t="shared" si="14"/>
        <v>December</v>
      </c>
      <c r="P230" s="46">
        <f t="shared" si="15"/>
        <v>2023</v>
      </c>
      <c r="Q230" s="47" t="str">
        <f>_xlfn.CONCAT(SALES[[#This Row],[Sales_ID]]," [",SALES[[#This Row],[Quantity]],"]")</f>
        <v>SALE-228 [2]</v>
      </c>
    </row>
    <row r="231" spans="1:17" x14ac:dyDescent="0.3">
      <c r="A231" t="s">
        <v>1857</v>
      </c>
      <c r="B231" s="2">
        <v>45348</v>
      </c>
      <c r="C231" t="s">
        <v>1498</v>
      </c>
      <c r="D231" t="s">
        <v>1407</v>
      </c>
      <c r="E231" t="s">
        <v>1377</v>
      </c>
      <c r="F231">
        <v>3</v>
      </c>
      <c r="G231" s="3">
        <v>769.56</v>
      </c>
      <c r="H231" s="4">
        <v>0.08</v>
      </c>
      <c r="I231" t="s">
        <v>3957</v>
      </c>
      <c r="J231" s="3">
        <v>2123.9856</v>
      </c>
      <c r="K231" s="45">
        <f>SALES[[#This Row],[Quantity]]*SALES[[#This Row],[Unit_Price]]*SALES[[#This Row],[Discount]]</f>
        <v>184.6944</v>
      </c>
      <c r="L231" s="46" t="str">
        <f>IF(SALES[Total_Amount]&gt;=1500,"High","Low")</f>
        <v>High</v>
      </c>
      <c r="M231" s="46" t="str">
        <f t="shared" si="12"/>
        <v>Premium</v>
      </c>
      <c r="N231" s="46" t="str">
        <f t="shared" si="13"/>
        <v>Low Price</v>
      </c>
      <c r="O231" s="46" t="str">
        <f t="shared" si="14"/>
        <v>February</v>
      </c>
      <c r="P231" s="46">
        <f t="shared" si="15"/>
        <v>2024</v>
      </c>
      <c r="Q231" s="47" t="str">
        <f>_xlfn.CONCAT(SALES[[#This Row],[Sales_ID]]," [",SALES[[#This Row],[Quantity]],"]")</f>
        <v>SALE-229 [3]</v>
      </c>
    </row>
    <row r="232" spans="1:17" x14ac:dyDescent="0.3">
      <c r="A232" t="s">
        <v>1858</v>
      </c>
      <c r="B232" s="2">
        <v>45676</v>
      </c>
      <c r="C232" t="s">
        <v>1859</v>
      </c>
      <c r="D232" t="s">
        <v>1673</v>
      </c>
      <c r="E232" t="s">
        <v>1408</v>
      </c>
      <c r="F232">
        <v>3</v>
      </c>
      <c r="G232" s="3">
        <v>449.88</v>
      </c>
      <c r="H232" s="4">
        <v>0.1</v>
      </c>
      <c r="I232" t="s">
        <v>3958</v>
      </c>
      <c r="J232" s="3">
        <v>1214.6759999999999</v>
      </c>
      <c r="K232" s="45">
        <f>SALES[[#This Row],[Quantity]]*SALES[[#This Row],[Unit_Price]]*SALES[[#This Row],[Discount]]</f>
        <v>134.964</v>
      </c>
      <c r="L232" s="46" t="str">
        <f>IF(SALES[Total_Amount]&gt;=1500,"High","Low")</f>
        <v>Low</v>
      </c>
      <c r="M232" s="46" t="str">
        <f t="shared" si="12"/>
        <v>High</v>
      </c>
      <c r="N232" s="46" t="str">
        <f t="shared" si="13"/>
        <v>Low Price</v>
      </c>
      <c r="O232" s="46" t="str">
        <f t="shared" si="14"/>
        <v>January</v>
      </c>
      <c r="P232" s="46">
        <f t="shared" si="15"/>
        <v>2025</v>
      </c>
      <c r="Q232" s="47" t="str">
        <f>_xlfn.CONCAT(SALES[[#This Row],[Sales_ID]]," [",SALES[[#This Row],[Quantity]],"]")</f>
        <v>SALE-230 [3]</v>
      </c>
    </row>
    <row r="233" spans="1:17" x14ac:dyDescent="0.3">
      <c r="A233" t="s">
        <v>1860</v>
      </c>
      <c r="B233" s="2">
        <v>45863</v>
      </c>
      <c r="C233" t="s">
        <v>1861</v>
      </c>
      <c r="D233" t="s">
        <v>1418</v>
      </c>
      <c r="E233" t="s">
        <v>1446</v>
      </c>
      <c r="F233">
        <v>4</v>
      </c>
      <c r="G233" s="3">
        <v>383.74</v>
      </c>
      <c r="H233" s="4">
        <v>0.01</v>
      </c>
      <c r="I233" t="s">
        <v>3957</v>
      </c>
      <c r="J233" s="3">
        <v>1519.6104</v>
      </c>
      <c r="K233" s="45">
        <f>SALES[[#This Row],[Quantity]]*SALES[[#This Row],[Unit_Price]]*SALES[[#This Row],[Discount]]</f>
        <v>15.349600000000001</v>
      </c>
      <c r="L233" s="46" t="str">
        <f>IF(SALES[Total_Amount]&gt;=1500,"High","Low")</f>
        <v>High</v>
      </c>
      <c r="M233" s="46" t="str">
        <f t="shared" si="12"/>
        <v>High</v>
      </c>
      <c r="N233" s="46" t="str">
        <f t="shared" si="13"/>
        <v>Low Price</v>
      </c>
      <c r="O233" s="46" t="str">
        <f t="shared" si="14"/>
        <v>July</v>
      </c>
      <c r="P233" s="46">
        <f t="shared" si="15"/>
        <v>2025</v>
      </c>
      <c r="Q233" s="47" t="str">
        <f>_xlfn.CONCAT(SALES[[#This Row],[Sales_ID]]," [",SALES[[#This Row],[Quantity]],"]")</f>
        <v>SALE-231 [4]</v>
      </c>
    </row>
    <row r="234" spans="1:17" x14ac:dyDescent="0.3">
      <c r="A234" t="s">
        <v>1862</v>
      </c>
      <c r="B234" s="2">
        <v>45409</v>
      </c>
      <c r="C234" t="s">
        <v>1437</v>
      </c>
      <c r="D234" t="s">
        <v>1863</v>
      </c>
      <c r="E234" t="s">
        <v>1419</v>
      </c>
      <c r="F234">
        <v>4</v>
      </c>
      <c r="G234" s="3">
        <v>794.97</v>
      </c>
      <c r="H234" s="4">
        <v>0.24</v>
      </c>
      <c r="I234" t="s">
        <v>3958</v>
      </c>
      <c r="J234" s="3">
        <v>2416.7087999999999</v>
      </c>
      <c r="K234" s="45">
        <f>SALES[[#This Row],[Quantity]]*SALES[[#This Row],[Unit_Price]]*SALES[[#This Row],[Discount]]</f>
        <v>763.1712</v>
      </c>
      <c r="L234" s="46" t="str">
        <f>IF(SALES[Total_Amount]&gt;=1500,"High","Low")</f>
        <v>High</v>
      </c>
      <c r="M234" s="46" t="str">
        <f t="shared" si="12"/>
        <v>Premium</v>
      </c>
      <c r="N234" s="46" t="str">
        <f t="shared" si="13"/>
        <v>High Price</v>
      </c>
      <c r="O234" s="46" t="str">
        <f t="shared" si="14"/>
        <v>April</v>
      </c>
      <c r="P234" s="46">
        <f t="shared" si="15"/>
        <v>2024</v>
      </c>
      <c r="Q234" s="47" t="str">
        <f>_xlfn.CONCAT(SALES[[#This Row],[Sales_ID]]," [",SALES[[#This Row],[Quantity]],"]")</f>
        <v>SALE-232 [4]</v>
      </c>
    </row>
    <row r="235" spans="1:17" x14ac:dyDescent="0.3">
      <c r="A235" t="s">
        <v>1864</v>
      </c>
      <c r="B235" s="2">
        <v>45880</v>
      </c>
      <c r="C235" t="s">
        <v>1585</v>
      </c>
      <c r="D235" t="s">
        <v>1454</v>
      </c>
      <c r="E235" t="s">
        <v>1355</v>
      </c>
      <c r="F235">
        <v>1</v>
      </c>
      <c r="G235" s="3">
        <v>989.63</v>
      </c>
      <c r="H235" s="4">
        <v>0.05</v>
      </c>
      <c r="I235" t="s">
        <v>3958</v>
      </c>
      <c r="J235" s="3">
        <v>940.1484999999999</v>
      </c>
      <c r="K235" s="45">
        <f>SALES[[#This Row],[Quantity]]*SALES[[#This Row],[Unit_Price]]*SALES[[#This Row],[Discount]]</f>
        <v>49.481500000000004</v>
      </c>
      <c r="L235" s="46" t="str">
        <f>IF(SALES[Total_Amount]&gt;=1500,"High","Low")</f>
        <v>Low</v>
      </c>
      <c r="M235" s="46" t="str">
        <f t="shared" si="12"/>
        <v>Normal</v>
      </c>
      <c r="N235" s="46" t="str">
        <f t="shared" si="13"/>
        <v>Low Price</v>
      </c>
      <c r="O235" s="46" t="str">
        <f t="shared" si="14"/>
        <v>August</v>
      </c>
      <c r="P235" s="46">
        <f t="shared" si="15"/>
        <v>2025</v>
      </c>
      <c r="Q235" s="47" t="str">
        <f>_xlfn.CONCAT(SALES[[#This Row],[Sales_ID]]," [",SALES[[#This Row],[Quantity]],"]")</f>
        <v>SALE-233 [1]</v>
      </c>
    </row>
    <row r="236" spans="1:17" x14ac:dyDescent="0.3">
      <c r="A236" t="s">
        <v>1865</v>
      </c>
      <c r="B236" s="2">
        <v>45731</v>
      </c>
      <c r="C236" t="s">
        <v>1475</v>
      </c>
      <c r="D236" t="s">
        <v>1605</v>
      </c>
      <c r="E236" t="s">
        <v>1373</v>
      </c>
      <c r="F236">
        <v>1</v>
      </c>
      <c r="G236" s="3">
        <v>447.16</v>
      </c>
      <c r="H236" s="4">
        <v>0.22</v>
      </c>
      <c r="I236" t="s">
        <v>1131</v>
      </c>
      <c r="J236" s="3">
        <v>348.78480000000002</v>
      </c>
      <c r="K236" s="45">
        <f>SALES[[#This Row],[Quantity]]*SALES[[#This Row],[Unit_Price]]*SALES[[#This Row],[Discount]]</f>
        <v>98.375200000000007</v>
      </c>
      <c r="L236" s="46" t="str">
        <f>IF(SALES[Total_Amount]&gt;=1500,"High","Low")</f>
        <v>Low</v>
      </c>
      <c r="M236" s="46" t="str">
        <f t="shared" si="12"/>
        <v>Normal</v>
      </c>
      <c r="N236" s="46" t="str">
        <f t="shared" si="13"/>
        <v>Low Price</v>
      </c>
      <c r="O236" s="46" t="str">
        <f t="shared" si="14"/>
        <v>March</v>
      </c>
      <c r="P236" s="46">
        <f t="shared" si="15"/>
        <v>2025</v>
      </c>
      <c r="Q236" s="47" t="str">
        <f>_xlfn.CONCAT(SALES[[#This Row],[Sales_ID]]," [",SALES[[#This Row],[Quantity]],"]")</f>
        <v>SALE-234 [1]</v>
      </c>
    </row>
    <row r="237" spans="1:17" x14ac:dyDescent="0.3">
      <c r="A237" t="s">
        <v>1866</v>
      </c>
      <c r="B237" s="2">
        <v>45671</v>
      </c>
      <c r="C237" t="s">
        <v>1487</v>
      </c>
      <c r="D237" t="s">
        <v>1467</v>
      </c>
      <c r="E237" t="s">
        <v>1426</v>
      </c>
      <c r="F237">
        <v>1</v>
      </c>
      <c r="G237" s="3">
        <v>946.9</v>
      </c>
      <c r="H237" s="4">
        <v>0.28999999999999998</v>
      </c>
      <c r="I237" t="s">
        <v>1131</v>
      </c>
      <c r="J237" s="3">
        <v>672.29899999999998</v>
      </c>
      <c r="K237" s="45">
        <f>SALES[[#This Row],[Quantity]]*SALES[[#This Row],[Unit_Price]]*SALES[[#This Row],[Discount]]</f>
        <v>274.601</v>
      </c>
      <c r="L237" s="46" t="str">
        <f>IF(SALES[Total_Amount]&gt;=1500,"High","Low")</f>
        <v>Low</v>
      </c>
      <c r="M237" s="46" t="str">
        <f t="shared" si="12"/>
        <v>Normal</v>
      </c>
      <c r="N237" s="46" t="str">
        <f t="shared" si="13"/>
        <v>Low Price</v>
      </c>
      <c r="O237" s="46" t="str">
        <f t="shared" si="14"/>
        <v>January</v>
      </c>
      <c r="P237" s="46">
        <f t="shared" si="15"/>
        <v>2025</v>
      </c>
      <c r="Q237" s="47" t="str">
        <f>_xlfn.CONCAT(SALES[[#This Row],[Sales_ID]]," [",SALES[[#This Row],[Quantity]],"]")</f>
        <v>SALE-235 [1]</v>
      </c>
    </row>
    <row r="238" spans="1:17" x14ac:dyDescent="0.3">
      <c r="A238" t="s">
        <v>1867</v>
      </c>
      <c r="B238" s="2">
        <v>45809</v>
      </c>
      <c r="C238" t="s">
        <v>1868</v>
      </c>
      <c r="D238" t="s">
        <v>1570</v>
      </c>
      <c r="E238" t="s">
        <v>1373</v>
      </c>
      <c r="F238">
        <v>4</v>
      </c>
      <c r="G238" s="3">
        <v>469.68</v>
      </c>
      <c r="H238" s="4">
        <v>0.19</v>
      </c>
      <c r="I238" t="s">
        <v>3957</v>
      </c>
      <c r="J238" s="3">
        <v>1521.7632000000001</v>
      </c>
      <c r="K238" s="45">
        <f>SALES[[#This Row],[Quantity]]*SALES[[#This Row],[Unit_Price]]*SALES[[#This Row],[Discount]]</f>
        <v>356.95679999999999</v>
      </c>
      <c r="L238" s="46" t="str">
        <f>IF(SALES[Total_Amount]&gt;=1500,"High","Low")</f>
        <v>High</v>
      </c>
      <c r="M238" s="46" t="str">
        <f t="shared" si="12"/>
        <v>High</v>
      </c>
      <c r="N238" s="46" t="str">
        <f t="shared" si="13"/>
        <v>High Price</v>
      </c>
      <c r="O238" s="46" t="str">
        <f t="shared" si="14"/>
        <v>June</v>
      </c>
      <c r="P238" s="46">
        <f t="shared" si="15"/>
        <v>2025</v>
      </c>
      <c r="Q238" s="47" t="str">
        <f>_xlfn.CONCAT(SALES[[#This Row],[Sales_ID]]," [",SALES[[#This Row],[Quantity]],"]")</f>
        <v>SALE-236 [4]</v>
      </c>
    </row>
    <row r="239" spans="1:17" x14ac:dyDescent="0.3">
      <c r="A239" t="s">
        <v>1869</v>
      </c>
      <c r="B239" s="2">
        <v>45559</v>
      </c>
      <c r="C239" t="s">
        <v>1870</v>
      </c>
      <c r="D239" t="s">
        <v>1727</v>
      </c>
      <c r="E239" t="s">
        <v>1344</v>
      </c>
      <c r="F239">
        <v>4</v>
      </c>
      <c r="G239" s="3">
        <v>320.64</v>
      </c>
      <c r="H239" s="4">
        <v>0.2</v>
      </c>
      <c r="I239" t="s">
        <v>1131</v>
      </c>
      <c r="J239" s="3">
        <v>1026.048</v>
      </c>
      <c r="K239" s="45">
        <f>SALES[[#This Row],[Quantity]]*SALES[[#This Row],[Unit_Price]]*SALES[[#This Row],[Discount]]</f>
        <v>256.512</v>
      </c>
      <c r="L239" s="46" t="str">
        <f>IF(SALES[Total_Amount]&gt;=1500,"High","Low")</f>
        <v>Low</v>
      </c>
      <c r="M239" s="46" t="str">
        <f t="shared" si="12"/>
        <v>High</v>
      </c>
      <c r="N239" s="46" t="str">
        <f t="shared" si="13"/>
        <v>High Price</v>
      </c>
      <c r="O239" s="46" t="str">
        <f t="shared" si="14"/>
        <v>September</v>
      </c>
      <c r="P239" s="46">
        <f t="shared" si="15"/>
        <v>2024</v>
      </c>
      <c r="Q239" s="47" t="str">
        <f>_xlfn.CONCAT(SALES[[#This Row],[Sales_ID]]," [",SALES[[#This Row],[Quantity]],"]")</f>
        <v>SALE-237 [4]</v>
      </c>
    </row>
    <row r="240" spans="1:17" x14ac:dyDescent="0.3">
      <c r="A240" t="s">
        <v>1871</v>
      </c>
      <c r="B240" s="2">
        <v>45253</v>
      </c>
      <c r="C240" t="s">
        <v>1803</v>
      </c>
      <c r="D240" t="s">
        <v>1358</v>
      </c>
      <c r="E240" t="s">
        <v>1355</v>
      </c>
      <c r="F240">
        <v>1</v>
      </c>
      <c r="G240" s="3">
        <v>594.44000000000005</v>
      </c>
      <c r="H240" s="4">
        <v>0.21</v>
      </c>
      <c r="I240" t="s">
        <v>3957</v>
      </c>
      <c r="J240" s="3">
        <v>469.60759999999999</v>
      </c>
      <c r="K240" s="45">
        <f>SALES[[#This Row],[Quantity]]*SALES[[#This Row],[Unit_Price]]*SALES[[#This Row],[Discount]]</f>
        <v>124.83240000000001</v>
      </c>
      <c r="L240" s="46" t="str">
        <f>IF(SALES[Total_Amount]&gt;=1500,"High","Low")</f>
        <v>Low</v>
      </c>
      <c r="M240" s="46" t="str">
        <f t="shared" si="12"/>
        <v>Normal</v>
      </c>
      <c r="N240" s="46" t="str">
        <f t="shared" si="13"/>
        <v>Low Price</v>
      </c>
      <c r="O240" s="46" t="str">
        <f t="shared" si="14"/>
        <v>November</v>
      </c>
      <c r="P240" s="46">
        <f t="shared" si="15"/>
        <v>2023</v>
      </c>
      <c r="Q240" s="47" t="str">
        <f>_xlfn.CONCAT(SALES[[#This Row],[Sales_ID]]," [",SALES[[#This Row],[Quantity]],"]")</f>
        <v>SALE-238 [1]</v>
      </c>
    </row>
    <row r="241" spans="1:17" x14ac:dyDescent="0.3">
      <c r="A241" t="s">
        <v>1872</v>
      </c>
      <c r="B241" s="2">
        <v>45861</v>
      </c>
      <c r="C241" t="s">
        <v>1873</v>
      </c>
      <c r="D241" t="s">
        <v>1589</v>
      </c>
      <c r="E241" t="s">
        <v>1348</v>
      </c>
      <c r="F241">
        <v>3</v>
      </c>
      <c r="G241" s="3">
        <v>91.7</v>
      </c>
      <c r="H241" s="4">
        <v>0.08</v>
      </c>
      <c r="I241" t="s">
        <v>1131</v>
      </c>
      <c r="J241" s="3">
        <v>253.09200000000001</v>
      </c>
      <c r="K241" s="45">
        <f>SALES[[#This Row],[Quantity]]*SALES[[#This Row],[Unit_Price]]*SALES[[#This Row],[Discount]]</f>
        <v>22.008000000000003</v>
      </c>
      <c r="L241" s="46" t="str">
        <f>IF(SALES[Total_Amount]&gt;=1500,"High","Low")</f>
        <v>Low</v>
      </c>
      <c r="M241" s="46" t="str">
        <f t="shared" si="12"/>
        <v>Normal</v>
      </c>
      <c r="N241" s="46" t="str">
        <f t="shared" si="13"/>
        <v>Low Price</v>
      </c>
      <c r="O241" s="46" t="str">
        <f t="shared" si="14"/>
        <v>July</v>
      </c>
      <c r="P241" s="46">
        <f t="shared" si="15"/>
        <v>2025</v>
      </c>
      <c r="Q241" s="47" t="str">
        <f>_xlfn.CONCAT(SALES[[#This Row],[Sales_ID]]," [",SALES[[#This Row],[Quantity]],"]")</f>
        <v>SALE-239 [3]</v>
      </c>
    </row>
    <row r="242" spans="1:17" x14ac:dyDescent="0.3">
      <c r="A242" t="s">
        <v>1874</v>
      </c>
      <c r="B242" s="2">
        <v>45917</v>
      </c>
      <c r="C242" t="s">
        <v>1875</v>
      </c>
      <c r="D242" t="s">
        <v>1812</v>
      </c>
      <c r="E242" t="s">
        <v>1446</v>
      </c>
      <c r="F242">
        <v>3</v>
      </c>
      <c r="G242" s="3">
        <v>741.33</v>
      </c>
      <c r="H242" s="4">
        <v>0.03</v>
      </c>
      <c r="I242" t="s">
        <v>3957</v>
      </c>
      <c r="J242" s="3">
        <v>2157.2703000000001</v>
      </c>
      <c r="K242" s="45">
        <f>SALES[[#This Row],[Quantity]]*SALES[[#This Row],[Unit_Price]]*SALES[[#This Row],[Discount]]</f>
        <v>66.719700000000003</v>
      </c>
      <c r="L242" s="46" t="str">
        <f>IF(SALES[Total_Amount]&gt;=1500,"High","Low")</f>
        <v>High</v>
      </c>
      <c r="M242" s="46" t="str">
        <f t="shared" si="12"/>
        <v>Premium</v>
      </c>
      <c r="N242" s="46" t="str">
        <f t="shared" si="13"/>
        <v>Low Price</v>
      </c>
      <c r="O242" s="46" t="str">
        <f t="shared" si="14"/>
        <v>September</v>
      </c>
      <c r="P242" s="46">
        <f t="shared" si="15"/>
        <v>2025</v>
      </c>
      <c r="Q242" s="47" t="str">
        <f>_xlfn.CONCAT(SALES[[#This Row],[Sales_ID]]," [",SALES[[#This Row],[Quantity]],"]")</f>
        <v>SALE-240 [3]</v>
      </c>
    </row>
    <row r="243" spans="1:17" x14ac:dyDescent="0.3">
      <c r="A243" t="s">
        <v>1876</v>
      </c>
      <c r="B243" s="2">
        <v>45754</v>
      </c>
      <c r="C243" t="s">
        <v>1417</v>
      </c>
      <c r="D243" t="s">
        <v>1457</v>
      </c>
      <c r="E243" t="s">
        <v>1399</v>
      </c>
      <c r="F243">
        <v>1</v>
      </c>
      <c r="G243" s="3">
        <v>922.78</v>
      </c>
      <c r="H243" s="4">
        <v>0.28999999999999998</v>
      </c>
      <c r="I243" t="s">
        <v>1131</v>
      </c>
      <c r="J243" s="3">
        <v>655.17379999999991</v>
      </c>
      <c r="K243" s="45">
        <f>SALES[[#This Row],[Quantity]]*SALES[[#This Row],[Unit_Price]]*SALES[[#This Row],[Discount]]</f>
        <v>267.6062</v>
      </c>
      <c r="L243" s="46" t="str">
        <f>IF(SALES[Total_Amount]&gt;=1500,"High","Low")</f>
        <v>Low</v>
      </c>
      <c r="M243" s="46" t="str">
        <f t="shared" si="12"/>
        <v>Normal</v>
      </c>
      <c r="N243" s="46" t="str">
        <f t="shared" si="13"/>
        <v>Low Price</v>
      </c>
      <c r="O243" s="46" t="str">
        <f t="shared" si="14"/>
        <v>April</v>
      </c>
      <c r="P243" s="46">
        <f t="shared" si="15"/>
        <v>2025</v>
      </c>
      <c r="Q243" s="47" t="str">
        <f>_xlfn.CONCAT(SALES[[#This Row],[Sales_ID]]," [",SALES[[#This Row],[Quantity]],"]")</f>
        <v>SALE-241 [1]</v>
      </c>
    </row>
    <row r="244" spans="1:17" x14ac:dyDescent="0.3">
      <c r="A244" t="s">
        <v>1877</v>
      </c>
      <c r="B244" s="2">
        <v>45312</v>
      </c>
      <c r="C244" t="s">
        <v>1604</v>
      </c>
      <c r="D244" t="s">
        <v>1657</v>
      </c>
      <c r="E244" t="s">
        <v>1388</v>
      </c>
      <c r="F244">
        <v>1</v>
      </c>
      <c r="G244" s="3">
        <v>394.35</v>
      </c>
      <c r="H244" s="4">
        <v>0.09</v>
      </c>
      <c r="I244" t="s">
        <v>3958</v>
      </c>
      <c r="J244" s="3">
        <v>358.85849999999999</v>
      </c>
      <c r="K244" s="45">
        <f>SALES[[#This Row],[Quantity]]*SALES[[#This Row],[Unit_Price]]*SALES[[#This Row],[Discount]]</f>
        <v>35.491500000000002</v>
      </c>
      <c r="L244" s="46" t="str">
        <f>IF(SALES[Total_Amount]&gt;=1500,"High","Low")</f>
        <v>Low</v>
      </c>
      <c r="M244" s="46" t="str">
        <f t="shared" si="12"/>
        <v>Normal</v>
      </c>
      <c r="N244" s="46" t="str">
        <f t="shared" si="13"/>
        <v>Low Price</v>
      </c>
      <c r="O244" s="46" t="str">
        <f t="shared" si="14"/>
        <v>January</v>
      </c>
      <c r="P244" s="46">
        <f t="shared" si="15"/>
        <v>2024</v>
      </c>
      <c r="Q244" s="47" t="str">
        <f>_xlfn.CONCAT(SALES[[#This Row],[Sales_ID]]," [",SALES[[#This Row],[Quantity]],"]")</f>
        <v>SALE-242 [1]</v>
      </c>
    </row>
    <row r="245" spans="1:17" x14ac:dyDescent="0.3">
      <c r="A245" t="s">
        <v>1878</v>
      </c>
      <c r="B245" s="2">
        <v>45480</v>
      </c>
      <c r="C245" t="s">
        <v>1879</v>
      </c>
      <c r="D245" t="s">
        <v>1398</v>
      </c>
      <c r="E245" t="s">
        <v>1489</v>
      </c>
      <c r="F245">
        <v>2</v>
      </c>
      <c r="G245" s="3">
        <v>703.95</v>
      </c>
      <c r="H245" s="4">
        <v>0.03</v>
      </c>
      <c r="I245" t="s">
        <v>3957</v>
      </c>
      <c r="J245" s="3">
        <v>1365.663</v>
      </c>
      <c r="K245" s="45">
        <f>SALES[[#This Row],[Quantity]]*SALES[[#This Row],[Unit_Price]]*SALES[[#This Row],[Discount]]</f>
        <v>42.237000000000002</v>
      </c>
      <c r="L245" s="46" t="str">
        <f>IF(SALES[Total_Amount]&gt;=1500,"High","Low")</f>
        <v>Low</v>
      </c>
      <c r="M245" s="46" t="str">
        <f t="shared" si="12"/>
        <v>High</v>
      </c>
      <c r="N245" s="46" t="str">
        <f t="shared" si="13"/>
        <v>Low Price</v>
      </c>
      <c r="O245" s="46" t="str">
        <f t="shared" si="14"/>
        <v>July</v>
      </c>
      <c r="P245" s="46">
        <f t="shared" si="15"/>
        <v>2024</v>
      </c>
      <c r="Q245" s="47" t="str">
        <f>_xlfn.CONCAT(SALES[[#This Row],[Sales_ID]]," [",SALES[[#This Row],[Quantity]],"]")</f>
        <v>SALE-243 [2]</v>
      </c>
    </row>
    <row r="246" spans="1:17" x14ac:dyDescent="0.3">
      <c r="A246" t="s">
        <v>1880</v>
      </c>
      <c r="B246" s="2">
        <v>45780</v>
      </c>
      <c r="C246" t="s">
        <v>1434</v>
      </c>
      <c r="D246" t="s">
        <v>1654</v>
      </c>
      <c r="E246" t="s">
        <v>1373</v>
      </c>
      <c r="F246">
        <v>4</v>
      </c>
      <c r="G246" s="3">
        <v>452.67</v>
      </c>
      <c r="H246" s="4">
        <v>0.28000000000000003</v>
      </c>
      <c r="I246" t="s">
        <v>3958</v>
      </c>
      <c r="J246" s="3">
        <v>1303.6895999999999</v>
      </c>
      <c r="K246" s="45">
        <f>SALES[[#This Row],[Quantity]]*SALES[[#This Row],[Unit_Price]]*SALES[[#This Row],[Discount]]</f>
        <v>506.99040000000008</v>
      </c>
      <c r="L246" s="46" t="str">
        <f>IF(SALES[Total_Amount]&gt;=1500,"High","Low")</f>
        <v>Low</v>
      </c>
      <c r="M246" s="46" t="str">
        <f t="shared" si="12"/>
        <v>High</v>
      </c>
      <c r="N246" s="46" t="str">
        <f t="shared" si="13"/>
        <v>High Price</v>
      </c>
      <c r="O246" s="46" t="str">
        <f t="shared" si="14"/>
        <v>May</v>
      </c>
      <c r="P246" s="46">
        <f t="shared" si="15"/>
        <v>2025</v>
      </c>
      <c r="Q246" s="47" t="str">
        <f>_xlfn.CONCAT(SALES[[#This Row],[Sales_ID]]," [",SALES[[#This Row],[Quantity]],"]")</f>
        <v>SALE-244 [4]</v>
      </c>
    </row>
    <row r="247" spans="1:17" x14ac:dyDescent="0.3">
      <c r="A247" t="s">
        <v>1881</v>
      </c>
      <c r="B247" s="2">
        <v>45349</v>
      </c>
      <c r="C247" t="s">
        <v>1882</v>
      </c>
      <c r="D247" t="s">
        <v>1657</v>
      </c>
      <c r="E247" t="s">
        <v>1359</v>
      </c>
      <c r="F247">
        <v>2</v>
      </c>
      <c r="G247" s="3">
        <v>377.3</v>
      </c>
      <c r="H247" s="4">
        <v>0.15</v>
      </c>
      <c r="I247" t="s">
        <v>3958</v>
      </c>
      <c r="J247" s="3">
        <v>641.41</v>
      </c>
      <c r="K247" s="45">
        <f>SALES[[#This Row],[Quantity]]*SALES[[#This Row],[Unit_Price]]*SALES[[#This Row],[Discount]]</f>
        <v>113.19</v>
      </c>
      <c r="L247" s="46" t="str">
        <f>IF(SALES[Total_Amount]&gt;=1500,"High","Low")</f>
        <v>Low</v>
      </c>
      <c r="M247" s="46" t="str">
        <f t="shared" si="12"/>
        <v>Normal</v>
      </c>
      <c r="N247" s="46" t="str">
        <f t="shared" si="13"/>
        <v>Low Price</v>
      </c>
      <c r="O247" s="46" t="str">
        <f t="shared" si="14"/>
        <v>February</v>
      </c>
      <c r="P247" s="46">
        <f t="shared" si="15"/>
        <v>2024</v>
      </c>
      <c r="Q247" s="47" t="str">
        <f>_xlfn.CONCAT(SALES[[#This Row],[Sales_ID]]," [",SALES[[#This Row],[Quantity]],"]")</f>
        <v>SALE-245 [2]</v>
      </c>
    </row>
    <row r="248" spans="1:17" x14ac:dyDescent="0.3">
      <c r="A248" t="s">
        <v>1883</v>
      </c>
      <c r="B248" s="2">
        <v>45846</v>
      </c>
      <c r="C248" t="s">
        <v>1453</v>
      </c>
      <c r="D248" t="s">
        <v>1343</v>
      </c>
      <c r="E248" t="s">
        <v>1359</v>
      </c>
      <c r="F248">
        <v>2</v>
      </c>
      <c r="G248" s="3">
        <v>130.47999999999999</v>
      </c>
      <c r="H248" s="4">
        <v>0.23</v>
      </c>
      <c r="I248" t="s">
        <v>3958</v>
      </c>
      <c r="J248" s="3">
        <v>200.9392</v>
      </c>
      <c r="K248" s="45">
        <f>SALES[[#This Row],[Quantity]]*SALES[[#This Row],[Unit_Price]]*SALES[[#This Row],[Discount]]</f>
        <v>60.020800000000001</v>
      </c>
      <c r="L248" s="46" t="str">
        <f>IF(SALES[Total_Amount]&gt;=1500,"High","Low")</f>
        <v>Low</v>
      </c>
      <c r="M248" s="46" t="str">
        <f t="shared" si="12"/>
        <v>Normal</v>
      </c>
      <c r="N248" s="46" t="str">
        <f t="shared" si="13"/>
        <v>Low Price</v>
      </c>
      <c r="O248" s="46" t="str">
        <f t="shared" si="14"/>
        <v>July</v>
      </c>
      <c r="P248" s="46">
        <f t="shared" si="15"/>
        <v>2025</v>
      </c>
      <c r="Q248" s="47" t="str">
        <f>_xlfn.CONCAT(SALES[[#This Row],[Sales_ID]]," [",SALES[[#This Row],[Quantity]],"]")</f>
        <v>SALE-246 [2]</v>
      </c>
    </row>
    <row r="249" spans="1:17" x14ac:dyDescent="0.3">
      <c r="A249" t="s">
        <v>1884</v>
      </c>
      <c r="B249" s="2">
        <v>45729</v>
      </c>
      <c r="C249" t="s">
        <v>1393</v>
      </c>
      <c r="D249" t="s">
        <v>1467</v>
      </c>
      <c r="E249" t="s">
        <v>1446</v>
      </c>
      <c r="F249">
        <v>1</v>
      </c>
      <c r="G249" s="3">
        <v>809.45</v>
      </c>
      <c r="H249" s="4">
        <v>0.09</v>
      </c>
      <c r="I249" t="s">
        <v>1131</v>
      </c>
      <c r="J249" s="3">
        <v>736.59950000000003</v>
      </c>
      <c r="K249" s="45">
        <f>SALES[[#This Row],[Quantity]]*SALES[[#This Row],[Unit_Price]]*SALES[[#This Row],[Discount]]</f>
        <v>72.850499999999997</v>
      </c>
      <c r="L249" s="46" t="str">
        <f>IF(SALES[Total_Amount]&gt;=1500,"High","Low")</f>
        <v>Low</v>
      </c>
      <c r="M249" s="46" t="str">
        <f t="shared" si="12"/>
        <v>Normal</v>
      </c>
      <c r="N249" s="46" t="str">
        <f t="shared" si="13"/>
        <v>Low Price</v>
      </c>
      <c r="O249" s="46" t="str">
        <f t="shared" si="14"/>
        <v>March</v>
      </c>
      <c r="P249" s="46">
        <f t="shared" si="15"/>
        <v>2025</v>
      </c>
      <c r="Q249" s="47" t="str">
        <f>_xlfn.CONCAT(SALES[[#This Row],[Sales_ID]]," [",SALES[[#This Row],[Quantity]],"]")</f>
        <v>SALE-247 [1]</v>
      </c>
    </row>
    <row r="250" spans="1:17" x14ac:dyDescent="0.3">
      <c r="A250" t="s">
        <v>1885</v>
      </c>
      <c r="B250" s="2">
        <v>45768</v>
      </c>
      <c r="C250" t="s">
        <v>1886</v>
      </c>
      <c r="D250" t="s">
        <v>1546</v>
      </c>
      <c r="E250" t="s">
        <v>1395</v>
      </c>
      <c r="F250">
        <v>3</v>
      </c>
      <c r="G250" s="3">
        <v>499.12</v>
      </c>
      <c r="H250" s="4">
        <v>0.05</v>
      </c>
      <c r="I250" t="s">
        <v>3958</v>
      </c>
      <c r="J250" s="3">
        <v>1422.492</v>
      </c>
      <c r="K250" s="45">
        <f>SALES[[#This Row],[Quantity]]*SALES[[#This Row],[Unit_Price]]*SALES[[#This Row],[Discount]]</f>
        <v>74.868000000000009</v>
      </c>
      <c r="L250" s="46" t="str">
        <f>IF(SALES[Total_Amount]&gt;=1500,"High","Low")</f>
        <v>Low</v>
      </c>
      <c r="M250" s="46" t="str">
        <f t="shared" si="12"/>
        <v>High</v>
      </c>
      <c r="N250" s="46" t="str">
        <f t="shared" si="13"/>
        <v>Low Price</v>
      </c>
      <c r="O250" s="46" t="str">
        <f t="shared" si="14"/>
        <v>April</v>
      </c>
      <c r="P250" s="46">
        <f t="shared" si="15"/>
        <v>2025</v>
      </c>
      <c r="Q250" s="47" t="str">
        <f>_xlfn.CONCAT(SALES[[#This Row],[Sales_ID]]," [",SALES[[#This Row],[Quantity]],"]")</f>
        <v>SALE-248 [3]</v>
      </c>
    </row>
    <row r="251" spans="1:17" x14ac:dyDescent="0.3">
      <c r="A251" t="s">
        <v>1887</v>
      </c>
      <c r="B251" s="2">
        <v>45606</v>
      </c>
      <c r="C251" t="s">
        <v>1888</v>
      </c>
      <c r="D251" t="s">
        <v>1889</v>
      </c>
      <c r="E251" t="s">
        <v>1340</v>
      </c>
      <c r="F251">
        <v>2</v>
      </c>
      <c r="G251" s="3">
        <v>894.58</v>
      </c>
      <c r="H251" s="4">
        <v>0.25</v>
      </c>
      <c r="I251" t="s">
        <v>3957</v>
      </c>
      <c r="J251" s="3">
        <v>1341.87</v>
      </c>
      <c r="K251" s="45">
        <f>SALES[[#This Row],[Quantity]]*SALES[[#This Row],[Unit_Price]]*SALES[[#This Row],[Discount]]</f>
        <v>447.29</v>
      </c>
      <c r="L251" s="46" t="str">
        <f>IF(SALES[Total_Amount]&gt;=1500,"High","Low")</f>
        <v>Low</v>
      </c>
      <c r="M251" s="46" t="str">
        <f t="shared" si="12"/>
        <v>High</v>
      </c>
      <c r="N251" s="46" t="str">
        <f t="shared" si="13"/>
        <v>High Price</v>
      </c>
      <c r="O251" s="46" t="str">
        <f t="shared" si="14"/>
        <v>November</v>
      </c>
      <c r="P251" s="46">
        <f t="shared" si="15"/>
        <v>2024</v>
      </c>
      <c r="Q251" s="47" t="str">
        <f>_xlfn.CONCAT(SALES[[#This Row],[Sales_ID]]," [",SALES[[#This Row],[Quantity]],"]")</f>
        <v>SALE-249 [2]</v>
      </c>
    </row>
    <row r="252" spans="1:17" x14ac:dyDescent="0.3">
      <c r="A252" t="s">
        <v>1890</v>
      </c>
      <c r="B252" s="2">
        <v>45513</v>
      </c>
      <c r="C252" t="s">
        <v>1602</v>
      </c>
      <c r="D252" t="s">
        <v>1449</v>
      </c>
      <c r="E252" t="s">
        <v>1395</v>
      </c>
      <c r="F252">
        <v>4</v>
      </c>
      <c r="G252" s="3">
        <v>578.39</v>
      </c>
      <c r="H252" s="4">
        <v>0.01</v>
      </c>
      <c r="I252" t="s">
        <v>3957</v>
      </c>
      <c r="J252" s="3">
        <v>2290.4243999999999</v>
      </c>
      <c r="K252" s="45">
        <f>SALES[[#This Row],[Quantity]]*SALES[[#This Row],[Unit_Price]]*SALES[[#This Row],[Discount]]</f>
        <v>23.1356</v>
      </c>
      <c r="L252" s="46" t="str">
        <f>IF(SALES[Total_Amount]&gt;=1500,"High","Low")</f>
        <v>High</v>
      </c>
      <c r="M252" s="46" t="str">
        <f t="shared" si="12"/>
        <v>Premium</v>
      </c>
      <c r="N252" s="46" t="str">
        <f t="shared" si="13"/>
        <v>Low Price</v>
      </c>
      <c r="O252" s="46" t="str">
        <f t="shared" si="14"/>
        <v>August</v>
      </c>
      <c r="P252" s="46">
        <f t="shared" si="15"/>
        <v>2024</v>
      </c>
      <c r="Q252" s="47" t="str">
        <f>_xlfn.CONCAT(SALES[[#This Row],[Sales_ID]]," [",SALES[[#This Row],[Quantity]],"]")</f>
        <v>SALE-250 [4]</v>
      </c>
    </row>
    <row r="253" spans="1:17" x14ac:dyDescent="0.3">
      <c r="A253" t="s">
        <v>1891</v>
      </c>
      <c r="B253" s="2">
        <v>45356</v>
      </c>
      <c r="C253" t="s">
        <v>1755</v>
      </c>
      <c r="D253" t="s">
        <v>1892</v>
      </c>
      <c r="E253" t="s">
        <v>1344</v>
      </c>
      <c r="F253">
        <v>4</v>
      </c>
      <c r="G253" s="3">
        <v>982.45</v>
      </c>
      <c r="H253" s="4">
        <v>0.2</v>
      </c>
      <c r="I253" t="s">
        <v>3958</v>
      </c>
      <c r="J253" s="3">
        <v>3143.84</v>
      </c>
      <c r="K253" s="45">
        <f>SALES[[#This Row],[Quantity]]*SALES[[#This Row],[Unit_Price]]*SALES[[#This Row],[Discount]]</f>
        <v>785.96</v>
      </c>
      <c r="L253" s="46" t="str">
        <f>IF(SALES[Total_Amount]&gt;=1500,"High","Low")</f>
        <v>High</v>
      </c>
      <c r="M253" s="46" t="str">
        <f t="shared" si="12"/>
        <v>Premium</v>
      </c>
      <c r="N253" s="46" t="str">
        <f t="shared" si="13"/>
        <v>High Price</v>
      </c>
      <c r="O253" s="46" t="str">
        <f t="shared" si="14"/>
        <v>March</v>
      </c>
      <c r="P253" s="46">
        <f t="shared" si="15"/>
        <v>2024</v>
      </c>
      <c r="Q253" s="47" t="str">
        <f>_xlfn.CONCAT(SALES[[#This Row],[Sales_ID]]," [",SALES[[#This Row],[Quantity]],"]")</f>
        <v>SALE-251 [4]</v>
      </c>
    </row>
    <row r="254" spans="1:17" x14ac:dyDescent="0.3">
      <c r="A254" t="s">
        <v>1893</v>
      </c>
      <c r="B254" s="2">
        <v>45925</v>
      </c>
      <c r="C254" t="s">
        <v>1894</v>
      </c>
      <c r="D254" t="s">
        <v>1432</v>
      </c>
      <c r="E254" t="s">
        <v>1399</v>
      </c>
      <c r="F254">
        <v>1</v>
      </c>
      <c r="G254" s="3">
        <v>549.52</v>
      </c>
      <c r="H254" s="4">
        <v>0.1</v>
      </c>
      <c r="I254" t="s">
        <v>3958</v>
      </c>
      <c r="J254" s="3">
        <v>494.56799999999998</v>
      </c>
      <c r="K254" s="45">
        <f>SALES[[#This Row],[Quantity]]*SALES[[#This Row],[Unit_Price]]*SALES[[#This Row],[Discount]]</f>
        <v>54.951999999999998</v>
      </c>
      <c r="L254" s="46" t="str">
        <f>IF(SALES[Total_Amount]&gt;=1500,"High","Low")</f>
        <v>Low</v>
      </c>
      <c r="M254" s="46" t="str">
        <f t="shared" si="12"/>
        <v>Normal</v>
      </c>
      <c r="N254" s="46" t="str">
        <f t="shared" si="13"/>
        <v>Low Price</v>
      </c>
      <c r="O254" s="46" t="str">
        <f t="shared" si="14"/>
        <v>September</v>
      </c>
      <c r="P254" s="46">
        <f t="shared" si="15"/>
        <v>2025</v>
      </c>
      <c r="Q254" s="47" t="str">
        <f>_xlfn.CONCAT(SALES[[#This Row],[Sales_ID]]," [",SALES[[#This Row],[Quantity]],"]")</f>
        <v>SALE-252 [1]</v>
      </c>
    </row>
    <row r="255" spans="1:17" x14ac:dyDescent="0.3">
      <c r="A255" t="s">
        <v>1895</v>
      </c>
      <c r="B255" s="2">
        <v>45876</v>
      </c>
      <c r="C255" t="s">
        <v>1896</v>
      </c>
      <c r="D255" t="s">
        <v>1760</v>
      </c>
      <c r="E255" t="s">
        <v>1415</v>
      </c>
      <c r="F255">
        <v>2</v>
      </c>
      <c r="G255" s="3">
        <v>239.92</v>
      </c>
      <c r="H255" s="4">
        <v>0.16</v>
      </c>
      <c r="I255" t="s">
        <v>3957</v>
      </c>
      <c r="J255" s="3">
        <v>403.06560000000002</v>
      </c>
      <c r="K255" s="45">
        <f>SALES[[#This Row],[Quantity]]*SALES[[#This Row],[Unit_Price]]*SALES[[#This Row],[Discount]]</f>
        <v>76.7744</v>
      </c>
      <c r="L255" s="46" t="str">
        <f>IF(SALES[Total_Amount]&gt;=1500,"High","Low")</f>
        <v>Low</v>
      </c>
      <c r="M255" s="46" t="str">
        <f t="shared" si="12"/>
        <v>Normal</v>
      </c>
      <c r="N255" s="46" t="str">
        <f t="shared" si="13"/>
        <v>Low Price</v>
      </c>
      <c r="O255" s="46" t="str">
        <f t="shared" si="14"/>
        <v>August</v>
      </c>
      <c r="P255" s="46">
        <f t="shared" si="15"/>
        <v>2025</v>
      </c>
      <c r="Q255" s="47" t="str">
        <f>_xlfn.CONCAT(SALES[[#This Row],[Sales_ID]]," [",SALES[[#This Row],[Quantity]],"]")</f>
        <v>SALE-253 [2]</v>
      </c>
    </row>
    <row r="256" spans="1:17" x14ac:dyDescent="0.3">
      <c r="A256" t="s">
        <v>1897</v>
      </c>
      <c r="B256" s="2">
        <v>45338</v>
      </c>
      <c r="C256" t="s">
        <v>1898</v>
      </c>
      <c r="D256" t="s">
        <v>1760</v>
      </c>
      <c r="E256" t="s">
        <v>1426</v>
      </c>
      <c r="F256">
        <v>2</v>
      </c>
      <c r="G256" s="3">
        <v>878.05</v>
      </c>
      <c r="H256" s="4">
        <v>0.11</v>
      </c>
      <c r="I256" t="s">
        <v>3958</v>
      </c>
      <c r="J256" s="3">
        <v>1562.9290000000001</v>
      </c>
      <c r="K256" s="45">
        <f>SALES[[#This Row],[Quantity]]*SALES[[#This Row],[Unit_Price]]*SALES[[#This Row],[Discount]]</f>
        <v>193.17099999999999</v>
      </c>
      <c r="L256" s="46" t="str">
        <f>IF(SALES[Total_Amount]&gt;=1500,"High","Low")</f>
        <v>High</v>
      </c>
      <c r="M256" s="46" t="str">
        <f t="shared" si="12"/>
        <v>High</v>
      </c>
      <c r="N256" s="46" t="str">
        <f t="shared" si="13"/>
        <v>Low Price</v>
      </c>
      <c r="O256" s="46" t="str">
        <f t="shared" si="14"/>
        <v>February</v>
      </c>
      <c r="P256" s="46">
        <f t="shared" si="15"/>
        <v>2024</v>
      </c>
      <c r="Q256" s="47" t="str">
        <f>_xlfn.CONCAT(SALES[[#This Row],[Sales_ID]]," [",SALES[[#This Row],[Quantity]],"]")</f>
        <v>SALE-254 [2]</v>
      </c>
    </row>
    <row r="257" spans="1:17" x14ac:dyDescent="0.3">
      <c r="A257" t="s">
        <v>1899</v>
      </c>
      <c r="B257" s="2">
        <v>45746</v>
      </c>
      <c r="C257" t="s">
        <v>1900</v>
      </c>
      <c r="D257" t="s">
        <v>1579</v>
      </c>
      <c r="E257" t="s">
        <v>1395</v>
      </c>
      <c r="F257">
        <v>3</v>
      </c>
      <c r="G257" s="3">
        <v>546.96</v>
      </c>
      <c r="H257" s="4">
        <v>0.19</v>
      </c>
      <c r="I257" t="s">
        <v>3957</v>
      </c>
      <c r="J257" s="3">
        <v>1329.1128000000001</v>
      </c>
      <c r="K257" s="45">
        <f>SALES[[#This Row],[Quantity]]*SALES[[#This Row],[Unit_Price]]*SALES[[#This Row],[Discount]]</f>
        <v>311.7672</v>
      </c>
      <c r="L257" s="46" t="str">
        <f>IF(SALES[Total_Amount]&gt;=1500,"High","Low")</f>
        <v>Low</v>
      </c>
      <c r="M257" s="46" t="str">
        <f t="shared" si="12"/>
        <v>High</v>
      </c>
      <c r="N257" s="46" t="str">
        <f t="shared" si="13"/>
        <v>High Price</v>
      </c>
      <c r="O257" s="46" t="str">
        <f t="shared" si="14"/>
        <v>March</v>
      </c>
      <c r="P257" s="46">
        <f t="shared" si="15"/>
        <v>2025</v>
      </c>
      <c r="Q257" s="47" t="str">
        <f>_xlfn.CONCAT(SALES[[#This Row],[Sales_ID]]," [",SALES[[#This Row],[Quantity]],"]")</f>
        <v>SALE-255 [3]</v>
      </c>
    </row>
    <row r="258" spans="1:17" x14ac:dyDescent="0.3">
      <c r="A258" t="s">
        <v>1901</v>
      </c>
      <c r="B258" s="2">
        <v>45706</v>
      </c>
      <c r="C258" t="s">
        <v>1902</v>
      </c>
      <c r="D258" t="s">
        <v>1570</v>
      </c>
      <c r="E258" t="s">
        <v>1419</v>
      </c>
      <c r="F258">
        <v>2</v>
      </c>
      <c r="G258" s="3">
        <v>71.77</v>
      </c>
      <c r="H258" s="4">
        <v>0.22</v>
      </c>
      <c r="I258" t="s">
        <v>3957</v>
      </c>
      <c r="J258" s="3">
        <v>111.96120000000001</v>
      </c>
      <c r="K258" s="45">
        <f>SALES[[#This Row],[Quantity]]*SALES[[#This Row],[Unit_Price]]*SALES[[#This Row],[Discount]]</f>
        <v>31.578799999999998</v>
      </c>
      <c r="L258" s="46" t="str">
        <f>IF(SALES[Total_Amount]&gt;=1500,"High","Low")</f>
        <v>Low</v>
      </c>
      <c r="M258" s="46" t="str">
        <f t="shared" ref="M258:M321" si="16">_xlfn.IFS(J258&gt;2000,"Premium",J258&gt;1000,"High",J258&lt;=1000,"Normal")</f>
        <v>Normal</v>
      </c>
      <c r="N258" s="46" t="str">
        <f t="shared" ref="N258:N321" si="17">IF(AND(H258&gt;15%,J258&gt;1000),"High Price","Low Price")</f>
        <v>Low Price</v>
      </c>
      <c r="O258" s="46" t="str">
        <f t="shared" ref="O258:O321" si="18">TEXT(B258,"mmmm")</f>
        <v>February</v>
      </c>
      <c r="P258" s="46">
        <f t="shared" ref="P258:P321" si="19">YEAR(B258)</f>
        <v>2025</v>
      </c>
      <c r="Q258" s="47" t="str">
        <f>_xlfn.CONCAT(SALES[[#This Row],[Sales_ID]]," [",SALES[[#This Row],[Quantity]],"]")</f>
        <v>SALE-256 [2]</v>
      </c>
    </row>
    <row r="259" spans="1:17" x14ac:dyDescent="0.3">
      <c r="A259" t="s">
        <v>1903</v>
      </c>
      <c r="B259" s="2">
        <v>45717</v>
      </c>
      <c r="C259" t="s">
        <v>1904</v>
      </c>
      <c r="D259" t="s">
        <v>1376</v>
      </c>
      <c r="E259" t="s">
        <v>1381</v>
      </c>
      <c r="F259">
        <v>2</v>
      </c>
      <c r="G259" s="3">
        <v>679.86</v>
      </c>
      <c r="H259" s="4">
        <v>0.22</v>
      </c>
      <c r="I259" t="s">
        <v>1131</v>
      </c>
      <c r="J259" s="3">
        <v>1060.5816</v>
      </c>
      <c r="K259" s="45">
        <f>SALES[[#This Row],[Quantity]]*SALES[[#This Row],[Unit_Price]]*SALES[[#This Row],[Discount]]</f>
        <v>299.13839999999999</v>
      </c>
      <c r="L259" s="46" t="str">
        <f>IF(SALES[Total_Amount]&gt;=1500,"High","Low")</f>
        <v>Low</v>
      </c>
      <c r="M259" s="46" t="str">
        <f t="shared" si="16"/>
        <v>High</v>
      </c>
      <c r="N259" s="46" t="str">
        <f t="shared" si="17"/>
        <v>High Price</v>
      </c>
      <c r="O259" s="46" t="str">
        <f t="shared" si="18"/>
        <v>March</v>
      </c>
      <c r="P259" s="46">
        <f t="shared" si="19"/>
        <v>2025</v>
      </c>
      <c r="Q259" s="47" t="str">
        <f>_xlfn.CONCAT(SALES[[#This Row],[Sales_ID]]," [",SALES[[#This Row],[Quantity]],"]")</f>
        <v>SALE-257 [2]</v>
      </c>
    </row>
    <row r="260" spans="1:17" x14ac:dyDescent="0.3">
      <c r="A260" t="s">
        <v>1905</v>
      </c>
      <c r="B260" s="2">
        <v>45300</v>
      </c>
      <c r="C260" t="s">
        <v>1906</v>
      </c>
      <c r="D260" t="s">
        <v>1659</v>
      </c>
      <c r="E260" t="s">
        <v>1344</v>
      </c>
      <c r="F260">
        <v>1</v>
      </c>
      <c r="G260" s="3">
        <v>222.94</v>
      </c>
      <c r="H260" s="4">
        <v>0.19</v>
      </c>
      <c r="I260" t="s">
        <v>3957</v>
      </c>
      <c r="J260" s="3">
        <v>180.5814</v>
      </c>
      <c r="K260" s="45">
        <f>SALES[[#This Row],[Quantity]]*SALES[[#This Row],[Unit_Price]]*SALES[[#This Row],[Discount]]</f>
        <v>42.358600000000003</v>
      </c>
      <c r="L260" s="46" t="str">
        <f>IF(SALES[Total_Amount]&gt;=1500,"High","Low")</f>
        <v>Low</v>
      </c>
      <c r="M260" s="46" t="str">
        <f t="shared" si="16"/>
        <v>Normal</v>
      </c>
      <c r="N260" s="46" t="str">
        <f t="shared" si="17"/>
        <v>Low Price</v>
      </c>
      <c r="O260" s="46" t="str">
        <f t="shared" si="18"/>
        <v>January</v>
      </c>
      <c r="P260" s="46">
        <f t="shared" si="19"/>
        <v>2024</v>
      </c>
      <c r="Q260" s="47" t="str">
        <f>_xlfn.CONCAT(SALES[[#This Row],[Sales_ID]]," [",SALES[[#This Row],[Quantity]],"]")</f>
        <v>SALE-258 [1]</v>
      </c>
    </row>
    <row r="261" spans="1:17" x14ac:dyDescent="0.3">
      <c r="A261" t="s">
        <v>1907</v>
      </c>
      <c r="B261" s="2">
        <v>45773</v>
      </c>
      <c r="C261" t="s">
        <v>1908</v>
      </c>
      <c r="D261" t="s">
        <v>1659</v>
      </c>
      <c r="E261" t="s">
        <v>1439</v>
      </c>
      <c r="F261">
        <v>2</v>
      </c>
      <c r="G261" s="3">
        <v>355.3</v>
      </c>
      <c r="H261" s="4">
        <v>0.15</v>
      </c>
      <c r="I261" t="s">
        <v>3958</v>
      </c>
      <c r="J261" s="3">
        <v>589.798</v>
      </c>
      <c r="K261" s="45">
        <f>SALES[[#This Row],[Quantity]]*SALES[[#This Row],[Unit_Price]]*SALES[[#This Row],[Discount]]</f>
        <v>106.59</v>
      </c>
      <c r="L261" s="46" t="str">
        <f>IF(SALES[Total_Amount]&gt;=1500,"High","Low")</f>
        <v>Low</v>
      </c>
      <c r="M261" s="46" t="str">
        <f t="shared" si="16"/>
        <v>Normal</v>
      </c>
      <c r="N261" s="46" t="str">
        <f t="shared" si="17"/>
        <v>Low Price</v>
      </c>
      <c r="O261" s="46" t="str">
        <f t="shared" si="18"/>
        <v>April</v>
      </c>
      <c r="P261" s="46">
        <f t="shared" si="19"/>
        <v>2025</v>
      </c>
      <c r="Q261" s="47" t="str">
        <f>_xlfn.CONCAT(SALES[[#This Row],[Sales_ID]]," [",SALES[[#This Row],[Quantity]],"]")</f>
        <v>SALE-259 [2]</v>
      </c>
    </row>
    <row r="262" spans="1:17" x14ac:dyDescent="0.3">
      <c r="A262" t="s">
        <v>1909</v>
      </c>
      <c r="B262" s="2">
        <v>45497</v>
      </c>
      <c r="C262" t="s">
        <v>1910</v>
      </c>
      <c r="D262" t="s">
        <v>1500</v>
      </c>
      <c r="E262" t="s">
        <v>1399</v>
      </c>
      <c r="F262">
        <v>4</v>
      </c>
      <c r="G262" s="3">
        <v>611.29999999999995</v>
      </c>
      <c r="H262" s="4">
        <v>0.11</v>
      </c>
      <c r="I262" t="s">
        <v>3958</v>
      </c>
      <c r="J262" s="3">
        <v>2176.2280000000001</v>
      </c>
      <c r="K262" s="45">
        <f>SALES[[#This Row],[Quantity]]*SALES[[#This Row],[Unit_Price]]*SALES[[#This Row],[Discount]]</f>
        <v>268.97199999999998</v>
      </c>
      <c r="L262" s="46" t="str">
        <f>IF(SALES[Total_Amount]&gt;=1500,"High","Low")</f>
        <v>High</v>
      </c>
      <c r="M262" s="46" t="str">
        <f t="shared" si="16"/>
        <v>Premium</v>
      </c>
      <c r="N262" s="46" t="str">
        <f t="shared" si="17"/>
        <v>Low Price</v>
      </c>
      <c r="O262" s="46" t="str">
        <f t="shared" si="18"/>
        <v>July</v>
      </c>
      <c r="P262" s="46">
        <f t="shared" si="19"/>
        <v>2024</v>
      </c>
      <c r="Q262" s="47" t="str">
        <f>_xlfn.CONCAT(SALES[[#This Row],[Sales_ID]]," [",SALES[[#This Row],[Quantity]],"]")</f>
        <v>SALE-260 [4]</v>
      </c>
    </row>
    <row r="263" spans="1:17" x14ac:dyDescent="0.3">
      <c r="A263" t="s">
        <v>1911</v>
      </c>
      <c r="B263" s="2">
        <v>45742</v>
      </c>
      <c r="C263" t="s">
        <v>1912</v>
      </c>
      <c r="D263" t="s">
        <v>1913</v>
      </c>
      <c r="E263" t="s">
        <v>1348</v>
      </c>
      <c r="F263">
        <v>4</v>
      </c>
      <c r="G263" s="3">
        <v>849.21</v>
      </c>
      <c r="H263" s="4">
        <v>7.0000000000000007E-2</v>
      </c>
      <c r="I263" t="s">
        <v>3957</v>
      </c>
      <c r="J263" s="3">
        <v>3159.0612000000001</v>
      </c>
      <c r="K263" s="45">
        <f>SALES[[#This Row],[Quantity]]*SALES[[#This Row],[Unit_Price]]*SALES[[#This Row],[Discount]]</f>
        <v>237.77880000000005</v>
      </c>
      <c r="L263" s="46" t="str">
        <f>IF(SALES[Total_Amount]&gt;=1500,"High","Low")</f>
        <v>High</v>
      </c>
      <c r="M263" s="46" t="str">
        <f t="shared" si="16"/>
        <v>Premium</v>
      </c>
      <c r="N263" s="46" t="str">
        <f t="shared" si="17"/>
        <v>Low Price</v>
      </c>
      <c r="O263" s="46" t="str">
        <f t="shared" si="18"/>
        <v>March</v>
      </c>
      <c r="P263" s="46">
        <f t="shared" si="19"/>
        <v>2025</v>
      </c>
      <c r="Q263" s="47" t="str">
        <f>_xlfn.CONCAT(SALES[[#This Row],[Sales_ID]]," [",SALES[[#This Row],[Quantity]],"]")</f>
        <v>SALE-261 [4]</v>
      </c>
    </row>
    <row r="264" spans="1:17" x14ac:dyDescent="0.3">
      <c r="A264" t="s">
        <v>1914</v>
      </c>
      <c r="B264" s="2">
        <v>45713</v>
      </c>
      <c r="C264" t="s">
        <v>1915</v>
      </c>
      <c r="D264" t="s">
        <v>1628</v>
      </c>
      <c r="E264" t="s">
        <v>1359</v>
      </c>
      <c r="F264">
        <v>3</v>
      </c>
      <c r="G264" s="3">
        <v>553.12</v>
      </c>
      <c r="H264" s="4">
        <v>0.28000000000000003</v>
      </c>
      <c r="I264" t="s">
        <v>1131</v>
      </c>
      <c r="J264" s="3">
        <v>1194.7392</v>
      </c>
      <c r="K264" s="45">
        <f>SALES[[#This Row],[Quantity]]*SALES[[#This Row],[Unit_Price]]*SALES[[#This Row],[Discount]]</f>
        <v>464.62080000000009</v>
      </c>
      <c r="L264" s="46" t="str">
        <f>IF(SALES[Total_Amount]&gt;=1500,"High","Low")</f>
        <v>Low</v>
      </c>
      <c r="M264" s="46" t="str">
        <f t="shared" si="16"/>
        <v>High</v>
      </c>
      <c r="N264" s="46" t="str">
        <f t="shared" si="17"/>
        <v>High Price</v>
      </c>
      <c r="O264" s="46" t="str">
        <f t="shared" si="18"/>
        <v>February</v>
      </c>
      <c r="P264" s="46">
        <f t="shared" si="19"/>
        <v>2025</v>
      </c>
      <c r="Q264" s="47" t="str">
        <f>_xlfn.CONCAT(SALES[[#This Row],[Sales_ID]]," [",SALES[[#This Row],[Quantity]],"]")</f>
        <v>SALE-262 [3]</v>
      </c>
    </row>
    <row r="265" spans="1:17" x14ac:dyDescent="0.3">
      <c r="A265" t="s">
        <v>1916</v>
      </c>
      <c r="B265" s="2">
        <v>45826</v>
      </c>
      <c r="C265" t="s">
        <v>1917</v>
      </c>
      <c r="D265" t="s">
        <v>1567</v>
      </c>
      <c r="E265" t="s">
        <v>1395</v>
      </c>
      <c r="F265">
        <v>2</v>
      </c>
      <c r="G265" s="3">
        <v>903.08</v>
      </c>
      <c r="H265" s="4">
        <v>0.18</v>
      </c>
      <c r="I265" t="s">
        <v>1131</v>
      </c>
      <c r="J265" s="3">
        <v>1481.0512000000001</v>
      </c>
      <c r="K265" s="45">
        <f>SALES[[#This Row],[Quantity]]*SALES[[#This Row],[Unit_Price]]*SALES[[#This Row],[Discount]]</f>
        <v>325.10880000000003</v>
      </c>
      <c r="L265" s="46" t="str">
        <f>IF(SALES[Total_Amount]&gt;=1500,"High","Low")</f>
        <v>Low</v>
      </c>
      <c r="M265" s="46" t="str">
        <f t="shared" si="16"/>
        <v>High</v>
      </c>
      <c r="N265" s="46" t="str">
        <f t="shared" si="17"/>
        <v>High Price</v>
      </c>
      <c r="O265" s="46" t="str">
        <f t="shared" si="18"/>
        <v>June</v>
      </c>
      <c r="P265" s="46">
        <f t="shared" si="19"/>
        <v>2025</v>
      </c>
      <c r="Q265" s="47" t="str">
        <f>_xlfn.CONCAT(SALES[[#This Row],[Sales_ID]]," [",SALES[[#This Row],[Quantity]],"]")</f>
        <v>SALE-263 [2]</v>
      </c>
    </row>
    <row r="266" spans="1:17" x14ac:dyDescent="0.3">
      <c r="A266" t="s">
        <v>1918</v>
      </c>
      <c r="B266" s="2">
        <v>45648</v>
      </c>
      <c r="C266" t="s">
        <v>1770</v>
      </c>
      <c r="D266" t="s">
        <v>1457</v>
      </c>
      <c r="E266" t="s">
        <v>1489</v>
      </c>
      <c r="F266">
        <v>4</v>
      </c>
      <c r="G266" s="3">
        <v>640.23</v>
      </c>
      <c r="H266" s="4">
        <v>0.06</v>
      </c>
      <c r="I266" t="s">
        <v>1131</v>
      </c>
      <c r="J266" s="3">
        <v>2407.2647999999999</v>
      </c>
      <c r="K266" s="45">
        <f>SALES[[#This Row],[Quantity]]*SALES[[#This Row],[Unit_Price]]*SALES[[#This Row],[Discount]]</f>
        <v>153.65520000000001</v>
      </c>
      <c r="L266" s="46" t="str">
        <f>IF(SALES[Total_Amount]&gt;=1500,"High","Low")</f>
        <v>High</v>
      </c>
      <c r="M266" s="46" t="str">
        <f t="shared" si="16"/>
        <v>Premium</v>
      </c>
      <c r="N266" s="46" t="str">
        <f t="shared" si="17"/>
        <v>Low Price</v>
      </c>
      <c r="O266" s="46" t="str">
        <f t="shared" si="18"/>
        <v>December</v>
      </c>
      <c r="P266" s="46">
        <f t="shared" si="19"/>
        <v>2024</v>
      </c>
      <c r="Q266" s="47" t="str">
        <f>_xlfn.CONCAT(SALES[[#This Row],[Sales_ID]]," [",SALES[[#This Row],[Quantity]],"]")</f>
        <v>SALE-264 [4]</v>
      </c>
    </row>
    <row r="267" spans="1:17" x14ac:dyDescent="0.3">
      <c r="A267" t="s">
        <v>1919</v>
      </c>
      <c r="B267" s="2">
        <v>45836</v>
      </c>
      <c r="C267" t="s">
        <v>1920</v>
      </c>
      <c r="D267" t="s">
        <v>1494</v>
      </c>
      <c r="E267" t="s">
        <v>1426</v>
      </c>
      <c r="F267">
        <v>1</v>
      </c>
      <c r="G267" s="3">
        <v>518</v>
      </c>
      <c r="H267" s="4">
        <v>0.25</v>
      </c>
      <c r="I267" t="s">
        <v>3957</v>
      </c>
      <c r="J267" s="3">
        <v>388.5</v>
      </c>
      <c r="K267" s="45">
        <f>SALES[[#This Row],[Quantity]]*SALES[[#This Row],[Unit_Price]]*SALES[[#This Row],[Discount]]</f>
        <v>129.5</v>
      </c>
      <c r="L267" s="46" t="str">
        <f>IF(SALES[Total_Amount]&gt;=1500,"High","Low")</f>
        <v>Low</v>
      </c>
      <c r="M267" s="46" t="str">
        <f t="shared" si="16"/>
        <v>Normal</v>
      </c>
      <c r="N267" s="46" t="str">
        <f t="shared" si="17"/>
        <v>Low Price</v>
      </c>
      <c r="O267" s="46" t="str">
        <f t="shared" si="18"/>
        <v>June</v>
      </c>
      <c r="P267" s="46">
        <f t="shared" si="19"/>
        <v>2025</v>
      </c>
      <c r="Q267" s="47" t="str">
        <f>_xlfn.CONCAT(SALES[[#This Row],[Sales_ID]]," [",SALES[[#This Row],[Quantity]],"]")</f>
        <v>SALE-265 [1]</v>
      </c>
    </row>
    <row r="268" spans="1:17" x14ac:dyDescent="0.3">
      <c r="A268" t="s">
        <v>1921</v>
      </c>
      <c r="B268" s="2">
        <v>45437</v>
      </c>
      <c r="C268" t="s">
        <v>1922</v>
      </c>
      <c r="D268" t="s">
        <v>1923</v>
      </c>
      <c r="E268" t="s">
        <v>1363</v>
      </c>
      <c r="F268">
        <v>4</v>
      </c>
      <c r="G268" s="3">
        <v>779.25</v>
      </c>
      <c r="H268" s="4">
        <v>0.25</v>
      </c>
      <c r="I268" t="s">
        <v>3957</v>
      </c>
      <c r="J268" s="3">
        <v>2337.75</v>
      </c>
      <c r="K268" s="45">
        <f>SALES[[#This Row],[Quantity]]*SALES[[#This Row],[Unit_Price]]*SALES[[#This Row],[Discount]]</f>
        <v>779.25</v>
      </c>
      <c r="L268" s="46" t="str">
        <f>IF(SALES[Total_Amount]&gt;=1500,"High","Low")</f>
        <v>High</v>
      </c>
      <c r="M268" s="46" t="str">
        <f t="shared" si="16"/>
        <v>Premium</v>
      </c>
      <c r="N268" s="46" t="str">
        <f t="shared" si="17"/>
        <v>High Price</v>
      </c>
      <c r="O268" s="46" t="str">
        <f t="shared" si="18"/>
        <v>May</v>
      </c>
      <c r="P268" s="46">
        <f t="shared" si="19"/>
        <v>2024</v>
      </c>
      <c r="Q268" s="47" t="str">
        <f>_xlfn.CONCAT(SALES[[#This Row],[Sales_ID]]," [",SALES[[#This Row],[Quantity]],"]")</f>
        <v>SALE-266 [4]</v>
      </c>
    </row>
    <row r="269" spans="1:17" x14ac:dyDescent="0.3">
      <c r="A269" t="s">
        <v>1924</v>
      </c>
      <c r="B269" s="2">
        <v>45807</v>
      </c>
      <c r="C269" t="s">
        <v>1925</v>
      </c>
      <c r="D269" t="s">
        <v>1557</v>
      </c>
      <c r="E269" t="s">
        <v>1359</v>
      </c>
      <c r="F269">
        <v>2</v>
      </c>
      <c r="G269" s="3">
        <v>467.75</v>
      </c>
      <c r="H269" s="4">
        <v>0.26</v>
      </c>
      <c r="I269" t="s">
        <v>3957</v>
      </c>
      <c r="J269" s="3">
        <v>692.27</v>
      </c>
      <c r="K269" s="45">
        <f>SALES[[#This Row],[Quantity]]*SALES[[#This Row],[Unit_Price]]*SALES[[#This Row],[Discount]]</f>
        <v>243.23000000000002</v>
      </c>
      <c r="L269" s="46" t="str">
        <f>IF(SALES[Total_Amount]&gt;=1500,"High","Low")</f>
        <v>Low</v>
      </c>
      <c r="M269" s="46" t="str">
        <f t="shared" si="16"/>
        <v>Normal</v>
      </c>
      <c r="N269" s="46" t="str">
        <f t="shared" si="17"/>
        <v>Low Price</v>
      </c>
      <c r="O269" s="46" t="str">
        <f t="shared" si="18"/>
        <v>May</v>
      </c>
      <c r="P269" s="46">
        <f t="shared" si="19"/>
        <v>2025</v>
      </c>
      <c r="Q269" s="47" t="str">
        <f>_xlfn.CONCAT(SALES[[#This Row],[Sales_ID]]," [",SALES[[#This Row],[Quantity]],"]")</f>
        <v>SALE-267 [2]</v>
      </c>
    </row>
    <row r="270" spans="1:17" x14ac:dyDescent="0.3">
      <c r="A270" t="s">
        <v>1926</v>
      </c>
      <c r="B270" s="2">
        <v>45555</v>
      </c>
      <c r="C270" t="s">
        <v>1587</v>
      </c>
      <c r="D270" t="s">
        <v>1631</v>
      </c>
      <c r="E270" t="s">
        <v>1415</v>
      </c>
      <c r="F270">
        <v>3</v>
      </c>
      <c r="G270" s="3">
        <f>SALES[[#This Row],[Total_Amount]]/(SALES[[#This Row],[Quantity]]*(1-SALES[[#This Row],[Discount]]))</f>
        <v>111.79</v>
      </c>
      <c r="H270" s="4">
        <v>0.06</v>
      </c>
      <c r="I270" t="s">
        <v>3957</v>
      </c>
      <c r="J270" s="3">
        <v>315.24779999999998</v>
      </c>
      <c r="K270" s="45">
        <f>SALES[[#This Row],[Quantity]]*SALES[[#This Row],[Unit_Price]]*SALES[[#This Row],[Discount]]</f>
        <v>20.122199999999999</v>
      </c>
      <c r="L270" s="46" t="str">
        <f>IF(SALES[Total_Amount]&gt;=1500,"High","Low")</f>
        <v>Low</v>
      </c>
      <c r="M270" s="46" t="str">
        <f t="shared" si="16"/>
        <v>Normal</v>
      </c>
      <c r="N270" s="46" t="str">
        <f t="shared" si="17"/>
        <v>Low Price</v>
      </c>
      <c r="O270" s="46" t="str">
        <f t="shared" si="18"/>
        <v>September</v>
      </c>
      <c r="P270" s="46">
        <f t="shared" si="19"/>
        <v>2024</v>
      </c>
      <c r="Q270" s="47" t="str">
        <f>_xlfn.CONCAT(SALES[[#This Row],[Sales_ID]]," [",SALES[[#This Row],[Quantity]],"]")</f>
        <v>SALE-268 [3]</v>
      </c>
    </row>
    <row r="271" spans="1:17" x14ac:dyDescent="0.3">
      <c r="A271" t="s">
        <v>1927</v>
      </c>
      <c r="B271" s="2">
        <v>45803</v>
      </c>
      <c r="C271" t="s">
        <v>1928</v>
      </c>
      <c r="D271" t="s">
        <v>1929</v>
      </c>
      <c r="E271" t="s">
        <v>1373</v>
      </c>
      <c r="F271">
        <v>4</v>
      </c>
      <c r="G271" s="3">
        <v>747.01</v>
      </c>
      <c r="H271" s="4">
        <v>0.13</v>
      </c>
      <c r="I271" t="s">
        <v>3958</v>
      </c>
      <c r="J271" s="3">
        <v>2599.5947999999999</v>
      </c>
      <c r="K271" s="45">
        <f>SALES[[#This Row],[Quantity]]*SALES[[#This Row],[Unit_Price]]*SALES[[#This Row],[Discount]]</f>
        <v>388.4452</v>
      </c>
      <c r="L271" s="46" t="str">
        <f>IF(SALES[Total_Amount]&gt;=1500,"High","Low")</f>
        <v>High</v>
      </c>
      <c r="M271" s="46" t="str">
        <f t="shared" si="16"/>
        <v>Premium</v>
      </c>
      <c r="N271" s="46" t="str">
        <f t="shared" si="17"/>
        <v>Low Price</v>
      </c>
      <c r="O271" s="46" t="str">
        <f t="shared" si="18"/>
        <v>May</v>
      </c>
      <c r="P271" s="46">
        <f t="shared" si="19"/>
        <v>2025</v>
      </c>
      <c r="Q271" s="47" t="str">
        <f>_xlfn.CONCAT(SALES[[#This Row],[Sales_ID]]," [",SALES[[#This Row],[Quantity]],"]")</f>
        <v>SALE-269 [4]</v>
      </c>
    </row>
    <row r="272" spans="1:17" x14ac:dyDescent="0.3">
      <c r="A272" t="s">
        <v>1930</v>
      </c>
      <c r="B272" s="2">
        <v>45735</v>
      </c>
      <c r="C272" t="s">
        <v>1931</v>
      </c>
      <c r="D272" t="s">
        <v>1500</v>
      </c>
      <c r="E272" t="s">
        <v>1446</v>
      </c>
      <c r="F272">
        <v>4</v>
      </c>
      <c r="G272" s="3">
        <v>461.83</v>
      </c>
      <c r="H272" s="4">
        <v>0.28000000000000003</v>
      </c>
      <c r="I272" t="s">
        <v>3958</v>
      </c>
      <c r="J272" s="3">
        <v>1330.0704000000001</v>
      </c>
      <c r="K272" s="45">
        <f>SALES[[#This Row],[Quantity]]*SALES[[#This Row],[Unit_Price]]*SALES[[#This Row],[Discount]]</f>
        <v>517.24959999999999</v>
      </c>
      <c r="L272" s="46" t="str">
        <f>IF(SALES[Total_Amount]&gt;=1500,"High","Low")</f>
        <v>Low</v>
      </c>
      <c r="M272" s="46" t="str">
        <f t="shared" si="16"/>
        <v>High</v>
      </c>
      <c r="N272" s="46" t="str">
        <f t="shared" si="17"/>
        <v>High Price</v>
      </c>
      <c r="O272" s="46" t="str">
        <f t="shared" si="18"/>
        <v>March</v>
      </c>
      <c r="P272" s="46">
        <f t="shared" si="19"/>
        <v>2025</v>
      </c>
      <c r="Q272" s="47" t="str">
        <f>_xlfn.CONCAT(SALES[[#This Row],[Sales_ID]]," [",SALES[[#This Row],[Quantity]],"]")</f>
        <v>SALE-270 [4]</v>
      </c>
    </row>
    <row r="273" spans="1:17" x14ac:dyDescent="0.3">
      <c r="A273" t="s">
        <v>1932</v>
      </c>
      <c r="B273" s="2">
        <v>45750</v>
      </c>
      <c r="C273" t="s">
        <v>1933</v>
      </c>
      <c r="D273" t="s">
        <v>1366</v>
      </c>
      <c r="E273" t="s">
        <v>1348</v>
      </c>
      <c r="F273">
        <v>2</v>
      </c>
      <c r="G273" s="3">
        <v>105.15</v>
      </c>
      <c r="H273" s="4">
        <v>0.06</v>
      </c>
      <c r="I273" t="s">
        <v>3957</v>
      </c>
      <c r="J273" s="3">
        <v>197.68199999999999</v>
      </c>
      <c r="K273" s="45">
        <f>SALES[[#This Row],[Quantity]]*SALES[[#This Row],[Unit_Price]]*SALES[[#This Row],[Discount]]</f>
        <v>12.618</v>
      </c>
      <c r="L273" s="46" t="str">
        <f>IF(SALES[Total_Amount]&gt;=1500,"High","Low")</f>
        <v>Low</v>
      </c>
      <c r="M273" s="46" t="str">
        <f t="shared" si="16"/>
        <v>Normal</v>
      </c>
      <c r="N273" s="46" t="str">
        <f t="shared" si="17"/>
        <v>Low Price</v>
      </c>
      <c r="O273" s="46" t="str">
        <f t="shared" si="18"/>
        <v>April</v>
      </c>
      <c r="P273" s="46">
        <f t="shared" si="19"/>
        <v>2025</v>
      </c>
      <c r="Q273" s="47" t="str">
        <f>_xlfn.CONCAT(SALES[[#This Row],[Sales_ID]]," [",SALES[[#This Row],[Quantity]],"]")</f>
        <v>SALE-271 [2]</v>
      </c>
    </row>
    <row r="274" spans="1:17" x14ac:dyDescent="0.3">
      <c r="A274" t="s">
        <v>1934</v>
      </c>
      <c r="B274" s="2">
        <v>45693</v>
      </c>
      <c r="C274" t="s">
        <v>1775</v>
      </c>
      <c r="D274" t="s">
        <v>1473</v>
      </c>
      <c r="E274" t="s">
        <v>1340</v>
      </c>
      <c r="F274">
        <v>3</v>
      </c>
      <c r="G274" s="3">
        <v>610.24</v>
      </c>
      <c r="H274" s="4">
        <v>0.17</v>
      </c>
      <c r="I274" t="s">
        <v>1131</v>
      </c>
      <c r="J274" s="3">
        <v>1519.4975999999999</v>
      </c>
      <c r="K274" s="45">
        <f>SALES[[#This Row],[Quantity]]*SALES[[#This Row],[Unit_Price]]*SALES[[#This Row],[Discount]]</f>
        <v>311.22240000000005</v>
      </c>
      <c r="L274" s="46" t="str">
        <f>IF(SALES[Total_Amount]&gt;=1500,"High","Low")</f>
        <v>High</v>
      </c>
      <c r="M274" s="46" t="str">
        <f t="shared" si="16"/>
        <v>High</v>
      </c>
      <c r="N274" s="46" t="str">
        <f t="shared" si="17"/>
        <v>High Price</v>
      </c>
      <c r="O274" s="46" t="str">
        <f t="shared" si="18"/>
        <v>February</v>
      </c>
      <c r="P274" s="46">
        <f t="shared" si="19"/>
        <v>2025</v>
      </c>
      <c r="Q274" s="47" t="str">
        <f>_xlfn.CONCAT(SALES[[#This Row],[Sales_ID]]," [",SALES[[#This Row],[Quantity]],"]")</f>
        <v>SALE-272 [3]</v>
      </c>
    </row>
    <row r="275" spans="1:17" x14ac:dyDescent="0.3">
      <c r="A275" t="s">
        <v>1935</v>
      </c>
      <c r="B275" s="2">
        <v>45667</v>
      </c>
      <c r="C275" t="s">
        <v>1936</v>
      </c>
      <c r="D275" t="s">
        <v>1343</v>
      </c>
      <c r="E275" t="s">
        <v>1348</v>
      </c>
      <c r="F275">
        <v>1</v>
      </c>
      <c r="G275" s="3">
        <v>872.12</v>
      </c>
      <c r="H275" s="4">
        <v>7.0000000000000007E-2</v>
      </c>
      <c r="I275" t="s">
        <v>3958</v>
      </c>
      <c r="J275" s="3">
        <v>811.07159999999999</v>
      </c>
      <c r="K275" s="45">
        <f>SALES[[#This Row],[Quantity]]*SALES[[#This Row],[Unit_Price]]*SALES[[#This Row],[Discount]]</f>
        <v>61.048400000000008</v>
      </c>
      <c r="L275" s="46" t="str">
        <f>IF(SALES[Total_Amount]&gt;=1500,"High","Low")</f>
        <v>Low</v>
      </c>
      <c r="M275" s="46" t="str">
        <f t="shared" si="16"/>
        <v>Normal</v>
      </c>
      <c r="N275" s="46" t="str">
        <f t="shared" si="17"/>
        <v>Low Price</v>
      </c>
      <c r="O275" s="46" t="str">
        <f t="shared" si="18"/>
        <v>January</v>
      </c>
      <c r="P275" s="46">
        <f t="shared" si="19"/>
        <v>2025</v>
      </c>
      <c r="Q275" s="47" t="str">
        <f>_xlfn.CONCAT(SALES[[#This Row],[Sales_ID]]," [",SALES[[#This Row],[Quantity]],"]")</f>
        <v>SALE-273 [1]</v>
      </c>
    </row>
    <row r="276" spans="1:17" x14ac:dyDescent="0.3">
      <c r="A276" t="s">
        <v>1937</v>
      </c>
      <c r="B276" s="2">
        <v>45316</v>
      </c>
      <c r="C276" t="s">
        <v>1922</v>
      </c>
      <c r="D276" t="s">
        <v>1462</v>
      </c>
      <c r="E276" t="s">
        <v>1381</v>
      </c>
      <c r="F276">
        <v>1</v>
      </c>
      <c r="G276" s="3">
        <v>406.79</v>
      </c>
      <c r="H276" s="4">
        <v>0.03</v>
      </c>
      <c r="I276" t="s">
        <v>1131</v>
      </c>
      <c r="J276" s="3">
        <v>394.58629999999999</v>
      </c>
      <c r="K276" s="45">
        <f>SALES[[#This Row],[Quantity]]*SALES[[#This Row],[Unit_Price]]*SALES[[#This Row],[Discount]]</f>
        <v>12.2037</v>
      </c>
      <c r="L276" s="46" t="str">
        <f>IF(SALES[Total_Amount]&gt;=1500,"High","Low")</f>
        <v>Low</v>
      </c>
      <c r="M276" s="46" t="str">
        <f t="shared" si="16"/>
        <v>Normal</v>
      </c>
      <c r="N276" s="46" t="str">
        <f t="shared" si="17"/>
        <v>Low Price</v>
      </c>
      <c r="O276" s="46" t="str">
        <f t="shared" si="18"/>
        <v>January</v>
      </c>
      <c r="P276" s="46">
        <f t="shared" si="19"/>
        <v>2024</v>
      </c>
      <c r="Q276" s="47" t="str">
        <f>_xlfn.CONCAT(SALES[[#This Row],[Sales_ID]]," [",SALES[[#This Row],[Quantity]],"]")</f>
        <v>SALE-274 [1]</v>
      </c>
    </row>
    <row r="277" spans="1:17" x14ac:dyDescent="0.3">
      <c r="A277" t="s">
        <v>1938</v>
      </c>
      <c r="B277" s="2">
        <v>45932</v>
      </c>
      <c r="C277" t="s">
        <v>1535</v>
      </c>
      <c r="D277" t="s">
        <v>1605</v>
      </c>
      <c r="E277" t="s">
        <v>1377</v>
      </c>
      <c r="F277">
        <v>1</v>
      </c>
      <c r="G277" s="3">
        <v>606.01</v>
      </c>
      <c r="H277" s="4">
        <v>0.04</v>
      </c>
      <c r="I277" t="s">
        <v>3958</v>
      </c>
      <c r="J277" s="3">
        <v>581.76959999999997</v>
      </c>
      <c r="K277" s="45">
        <f>SALES[[#This Row],[Quantity]]*SALES[[#This Row],[Unit_Price]]*SALES[[#This Row],[Discount]]</f>
        <v>24.240400000000001</v>
      </c>
      <c r="L277" s="46" t="str">
        <f>IF(SALES[Total_Amount]&gt;=1500,"High","Low")</f>
        <v>Low</v>
      </c>
      <c r="M277" s="46" t="str">
        <f t="shared" si="16"/>
        <v>Normal</v>
      </c>
      <c r="N277" s="46" t="str">
        <f t="shared" si="17"/>
        <v>Low Price</v>
      </c>
      <c r="O277" s="46" t="str">
        <f t="shared" si="18"/>
        <v>October</v>
      </c>
      <c r="P277" s="46">
        <f t="shared" si="19"/>
        <v>2025</v>
      </c>
      <c r="Q277" s="47" t="str">
        <f>_xlfn.CONCAT(SALES[[#This Row],[Sales_ID]]," [",SALES[[#This Row],[Quantity]],"]")</f>
        <v>SALE-275 [1]</v>
      </c>
    </row>
    <row r="278" spans="1:17" x14ac:dyDescent="0.3">
      <c r="A278" t="s">
        <v>1939</v>
      </c>
      <c r="B278" s="2">
        <v>45483</v>
      </c>
      <c r="C278" t="s">
        <v>1683</v>
      </c>
      <c r="D278" t="s">
        <v>1570</v>
      </c>
      <c r="E278" t="s">
        <v>1355</v>
      </c>
      <c r="F278">
        <v>4</v>
      </c>
      <c r="G278" s="3">
        <v>322.58</v>
      </c>
      <c r="H278" s="4">
        <v>0.06</v>
      </c>
      <c r="I278" t="s">
        <v>3957</v>
      </c>
      <c r="J278" s="3">
        <v>1212.9007999999999</v>
      </c>
      <c r="K278" s="45">
        <f>SALES[[#This Row],[Quantity]]*SALES[[#This Row],[Unit_Price]]*SALES[[#This Row],[Discount]]</f>
        <v>77.419199999999989</v>
      </c>
      <c r="L278" s="46" t="str">
        <f>IF(SALES[Total_Amount]&gt;=1500,"High","Low")</f>
        <v>Low</v>
      </c>
      <c r="M278" s="46" t="str">
        <f t="shared" si="16"/>
        <v>High</v>
      </c>
      <c r="N278" s="46" t="str">
        <f t="shared" si="17"/>
        <v>Low Price</v>
      </c>
      <c r="O278" s="46" t="str">
        <f t="shared" si="18"/>
        <v>July</v>
      </c>
      <c r="P278" s="46">
        <f t="shared" si="19"/>
        <v>2024</v>
      </c>
      <c r="Q278" s="47" t="str">
        <f>_xlfn.CONCAT(SALES[[#This Row],[Sales_ID]]," [",SALES[[#This Row],[Quantity]],"]")</f>
        <v>SALE-276 [4]</v>
      </c>
    </row>
    <row r="279" spans="1:17" x14ac:dyDescent="0.3">
      <c r="A279" t="s">
        <v>1940</v>
      </c>
      <c r="B279" s="2">
        <v>45661</v>
      </c>
      <c r="C279" t="s">
        <v>1941</v>
      </c>
      <c r="D279" t="s">
        <v>1435</v>
      </c>
      <c r="E279" t="s">
        <v>1415</v>
      </c>
      <c r="F279">
        <v>4</v>
      </c>
      <c r="G279" s="3">
        <v>463.17</v>
      </c>
      <c r="H279" s="4">
        <v>0.06</v>
      </c>
      <c r="I279" t="s">
        <v>3958</v>
      </c>
      <c r="J279" s="3">
        <v>1741.5192</v>
      </c>
      <c r="K279" s="45">
        <f>SALES[[#This Row],[Quantity]]*SALES[[#This Row],[Unit_Price]]*SALES[[#This Row],[Discount]]</f>
        <v>111.16079999999999</v>
      </c>
      <c r="L279" s="46" t="str">
        <f>IF(SALES[Total_Amount]&gt;=1500,"High","Low")</f>
        <v>High</v>
      </c>
      <c r="M279" s="46" t="str">
        <f t="shared" si="16"/>
        <v>High</v>
      </c>
      <c r="N279" s="46" t="str">
        <f t="shared" si="17"/>
        <v>Low Price</v>
      </c>
      <c r="O279" s="46" t="str">
        <f t="shared" si="18"/>
        <v>January</v>
      </c>
      <c r="P279" s="46">
        <f t="shared" si="19"/>
        <v>2025</v>
      </c>
      <c r="Q279" s="47" t="str">
        <f>_xlfn.CONCAT(SALES[[#This Row],[Sales_ID]]," [",SALES[[#This Row],[Quantity]],"]")</f>
        <v>SALE-277 [4]</v>
      </c>
    </row>
    <row r="280" spans="1:17" x14ac:dyDescent="0.3">
      <c r="A280" t="s">
        <v>1942</v>
      </c>
      <c r="B280" s="2">
        <v>45798</v>
      </c>
      <c r="C280" t="s">
        <v>1943</v>
      </c>
      <c r="D280" t="s">
        <v>1609</v>
      </c>
      <c r="E280" t="s">
        <v>1359</v>
      </c>
      <c r="F280">
        <v>4</v>
      </c>
      <c r="G280" s="3">
        <v>285.82</v>
      </c>
      <c r="H280" s="4">
        <v>0.18</v>
      </c>
      <c r="I280" t="s">
        <v>3958</v>
      </c>
      <c r="J280" s="3">
        <v>937.4896</v>
      </c>
      <c r="K280" s="45">
        <f>SALES[[#This Row],[Quantity]]*SALES[[#This Row],[Unit_Price]]*SALES[[#This Row],[Discount]]</f>
        <v>205.79039999999998</v>
      </c>
      <c r="L280" s="46" t="str">
        <f>IF(SALES[Total_Amount]&gt;=1500,"High","Low")</f>
        <v>Low</v>
      </c>
      <c r="M280" s="46" t="str">
        <f t="shared" si="16"/>
        <v>Normal</v>
      </c>
      <c r="N280" s="46" t="str">
        <f t="shared" si="17"/>
        <v>Low Price</v>
      </c>
      <c r="O280" s="46" t="str">
        <f t="shared" si="18"/>
        <v>May</v>
      </c>
      <c r="P280" s="46">
        <f t="shared" si="19"/>
        <v>2025</v>
      </c>
      <c r="Q280" s="47" t="str">
        <f>_xlfn.CONCAT(SALES[[#This Row],[Sales_ID]]," [",SALES[[#This Row],[Quantity]],"]")</f>
        <v>SALE-278 [4]</v>
      </c>
    </row>
    <row r="281" spans="1:17" x14ac:dyDescent="0.3">
      <c r="A281" t="s">
        <v>1944</v>
      </c>
      <c r="B281" s="2">
        <v>45868</v>
      </c>
      <c r="C281" t="s">
        <v>1945</v>
      </c>
      <c r="D281" t="s">
        <v>1929</v>
      </c>
      <c r="E281" t="s">
        <v>1489</v>
      </c>
      <c r="F281">
        <v>3</v>
      </c>
      <c r="G281" s="3">
        <v>995.38</v>
      </c>
      <c r="H281" s="4">
        <v>0.1</v>
      </c>
      <c r="I281" t="s">
        <v>3958</v>
      </c>
      <c r="J281" s="3">
        <v>2687.5259999999998</v>
      </c>
      <c r="K281" s="45">
        <f>SALES[[#This Row],[Quantity]]*SALES[[#This Row],[Unit_Price]]*SALES[[#This Row],[Discount]]</f>
        <v>298.61399999999998</v>
      </c>
      <c r="L281" s="46" t="str">
        <f>IF(SALES[Total_Amount]&gt;=1500,"High","Low")</f>
        <v>High</v>
      </c>
      <c r="M281" s="46" t="str">
        <f t="shared" si="16"/>
        <v>Premium</v>
      </c>
      <c r="N281" s="46" t="str">
        <f t="shared" si="17"/>
        <v>Low Price</v>
      </c>
      <c r="O281" s="46" t="str">
        <f t="shared" si="18"/>
        <v>July</v>
      </c>
      <c r="P281" s="46">
        <f t="shared" si="19"/>
        <v>2025</v>
      </c>
      <c r="Q281" s="47" t="str">
        <f>_xlfn.CONCAT(SALES[[#This Row],[Sales_ID]]," [",SALES[[#This Row],[Quantity]],"]")</f>
        <v>SALE-279 [3]</v>
      </c>
    </row>
    <row r="282" spans="1:17" x14ac:dyDescent="0.3">
      <c r="A282" t="s">
        <v>1946</v>
      </c>
      <c r="B282" s="2">
        <v>45757</v>
      </c>
      <c r="C282" t="s">
        <v>1630</v>
      </c>
      <c r="D282" t="s">
        <v>1812</v>
      </c>
      <c r="E282" t="s">
        <v>1348</v>
      </c>
      <c r="F282">
        <v>1</v>
      </c>
      <c r="G282" s="3">
        <v>329.31</v>
      </c>
      <c r="H282" s="4">
        <v>0.09</v>
      </c>
      <c r="I282" t="s">
        <v>3957</v>
      </c>
      <c r="J282" s="3">
        <v>299.6721</v>
      </c>
      <c r="K282" s="45">
        <f>SALES[[#This Row],[Quantity]]*SALES[[#This Row],[Unit_Price]]*SALES[[#This Row],[Discount]]</f>
        <v>29.637899999999998</v>
      </c>
      <c r="L282" s="46" t="str">
        <f>IF(SALES[Total_Amount]&gt;=1500,"High","Low")</f>
        <v>Low</v>
      </c>
      <c r="M282" s="46" t="str">
        <f t="shared" si="16"/>
        <v>Normal</v>
      </c>
      <c r="N282" s="46" t="str">
        <f t="shared" si="17"/>
        <v>Low Price</v>
      </c>
      <c r="O282" s="46" t="str">
        <f t="shared" si="18"/>
        <v>April</v>
      </c>
      <c r="P282" s="46">
        <f t="shared" si="19"/>
        <v>2025</v>
      </c>
      <c r="Q282" s="47" t="str">
        <f>_xlfn.CONCAT(SALES[[#This Row],[Sales_ID]]," [",SALES[[#This Row],[Quantity]],"]")</f>
        <v>SALE-280 [1]</v>
      </c>
    </row>
    <row r="283" spans="1:17" x14ac:dyDescent="0.3">
      <c r="A283" t="s">
        <v>1947</v>
      </c>
      <c r="B283" s="2">
        <v>45475</v>
      </c>
      <c r="C283" t="s">
        <v>1948</v>
      </c>
      <c r="D283" t="s">
        <v>1512</v>
      </c>
      <c r="E283" t="s">
        <v>1388</v>
      </c>
      <c r="F283">
        <v>3</v>
      </c>
      <c r="G283" s="3">
        <v>64.2</v>
      </c>
      <c r="H283" s="4">
        <v>0.08</v>
      </c>
      <c r="I283" t="s">
        <v>1131</v>
      </c>
      <c r="J283" s="3">
        <v>177.19200000000001</v>
      </c>
      <c r="K283" s="45">
        <f>SALES[[#This Row],[Quantity]]*SALES[[#This Row],[Unit_Price]]*SALES[[#This Row],[Discount]]</f>
        <v>15.408000000000003</v>
      </c>
      <c r="L283" s="46" t="str">
        <f>IF(SALES[Total_Amount]&gt;=1500,"High","Low")</f>
        <v>Low</v>
      </c>
      <c r="M283" s="46" t="str">
        <f t="shared" si="16"/>
        <v>Normal</v>
      </c>
      <c r="N283" s="46" t="str">
        <f t="shared" si="17"/>
        <v>Low Price</v>
      </c>
      <c r="O283" s="46" t="str">
        <f t="shared" si="18"/>
        <v>July</v>
      </c>
      <c r="P283" s="46">
        <f t="shared" si="19"/>
        <v>2024</v>
      </c>
      <c r="Q283" s="47" t="str">
        <f>_xlfn.CONCAT(SALES[[#This Row],[Sales_ID]]," [",SALES[[#This Row],[Quantity]],"]")</f>
        <v>SALE-281 [3]</v>
      </c>
    </row>
    <row r="284" spans="1:17" x14ac:dyDescent="0.3">
      <c r="A284" t="s">
        <v>1949</v>
      </c>
      <c r="B284" s="2">
        <v>45829</v>
      </c>
      <c r="C284" t="s">
        <v>1950</v>
      </c>
      <c r="D284" t="s">
        <v>1717</v>
      </c>
      <c r="E284" t="s">
        <v>1408</v>
      </c>
      <c r="F284">
        <v>3</v>
      </c>
      <c r="G284" s="3">
        <v>697.13</v>
      </c>
      <c r="H284" s="4">
        <v>0.25</v>
      </c>
      <c r="I284" t="s">
        <v>1131</v>
      </c>
      <c r="J284" s="3">
        <v>1568.5425</v>
      </c>
      <c r="K284" s="45">
        <f>SALES[[#This Row],[Quantity]]*SALES[[#This Row],[Unit_Price]]*SALES[[#This Row],[Discount]]</f>
        <v>522.84749999999997</v>
      </c>
      <c r="L284" s="46" t="str">
        <f>IF(SALES[Total_Amount]&gt;=1500,"High","Low")</f>
        <v>High</v>
      </c>
      <c r="M284" s="46" t="str">
        <f t="shared" si="16"/>
        <v>High</v>
      </c>
      <c r="N284" s="46" t="str">
        <f t="shared" si="17"/>
        <v>High Price</v>
      </c>
      <c r="O284" s="46" t="str">
        <f t="shared" si="18"/>
        <v>June</v>
      </c>
      <c r="P284" s="46">
        <f t="shared" si="19"/>
        <v>2025</v>
      </c>
      <c r="Q284" s="47" t="str">
        <f>_xlfn.CONCAT(SALES[[#This Row],[Sales_ID]]," [",SALES[[#This Row],[Quantity]],"]")</f>
        <v>SALE-282 [3]</v>
      </c>
    </row>
    <row r="285" spans="1:17" x14ac:dyDescent="0.3">
      <c r="A285" t="s">
        <v>1951</v>
      </c>
      <c r="B285" s="2">
        <v>45639</v>
      </c>
      <c r="C285" t="s">
        <v>1712</v>
      </c>
      <c r="D285" t="s">
        <v>1952</v>
      </c>
      <c r="E285" t="s">
        <v>1355</v>
      </c>
      <c r="F285">
        <v>3</v>
      </c>
      <c r="G285" s="3">
        <v>134.30000000000001</v>
      </c>
      <c r="H285" s="4">
        <v>0.14000000000000001</v>
      </c>
      <c r="I285" t="s">
        <v>3957</v>
      </c>
      <c r="J285" s="3">
        <v>346.49400000000003</v>
      </c>
      <c r="K285" s="45">
        <f>SALES[[#This Row],[Quantity]]*SALES[[#This Row],[Unit_Price]]*SALES[[#This Row],[Discount]]</f>
        <v>56.406000000000013</v>
      </c>
      <c r="L285" s="46" t="str">
        <f>IF(SALES[Total_Amount]&gt;=1500,"High","Low")</f>
        <v>Low</v>
      </c>
      <c r="M285" s="46" t="str">
        <f t="shared" si="16"/>
        <v>Normal</v>
      </c>
      <c r="N285" s="46" t="str">
        <f t="shared" si="17"/>
        <v>Low Price</v>
      </c>
      <c r="O285" s="46" t="str">
        <f t="shared" si="18"/>
        <v>December</v>
      </c>
      <c r="P285" s="46">
        <f t="shared" si="19"/>
        <v>2024</v>
      </c>
      <c r="Q285" s="47" t="str">
        <f>_xlfn.CONCAT(SALES[[#This Row],[Sales_ID]]," [",SALES[[#This Row],[Quantity]],"]")</f>
        <v>SALE-283 [3]</v>
      </c>
    </row>
    <row r="286" spans="1:17" x14ac:dyDescent="0.3">
      <c r="A286" t="s">
        <v>1953</v>
      </c>
      <c r="B286" s="2">
        <v>45518</v>
      </c>
      <c r="C286" t="s">
        <v>1954</v>
      </c>
      <c r="D286" t="s">
        <v>1955</v>
      </c>
      <c r="E286" t="s">
        <v>1408</v>
      </c>
      <c r="F286">
        <v>1</v>
      </c>
      <c r="G286" s="3">
        <v>520.92999999999995</v>
      </c>
      <c r="H286" s="4">
        <v>0.15</v>
      </c>
      <c r="I286" t="s">
        <v>3957</v>
      </c>
      <c r="J286" s="3">
        <v>442.79050000000001</v>
      </c>
      <c r="K286" s="45">
        <f>SALES[[#This Row],[Quantity]]*SALES[[#This Row],[Unit_Price]]*SALES[[#This Row],[Discount]]</f>
        <v>78.139499999999984</v>
      </c>
      <c r="L286" s="46" t="str">
        <f>IF(SALES[Total_Amount]&gt;=1500,"High","Low")</f>
        <v>Low</v>
      </c>
      <c r="M286" s="46" t="str">
        <f t="shared" si="16"/>
        <v>Normal</v>
      </c>
      <c r="N286" s="46" t="str">
        <f t="shared" si="17"/>
        <v>Low Price</v>
      </c>
      <c r="O286" s="46" t="str">
        <f t="shared" si="18"/>
        <v>August</v>
      </c>
      <c r="P286" s="46">
        <f t="shared" si="19"/>
        <v>2024</v>
      </c>
      <c r="Q286" s="47" t="str">
        <f>_xlfn.CONCAT(SALES[[#This Row],[Sales_ID]]," [",SALES[[#This Row],[Quantity]],"]")</f>
        <v>SALE-284 [1]</v>
      </c>
    </row>
    <row r="287" spans="1:17" x14ac:dyDescent="0.3">
      <c r="A287" t="s">
        <v>1956</v>
      </c>
      <c r="B287" s="2">
        <v>45721</v>
      </c>
      <c r="C287" t="s">
        <v>1957</v>
      </c>
      <c r="D287" t="s">
        <v>1521</v>
      </c>
      <c r="E287" t="s">
        <v>1359</v>
      </c>
      <c r="F287">
        <v>2</v>
      </c>
      <c r="G287" s="3">
        <v>350.12</v>
      </c>
      <c r="H287" s="4">
        <v>0.21</v>
      </c>
      <c r="I287" t="s">
        <v>1131</v>
      </c>
      <c r="J287" s="3">
        <v>553.18960000000004</v>
      </c>
      <c r="K287" s="45">
        <f>SALES[[#This Row],[Quantity]]*SALES[[#This Row],[Unit_Price]]*SALES[[#This Row],[Discount]]</f>
        <v>147.0504</v>
      </c>
      <c r="L287" s="46" t="str">
        <f>IF(SALES[Total_Amount]&gt;=1500,"High","Low")</f>
        <v>Low</v>
      </c>
      <c r="M287" s="46" t="str">
        <f t="shared" si="16"/>
        <v>Normal</v>
      </c>
      <c r="N287" s="46" t="str">
        <f t="shared" si="17"/>
        <v>Low Price</v>
      </c>
      <c r="O287" s="46" t="str">
        <f t="shared" si="18"/>
        <v>March</v>
      </c>
      <c r="P287" s="46">
        <f t="shared" si="19"/>
        <v>2025</v>
      </c>
      <c r="Q287" s="47" t="str">
        <f>_xlfn.CONCAT(SALES[[#This Row],[Sales_ID]]," [",SALES[[#This Row],[Quantity]],"]")</f>
        <v>SALE-285 [2]</v>
      </c>
    </row>
    <row r="288" spans="1:17" x14ac:dyDescent="0.3">
      <c r="A288" t="s">
        <v>1958</v>
      </c>
      <c r="B288" s="2">
        <v>45308</v>
      </c>
      <c r="C288" t="s">
        <v>1959</v>
      </c>
      <c r="D288" t="s">
        <v>1673</v>
      </c>
      <c r="E288" t="s">
        <v>1399</v>
      </c>
      <c r="F288">
        <v>3</v>
      </c>
      <c r="G288" s="3">
        <v>807.95</v>
      </c>
      <c r="H288" s="4">
        <v>0.1</v>
      </c>
      <c r="I288" t="s">
        <v>3958</v>
      </c>
      <c r="J288" s="3">
        <v>2181.4650000000011</v>
      </c>
      <c r="K288" s="45">
        <f>SALES[[#This Row],[Quantity]]*SALES[[#This Row],[Unit_Price]]*SALES[[#This Row],[Discount]]</f>
        <v>242.38500000000005</v>
      </c>
      <c r="L288" s="46" t="str">
        <f>IF(SALES[Total_Amount]&gt;=1500,"High","Low")</f>
        <v>High</v>
      </c>
      <c r="M288" s="46" t="str">
        <f t="shared" si="16"/>
        <v>Premium</v>
      </c>
      <c r="N288" s="46" t="str">
        <f t="shared" si="17"/>
        <v>Low Price</v>
      </c>
      <c r="O288" s="46" t="str">
        <f t="shared" si="18"/>
        <v>January</v>
      </c>
      <c r="P288" s="46">
        <f t="shared" si="19"/>
        <v>2024</v>
      </c>
      <c r="Q288" s="47" t="str">
        <f>_xlfn.CONCAT(SALES[[#This Row],[Sales_ID]]," [",SALES[[#This Row],[Quantity]],"]")</f>
        <v>SALE-286 [3]</v>
      </c>
    </row>
    <row r="289" spans="1:17" x14ac:dyDescent="0.3">
      <c r="A289" t="s">
        <v>1960</v>
      </c>
      <c r="B289" s="2">
        <v>45889</v>
      </c>
      <c r="C289" t="s">
        <v>1475</v>
      </c>
      <c r="D289" t="s">
        <v>1543</v>
      </c>
      <c r="E289" t="s">
        <v>1426</v>
      </c>
      <c r="F289">
        <v>4</v>
      </c>
      <c r="G289" s="3">
        <v>766.03</v>
      </c>
      <c r="H289" s="4">
        <v>0.28999999999999998</v>
      </c>
      <c r="I289" t="s">
        <v>3958</v>
      </c>
      <c r="J289" s="3">
        <v>2175.5252</v>
      </c>
      <c r="K289" s="45">
        <f>SALES[[#This Row],[Quantity]]*SALES[[#This Row],[Unit_Price]]*SALES[[#This Row],[Discount]]</f>
        <v>888.59479999999996</v>
      </c>
      <c r="L289" s="46" t="str">
        <f>IF(SALES[Total_Amount]&gt;=1500,"High","Low")</f>
        <v>High</v>
      </c>
      <c r="M289" s="46" t="str">
        <f t="shared" si="16"/>
        <v>Premium</v>
      </c>
      <c r="N289" s="46" t="str">
        <f t="shared" si="17"/>
        <v>High Price</v>
      </c>
      <c r="O289" s="46" t="str">
        <f t="shared" si="18"/>
        <v>August</v>
      </c>
      <c r="P289" s="46">
        <f t="shared" si="19"/>
        <v>2025</v>
      </c>
      <c r="Q289" s="47" t="str">
        <f>_xlfn.CONCAT(SALES[[#This Row],[Sales_ID]]," [",SALES[[#This Row],[Quantity]],"]")</f>
        <v>SALE-287 [4]</v>
      </c>
    </row>
    <row r="290" spans="1:17" x14ac:dyDescent="0.3">
      <c r="A290" t="s">
        <v>1961</v>
      </c>
      <c r="B290" s="2">
        <v>45386</v>
      </c>
      <c r="C290" t="s">
        <v>1614</v>
      </c>
      <c r="D290" t="s">
        <v>1676</v>
      </c>
      <c r="E290" t="s">
        <v>1348</v>
      </c>
      <c r="F290">
        <v>3</v>
      </c>
      <c r="G290" s="3">
        <v>545.1</v>
      </c>
      <c r="H290" s="4">
        <v>0.08</v>
      </c>
      <c r="I290" t="s">
        <v>1131</v>
      </c>
      <c r="J290" s="3">
        <v>1504.4760000000001</v>
      </c>
      <c r="K290" s="45">
        <f>SALES[[#This Row],[Quantity]]*SALES[[#This Row],[Unit_Price]]*SALES[[#This Row],[Discount]]</f>
        <v>130.82400000000001</v>
      </c>
      <c r="L290" s="46" t="str">
        <f>IF(SALES[Total_Amount]&gt;=1500,"High","Low")</f>
        <v>High</v>
      </c>
      <c r="M290" s="46" t="str">
        <f t="shared" si="16"/>
        <v>High</v>
      </c>
      <c r="N290" s="46" t="str">
        <f t="shared" si="17"/>
        <v>Low Price</v>
      </c>
      <c r="O290" s="46" t="str">
        <f t="shared" si="18"/>
        <v>April</v>
      </c>
      <c r="P290" s="46">
        <f t="shared" si="19"/>
        <v>2024</v>
      </c>
      <c r="Q290" s="47" t="str">
        <f>_xlfn.CONCAT(SALES[[#This Row],[Sales_ID]]," [",SALES[[#This Row],[Quantity]],"]")</f>
        <v>SALE-288 [3]</v>
      </c>
    </row>
    <row r="291" spans="1:17" x14ac:dyDescent="0.3">
      <c r="A291" t="s">
        <v>1962</v>
      </c>
      <c r="B291" s="2">
        <v>45438</v>
      </c>
      <c r="C291" t="s">
        <v>1963</v>
      </c>
      <c r="D291" t="s">
        <v>1398</v>
      </c>
      <c r="E291" t="s">
        <v>1359</v>
      </c>
      <c r="F291">
        <v>1</v>
      </c>
      <c r="G291" s="3">
        <v>203.61</v>
      </c>
      <c r="H291" s="4">
        <v>0.24</v>
      </c>
      <c r="I291" t="s">
        <v>1131</v>
      </c>
      <c r="J291" s="3">
        <v>154.74359999999999</v>
      </c>
      <c r="K291" s="45">
        <f>SALES[[#This Row],[Quantity]]*SALES[[#This Row],[Unit_Price]]*SALES[[#This Row],[Discount]]</f>
        <v>48.866399999999999</v>
      </c>
      <c r="L291" s="46" t="str">
        <f>IF(SALES[Total_Amount]&gt;=1500,"High","Low")</f>
        <v>Low</v>
      </c>
      <c r="M291" s="46" t="str">
        <f t="shared" si="16"/>
        <v>Normal</v>
      </c>
      <c r="N291" s="46" t="str">
        <f t="shared" si="17"/>
        <v>Low Price</v>
      </c>
      <c r="O291" s="46" t="str">
        <f t="shared" si="18"/>
        <v>May</v>
      </c>
      <c r="P291" s="46">
        <f t="shared" si="19"/>
        <v>2024</v>
      </c>
      <c r="Q291" s="47" t="str">
        <f>_xlfn.CONCAT(SALES[[#This Row],[Sales_ID]]," [",SALES[[#This Row],[Quantity]],"]")</f>
        <v>SALE-289 [1]</v>
      </c>
    </row>
    <row r="292" spans="1:17" x14ac:dyDescent="0.3">
      <c r="A292" t="s">
        <v>1964</v>
      </c>
      <c r="B292" s="2">
        <v>45856</v>
      </c>
      <c r="C292" t="s">
        <v>1965</v>
      </c>
      <c r="D292" t="s">
        <v>1339</v>
      </c>
      <c r="E292" t="s">
        <v>1391</v>
      </c>
      <c r="F292">
        <v>4</v>
      </c>
      <c r="G292" s="3">
        <v>493.8</v>
      </c>
      <c r="H292" s="4">
        <v>0.24</v>
      </c>
      <c r="I292" t="s">
        <v>1131</v>
      </c>
      <c r="J292" s="3">
        <v>1501.152</v>
      </c>
      <c r="K292" s="45">
        <f>SALES[[#This Row],[Quantity]]*SALES[[#This Row],[Unit_Price]]*SALES[[#This Row],[Discount]]</f>
        <v>474.048</v>
      </c>
      <c r="L292" s="46" t="str">
        <f>IF(SALES[Total_Amount]&gt;=1500,"High","Low")</f>
        <v>High</v>
      </c>
      <c r="M292" s="46" t="str">
        <f t="shared" si="16"/>
        <v>High</v>
      </c>
      <c r="N292" s="46" t="str">
        <f t="shared" si="17"/>
        <v>High Price</v>
      </c>
      <c r="O292" s="46" t="str">
        <f t="shared" si="18"/>
        <v>July</v>
      </c>
      <c r="P292" s="46">
        <f t="shared" si="19"/>
        <v>2025</v>
      </c>
      <c r="Q292" s="47" t="str">
        <f>_xlfn.CONCAT(SALES[[#This Row],[Sales_ID]]," [",SALES[[#This Row],[Quantity]],"]")</f>
        <v>SALE-290 [4]</v>
      </c>
    </row>
    <row r="293" spans="1:17" x14ac:dyDescent="0.3">
      <c r="A293" t="s">
        <v>1966</v>
      </c>
      <c r="B293" s="2">
        <v>45485</v>
      </c>
      <c r="C293" t="s">
        <v>1967</v>
      </c>
      <c r="D293" t="s">
        <v>1892</v>
      </c>
      <c r="E293" t="s">
        <v>1344</v>
      </c>
      <c r="F293">
        <v>1</v>
      </c>
      <c r="G293" s="3">
        <v>640.54999999999995</v>
      </c>
      <c r="H293" s="4">
        <v>0.25</v>
      </c>
      <c r="I293" t="s">
        <v>3957</v>
      </c>
      <c r="J293" s="3">
        <v>480.41250000000002</v>
      </c>
      <c r="K293" s="45">
        <f>SALES[[#This Row],[Quantity]]*SALES[[#This Row],[Unit_Price]]*SALES[[#This Row],[Discount]]</f>
        <v>160.13749999999999</v>
      </c>
      <c r="L293" s="46" t="str">
        <f>IF(SALES[Total_Amount]&gt;=1500,"High","Low")</f>
        <v>Low</v>
      </c>
      <c r="M293" s="46" t="str">
        <f t="shared" si="16"/>
        <v>Normal</v>
      </c>
      <c r="N293" s="46" t="str">
        <f t="shared" si="17"/>
        <v>Low Price</v>
      </c>
      <c r="O293" s="46" t="str">
        <f t="shared" si="18"/>
        <v>July</v>
      </c>
      <c r="P293" s="46">
        <f t="shared" si="19"/>
        <v>2024</v>
      </c>
      <c r="Q293" s="47" t="str">
        <f>_xlfn.CONCAT(SALES[[#This Row],[Sales_ID]]," [",SALES[[#This Row],[Quantity]],"]")</f>
        <v>SALE-291 [1]</v>
      </c>
    </row>
    <row r="294" spans="1:17" x14ac:dyDescent="0.3">
      <c r="A294" t="s">
        <v>1968</v>
      </c>
      <c r="B294" s="2">
        <v>45545</v>
      </c>
      <c r="C294" t="s">
        <v>1630</v>
      </c>
      <c r="D294" t="s">
        <v>1343</v>
      </c>
      <c r="E294" t="s">
        <v>1363</v>
      </c>
      <c r="F294">
        <v>1</v>
      </c>
      <c r="G294" s="3">
        <v>702.53</v>
      </c>
      <c r="H294" s="4">
        <v>0.3</v>
      </c>
      <c r="I294" t="s">
        <v>3957</v>
      </c>
      <c r="J294" s="3">
        <v>491.77100000000002</v>
      </c>
      <c r="K294" s="45">
        <f>SALES[[#This Row],[Quantity]]*SALES[[#This Row],[Unit_Price]]*SALES[[#This Row],[Discount]]</f>
        <v>210.75899999999999</v>
      </c>
      <c r="L294" s="46" t="str">
        <f>IF(SALES[Total_Amount]&gt;=1500,"High","Low")</f>
        <v>Low</v>
      </c>
      <c r="M294" s="46" t="str">
        <f t="shared" si="16"/>
        <v>Normal</v>
      </c>
      <c r="N294" s="46" t="str">
        <f t="shared" si="17"/>
        <v>Low Price</v>
      </c>
      <c r="O294" s="46" t="str">
        <f t="shared" si="18"/>
        <v>September</v>
      </c>
      <c r="P294" s="46">
        <f t="shared" si="19"/>
        <v>2024</v>
      </c>
      <c r="Q294" s="47" t="str">
        <f>_xlfn.CONCAT(SALES[[#This Row],[Sales_ID]]," [",SALES[[#This Row],[Quantity]],"]")</f>
        <v>SALE-292 [1]</v>
      </c>
    </row>
    <row r="295" spans="1:17" x14ac:dyDescent="0.3">
      <c r="A295" t="s">
        <v>1969</v>
      </c>
      <c r="B295" s="2">
        <v>45826</v>
      </c>
      <c r="C295" t="s">
        <v>1970</v>
      </c>
      <c r="D295" t="s">
        <v>1380</v>
      </c>
      <c r="E295" t="s">
        <v>1348</v>
      </c>
      <c r="F295">
        <v>4</v>
      </c>
      <c r="G295" s="3">
        <v>139.94</v>
      </c>
      <c r="H295" s="4">
        <v>0.24</v>
      </c>
      <c r="I295" t="s">
        <v>3957</v>
      </c>
      <c r="J295" s="3">
        <v>425.41759999999999</v>
      </c>
      <c r="K295" s="45">
        <f>SALES[[#This Row],[Quantity]]*SALES[[#This Row],[Unit_Price]]*SALES[[#This Row],[Discount]]</f>
        <v>134.3424</v>
      </c>
      <c r="L295" s="46" t="str">
        <f>IF(SALES[Total_Amount]&gt;=1500,"High","Low")</f>
        <v>Low</v>
      </c>
      <c r="M295" s="46" t="str">
        <f t="shared" si="16"/>
        <v>Normal</v>
      </c>
      <c r="N295" s="46" t="str">
        <f t="shared" si="17"/>
        <v>Low Price</v>
      </c>
      <c r="O295" s="46" t="str">
        <f t="shared" si="18"/>
        <v>June</v>
      </c>
      <c r="P295" s="46">
        <f t="shared" si="19"/>
        <v>2025</v>
      </c>
      <c r="Q295" s="47" t="str">
        <f>_xlfn.CONCAT(SALES[[#This Row],[Sales_ID]]," [",SALES[[#This Row],[Quantity]],"]")</f>
        <v>SALE-293 [4]</v>
      </c>
    </row>
    <row r="296" spans="1:17" x14ac:dyDescent="0.3">
      <c r="A296" t="s">
        <v>1971</v>
      </c>
      <c r="B296" s="2">
        <v>45654</v>
      </c>
      <c r="C296" t="s">
        <v>1661</v>
      </c>
      <c r="D296" t="s">
        <v>1521</v>
      </c>
      <c r="E296" t="s">
        <v>1348</v>
      </c>
      <c r="F296">
        <v>2</v>
      </c>
      <c r="G296" s="3">
        <v>230.85</v>
      </c>
      <c r="H296" s="4">
        <v>0.18</v>
      </c>
      <c r="I296" t="s">
        <v>3957</v>
      </c>
      <c r="J296" s="3">
        <v>378.59399999999999</v>
      </c>
      <c r="K296" s="45">
        <f>SALES[[#This Row],[Quantity]]*SALES[[#This Row],[Unit_Price]]*SALES[[#This Row],[Discount]]</f>
        <v>83.105999999999995</v>
      </c>
      <c r="L296" s="46" t="str">
        <f>IF(SALES[Total_Amount]&gt;=1500,"High","Low")</f>
        <v>Low</v>
      </c>
      <c r="M296" s="46" t="str">
        <f t="shared" si="16"/>
        <v>Normal</v>
      </c>
      <c r="N296" s="46" t="str">
        <f t="shared" si="17"/>
        <v>Low Price</v>
      </c>
      <c r="O296" s="46" t="str">
        <f t="shared" si="18"/>
        <v>December</v>
      </c>
      <c r="P296" s="46">
        <f t="shared" si="19"/>
        <v>2024</v>
      </c>
      <c r="Q296" s="47" t="str">
        <f>_xlfn.CONCAT(SALES[[#This Row],[Sales_ID]]," [",SALES[[#This Row],[Quantity]],"]")</f>
        <v>SALE-294 [2]</v>
      </c>
    </row>
    <row r="297" spans="1:17" x14ac:dyDescent="0.3">
      <c r="A297" t="s">
        <v>1972</v>
      </c>
      <c r="B297" s="2">
        <v>45556</v>
      </c>
      <c r="C297" t="s">
        <v>1973</v>
      </c>
      <c r="D297" t="s">
        <v>1638</v>
      </c>
      <c r="E297" t="s">
        <v>1344</v>
      </c>
      <c r="F297">
        <v>4</v>
      </c>
      <c r="G297" s="3">
        <v>626.35</v>
      </c>
      <c r="H297" s="4">
        <v>0.25</v>
      </c>
      <c r="I297" t="s">
        <v>1131</v>
      </c>
      <c r="J297" s="3">
        <v>1879.05</v>
      </c>
      <c r="K297" s="45">
        <f>SALES[[#This Row],[Quantity]]*SALES[[#This Row],[Unit_Price]]*SALES[[#This Row],[Discount]]</f>
        <v>626.35</v>
      </c>
      <c r="L297" s="46" t="str">
        <f>IF(SALES[Total_Amount]&gt;=1500,"High","Low")</f>
        <v>High</v>
      </c>
      <c r="M297" s="46" t="str">
        <f t="shared" si="16"/>
        <v>High</v>
      </c>
      <c r="N297" s="46" t="str">
        <f t="shared" si="17"/>
        <v>High Price</v>
      </c>
      <c r="O297" s="46" t="str">
        <f t="shared" si="18"/>
        <v>September</v>
      </c>
      <c r="P297" s="46">
        <f t="shared" si="19"/>
        <v>2024</v>
      </c>
      <c r="Q297" s="47" t="str">
        <f>_xlfn.CONCAT(SALES[[#This Row],[Sales_ID]]," [",SALES[[#This Row],[Quantity]],"]")</f>
        <v>SALE-295 [4]</v>
      </c>
    </row>
    <row r="298" spans="1:17" x14ac:dyDescent="0.3">
      <c r="A298" t="s">
        <v>1974</v>
      </c>
      <c r="B298" s="2">
        <v>45434</v>
      </c>
      <c r="C298" t="s">
        <v>1898</v>
      </c>
      <c r="D298" t="s">
        <v>1892</v>
      </c>
      <c r="E298" t="s">
        <v>1377</v>
      </c>
      <c r="F298">
        <v>4</v>
      </c>
      <c r="G298" s="3">
        <v>108.55</v>
      </c>
      <c r="H298" s="4">
        <v>0.18</v>
      </c>
      <c r="I298" t="s">
        <v>3958</v>
      </c>
      <c r="J298" s="3">
        <v>356.04399999999998</v>
      </c>
      <c r="K298" s="45">
        <f>SALES[[#This Row],[Quantity]]*SALES[[#This Row],[Unit_Price]]*SALES[[#This Row],[Discount]]</f>
        <v>78.155999999999992</v>
      </c>
      <c r="L298" s="46" t="str">
        <f>IF(SALES[Total_Amount]&gt;=1500,"High","Low")</f>
        <v>Low</v>
      </c>
      <c r="M298" s="46" t="str">
        <f t="shared" si="16"/>
        <v>Normal</v>
      </c>
      <c r="N298" s="46" t="str">
        <f t="shared" si="17"/>
        <v>Low Price</v>
      </c>
      <c r="O298" s="46" t="str">
        <f t="shared" si="18"/>
        <v>May</v>
      </c>
      <c r="P298" s="46">
        <f t="shared" si="19"/>
        <v>2024</v>
      </c>
      <c r="Q298" s="47" t="str">
        <f>_xlfn.CONCAT(SALES[[#This Row],[Sales_ID]]," [",SALES[[#This Row],[Quantity]],"]")</f>
        <v>SALE-296 [4]</v>
      </c>
    </row>
    <row r="299" spans="1:17" x14ac:dyDescent="0.3">
      <c r="A299" t="s">
        <v>1975</v>
      </c>
      <c r="B299" s="2">
        <v>45871</v>
      </c>
      <c r="C299" t="s">
        <v>1976</v>
      </c>
      <c r="D299" t="s">
        <v>1570</v>
      </c>
      <c r="E299" t="s">
        <v>1381</v>
      </c>
      <c r="F299">
        <v>4</v>
      </c>
      <c r="G299" s="3">
        <v>353.67</v>
      </c>
      <c r="H299" s="4">
        <v>0.03</v>
      </c>
      <c r="I299" t="s">
        <v>1131</v>
      </c>
      <c r="J299" s="3">
        <v>1372.2396000000001</v>
      </c>
      <c r="K299" s="45">
        <f>SALES[[#This Row],[Quantity]]*SALES[[#This Row],[Unit_Price]]*SALES[[#This Row],[Discount]]</f>
        <v>42.440399999999997</v>
      </c>
      <c r="L299" s="46" t="str">
        <f>IF(SALES[Total_Amount]&gt;=1500,"High","Low")</f>
        <v>Low</v>
      </c>
      <c r="M299" s="46" t="str">
        <f t="shared" si="16"/>
        <v>High</v>
      </c>
      <c r="N299" s="46" t="str">
        <f t="shared" si="17"/>
        <v>Low Price</v>
      </c>
      <c r="O299" s="46" t="str">
        <f t="shared" si="18"/>
        <v>August</v>
      </c>
      <c r="P299" s="46">
        <f t="shared" si="19"/>
        <v>2025</v>
      </c>
      <c r="Q299" s="47" t="str">
        <f>_xlfn.CONCAT(SALES[[#This Row],[Sales_ID]]," [",SALES[[#This Row],[Quantity]],"]")</f>
        <v>SALE-297 [4]</v>
      </c>
    </row>
    <row r="300" spans="1:17" x14ac:dyDescent="0.3">
      <c r="A300" t="s">
        <v>1977</v>
      </c>
      <c r="B300" s="2">
        <v>45583</v>
      </c>
      <c r="C300" t="s">
        <v>1375</v>
      </c>
      <c r="D300" t="s">
        <v>1631</v>
      </c>
      <c r="E300" t="s">
        <v>1381</v>
      </c>
      <c r="F300">
        <v>4</v>
      </c>
      <c r="G300" s="3">
        <v>61.98</v>
      </c>
      <c r="H300" s="4">
        <v>0.16</v>
      </c>
      <c r="I300" t="s">
        <v>3957</v>
      </c>
      <c r="J300" s="3">
        <v>208.25280000000001</v>
      </c>
      <c r="K300" s="45">
        <f>SALES[[#This Row],[Quantity]]*SALES[[#This Row],[Unit_Price]]*SALES[[#This Row],[Discount]]</f>
        <v>39.667200000000001</v>
      </c>
      <c r="L300" s="46" t="str">
        <f>IF(SALES[Total_Amount]&gt;=1500,"High","Low")</f>
        <v>Low</v>
      </c>
      <c r="M300" s="46" t="str">
        <f t="shared" si="16"/>
        <v>Normal</v>
      </c>
      <c r="N300" s="46" t="str">
        <f t="shared" si="17"/>
        <v>Low Price</v>
      </c>
      <c r="O300" s="46" t="str">
        <f t="shared" si="18"/>
        <v>October</v>
      </c>
      <c r="P300" s="46">
        <f t="shared" si="19"/>
        <v>2024</v>
      </c>
      <c r="Q300" s="47" t="str">
        <f>_xlfn.CONCAT(SALES[[#This Row],[Sales_ID]]," [",SALES[[#This Row],[Quantity]],"]")</f>
        <v>SALE-298 [4]</v>
      </c>
    </row>
    <row r="301" spans="1:17" x14ac:dyDescent="0.3">
      <c r="A301" t="s">
        <v>1978</v>
      </c>
      <c r="B301" s="2">
        <v>45348</v>
      </c>
      <c r="C301" t="s">
        <v>1873</v>
      </c>
      <c r="D301" t="s">
        <v>1624</v>
      </c>
      <c r="E301" t="s">
        <v>1399</v>
      </c>
      <c r="F301">
        <v>2</v>
      </c>
      <c r="G301" s="3">
        <v>873.1</v>
      </c>
      <c r="H301" s="4">
        <v>0.12</v>
      </c>
      <c r="I301" t="s">
        <v>3958</v>
      </c>
      <c r="J301" s="3">
        <v>1536.6559999999999</v>
      </c>
      <c r="K301" s="45">
        <f>SALES[[#This Row],[Quantity]]*SALES[[#This Row],[Unit_Price]]*SALES[[#This Row],[Discount]]</f>
        <v>209.54400000000001</v>
      </c>
      <c r="L301" s="46" t="str">
        <f>IF(SALES[Total_Amount]&gt;=1500,"High","Low")</f>
        <v>High</v>
      </c>
      <c r="M301" s="46" t="str">
        <f t="shared" si="16"/>
        <v>High</v>
      </c>
      <c r="N301" s="46" t="str">
        <f t="shared" si="17"/>
        <v>Low Price</v>
      </c>
      <c r="O301" s="46" t="str">
        <f t="shared" si="18"/>
        <v>February</v>
      </c>
      <c r="P301" s="46">
        <f t="shared" si="19"/>
        <v>2024</v>
      </c>
      <c r="Q301" s="47" t="str">
        <f>_xlfn.CONCAT(SALES[[#This Row],[Sales_ID]]," [",SALES[[#This Row],[Quantity]],"]")</f>
        <v>SALE-299 [2]</v>
      </c>
    </row>
    <row r="302" spans="1:17" x14ac:dyDescent="0.3">
      <c r="A302" t="s">
        <v>1979</v>
      </c>
      <c r="B302" s="2">
        <v>45268</v>
      </c>
      <c r="C302" t="s">
        <v>1980</v>
      </c>
      <c r="D302" t="s">
        <v>1422</v>
      </c>
      <c r="E302" t="s">
        <v>1391</v>
      </c>
      <c r="F302">
        <v>4</v>
      </c>
      <c r="G302" s="3">
        <v>889.47</v>
      </c>
      <c r="H302" s="4">
        <v>0.24</v>
      </c>
      <c r="I302" t="s">
        <v>3957</v>
      </c>
      <c r="J302" s="3">
        <v>2703.9888000000001</v>
      </c>
      <c r="K302" s="45">
        <f>SALES[[#This Row],[Quantity]]*SALES[[#This Row],[Unit_Price]]*SALES[[#This Row],[Discount]]</f>
        <v>853.89120000000003</v>
      </c>
      <c r="L302" s="46" t="str">
        <f>IF(SALES[Total_Amount]&gt;=1500,"High","Low")</f>
        <v>High</v>
      </c>
      <c r="M302" s="46" t="str">
        <f t="shared" si="16"/>
        <v>Premium</v>
      </c>
      <c r="N302" s="46" t="str">
        <f t="shared" si="17"/>
        <v>High Price</v>
      </c>
      <c r="O302" s="46" t="str">
        <f t="shared" si="18"/>
        <v>December</v>
      </c>
      <c r="P302" s="46">
        <f t="shared" si="19"/>
        <v>2023</v>
      </c>
      <c r="Q302" s="47" t="str">
        <f>_xlfn.CONCAT(SALES[[#This Row],[Sales_ID]]," [",SALES[[#This Row],[Quantity]],"]")</f>
        <v>SALE-300 [4]</v>
      </c>
    </row>
    <row r="303" spans="1:17" x14ac:dyDescent="0.3">
      <c r="A303" t="s">
        <v>1981</v>
      </c>
      <c r="B303" s="2">
        <v>45596</v>
      </c>
      <c r="C303" t="s">
        <v>1442</v>
      </c>
      <c r="D303" t="s">
        <v>1343</v>
      </c>
      <c r="E303" t="s">
        <v>1489</v>
      </c>
      <c r="F303">
        <v>3</v>
      </c>
      <c r="G303" s="3">
        <v>803.76</v>
      </c>
      <c r="H303" s="4">
        <v>0.19</v>
      </c>
      <c r="I303" t="s">
        <v>1131</v>
      </c>
      <c r="J303" s="3">
        <v>1953.1368</v>
      </c>
      <c r="K303" s="45">
        <f>SALES[[#This Row],[Quantity]]*SALES[[#This Row],[Unit_Price]]*SALES[[#This Row],[Discount]]</f>
        <v>458.14319999999998</v>
      </c>
      <c r="L303" s="46" t="str">
        <f>IF(SALES[Total_Amount]&gt;=1500,"High","Low")</f>
        <v>High</v>
      </c>
      <c r="M303" s="46" t="str">
        <f t="shared" si="16"/>
        <v>High</v>
      </c>
      <c r="N303" s="46" t="str">
        <f t="shared" si="17"/>
        <v>High Price</v>
      </c>
      <c r="O303" s="46" t="str">
        <f t="shared" si="18"/>
        <v>October</v>
      </c>
      <c r="P303" s="46">
        <f t="shared" si="19"/>
        <v>2024</v>
      </c>
      <c r="Q303" s="47" t="str">
        <f>_xlfn.CONCAT(SALES[[#This Row],[Sales_ID]]," [",SALES[[#This Row],[Quantity]],"]")</f>
        <v>SALE-301 [3]</v>
      </c>
    </row>
    <row r="304" spans="1:17" x14ac:dyDescent="0.3">
      <c r="A304" t="s">
        <v>1982</v>
      </c>
      <c r="B304" s="2">
        <v>45624</v>
      </c>
      <c r="C304" t="s">
        <v>1983</v>
      </c>
      <c r="D304" t="s">
        <v>1449</v>
      </c>
      <c r="E304" t="s">
        <v>1355</v>
      </c>
      <c r="F304">
        <v>2</v>
      </c>
      <c r="G304" s="3">
        <v>865.14</v>
      </c>
      <c r="H304" s="4">
        <v>0.2</v>
      </c>
      <c r="I304" t="s">
        <v>3958</v>
      </c>
      <c r="J304" s="3">
        <v>1384.2239999999999</v>
      </c>
      <c r="K304" s="45">
        <f>SALES[[#This Row],[Quantity]]*SALES[[#This Row],[Unit_Price]]*SALES[[#This Row],[Discount]]</f>
        <v>346.05600000000004</v>
      </c>
      <c r="L304" s="46" t="str">
        <f>IF(SALES[Total_Amount]&gt;=1500,"High","Low")</f>
        <v>Low</v>
      </c>
      <c r="M304" s="46" t="str">
        <f t="shared" si="16"/>
        <v>High</v>
      </c>
      <c r="N304" s="46" t="str">
        <f t="shared" si="17"/>
        <v>High Price</v>
      </c>
      <c r="O304" s="46" t="str">
        <f t="shared" si="18"/>
        <v>November</v>
      </c>
      <c r="P304" s="46">
        <f t="shared" si="19"/>
        <v>2024</v>
      </c>
      <c r="Q304" s="47" t="str">
        <f>_xlfn.CONCAT(SALES[[#This Row],[Sales_ID]]," [",SALES[[#This Row],[Quantity]],"]")</f>
        <v>SALE-302 [2]</v>
      </c>
    </row>
    <row r="305" spans="1:17" x14ac:dyDescent="0.3">
      <c r="A305" t="s">
        <v>1984</v>
      </c>
      <c r="B305" s="2">
        <v>45813</v>
      </c>
      <c r="C305" t="s">
        <v>1611</v>
      </c>
      <c r="D305" t="s">
        <v>1519</v>
      </c>
      <c r="E305" t="s">
        <v>1395</v>
      </c>
      <c r="F305">
        <v>2</v>
      </c>
      <c r="G305" s="3">
        <v>916.49</v>
      </c>
      <c r="H305" s="4">
        <v>0.3</v>
      </c>
      <c r="I305" t="s">
        <v>1131</v>
      </c>
      <c r="J305" s="3">
        <v>1283.086</v>
      </c>
      <c r="K305" s="45">
        <f>SALES[[#This Row],[Quantity]]*SALES[[#This Row],[Unit_Price]]*SALES[[#This Row],[Discount]]</f>
        <v>549.89400000000001</v>
      </c>
      <c r="L305" s="46" t="str">
        <f>IF(SALES[Total_Amount]&gt;=1500,"High","Low")</f>
        <v>Low</v>
      </c>
      <c r="M305" s="46" t="str">
        <f t="shared" si="16"/>
        <v>High</v>
      </c>
      <c r="N305" s="46" t="str">
        <f t="shared" si="17"/>
        <v>High Price</v>
      </c>
      <c r="O305" s="46" t="str">
        <f t="shared" si="18"/>
        <v>June</v>
      </c>
      <c r="P305" s="46">
        <f t="shared" si="19"/>
        <v>2025</v>
      </c>
      <c r="Q305" s="47" t="str">
        <f>_xlfn.CONCAT(SALES[[#This Row],[Sales_ID]]," [",SALES[[#This Row],[Quantity]],"]")</f>
        <v>SALE-303 [2]</v>
      </c>
    </row>
    <row r="306" spans="1:17" x14ac:dyDescent="0.3">
      <c r="A306" t="s">
        <v>1985</v>
      </c>
      <c r="B306" s="2">
        <v>45615</v>
      </c>
      <c r="C306" t="s">
        <v>1986</v>
      </c>
      <c r="D306" t="s">
        <v>1670</v>
      </c>
      <c r="E306" t="s">
        <v>1446</v>
      </c>
      <c r="F306">
        <v>3</v>
      </c>
      <c r="G306" s="3">
        <v>781.39</v>
      </c>
      <c r="H306" s="4">
        <v>0.12</v>
      </c>
      <c r="I306" t="s">
        <v>3957</v>
      </c>
      <c r="J306" s="3">
        <v>2062.8696</v>
      </c>
      <c r="K306" s="45">
        <f>SALES[[#This Row],[Quantity]]*SALES[[#This Row],[Unit_Price]]*SALES[[#This Row],[Discount]]</f>
        <v>281.30040000000002</v>
      </c>
      <c r="L306" s="46" t="str">
        <f>IF(SALES[Total_Amount]&gt;=1500,"High","Low")</f>
        <v>High</v>
      </c>
      <c r="M306" s="46" t="str">
        <f t="shared" si="16"/>
        <v>Premium</v>
      </c>
      <c r="N306" s="46" t="str">
        <f t="shared" si="17"/>
        <v>Low Price</v>
      </c>
      <c r="O306" s="46" t="str">
        <f t="shared" si="18"/>
        <v>November</v>
      </c>
      <c r="P306" s="46">
        <f t="shared" si="19"/>
        <v>2024</v>
      </c>
      <c r="Q306" s="47" t="str">
        <f>_xlfn.CONCAT(SALES[[#This Row],[Sales_ID]]," [",SALES[[#This Row],[Quantity]],"]")</f>
        <v>SALE-304 [3]</v>
      </c>
    </row>
    <row r="307" spans="1:17" x14ac:dyDescent="0.3">
      <c r="A307" t="s">
        <v>1987</v>
      </c>
      <c r="B307" s="2">
        <v>45431</v>
      </c>
      <c r="C307" t="s">
        <v>1973</v>
      </c>
      <c r="D307" t="s">
        <v>1543</v>
      </c>
      <c r="E307" t="s">
        <v>1446</v>
      </c>
      <c r="F307">
        <v>4</v>
      </c>
      <c r="G307" s="3">
        <v>619.74</v>
      </c>
      <c r="H307" s="4">
        <v>0.13</v>
      </c>
      <c r="I307" t="s">
        <v>1131</v>
      </c>
      <c r="J307" s="3">
        <v>2156.6952000000001</v>
      </c>
      <c r="K307" s="45">
        <f>SALES[[#This Row],[Quantity]]*SALES[[#This Row],[Unit_Price]]*SALES[[#This Row],[Discount]]</f>
        <v>322.26480000000004</v>
      </c>
      <c r="L307" s="46" t="str">
        <f>IF(SALES[Total_Amount]&gt;=1500,"High","Low")</f>
        <v>High</v>
      </c>
      <c r="M307" s="46" t="str">
        <f t="shared" si="16"/>
        <v>Premium</v>
      </c>
      <c r="N307" s="46" t="str">
        <f t="shared" si="17"/>
        <v>Low Price</v>
      </c>
      <c r="O307" s="46" t="str">
        <f t="shared" si="18"/>
        <v>May</v>
      </c>
      <c r="P307" s="46">
        <f t="shared" si="19"/>
        <v>2024</v>
      </c>
      <c r="Q307" s="47" t="str">
        <f>_xlfn.CONCAT(SALES[[#This Row],[Sales_ID]]," [",SALES[[#This Row],[Quantity]],"]")</f>
        <v>SALE-305 [4]</v>
      </c>
    </row>
    <row r="308" spans="1:17" x14ac:dyDescent="0.3">
      <c r="A308" t="s">
        <v>1988</v>
      </c>
      <c r="B308" s="2">
        <v>45679</v>
      </c>
      <c r="C308" t="s">
        <v>1989</v>
      </c>
      <c r="D308" t="s">
        <v>1812</v>
      </c>
      <c r="E308" t="s">
        <v>1377</v>
      </c>
      <c r="F308">
        <v>2</v>
      </c>
      <c r="G308" s="3">
        <v>837.76</v>
      </c>
      <c r="H308" s="4">
        <v>0.03</v>
      </c>
      <c r="I308" t="s">
        <v>1131</v>
      </c>
      <c r="J308" s="3">
        <v>1625.2544</v>
      </c>
      <c r="K308" s="45">
        <f>SALES[[#This Row],[Quantity]]*SALES[[#This Row],[Unit_Price]]*SALES[[#This Row],[Discount]]</f>
        <v>50.265599999999999</v>
      </c>
      <c r="L308" s="46" t="str">
        <f>IF(SALES[Total_Amount]&gt;=1500,"High","Low")</f>
        <v>High</v>
      </c>
      <c r="M308" s="46" t="str">
        <f t="shared" si="16"/>
        <v>High</v>
      </c>
      <c r="N308" s="46" t="str">
        <f t="shared" si="17"/>
        <v>Low Price</v>
      </c>
      <c r="O308" s="46" t="str">
        <f t="shared" si="18"/>
        <v>January</v>
      </c>
      <c r="P308" s="46">
        <f t="shared" si="19"/>
        <v>2025</v>
      </c>
      <c r="Q308" s="47" t="str">
        <f>_xlfn.CONCAT(SALES[[#This Row],[Sales_ID]]," [",SALES[[#This Row],[Quantity]],"]")</f>
        <v>SALE-306 [2]</v>
      </c>
    </row>
    <row r="309" spans="1:17" x14ac:dyDescent="0.3">
      <c r="A309" t="s">
        <v>1990</v>
      </c>
      <c r="B309" s="2">
        <v>45842</v>
      </c>
      <c r="C309" t="s">
        <v>1991</v>
      </c>
      <c r="D309" t="s">
        <v>1631</v>
      </c>
      <c r="E309" t="s">
        <v>1381</v>
      </c>
      <c r="F309">
        <v>3</v>
      </c>
      <c r="G309" s="3">
        <v>135.94</v>
      </c>
      <c r="H309" s="4">
        <v>0.2</v>
      </c>
      <c r="I309" t="s">
        <v>3957</v>
      </c>
      <c r="J309" s="3">
        <v>326.25599999999997</v>
      </c>
      <c r="K309" s="45">
        <f>SALES[[#This Row],[Quantity]]*SALES[[#This Row],[Unit_Price]]*SALES[[#This Row],[Discount]]</f>
        <v>81.564000000000007</v>
      </c>
      <c r="L309" s="46" t="str">
        <f>IF(SALES[Total_Amount]&gt;=1500,"High","Low")</f>
        <v>Low</v>
      </c>
      <c r="M309" s="46" t="str">
        <f t="shared" si="16"/>
        <v>Normal</v>
      </c>
      <c r="N309" s="46" t="str">
        <f t="shared" si="17"/>
        <v>Low Price</v>
      </c>
      <c r="O309" s="46" t="str">
        <f t="shared" si="18"/>
        <v>July</v>
      </c>
      <c r="P309" s="46">
        <f t="shared" si="19"/>
        <v>2025</v>
      </c>
      <c r="Q309" s="47" t="str">
        <f>_xlfn.CONCAT(SALES[[#This Row],[Sales_ID]]," [",SALES[[#This Row],[Quantity]],"]")</f>
        <v>SALE-307 [3]</v>
      </c>
    </row>
    <row r="310" spans="1:17" x14ac:dyDescent="0.3">
      <c r="A310" t="s">
        <v>1992</v>
      </c>
      <c r="B310" s="2">
        <v>45796</v>
      </c>
      <c r="C310" t="s">
        <v>1993</v>
      </c>
      <c r="D310" t="s">
        <v>1343</v>
      </c>
      <c r="E310" t="s">
        <v>1381</v>
      </c>
      <c r="F310">
        <v>4</v>
      </c>
      <c r="G310" s="3">
        <v>396.53</v>
      </c>
      <c r="H310" s="4">
        <v>7.0000000000000007E-2</v>
      </c>
      <c r="I310" t="s">
        <v>3958</v>
      </c>
      <c r="J310" s="3">
        <v>1475.0916</v>
      </c>
      <c r="K310" s="45">
        <f>SALES[[#This Row],[Quantity]]*SALES[[#This Row],[Unit_Price]]*SALES[[#This Row],[Discount]]</f>
        <v>111.0284</v>
      </c>
      <c r="L310" s="46" t="str">
        <f>IF(SALES[Total_Amount]&gt;=1500,"High","Low")</f>
        <v>Low</v>
      </c>
      <c r="M310" s="46" t="str">
        <f t="shared" si="16"/>
        <v>High</v>
      </c>
      <c r="N310" s="46" t="str">
        <f t="shared" si="17"/>
        <v>Low Price</v>
      </c>
      <c r="O310" s="46" t="str">
        <f t="shared" si="18"/>
        <v>May</v>
      </c>
      <c r="P310" s="46">
        <f t="shared" si="19"/>
        <v>2025</v>
      </c>
      <c r="Q310" s="47" t="str">
        <f>_xlfn.CONCAT(SALES[[#This Row],[Sales_ID]]," [",SALES[[#This Row],[Quantity]],"]")</f>
        <v>SALE-308 [4]</v>
      </c>
    </row>
    <row r="311" spans="1:17" x14ac:dyDescent="0.3">
      <c r="A311" t="s">
        <v>1994</v>
      </c>
      <c r="B311" s="2">
        <v>45264</v>
      </c>
      <c r="C311" t="s">
        <v>1995</v>
      </c>
      <c r="D311" t="s">
        <v>1476</v>
      </c>
      <c r="E311" t="s">
        <v>1377</v>
      </c>
      <c r="F311">
        <v>2</v>
      </c>
      <c r="G311" s="3">
        <v>722.45</v>
      </c>
      <c r="H311" s="4">
        <v>0.22</v>
      </c>
      <c r="I311" t="s">
        <v>3958</v>
      </c>
      <c r="J311" s="3">
        <v>1127.0219999999999</v>
      </c>
      <c r="K311" s="45">
        <f>SALES[[#This Row],[Quantity]]*SALES[[#This Row],[Unit_Price]]*SALES[[#This Row],[Discount]]</f>
        <v>317.87800000000004</v>
      </c>
      <c r="L311" s="46" t="str">
        <f>IF(SALES[Total_Amount]&gt;=1500,"High","Low")</f>
        <v>Low</v>
      </c>
      <c r="M311" s="46" t="str">
        <f t="shared" si="16"/>
        <v>High</v>
      </c>
      <c r="N311" s="46" t="str">
        <f t="shared" si="17"/>
        <v>High Price</v>
      </c>
      <c r="O311" s="46" t="str">
        <f t="shared" si="18"/>
        <v>December</v>
      </c>
      <c r="P311" s="46">
        <f t="shared" si="19"/>
        <v>2023</v>
      </c>
      <c r="Q311" s="47" t="str">
        <f>_xlfn.CONCAT(SALES[[#This Row],[Sales_ID]]," [",SALES[[#This Row],[Quantity]],"]")</f>
        <v>SALE-309 [2]</v>
      </c>
    </row>
    <row r="312" spans="1:17" x14ac:dyDescent="0.3">
      <c r="A312" t="s">
        <v>1996</v>
      </c>
      <c r="B312" s="2">
        <v>45504</v>
      </c>
      <c r="C312" t="s">
        <v>1997</v>
      </c>
      <c r="D312" t="s">
        <v>1923</v>
      </c>
      <c r="E312" t="s">
        <v>1439</v>
      </c>
      <c r="F312">
        <v>2</v>
      </c>
      <c r="G312" s="3">
        <v>138.41</v>
      </c>
      <c r="H312" s="4">
        <v>0.02</v>
      </c>
      <c r="I312" t="s">
        <v>3957</v>
      </c>
      <c r="J312" s="3">
        <v>271.28359999999998</v>
      </c>
      <c r="K312" s="45">
        <f>SALES[[#This Row],[Quantity]]*SALES[[#This Row],[Unit_Price]]*SALES[[#This Row],[Discount]]</f>
        <v>5.5363999999999995</v>
      </c>
      <c r="L312" s="46" t="str">
        <f>IF(SALES[Total_Amount]&gt;=1500,"High","Low")</f>
        <v>Low</v>
      </c>
      <c r="M312" s="46" t="str">
        <f t="shared" si="16"/>
        <v>Normal</v>
      </c>
      <c r="N312" s="46" t="str">
        <f t="shared" si="17"/>
        <v>Low Price</v>
      </c>
      <c r="O312" s="46" t="str">
        <f t="shared" si="18"/>
        <v>July</v>
      </c>
      <c r="P312" s="46">
        <f t="shared" si="19"/>
        <v>2024</v>
      </c>
      <c r="Q312" s="47" t="str">
        <f>_xlfn.CONCAT(SALES[[#This Row],[Sales_ID]]," [",SALES[[#This Row],[Quantity]],"]")</f>
        <v>SALE-310 [2]</v>
      </c>
    </row>
    <row r="313" spans="1:17" x14ac:dyDescent="0.3">
      <c r="A313" t="s">
        <v>1998</v>
      </c>
      <c r="B313" s="2">
        <v>45679</v>
      </c>
      <c r="C313" t="s">
        <v>1525</v>
      </c>
      <c r="D313" t="s">
        <v>1612</v>
      </c>
      <c r="E313" t="s">
        <v>1439</v>
      </c>
      <c r="F313">
        <v>4</v>
      </c>
      <c r="G313" s="3">
        <v>741.51</v>
      </c>
      <c r="H313" s="4">
        <v>0.09</v>
      </c>
      <c r="I313" t="s">
        <v>1131</v>
      </c>
      <c r="J313" s="3">
        <v>2699.0963999999999</v>
      </c>
      <c r="K313" s="45">
        <f>SALES[[#This Row],[Quantity]]*SALES[[#This Row],[Unit_Price]]*SALES[[#This Row],[Discount]]</f>
        <v>266.9436</v>
      </c>
      <c r="L313" s="46" t="str">
        <f>IF(SALES[Total_Amount]&gt;=1500,"High","Low")</f>
        <v>High</v>
      </c>
      <c r="M313" s="46" t="str">
        <f t="shared" si="16"/>
        <v>Premium</v>
      </c>
      <c r="N313" s="46" t="str">
        <f t="shared" si="17"/>
        <v>Low Price</v>
      </c>
      <c r="O313" s="46" t="str">
        <f t="shared" si="18"/>
        <v>January</v>
      </c>
      <c r="P313" s="46">
        <f t="shared" si="19"/>
        <v>2025</v>
      </c>
      <c r="Q313" s="47" t="str">
        <f>_xlfn.CONCAT(SALES[[#This Row],[Sales_ID]]," [",SALES[[#This Row],[Quantity]],"]")</f>
        <v>SALE-311 [4]</v>
      </c>
    </row>
    <row r="314" spans="1:17" x14ac:dyDescent="0.3">
      <c r="A314" t="s">
        <v>1999</v>
      </c>
      <c r="B314" s="2">
        <v>45611</v>
      </c>
      <c r="C314" t="s">
        <v>1888</v>
      </c>
      <c r="D314" t="s">
        <v>1612</v>
      </c>
      <c r="E314" t="s">
        <v>1344</v>
      </c>
      <c r="F314">
        <v>2</v>
      </c>
      <c r="G314" s="3">
        <v>588.9</v>
      </c>
      <c r="H314" s="4">
        <v>0.19</v>
      </c>
      <c r="I314" t="s">
        <v>3958</v>
      </c>
      <c r="J314" s="3">
        <v>954.01800000000003</v>
      </c>
      <c r="K314" s="45">
        <f>SALES[[#This Row],[Quantity]]*SALES[[#This Row],[Unit_Price]]*SALES[[#This Row],[Discount]]</f>
        <v>223.78199999999998</v>
      </c>
      <c r="L314" s="46" t="str">
        <f>IF(SALES[Total_Amount]&gt;=1500,"High","Low")</f>
        <v>Low</v>
      </c>
      <c r="M314" s="46" t="str">
        <f t="shared" si="16"/>
        <v>Normal</v>
      </c>
      <c r="N314" s="46" t="str">
        <f t="shared" si="17"/>
        <v>Low Price</v>
      </c>
      <c r="O314" s="46" t="str">
        <f t="shared" si="18"/>
        <v>November</v>
      </c>
      <c r="P314" s="46">
        <f t="shared" si="19"/>
        <v>2024</v>
      </c>
      <c r="Q314" s="47" t="str">
        <f>_xlfn.CONCAT(SALES[[#This Row],[Sales_ID]]," [",SALES[[#This Row],[Quantity]],"]")</f>
        <v>SALE-312 [2]</v>
      </c>
    </row>
    <row r="315" spans="1:17" x14ac:dyDescent="0.3">
      <c r="A315" t="s">
        <v>2000</v>
      </c>
      <c r="B315" s="2">
        <v>45389</v>
      </c>
      <c r="C315" t="s">
        <v>2001</v>
      </c>
      <c r="D315" t="s">
        <v>1597</v>
      </c>
      <c r="E315" t="s">
        <v>1439</v>
      </c>
      <c r="F315">
        <v>1</v>
      </c>
      <c r="G315" s="3">
        <v>88.92</v>
      </c>
      <c r="H315" s="4">
        <v>0.19</v>
      </c>
      <c r="I315" t="s">
        <v>3958</v>
      </c>
      <c r="J315" s="3">
        <v>72.025200000000012</v>
      </c>
      <c r="K315" s="45">
        <f>SALES[[#This Row],[Quantity]]*SALES[[#This Row],[Unit_Price]]*SALES[[#This Row],[Discount]]</f>
        <v>16.8948</v>
      </c>
      <c r="L315" s="46" t="str">
        <f>IF(SALES[Total_Amount]&gt;=1500,"High","Low")</f>
        <v>Low</v>
      </c>
      <c r="M315" s="46" t="str">
        <f t="shared" si="16"/>
        <v>Normal</v>
      </c>
      <c r="N315" s="46" t="str">
        <f t="shared" si="17"/>
        <v>Low Price</v>
      </c>
      <c r="O315" s="46" t="str">
        <f t="shared" si="18"/>
        <v>April</v>
      </c>
      <c r="P315" s="46">
        <f t="shared" si="19"/>
        <v>2024</v>
      </c>
      <c r="Q315" s="47" t="str">
        <f>_xlfn.CONCAT(SALES[[#This Row],[Sales_ID]]," [",SALES[[#This Row],[Quantity]],"]")</f>
        <v>SALE-313 [1]</v>
      </c>
    </row>
    <row r="316" spans="1:17" x14ac:dyDescent="0.3">
      <c r="A316" t="s">
        <v>2002</v>
      </c>
      <c r="B316" s="2">
        <v>45339</v>
      </c>
      <c r="C316" t="s">
        <v>1925</v>
      </c>
      <c r="D316" t="s">
        <v>1848</v>
      </c>
      <c r="E316" t="s">
        <v>1388</v>
      </c>
      <c r="F316">
        <v>1</v>
      </c>
      <c r="G316" s="3">
        <v>299.13</v>
      </c>
      <c r="H316" s="4">
        <v>0.1</v>
      </c>
      <c r="I316" t="s">
        <v>1131</v>
      </c>
      <c r="J316" s="3">
        <v>269.21699999999998</v>
      </c>
      <c r="K316" s="45">
        <f>SALES[[#This Row],[Quantity]]*SALES[[#This Row],[Unit_Price]]*SALES[[#This Row],[Discount]]</f>
        <v>29.913</v>
      </c>
      <c r="L316" s="46" t="str">
        <f>IF(SALES[Total_Amount]&gt;=1500,"High","Low")</f>
        <v>Low</v>
      </c>
      <c r="M316" s="46" t="str">
        <f t="shared" si="16"/>
        <v>Normal</v>
      </c>
      <c r="N316" s="46" t="str">
        <f t="shared" si="17"/>
        <v>Low Price</v>
      </c>
      <c r="O316" s="46" t="str">
        <f t="shared" si="18"/>
        <v>February</v>
      </c>
      <c r="P316" s="46">
        <f t="shared" si="19"/>
        <v>2024</v>
      </c>
      <c r="Q316" s="47" t="str">
        <f>_xlfn.CONCAT(SALES[[#This Row],[Sales_ID]]," [",SALES[[#This Row],[Quantity]],"]")</f>
        <v>SALE-314 [1]</v>
      </c>
    </row>
    <row r="317" spans="1:17" x14ac:dyDescent="0.3">
      <c r="A317" t="s">
        <v>2003</v>
      </c>
      <c r="B317" s="2">
        <v>45433</v>
      </c>
      <c r="C317" t="s">
        <v>1357</v>
      </c>
      <c r="D317" t="s">
        <v>1435</v>
      </c>
      <c r="E317" t="s">
        <v>1340</v>
      </c>
      <c r="F317">
        <v>2</v>
      </c>
      <c r="G317" s="3">
        <v>548.29999999999995</v>
      </c>
      <c r="H317" s="4">
        <v>0.23</v>
      </c>
      <c r="I317" t="s">
        <v>3957</v>
      </c>
      <c r="J317" s="3">
        <v>844.38199999999995</v>
      </c>
      <c r="K317" s="45">
        <f>SALES[[#This Row],[Quantity]]*SALES[[#This Row],[Unit_Price]]*SALES[[#This Row],[Discount]]</f>
        <v>252.21799999999999</v>
      </c>
      <c r="L317" s="46" t="str">
        <f>IF(SALES[Total_Amount]&gt;=1500,"High","Low")</f>
        <v>Low</v>
      </c>
      <c r="M317" s="46" t="str">
        <f t="shared" si="16"/>
        <v>Normal</v>
      </c>
      <c r="N317" s="46" t="str">
        <f t="shared" si="17"/>
        <v>Low Price</v>
      </c>
      <c r="O317" s="46" t="str">
        <f t="shared" si="18"/>
        <v>May</v>
      </c>
      <c r="P317" s="46">
        <f t="shared" si="19"/>
        <v>2024</v>
      </c>
      <c r="Q317" s="47" t="str">
        <f>_xlfn.CONCAT(SALES[[#This Row],[Sales_ID]]," [",SALES[[#This Row],[Quantity]],"]")</f>
        <v>SALE-315 [2]</v>
      </c>
    </row>
    <row r="318" spans="1:17" x14ac:dyDescent="0.3">
      <c r="A318" t="s">
        <v>2004</v>
      </c>
      <c r="B318" s="2">
        <v>45435</v>
      </c>
      <c r="C318" t="s">
        <v>1950</v>
      </c>
      <c r="D318" t="s">
        <v>1605</v>
      </c>
      <c r="E318" t="s">
        <v>1419</v>
      </c>
      <c r="F318">
        <v>3</v>
      </c>
      <c r="G318" s="3">
        <v>977.55</v>
      </c>
      <c r="H318" s="4">
        <v>0.02</v>
      </c>
      <c r="I318" t="s">
        <v>3958</v>
      </c>
      <c r="J318" s="3">
        <v>2873.9969999999989</v>
      </c>
      <c r="K318" s="45">
        <f>SALES[[#This Row],[Quantity]]*SALES[[#This Row],[Unit_Price]]*SALES[[#This Row],[Discount]]</f>
        <v>58.652999999999992</v>
      </c>
      <c r="L318" s="46" t="str">
        <f>IF(SALES[Total_Amount]&gt;=1500,"High","Low")</f>
        <v>High</v>
      </c>
      <c r="M318" s="46" t="str">
        <f t="shared" si="16"/>
        <v>Premium</v>
      </c>
      <c r="N318" s="46" t="str">
        <f t="shared" si="17"/>
        <v>Low Price</v>
      </c>
      <c r="O318" s="46" t="str">
        <f t="shared" si="18"/>
        <v>May</v>
      </c>
      <c r="P318" s="46">
        <f t="shared" si="19"/>
        <v>2024</v>
      </c>
      <c r="Q318" s="47" t="str">
        <f>_xlfn.CONCAT(SALES[[#This Row],[Sales_ID]]," [",SALES[[#This Row],[Quantity]],"]")</f>
        <v>SALE-316 [3]</v>
      </c>
    </row>
    <row r="319" spans="1:17" x14ac:dyDescent="0.3">
      <c r="A319" t="s">
        <v>2005</v>
      </c>
      <c r="B319" s="2">
        <v>45823</v>
      </c>
      <c r="C319" t="s">
        <v>1350</v>
      </c>
      <c r="D319" t="s">
        <v>1491</v>
      </c>
      <c r="E319" t="s">
        <v>1415</v>
      </c>
      <c r="F319">
        <v>1</v>
      </c>
      <c r="G319" s="3">
        <v>459.42</v>
      </c>
      <c r="H319" s="4">
        <v>0.28000000000000003</v>
      </c>
      <c r="I319" t="s">
        <v>1131</v>
      </c>
      <c r="J319" s="3">
        <v>330.7824</v>
      </c>
      <c r="K319" s="45">
        <f>SALES[[#This Row],[Quantity]]*SALES[[#This Row],[Unit_Price]]*SALES[[#This Row],[Discount]]</f>
        <v>128.63760000000002</v>
      </c>
      <c r="L319" s="46" t="str">
        <f>IF(SALES[Total_Amount]&gt;=1500,"High","Low")</f>
        <v>Low</v>
      </c>
      <c r="M319" s="46" t="str">
        <f t="shared" si="16"/>
        <v>Normal</v>
      </c>
      <c r="N319" s="46" t="str">
        <f t="shared" si="17"/>
        <v>Low Price</v>
      </c>
      <c r="O319" s="46" t="str">
        <f t="shared" si="18"/>
        <v>June</v>
      </c>
      <c r="P319" s="46">
        <f t="shared" si="19"/>
        <v>2025</v>
      </c>
      <c r="Q319" s="47" t="str">
        <f>_xlfn.CONCAT(SALES[[#This Row],[Sales_ID]]," [",SALES[[#This Row],[Quantity]],"]")</f>
        <v>SALE-317 [1]</v>
      </c>
    </row>
    <row r="320" spans="1:17" x14ac:dyDescent="0.3">
      <c r="A320" t="s">
        <v>2006</v>
      </c>
      <c r="B320" s="2">
        <v>45663</v>
      </c>
      <c r="C320" t="s">
        <v>2007</v>
      </c>
      <c r="D320" t="s">
        <v>2008</v>
      </c>
      <c r="E320" t="s">
        <v>1363</v>
      </c>
      <c r="F320">
        <v>2</v>
      </c>
      <c r="G320" s="3">
        <v>123.19</v>
      </c>
      <c r="H320" s="4">
        <v>0.19</v>
      </c>
      <c r="I320" t="s">
        <v>3957</v>
      </c>
      <c r="J320" s="3">
        <v>199.56780000000001</v>
      </c>
      <c r="K320" s="45">
        <f>SALES[[#This Row],[Quantity]]*SALES[[#This Row],[Unit_Price]]*SALES[[#This Row],[Discount]]</f>
        <v>46.812199999999997</v>
      </c>
      <c r="L320" s="46" t="str">
        <f>IF(SALES[Total_Amount]&gt;=1500,"High","Low")</f>
        <v>Low</v>
      </c>
      <c r="M320" s="46" t="str">
        <f t="shared" si="16"/>
        <v>Normal</v>
      </c>
      <c r="N320" s="46" t="str">
        <f t="shared" si="17"/>
        <v>Low Price</v>
      </c>
      <c r="O320" s="46" t="str">
        <f t="shared" si="18"/>
        <v>January</v>
      </c>
      <c r="P320" s="46">
        <f t="shared" si="19"/>
        <v>2025</v>
      </c>
      <c r="Q320" s="47" t="str">
        <f>_xlfn.CONCAT(SALES[[#This Row],[Sales_ID]]," [",SALES[[#This Row],[Quantity]],"]")</f>
        <v>SALE-318 [2]</v>
      </c>
    </row>
    <row r="321" spans="1:17" x14ac:dyDescent="0.3">
      <c r="A321" t="s">
        <v>2009</v>
      </c>
      <c r="B321" s="2">
        <v>45879</v>
      </c>
      <c r="C321" t="s">
        <v>2010</v>
      </c>
      <c r="D321" t="s">
        <v>1725</v>
      </c>
      <c r="E321" t="s">
        <v>1399</v>
      </c>
      <c r="F321">
        <v>1</v>
      </c>
      <c r="G321" s="3">
        <v>222.95</v>
      </c>
      <c r="H321" s="4">
        <v>0.02</v>
      </c>
      <c r="I321" t="s">
        <v>3958</v>
      </c>
      <c r="J321" s="3">
        <v>218.49100000000001</v>
      </c>
      <c r="K321" s="45">
        <f>SALES[[#This Row],[Quantity]]*SALES[[#This Row],[Unit_Price]]*SALES[[#This Row],[Discount]]</f>
        <v>4.4589999999999996</v>
      </c>
      <c r="L321" s="46" t="str">
        <f>IF(SALES[Total_Amount]&gt;=1500,"High","Low")</f>
        <v>Low</v>
      </c>
      <c r="M321" s="46" t="str">
        <f t="shared" si="16"/>
        <v>Normal</v>
      </c>
      <c r="N321" s="46" t="str">
        <f t="shared" si="17"/>
        <v>Low Price</v>
      </c>
      <c r="O321" s="46" t="str">
        <f t="shared" si="18"/>
        <v>August</v>
      </c>
      <c r="P321" s="46">
        <f t="shared" si="19"/>
        <v>2025</v>
      </c>
      <c r="Q321" s="47" t="str">
        <f>_xlfn.CONCAT(SALES[[#This Row],[Sales_ID]]," [",SALES[[#This Row],[Quantity]],"]")</f>
        <v>SALE-319 [1]</v>
      </c>
    </row>
    <row r="322" spans="1:17" x14ac:dyDescent="0.3">
      <c r="A322" t="s">
        <v>2011</v>
      </c>
      <c r="B322" s="2">
        <v>45840</v>
      </c>
      <c r="C322" t="s">
        <v>2012</v>
      </c>
      <c r="D322" t="s">
        <v>1737</v>
      </c>
      <c r="E322" t="s">
        <v>1363</v>
      </c>
      <c r="F322">
        <v>3</v>
      </c>
      <c r="G322" s="3">
        <v>601.92999999999995</v>
      </c>
      <c r="H322" s="4">
        <v>0.14000000000000001</v>
      </c>
      <c r="I322" t="s">
        <v>3957</v>
      </c>
      <c r="J322" s="3">
        <v>1552.9793999999999</v>
      </c>
      <c r="K322" s="45">
        <f>SALES[[#This Row],[Quantity]]*SALES[[#This Row],[Unit_Price]]*SALES[[#This Row],[Discount]]</f>
        <v>252.81060000000002</v>
      </c>
      <c r="L322" s="46" t="str">
        <f>IF(SALES[Total_Amount]&gt;=1500,"High","Low")</f>
        <v>High</v>
      </c>
      <c r="M322" s="46" t="str">
        <f t="shared" ref="M322:M385" si="20">_xlfn.IFS(J322&gt;2000,"Premium",J322&gt;1000,"High",J322&lt;=1000,"Normal")</f>
        <v>High</v>
      </c>
      <c r="N322" s="46" t="str">
        <f t="shared" ref="N322:N385" si="21">IF(AND(H322&gt;15%,J322&gt;1000),"High Price","Low Price")</f>
        <v>Low Price</v>
      </c>
      <c r="O322" s="46" t="str">
        <f t="shared" ref="O322:O385" si="22">TEXT(B322,"mmmm")</f>
        <v>July</v>
      </c>
      <c r="P322" s="46">
        <f t="shared" ref="P322:P385" si="23">YEAR(B322)</f>
        <v>2025</v>
      </c>
      <c r="Q322" s="47" t="str">
        <f>_xlfn.CONCAT(SALES[[#This Row],[Sales_ID]]," [",SALES[[#This Row],[Quantity]],"]")</f>
        <v>SALE-320 [3]</v>
      </c>
    </row>
    <row r="323" spans="1:17" x14ac:dyDescent="0.3">
      <c r="A323" t="s">
        <v>2013</v>
      </c>
      <c r="B323" s="2">
        <v>45380</v>
      </c>
      <c r="C323" t="s">
        <v>2014</v>
      </c>
      <c r="D323" t="s">
        <v>1418</v>
      </c>
      <c r="E323" t="s">
        <v>1439</v>
      </c>
      <c r="F323">
        <v>1</v>
      </c>
      <c r="G323" s="3">
        <v>564.1</v>
      </c>
      <c r="H323" s="4">
        <v>0.03</v>
      </c>
      <c r="I323" t="s">
        <v>3957</v>
      </c>
      <c r="J323" s="3">
        <v>547.17700000000002</v>
      </c>
      <c r="K323" s="45">
        <f>SALES[[#This Row],[Quantity]]*SALES[[#This Row],[Unit_Price]]*SALES[[#This Row],[Discount]]</f>
        <v>16.923000000000002</v>
      </c>
      <c r="L323" s="46" t="str">
        <f>IF(SALES[Total_Amount]&gt;=1500,"High","Low")</f>
        <v>Low</v>
      </c>
      <c r="M323" s="46" t="str">
        <f t="shared" si="20"/>
        <v>Normal</v>
      </c>
      <c r="N323" s="46" t="str">
        <f t="shared" si="21"/>
        <v>Low Price</v>
      </c>
      <c r="O323" s="46" t="str">
        <f t="shared" si="22"/>
        <v>March</v>
      </c>
      <c r="P323" s="46">
        <f t="shared" si="23"/>
        <v>2024</v>
      </c>
      <c r="Q323" s="47" t="str">
        <f>_xlfn.CONCAT(SALES[[#This Row],[Sales_ID]]," [",SALES[[#This Row],[Quantity]],"]")</f>
        <v>SALE-321 [1]</v>
      </c>
    </row>
    <row r="324" spans="1:17" x14ac:dyDescent="0.3">
      <c r="A324" t="s">
        <v>2015</v>
      </c>
      <c r="B324" s="2">
        <v>45672</v>
      </c>
      <c r="C324" t="s">
        <v>1505</v>
      </c>
      <c r="D324" t="s">
        <v>1612</v>
      </c>
      <c r="E324" t="s">
        <v>1355</v>
      </c>
      <c r="F324">
        <v>1</v>
      </c>
      <c r="G324" s="3">
        <v>516.62</v>
      </c>
      <c r="H324" s="4">
        <v>0.18</v>
      </c>
      <c r="I324" t="s">
        <v>3957</v>
      </c>
      <c r="J324" s="3">
        <v>423.62840000000011</v>
      </c>
      <c r="K324" s="45">
        <f>SALES[[#This Row],[Quantity]]*SALES[[#This Row],[Unit_Price]]*SALES[[#This Row],[Discount]]</f>
        <v>92.991599999999991</v>
      </c>
      <c r="L324" s="46" t="str">
        <f>IF(SALES[Total_Amount]&gt;=1500,"High","Low")</f>
        <v>Low</v>
      </c>
      <c r="M324" s="46" t="str">
        <f t="shared" si="20"/>
        <v>Normal</v>
      </c>
      <c r="N324" s="46" t="str">
        <f t="shared" si="21"/>
        <v>Low Price</v>
      </c>
      <c r="O324" s="46" t="str">
        <f t="shared" si="22"/>
        <v>January</v>
      </c>
      <c r="P324" s="46">
        <f t="shared" si="23"/>
        <v>2025</v>
      </c>
      <c r="Q324" s="47" t="str">
        <f>_xlfn.CONCAT(SALES[[#This Row],[Sales_ID]]," [",SALES[[#This Row],[Quantity]],"]")</f>
        <v>SALE-322 [1]</v>
      </c>
    </row>
    <row r="325" spans="1:17" x14ac:dyDescent="0.3">
      <c r="A325" t="s">
        <v>2016</v>
      </c>
      <c r="B325" s="2">
        <v>45497</v>
      </c>
      <c r="C325" t="s">
        <v>2017</v>
      </c>
      <c r="D325" t="s">
        <v>1780</v>
      </c>
      <c r="E325" t="s">
        <v>1446</v>
      </c>
      <c r="F325">
        <v>1</v>
      </c>
      <c r="G325" s="3">
        <v>934.75</v>
      </c>
      <c r="H325" s="4">
        <v>0.11</v>
      </c>
      <c r="I325" t="s">
        <v>3958</v>
      </c>
      <c r="J325" s="3">
        <v>831.92750000000001</v>
      </c>
      <c r="K325" s="45">
        <f>SALES[[#This Row],[Quantity]]*SALES[[#This Row],[Unit_Price]]*SALES[[#This Row],[Discount]]</f>
        <v>102.82250000000001</v>
      </c>
      <c r="L325" s="46" t="str">
        <f>IF(SALES[Total_Amount]&gt;=1500,"High","Low")</f>
        <v>Low</v>
      </c>
      <c r="M325" s="46" t="str">
        <f t="shared" si="20"/>
        <v>Normal</v>
      </c>
      <c r="N325" s="46" t="str">
        <f t="shared" si="21"/>
        <v>Low Price</v>
      </c>
      <c r="O325" s="46" t="str">
        <f t="shared" si="22"/>
        <v>July</v>
      </c>
      <c r="P325" s="46">
        <f t="shared" si="23"/>
        <v>2024</v>
      </c>
      <c r="Q325" s="47" t="str">
        <f>_xlfn.CONCAT(SALES[[#This Row],[Sales_ID]]," [",SALES[[#This Row],[Quantity]],"]")</f>
        <v>SALE-323 [1]</v>
      </c>
    </row>
    <row r="326" spans="1:17" x14ac:dyDescent="0.3">
      <c r="A326" t="s">
        <v>2018</v>
      </c>
      <c r="B326" s="2">
        <v>45407</v>
      </c>
      <c r="C326" t="s">
        <v>2019</v>
      </c>
      <c r="D326" t="s">
        <v>1432</v>
      </c>
      <c r="E326" t="s">
        <v>1359</v>
      </c>
      <c r="F326">
        <v>4</v>
      </c>
      <c r="G326" s="3">
        <v>548.44000000000005</v>
      </c>
      <c r="H326" s="4">
        <v>0.05</v>
      </c>
      <c r="I326" t="s">
        <v>3958</v>
      </c>
      <c r="J326" s="3">
        <v>2084.0720000000001</v>
      </c>
      <c r="K326" s="45">
        <f>SALES[[#This Row],[Quantity]]*SALES[[#This Row],[Unit_Price]]*SALES[[#This Row],[Discount]]</f>
        <v>109.68800000000002</v>
      </c>
      <c r="L326" s="46" t="str">
        <f>IF(SALES[Total_Amount]&gt;=1500,"High","Low")</f>
        <v>High</v>
      </c>
      <c r="M326" s="46" t="str">
        <f t="shared" si="20"/>
        <v>Premium</v>
      </c>
      <c r="N326" s="46" t="str">
        <f t="shared" si="21"/>
        <v>Low Price</v>
      </c>
      <c r="O326" s="46" t="str">
        <f t="shared" si="22"/>
        <v>April</v>
      </c>
      <c r="P326" s="46">
        <f t="shared" si="23"/>
        <v>2024</v>
      </c>
      <c r="Q326" s="47" t="str">
        <f>_xlfn.CONCAT(SALES[[#This Row],[Sales_ID]]," [",SALES[[#This Row],[Quantity]],"]")</f>
        <v>SALE-324 [4]</v>
      </c>
    </row>
    <row r="327" spans="1:17" x14ac:dyDescent="0.3">
      <c r="A327" t="s">
        <v>2020</v>
      </c>
      <c r="B327" s="2">
        <v>45764</v>
      </c>
      <c r="C327" t="s">
        <v>1904</v>
      </c>
      <c r="D327" t="s">
        <v>1929</v>
      </c>
      <c r="E327" t="s">
        <v>1340</v>
      </c>
      <c r="F327">
        <v>3</v>
      </c>
      <c r="G327" s="3">
        <v>361.11</v>
      </c>
      <c r="H327" s="4">
        <v>0.06</v>
      </c>
      <c r="I327" t="s">
        <v>3957</v>
      </c>
      <c r="J327" s="3">
        <v>1018.3302</v>
      </c>
      <c r="K327" s="45">
        <f>SALES[[#This Row],[Quantity]]*SALES[[#This Row],[Unit_Price]]*SALES[[#This Row],[Discount]]</f>
        <v>64.999799999999993</v>
      </c>
      <c r="L327" s="46" t="str">
        <f>IF(SALES[Total_Amount]&gt;=1500,"High","Low")</f>
        <v>Low</v>
      </c>
      <c r="M327" s="46" t="str">
        <f t="shared" si="20"/>
        <v>High</v>
      </c>
      <c r="N327" s="46" t="str">
        <f t="shared" si="21"/>
        <v>Low Price</v>
      </c>
      <c r="O327" s="46" t="str">
        <f t="shared" si="22"/>
        <v>April</v>
      </c>
      <c r="P327" s="46">
        <f t="shared" si="23"/>
        <v>2025</v>
      </c>
      <c r="Q327" s="47" t="str">
        <f>_xlfn.CONCAT(SALES[[#This Row],[Sales_ID]]," [",SALES[[#This Row],[Quantity]],"]")</f>
        <v>SALE-325 [3]</v>
      </c>
    </row>
    <row r="328" spans="1:17" x14ac:dyDescent="0.3">
      <c r="A328" t="s">
        <v>2021</v>
      </c>
      <c r="B328" s="2">
        <v>45924</v>
      </c>
      <c r="C328" t="s">
        <v>1368</v>
      </c>
      <c r="D328" t="s">
        <v>1438</v>
      </c>
      <c r="E328" t="s">
        <v>1381</v>
      </c>
      <c r="F328">
        <v>2</v>
      </c>
      <c r="G328" s="3">
        <v>610.37</v>
      </c>
      <c r="H328" s="4">
        <v>0.1</v>
      </c>
      <c r="I328" t="s">
        <v>3958</v>
      </c>
      <c r="J328" s="3">
        <v>1098.6659999999999</v>
      </c>
      <c r="K328" s="45">
        <f>SALES[[#This Row],[Quantity]]*SALES[[#This Row],[Unit_Price]]*SALES[[#This Row],[Discount]]</f>
        <v>122.07400000000001</v>
      </c>
      <c r="L328" s="46" t="str">
        <f>IF(SALES[Total_Amount]&gt;=1500,"High","Low")</f>
        <v>Low</v>
      </c>
      <c r="M328" s="46" t="str">
        <f t="shared" si="20"/>
        <v>High</v>
      </c>
      <c r="N328" s="46" t="str">
        <f t="shared" si="21"/>
        <v>Low Price</v>
      </c>
      <c r="O328" s="46" t="str">
        <f t="shared" si="22"/>
        <v>September</v>
      </c>
      <c r="P328" s="46">
        <f t="shared" si="23"/>
        <v>2025</v>
      </c>
      <c r="Q328" s="47" t="str">
        <f>_xlfn.CONCAT(SALES[[#This Row],[Sales_ID]]," [",SALES[[#This Row],[Quantity]],"]")</f>
        <v>SALE-326 [2]</v>
      </c>
    </row>
    <row r="329" spans="1:17" x14ac:dyDescent="0.3">
      <c r="A329" t="s">
        <v>2022</v>
      </c>
      <c r="B329" s="2">
        <v>45240</v>
      </c>
      <c r="C329" t="s">
        <v>1791</v>
      </c>
      <c r="D329" t="s">
        <v>1670</v>
      </c>
      <c r="E329" t="s">
        <v>1388</v>
      </c>
      <c r="F329">
        <v>1</v>
      </c>
      <c r="G329" s="3">
        <v>272.2</v>
      </c>
      <c r="H329" s="4">
        <v>0.3</v>
      </c>
      <c r="I329" t="s">
        <v>3957</v>
      </c>
      <c r="J329" s="3">
        <v>190.54</v>
      </c>
      <c r="K329" s="45">
        <f>SALES[[#This Row],[Quantity]]*SALES[[#This Row],[Unit_Price]]*SALES[[#This Row],[Discount]]</f>
        <v>81.66</v>
      </c>
      <c r="L329" s="46" t="str">
        <f>IF(SALES[Total_Amount]&gt;=1500,"High","Low")</f>
        <v>Low</v>
      </c>
      <c r="M329" s="46" t="str">
        <f t="shared" si="20"/>
        <v>Normal</v>
      </c>
      <c r="N329" s="46" t="str">
        <f t="shared" si="21"/>
        <v>Low Price</v>
      </c>
      <c r="O329" s="46" t="str">
        <f t="shared" si="22"/>
        <v>November</v>
      </c>
      <c r="P329" s="46">
        <f t="shared" si="23"/>
        <v>2023</v>
      </c>
      <c r="Q329" s="47" t="str">
        <f>_xlfn.CONCAT(SALES[[#This Row],[Sales_ID]]," [",SALES[[#This Row],[Quantity]],"]")</f>
        <v>SALE-327 [1]</v>
      </c>
    </row>
    <row r="330" spans="1:17" x14ac:dyDescent="0.3">
      <c r="A330" t="s">
        <v>2023</v>
      </c>
      <c r="B330" s="2">
        <v>45349</v>
      </c>
      <c r="C330" t="s">
        <v>2017</v>
      </c>
      <c r="D330" t="s">
        <v>1435</v>
      </c>
      <c r="E330" t="s">
        <v>1426</v>
      </c>
      <c r="F330">
        <v>3</v>
      </c>
      <c r="G330" s="3">
        <v>573.1</v>
      </c>
      <c r="H330" s="4">
        <v>0.16</v>
      </c>
      <c r="I330" t="s">
        <v>1131</v>
      </c>
      <c r="J330" s="3">
        <v>1444.212</v>
      </c>
      <c r="K330" s="45">
        <f>SALES[[#This Row],[Quantity]]*SALES[[#This Row],[Unit_Price]]*SALES[[#This Row],[Discount]]</f>
        <v>275.08800000000002</v>
      </c>
      <c r="L330" s="46" t="str">
        <f>IF(SALES[Total_Amount]&gt;=1500,"High","Low")</f>
        <v>Low</v>
      </c>
      <c r="M330" s="46" t="str">
        <f t="shared" si="20"/>
        <v>High</v>
      </c>
      <c r="N330" s="46" t="str">
        <f t="shared" si="21"/>
        <v>High Price</v>
      </c>
      <c r="O330" s="46" t="str">
        <f t="shared" si="22"/>
        <v>February</v>
      </c>
      <c r="P330" s="46">
        <f t="shared" si="23"/>
        <v>2024</v>
      </c>
      <c r="Q330" s="47" t="str">
        <f>_xlfn.CONCAT(SALES[[#This Row],[Sales_ID]]," [",SALES[[#This Row],[Quantity]],"]")</f>
        <v>SALE-328 [3]</v>
      </c>
    </row>
    <row r="331" spans="1:17" x14ac:dyDescent="0.3">
      <c r="A331" t="s">
        <v>2024</v>
      </c>
      <c r="B331" s="2">
        <v>45756</v>
      </c>
      <c r="C331" t="s">
        <v>2025</v>
      </c>
      <c r="D331" t="s">
        <v>2026</v>
      </c>
      <c r="E331" t="s">
        <v>1373</v>
      </c>
      <c r="F331">
        <v>4</v>
      </c>
      <c r="G331" s="3">
        <v>24.72</v>
      </c>
      <c r="H331" s="4">
        <v>0.28000000000000003</v>
      </c>
      <c r="I331" t="s">
        <v>3957</v>
      </c>
      <c r="J331" s="3">
        <v>71.193599999999989</v>
      </c>
      <c r="K331" s="45">
        <f>SALES[[#This Row],[Quantity]]*SALES[[#This Row],[Unit_Price]]*SALES[[#This Row],[Discount]]</f>
        <v>27.686400000000003</v>
      </c>
      <c r="L331" s="46" t="str">
        <f>IF(SALES[Total_Amount]&gt;=1500,"High","Low")</f>
        <v>Low</v>
      </c>
      <c r="M331" s="46" t="str">
        <f t="shared" si="20"/>
        <v>Normal</v>
      </c>
      <c r="N331" s="46" t="str">
        <f t="shared" si="21"/>
        <v>Low Price</v>
      </c>
      <c r="O331" s="46" t="str">
        <f t="shared" si="22"/>
        <v>April</v>
      </c>
      <c r="P331" s="46">
        <f t="shared" si="23"/>
        <v>2025</v>
      </c>
      <c r="Q331" s="47" t="str">
        <f>_xlfn.CONCAT(SALES[[#This Row],[Sales_ID]]," [",SALES[[#This Row],[Quantity]],"]")</f>
        <v>SALE-329 [4]</v>
      </c>
    </row>
    <row r="332" spans="1:17" x14ac:dyDescent="0.3">
      <c r="A332" t="s">
        <v>2027</v>
      </c>
      <c r="B332" s="2">
        <v>45478</v>
      </c>
      <c r="C332" t="s">
        <v>2028</v>
      </c>
      <c r="D332" t="s">
        <v>1952</v>
      </c>
      <c r="E332" t="s">
        <v>1395</v>
      </c>
      <c r="F332">
        <v>3</v>
      </c>
      <c r="G332" s="3">
        <v>268.89</v>
      </c>
      <c r="H332" s="4">
        <v>7.0000000000000007E-2</v>
      </c>
      <c r="I332" t="s">
        <v>1131</v>
      </c>
      <c r="J332" s="3">
        <v>750.20309999999995</v>
      </c>
      <c r="K332" s="45">
        <f>SALES[[#This Row],[Quantity]]*SALES[[#This Row],[Unit_Price]]*SALES[[#This Row],[Discount]]</f>
        <v>56.466900000000003</v>
      </c>
      <c r="L332" s="46" t="str">
        <f>IF(SALES[Total_Amount]&gt;=1500,"High","Low")</f>
        <v>Low</v>
      </c>
      <c r="M332" s="46" t="str">
        <f t="shared" si="20"/>
        <v>Normal</v>
      </c>
      <c r="N332" s="46" t="str">
        <f t="shared" si="21"/>
        <v>Low Price</v>
      </c>
      <c r="O332" s="46" t="str">
        <f t="shared" si="22"/>
        <v>July</v>
      </c>
      <c r="P332" s="46">
        <f t="shared" si="23"/>
        <v>2024</v>
      </c>
      <c r="Q332" s="47" t="str">
        <f>_xlfn.CONCAT(SALES[[#This Row],[Sales_ID]]," [",SALES[[#This Row],[Quantity]],"]")</f>
        <v>SALE-330 [3]</v>
      </c>
    </row>
    <row r="333" spans="1:17" x14ac:dyDescent="0.3">
      <c r="A333" t="s">
        <v>2029</v>
      </c>
      <c r="B333" s="2">
        <v>45890</v>
      </c>
      <c r="C333" t="s">
        <v>1637</v>
      </c>
      <c r="D333" t="s">
        <v>1889</v>
      </c>
      <c r="E333" t="s">
        <v>1395</v>
      </c>
      <c r="F333">
        <v>1</v>
      </c>
      <c r="G333" s="3">
        <v>78.5</v>
      </c>
      <c r="H333" s="4">
        <v>0.17</v>
      </c>
      <c r="I333" t="s">
        <v>1131</v>
      </c>
      <c r="J333" s="3">
        <v>65.155000000000001</v>
      </c>
      <c r="K333" s="45">
        <f>SALES[[#This Row],[Quantity]]*SALES[[#This Row],[Unit_Price]]*SALES[[#This Row],[Discount]]</f>
        <v>13.345000000000001</v>
      </c>
      <c r="L333" s="46" t="str">
        <f>IF(SALES[Total_Amount]&gt;=1500,"High","Low")</f>
        <v>Low</v>
      </c>
      <c r="M333" s="46" t="str">
        <f t="shared" si="20"/>
        <v>Normal</v>
      </c>
      <c r="N333" s="46" t="str">
        <f t="shared" si="21"/>
        <v>Low Price</v>
      </c>
      <c r="O333" s="46" t="str">
        <f t="shared" si="22"/>
        <v>August</v>
      </c>
      <c r="P333" s="46">
        <f t="shared" si="23"/>
        <v>2025</v>
      </c>
      <c r="Q333" s="47" t="str">
        <f>_xlfn.CONCAT(SALES[[#This Row],[Sales_ID]]," [",SALES[[#This Row],[Quantity]],"]")</f>
        <v>SALE-331 [1]</v>
      </c>
    </row>
    <row r="334" spans="1:17" x14ac:dyDescent="0.3">
      <c r="A334" t="s">
        <v>2030</v>
      </c>
      <c r="B334" s="2">
        <v>45815</v>
      </c>
      <c r="C334" t="s">
        <v>2031</v>
      </c>
      <c r="D334" t="s">
        <v>1394</v>
      </c>
      <c r="E334" t="s">
        <v>1363</v>
      </c>
      <c r="F334">
        <v>3</v>
      </c>
      <c r="G334" s="3">
        <v>399.42</v>
      </c>
      <c r="H334" s="4">
        <v>0.02</v>
      </c>
      <c r="I334" t="s">
        <v>3957</v>
      </c>
      <c r="J334" s="3">
        <v>1174.2947999999999</v>
      </c>
      <c r="K334" s="45">
        <f>SALES[[#This Row],[Quantity]]*SALES[[#This Row],[Unit_Price]]*SALES[[#This Row],[Discount]]</f>
        <v>23.965199999999999</v>
      </c>
      <c r="L334" s="46" t="str">
        <f>IF(SALES[Total_Amount]&gt;=1500,"High","Low")</f>
        <v>Low</v>
      </c>
      <c r="M334" s="46" t="str">
        <f t="shared" si="20"/>
        <v>High</v>
      </c>
      <c r="N334" s="46" t="str">
        <f t="shared" si="21"/>
        <v>Low Price</v>
      </c>
      <c r="O334" s="46" t="str">
        <f t="shared" si="22"/>
        <v>June</v>
      </c>
      <c r="P334" s="46">
        <f t="shared" si="23"/>
        <v>2025</v>
      </c>
      <c r="Q334" s="47" t="str">
        <f>_xlfn.CONCAT(SALES[[#This Row],[Sales_ID]]," [",SALES[[#This Row],[Quantity]],"]")</f>
        <v>SALE-332 [3]</v>
      </c>
    </row>
    <row r="335" spans="1:17" x14ac:dyDescent="0.3">
      <c r="A335" t="s">
        <v>2032</v>
      </c>
      <c r="B335" s="2">
        <v>45891</v>
      </c>
      <c r="C335" t="s">
        <v>2033</v>
      </c>
      <c r="D335" t="s">
        <v>1519</v>
      </c>
      <c r="E335" t="s">
        <v>1399</v>
      </c>
      <c r="F335">
        <v>3</v>
      </c>
      <c r="G335" s="3">
        <v>455.82</v>
      </c>
      <c r="H335" s="4">
        <v>0.01</v>
      </c>
      <c r="I335" t="s">
        <v>3958</v>
      </c>
      <c r="J335" s="3">
        <v>1353.7854</v>
      </c>
      <c r="K335" s="45">
        <f>SALES[[#This Row],[Quantity]]*SALES[[#This Row],[Unit_Price]]*SALES[[#This Row],[Discount]]</f>
        <v>13.6746</v>
      </c>
      <c r="L335" s="46" t="str">
        <f>IF(SALES[Total_Amount]&gt;=1500,"High","Low")</f>
        <v>Low</v>
      </c>
      <c r="M335" s="46" t="str">
        <f t="shared" si="20"/>
        <v>High</v>
      </c>
      <c r="N335" s="46" t="str">
        <f t="shared" si="21"/>
        <v>Low Price</v>
      </c>
      <c r="O335" s="46" t="str">
        <f t="shared" si="22"/>
        <v>August</v>
      </c>
      <c r="P335" s="46">
        <f t="shared" si="23"/>
        <v>2025</v>
      </c>
      <c r="Q335" s="47" t="str">
        <f>_xlfn.CONCAT(SALES[[#This Row],[Sales_ID]]," [",SALES[[#This Row],[Quantity]],"]")</f>
        <v>SALE-333 [3]</v>
      </c>
    </row>
    <row r="336" spans="1:17" x14ac:dyDescent="0.3">
      <c r="A336" t="s">
        <v>2034</v>
      </c>
      <c r="B336" s="2">
        <v>45609</v>
      </c>
      <c r="C336" t="s">
        <v>1683</v>
      </c>
      <c r="D336" t="s">
        <v>1597</v>
      </c>
      <c r="E336" t="s">
        <v>1355</v>
      </c>
      <c r="F336">
        <v>2</v>
      </c>
      <c r="G336" s="3">
        <v>613.23</v>
      </c>
      <c r="H336" s="4">
        <v>0.15</v>
      </c>
      <c r="I336" t="s">
        <v>3958</v>
      </c>
      <c r="J336" s="3">
        <v>1042.491</v>
      </c>
      <c r="K336" s="45">
        <f>SALES[[#This Row],[Quantity]]*SALES[[#This Row],[Unit_Price]]*SALES[[#This Row],[Discount]]</f>
        <v>183.96899999999999</v>
      </c>
      <c r="L336" s="46" t="str">
        <f>IF(SALES[Total_Amount]&gt;=1500,"High","Low")</f>
        <v>Low</v>
      </c>
      <c r="M336" s="46" t="str">
        <f t="shared" si="20"/>
        <v>High</v>
      </c>
      <c r="N336" s="46" t="str">
        <f t="shared" si="21"/>
        <v>Low Price</v>
      </c>
      <c r="O336" s="46" t="str">
        <f t="shared" si="22"/>
        <v>November</v>
      </c>
      <c r="P336" s="46">
        <f t="shared" si="23"/>
        <v>2024</v>
      </c>
      <c r="Q336" s="47" t="str">
        <f>_xlfn.CONCAT(SALES[[#This Row],[Sales_ID]]," [",SALES[[#This Row],[Quantity]],"]")</f>
        <v>SALE-334 [2]</v>
      </c>
    </row>
    <row r="337" spans="1:17" x14ac:dyDescent="0.3">
      <c r="A337" t="s">
        <v>2035</v>
      </c>
      <c r="B337" s="2">
        <v>45309</v>
      </c>
      <c r="C337" t="s">
        <v>2036</v>
      </c>
      <c r="D337" t="s">
        <v>2008</v>
      </c>
      <c r="E337" t="s">
        <v>1377</v>
      </c>
      <c r="F337">
        <v>4</v>
      </c>
      <c r="G337" s="3">
        <v>971.9</v>
      </c>
      <c r="H337" s="4">
        <v>0.28000000000000003</v>
      </c>
      <c r="I337" t="s">
        <v>3958</v>
      </c>
      <c r="J337" s="3">
        <v>2799.0720000000001</v>
      </c>
      <c r="K337" s="45">
        <f>SALES[[#This Row],[Quantity]]*SALES[[#This Row],[Unit_Price]]*SALES[[#This Row],[Discount]]</f>
        <v>1088.528</v>
      </c>
      <c r="L337" s="46" t="str">
        <f>IF(SALES[Total_Amount]&gt;=1500,"High","Low")</f>
        <v>High</v>
      </c>
      <c r="M337" s="46" t="str">
        <f t="shared" si="20"/>
        <v>Premium</v>
      </c>
      <c r="N337" s="46" t="str">
        <f t="shared" si="21"/>
        <v>High Price</v>
      </c>
      <c r="O337" s="46" t="str">
        <f t="shared" si="22"/>
        <v>January</v>
      </c>
      <c r="P337" s="46">
        <f t="shared" si="23"/>
        <v>2024</v>
      </c>
      <c r="Q337" s="47" t="str">
        <f>_xlfn.CONCAT(SALES[[#This Row],[Sales_ID]]," [",SALES[[#This Row],[Quantity]],"]")</f>
        <v>SALE-335 [4]</v>
      </c>
    </row>
    <row r="338" spans="1:17" x14ac:dyDescent="0.3">
      <c r="A338" t="s">
        <v>2037</v>
      </c>
      <c r="B338" s="2">
        <v>45519</v>
      </c>
      <c r="C338" t="s">
        <v>2038</v>
      </c>
      <c r="D338" t="s">
        <v>1727</v>
      </c>
      <c r="E338" t="s">
        <v>1359</v>
      </c>
      <c r="F338">
        <v>3</v>
      </c>
      <c r="G338" s="3">
        <v>884.92</v>
      </c>
      <c r="H338" s="4">
        <v>0.06</v>
      </c>
      <c r="I338" t="s">
        <v>3958</v>
      </c>
      <c r="J338" s="3">
        <v>2495.4744000000001</v>
      </c>
      <c r="K338" s="45">
        <f>SALES[[#This Row],[Quantity]]*SALES[[#This Row],[Unit_Price]]*SALES[[#This Row],[Discount]]</f>
        <v>159.28559999999999</v>
      </c>
      <c r="L338" s="46" t="str">
        <f>IF(SALES[Total_Amount]&gt;=1500,"High","Low")</f>
        <v>High</v>
      </c>
      <c r="M338" s="46" t="str">
        <f t="shared" si="20"/>
        <v>Premium</v>
      </c>
      <c r="N338" s="46" t="str">
        <f t="shared" si="21"/>
        <v>Low Price</v>
      </c>
      <c r="O338" s="46" t="str">
        <f t="shared" si="22"/>
        <v>August</v>
      </c>
      <c r="P338" s="46">
        <f t="shared" si="23"/>
        <v>2024</v>
      </c>
      <c r="Q338" s="47" t="str">
        <f>_xlfn.CONCAT(SALES[[#This Row],[Sales_ID]]," [",SALES[[#This Row],[Quantity]],"]")</f>
        <v>SALE-336 [3]</v>
      </c>
    </row>
    <row r="339" spans="1:17" x14ac:dyDescent="0.3">
      <c r="A339" t="s">
        <v>2039</v>
      </c>
      <c r="B339" s="2">
        <v>45921</v>
      </c>
      <c r="C339" t="s">
        <v>1633</v>
      </c>
      <c r="D339" t="s">
        <v>1657</v>
      </c>
      <c r="E339" t="s">
        <v>1395</v>
      </c>
      <c r="F339">
        <v>1</v>
      </c>
      <c r="G339" s="3">
        <v>125</v>
      </c>
      <c r="H339" s="4">
        <v>0.23</v>
      </c>
      <c r="I339" t="s">
        <v>3957</v>
      </c>
      <c r="J339" s="3">
        <v>96.25</v>
      </c>
      <c r="K339" s="45">
        <f>SALES[[#This Row],[Quantity]]*SALES[[#This Row],[Unit_Price]]*SALES[[#This Row],[Discount]]</f>
        <v>28.75</v>
      </c>
      <c r="L339" s="46" t="str">
        <f>IF(SALES[Total_Amount]&gt;=1500,"High","Low")</f>
        <v>Low</v>
      </c>
      <c r="M339" s="46" t="str">
        <f t="shared" si="20"/>
        <v>Normal</v>
      </c>
      <c r="N339" s="46" t="str">
        <f t="shared" si="21"/>
        <v>Low Price</v>
      </c>
      <c r="O339" s="46" t="str">
        <f t="shared" si="22"/>
        <v>September</v>
      </c>
      <c r="P339" s="46">
        <f t="shared" si="23"/>
        <v>2025</v>
      </c>
      <c r="Q339" s="47" t="str">
        <f>_xlfn.CONCAT(SALES[[#This Row],[Sales_ID]]," [",SALES[[#This Row],[Quantity]],"]")</f>
        <v>SALE-337 [1]</v>
      </c>
    </row>
    <row r="340" spans="1:17" x14ac:dyDescent="0.3">
      <c r="A340" t="s">
        <v>2040</v>
      </c>
      <c r="B340" s="2">
        <v>45465</v>
      </c>
      <c r="C340" t="s">
        <v>1762</v>
      </c>
      <c r="D340" t="s">
        <v>1462</v>
      </c>
      <c r="E340" t="s">
        <v>1391</v>
      </c>
      <c r="F340">
        <v>2</v>
      </c>
      <c r="G340" s="3">
        <v>188.25</v>
      </c>
      <c r="H340" s="4">
        <v>0.08</v>
      </c>
      <c r="I340" t="s">
        <v>3958</v>
      </c>
      <c r="J340" s="3">
        <v>346.38</v>
      </c>
      <c r="K340" s="45">
        <f>SALES[[#This Row],[Quantity]]*SALES[[#This Row],[Unit_Price]]*SALES[[#This Row],[Discount]]</f>
        <v>30.12</v>
      </c>
      <c r="L340" s="46" t="str">
        <f>IF(SALES[Total_Amount]&gt;=1500,"High","Low")</f>
        <v>Low</v>
      </c>
      <c r="M340" s="46" t="str">
        <f t="shared" si="20"/>
        <v>Normal</v>
      </c>
      <c r="N340" s="46" t="str">
        <f t="shared" si="21"/>
        <v>Low Price</v>
      </c>
      <c r="O340" s="46" t="str">
        <f t="shared" si="22"/>
        <v>June</v>
      </c>
      <c r="P340" s="46">
        <f t="shared" si="23"/>
        <v>2024</v>
      </c>
      <c r="Q340" s="47" t="str">
        <f>_xlfn.CONCAT(SALES[[#This Row],[Sales_ID]]," [",SALES[[#This Row],[Quantity]],"]")</f>
        <v>SALE-338 [2]</v>
      </c>
    </row>
    <row r="341" spans="1:17" x14ac:dyDescent="0.3">
      <c r="A341" t="s">
        <v>2041</v>
      </c>
      <c r="B341" s="2">
        <v>45303</v>
      </c>
      <c r="C341" t="s">
        <v>2042</v>
      </c>
      <c r="D341" t="s">
        <v>1572</v>
      </c>
      <c r="E341" t="s">
        <v>1426</v>
      </c>
      <c r="F341">
        <v>4</v>
      </c>
      <c r="G341" s="3">
        <v>344.12</v>
      </c>
      <c r="H341" s="4">
        <v>0.25</v>
      </c>
      <c r="I341" t="s">
        <v>3958</v>
      </c>
      <c r="J341" s="3">
        <v>1032.3599999999999</v>
      </c>
      <c r="K341" s="45">
        <f>SALES[[#This Row],[Quantity]]*SALES[[#This Row],[Unit_Price]]*SALES[[#This Row],[Discount]]</f>
        <v>344.12</v>
      </c>
      <c r="L341" s="46" t="str">
        <f>IF(SALES[Total_Amount]&gt;=1500,"High","Low")</f>
        <v>Low</v>
      </c>
      <c r="M341" s="46" t="str">
        <f t="shared" si="20"/>
        <v>High</v>
      </c>
      <c r="N341" s="46" t="str">
        <f t="shared" si="21"/>
        <v>High Price</v>
      </c>
      <c r="O341" s="46" t="str">
        <f t="shared" si="22"/>
        <v>January</v>
      </c>
      <c r="P341" s="46">
        <f t="shared" si="23"/>
        <v>2024</v>
      </c>
      <c r="Q341" s="47" t="str">
        <f>_xlfn.CONCAT(SALES[[#This Row],[Sales_ID]]," [",SALES[[#This Row],[Quantity]],"]")</f>
        <v>SALE-339 [4]</v>
      </c>
    </row>
    <row r="342" spans="1:17" x14ac:dyDescent="0.3">
      <c r="A342" t="s">
        <v>2043</v>
      </c>
      <c r="B342" s="2">
        <v>45218</v>
      </c>
      <c r="C342" t="s">
        <v>1997</v>
      </c>
      <c r="D342" t="s">
        <v>1570</v>
      </c>
      <c r="E342" t="s">
        <v>1399</v>
      </c>
      <c r="F342">
        <v>3</v>
      </c>
      <c r="G342" s="3">
        <v>997.95</v>
      </c>
      <c r="H342" s="4">
        <v>0.09</v>
      </c>
      <c r="I342" t="s">
        <v>1131</v>
      </c>
      <c r="J342" s="3">
        <v>2724.4034999999999</v>
      </c>
      <c r="K342" s="45">
        <f>SALES[[#This Row],[Quantity]]*SALES[[#This Row],[Unit_Price]]*SALES[[#This Row],[Discount]]</f>
        <v>269.44650000000001</v>
      </c>
      <c r="L342" s="46" t="str">
        <f>IF(SALES[Total_Amount]&gt;=1500,"High","Low")</f>
        <v>High</v>
      </c>
      <c r="M342" s="46" t="str">
        <f t="shared" si="20"/>
        <v>Premium</v>
      </c>
      <c r="N342" s="46" t="str">
        <f t="shared" si="21"/>
        <v>Low Price</v>
      </c>
      <c r="O342" s="46" t="str">
        <f t="shared" si="22"/>
        <v>October</v>
      </c>
      <c r="P342" s="46">
        <f t="shared" si="23"/>
        <v>2023</v>
      </c>
      <c r="Q342" s="47" t="str">
        <f>_xlfn.CONCAT(SALES[[#This Row],[Sales_ID]]," [",SALES[[#This Row],[Quantity]],"]")</f>
        <v>SALE-340 [3]</v>
      </c>
    </row>
    <row r="343" spans="1:17" x14ac:dyDescent="0.3">
      <c r="A343" t="s">
        <v>2044</v>
      </c>
      <c r="B343" s="2">
        <v>45727</v>
      </c>
      <c r="C343" t="s">
        <v>2045</v>
      </c>
      <c r="D343" t="s">
        <v>1717</v>
      </c>
      <c r="E343" t="s">
        <v>1391</v>
      </c>
      <c r="F343">
        <v>3</v>
      </c>
      <c r="G343" s="3">
        <v>121.64</v>
      </c>
      <c r="H343" s="4">
        <v>7.0000000000000007E-2</v>
      </c>
      <c r="I343" t="s">
        <v>3958</v>
      </c>
      <c r="J343" s="3">
        <v>339.37560000000002</v>
      </c>
      <c r="K343" s="45">
        <f>SALES[[#This Row],[Quantity]]*SALES[[#This Row],[Unit_Price]]*SALES[[#This Row],[Discount]]</f>
        <v>25.544400000000003</v>
      </c>
      <c r="L343" s="46" t="str">
        <f>IF(SALES[Total_Amount]&gt;=1500,"High","Low")</f>
        <v>Low</v>
      </c>
      <c r="M343" s="46" t="str">
        <f t="shared" si="20"/>
        <v>Normal</v>
      </c>
      <c r="N343" s="46" t="str">
        <f t="shared" si="21"/>
        <v>Low Price</v>
      </c>
      <c r="O343" s="46" t="str">
        <f t="shared" si="22"/>
        <v>March</v>
      </c>
      <c r="P343" s="46">
        <f t="shared" si="23"/>
        <v>2025</v>
      </c>
      <c r="Q343" s="47" t="str">
        <f>_xlfn.CONCAT(SALES[[#This Row],[Sales_ID]]," [",SALES[[#This Row],[Quantity]],"]")</f>
        <v>SALE-341 [3]</v>
      </c>
    </row>
    <row r="344" spans="1:17" x14ac:dyDescent="0.3">
      <c r="A344" t="s">
        <v>2046</v>
      </c>
      <c r="B344" s="2">
        <v>45557</v>
      </c>
      <c r="C344" t="s">
        <v>1556</v>
      </c>
      <c r="D344" t="s">
        <v>1889</v>
      </c>
      <c r="E344" t="s">
        <v>1419</v>
      </c>
      <c r="F344">
        <v>2</v>
      </c>
      <c r="G344" s="3">
        <v>692.72</v>
      </c>
      <c r="H344" s="4">
        <v>0.13</v>
      </c>
      <c r="I344" t="s">
        <v>3958</v>
      </c>
      <c r="J344" s="3">
        <v>1205.3327999999999</v>
      </c>
      <c r="K344" s="45">
        <f>SALES[[#This Row],[Quantity]]*SALES[[#This Row],[Unit_Price]]*SALES[[#This Row],[Discount]]</f>
        <v>180.10720000000001</v>
      </c>
      <c r="L344" s="46" t="str">
        <f>IF(SALES[Total_Amount]&gt;=1500,"High","Low")</f>
        <v>Low</v>
      </c>
      <c r="M344" s="46" t="str">
        <f t="shared" si="20"/>
        <v>High</v>
      </c>
      <c r="N344" s="46" t="str">
        <f t="shared" si="21"/>
        <v>Low Price</v>
      </c>
      <c r="O344" s="46" t="str">
        <f t="shared" si="22"/>
        <v>September</v>
      </c>
      <c r="P344" s="46">
        <f t="shared" si="23"/>
        <v>2024</v>
      </c>
      <c r="Q344" s="47" t="str">
        <f>_xlfn.CONCAT(SALES[[#This Row],[Sales_ID]]," [",SALES[[#This Row],[Quantity]],"]")</f>
        <v>SALE-342 [2]</v>
      </c>
    </row>
    <row r="345" spans="1:17" x14ac:dyDescent="0.3">
      <c r="A345" t="s">
        <v>2047</v>
      </c>
      <c r="B345" s="2">
        <v>45623</v>
      </c>
      <c r="C345" t="s">
        <v>2048</v>
      </c>
      <c r="D345" t="s">
        <v>1376</v>
      </c>
      <c r="E345" t="s">
        <v>1399</v>
      </c>
      <c r="F345">
        <v>3</v>
      </c>
      <c r="G345" s="3">
        <v>794.59</v>
      </c>
      <c r="H345" s="4">
        <v>0.03</v>
      </c>
      <c r="I345" t="s">
        <v>3958</v>
      </c>
      <c r="J345" s="3">
        <v>2312.2568999999999</v>
      </c>
      <c r="K345" s="45">
        <f>SALES[[#This Row],[Quantity]]*SALES[[#This Row],[Unit_Price]]*SALES[[#This Row],[Discount]]</f>
        <v>71.513099999999994</v>
      </c>
      <c r="L345" s="46" t="str">
        <f>IF(SALES[Total_Amount]&gt;=1500,"High","Low")</f>
        <v>High</v>
      </c>
      <c r="M345" s="46" t="str">
        <f t="shared" si="20"/>
        <v>Premium</v>
      </c>
      <c r="N345" s="46" t="str">
        <f t="shared" si="21"/>
        <v>Low Price</v>
      </c>
      <c r="O345" s="46" t="str">
        <f t="shared" si="22"/>
        <v>November</v>
      </c>
      <c r="P345" s="46">
        <f t="shared" si="23"/>
        <v>2024</v>
      </c>
      <c r="Q345" s="47" t="str">
        <f>_xlfn.CONCAT(SALES[[#This Row],[Sales_ID]]," [",SALES[[#This Row],[Quantity]],"]")</f>
        <v>SALE-343 [3]</v>
      </c>
    </row>
    <row r="346" spans="1:17" x14ac:dyDescent="0.3">
      <c r="A346" t="s">
        <v>2049</v>
      </c>
      <c r="B346" s="2">
        <v>45224</v>
      </c>
      <c r="C346" t="s">
        <v>2050</v>
      </c>
      <c r="D346" t="s">
        <v>1470</v>
      </c>
      <c r="E346" t="s">
        <v>1395</v>
      </c>
      <c r="F346">
        <v>1</v>
      </c>
      <c r="G346" s="3">
        <v>907.95</v>
      </c>
      <c r="H346" s="4">
        <v>0.1</v>
      </c>
      <c r="I346" t="s">
        <v>3958</v>
      </c>
      <c r="J346" s="3">
        <v>817.15500000000009</v>
      </c>
      <c r="K346" s="45">
        <f>SALES[[#This Row],[Quantity]]*SALES[[#This Row],[Unit_Price]]*SALES[[#This Row],[Discount]]</f>
        <v>90.795000000000016</v>
      </c>
      <c r="L346" s="46" t="str">
        <f>IF(SALES[Total_Amount]&gt;=1500,"High","Low")</f>
        <v>Low</v>
      </c>
      <c r="M346" s="46" t="str">
        <f t="shared" si="20"/>
        <v>Normal</v>
      </c>
      <c r="N346" s="46" t="str">
        <f t="shared" si="21"/>
        <v>Low Price</v>
      </c>
      <c r="O346" s="46" t="str">
        <f t="shared" si="22"/>
        <v>October</v>
      </c>
      <c r="P346" s="46">
        <f t="shared" si="23"/>
        <v>2023</v>
      </c>
      <c r="Q346" s="47" t="str">
        <f>_xlfn.CONCAT(SALES[[#This Row],[Sales_ID]]," [",SALES[[#This Row],[Quantity]],"]")</f>
        <v>SALE-344 [1]</v>
      </c>
    </row>
    <row r="347" spans="1:17" x14ac:dyDescent="0.3">
      <c r="A347" t="s">
        <v>2051</v>
      </c>
      <c r="B347" s="2">
        <v>45940</v>
      </c>
      <c r="C347" t="s">
        <v>1599</v>
      </c>
      <c r="D347" t="s">
        <v>1597</v>
      </c>
      <c r="E347" t="s">
        <v>1373</v>
      </c>
      <c r="F347">
        <v>2</v>
      </c>
      <c r="G347" s="3">
        <v>660.81</v>
      </c>
      <c r="H347" s="4">
        <v>0.18</v>
      </c>
      <c r="I347" t="s">
        <v>3957</v>
      </c>
      <c r="J347" s="3">
        <v>1083.7284</v>
      </c>
      <c r="K347" s="45">
        <f>SALES[[#This Row],[Quantity]]*SALES[[#This Row],[Unit_Price]]*SALES[[#This Row],[Discount]]</f>
        <v>237.89159999999998</v>
      </c>
      <c r="L347" s="46" t="str">
        <f>IF(SALES[Total_Amount]&gt;=1500,"High","Low")</f>
        <v>Low</v>
      </c>
      <c r="M347" s="46" t="str">
        <f t="shared" si="20"/>
        <v>High</v>
      </c>
      <c r="N347" s="46" t="str">
        <f t="shared" si="21"/>
        <v>High Price</v>
      </c>
      <c r="O347" s="46" t="str">
        <f t="shared" si="22"/>
        <v>October</v>
      </c>
      <c r="P347" s="46">
        <f t="shared" si="23"/>
        <v>2025</v>
      </c>
      <c r="Q347" s="47" t="str">
        <f>_xlfn.CONCAT(SALES[[#This Row],[Sales_ID]]," [",SALES[[#This Row],[Quantity]],"]")</f>
        <v>SALE-345 [2]</v>
      </c>
    </row>
    <row r="348" spans="1:17" x14ac:dyDescent="0.3">
      <c r="A348" t="s">
        <v>2052</v>
      </c>
      <c r="B348" s="2">
        <v>45915</v>
      </c>
      <c r="C348" t="s">
        <v>2053</v>
      </c>
      <c r="D348" t="s">
        <v>1670</v>
      </c>
      <c r="E348" t="s">
        <v>1348</v>
      </c>
      <c r="F348">
        <v>3</v>
      </c>
      <c r="G348" s="3">
        <v>564.94000000000005</v>
      </c>
      <c r="H348" s="4">
        <v>0.22</v>
      </c>
      <c r="I348" t="s">
        <v>1131</v>
      </c>
      <c r="J348" s="3">
        <v>1321.9595999999999</v>
      </c>
      <c r="K348" s="45">
        <f>SALES[[#This Row],[Quantity]]*SALES[[#This Row],[Unit_Price]]*SALES[[#This Row],[Discount]]</f>
        <v>372.86040000000003</v>
      </c>
      <c r="L348" s="46" t="str">
        <f>IF(SALES[Total_Amount]&gt;=1500,"High","Low")</f>
        <v>Low</v>
      </c>
      <c r="M348" s="46" t="str">
        <f t="shared" si="20"/>
        <v>High</v>
      </c>
      <c r="N348" s="46" t="str">
        <f t="shared" si="21"/>
        <v>High Price</v>
      </c>
      <c r="O348" s="46" t="str">
        <f t="shared" si="22"/>
        <v>September</v>
      </c>
      <c r="P348" s="46">
        <f t="shared" si="23"/>
        <v>2025</v>
      </c>
      <c r="Q348" s="47" t="str">
        <f>_xlfn.CONCAT(SALES[[#This Row],[Sales_ID]]," [",SALES[[#This Row],[Quantity]],"]")</f>
        <v>SALE-346 [3]</v>
      </c>
    </row>
    <row r="349" spans="1:17" x14ac:dyDescent="0.3">
      <c r="A349" t="s">
        <v>2054</v>
      </c>
      <c r="B349" s="2">
        <v>45541</v>
      </c>
      <c r="C349" t="s">
        <v>1574</v>
      </c>
      <c r="D349" t="s">
        <v>1358</v>
      </c>
      <c r="E349" t="s">
        <v>1391</v>
      </c>
      <c r="F349">
        <v>2</v>
      </c>
      <c r="G349" s="3">
        <v>280.37</v>
      </c>
      <c r="H349" s="4">
        <v>0.22</v>
      </c>
      <c r="I349" t="s">
        <v>1131</v>
      </c>
      <c r="J349" s="3">
        <v>437.37720000000002</v>
      </c>
      <c r="K349" s="45">
        <f>SALES[[#This Row],[Quantity]]*SALES[[#This Row],[Unit_Price]]*SALES[[#This Row],[Discount]]</f>
        <v>123.36280000000001</v>
      </c>
      <c r="L349" s="46" t="str">
        <f>IF(SALES[Total_Amount]&gt;=1500,"High","Low")</f>
        <v>Low</v>
      </c>
      <c r="M349" s="46" t="str">
        <f t="shared" si="20"/>
        <v>Normal</v>
      </c>
      <c r="N349" s="46" t="str">
        <f t="shared" si="21"/>
        <v>Low Price</v>
      </c>
      <c r="O349" s="46" t="str">
        <f t="shared" si="22"/>
        <v>September</v>
      </c>
      <c r="P349" s="46">
        <f t="shared" si="23"/>
        <v>2024</v>
      </c>
      <c r="Q349" s="47" t="str">
        <f>_xlfn.CONCAT(SALES[[#This Row],[Sales_ID]]," [",SALES[[#This Row],[Quantity]],"]")</f>
        <v>SALE-347 [2]</v>
      </c>
    </row>
    <row r="350" spans="1:17" x14ac:dyDescent="0.3">
      <c r="A350" t="s">
        <v>2055</v>
      </c>
      <c r="B350" s="2">
        <v>45489</v>
      </c>
      <c r="C350" t="s">
        <v>1535</v>
      </c>
      <c r="D350" t="s">
        <v>1597</v>
      </c>
      <c r="E350" t="s">
        <v>1340</v>
      </c>
      <c r="F350">
        <v>2</v>
      </c>
      <c r="G350" s="3">
        <v>85.23</v>
      </c>
      <c r="H350" s="4">
        <v>0.13</v>
      </c>
      <c r="I350" t="s">
        <v>3957</v>
      </c>
      <c r="J350" s="3">
        <v>148.30019999999999</v>
      </c>
      <c r="K350" s="45">
        <f>SALES[[#This Row],[Quantity]]*SALES[[#This Row],[Unit_Price]]*SALES[[#This Row],[Discount]]</f>
        <v>22.159800000000001</v>
      </c>
      <c r="L350" s="46" t="str">
        <f>IF(SALES[Total_Amount]&gt;=1500,"High","Low")</f>
        <v>Low</v>
      </c>
      <c r="M350" s="46" t="str">
        <f t="shared" si="20"/>
        <v>Normal</v>
      </c>
      <c r="N350" s="46" t="str">
        <f t="shared" si="21"/>
        <v>Low Price</v>
      </c>
      <c r="O350" s="46" t="str">
        <f t="shared" si="22"/>
        <v>July</v>
      </c>
      <c r="P350" s="46">
        <f t="shared" si="23"/>
        <v>2024</v>
      </c>
      <c r="Q350" s="47" t="str">
        <f>_xlfn.CONCAT(SALES[[#This Row],[Sales_ID]]," [",SALES[[#This Row],[Quantity]],"]")</f>
        <v>SALE-348 [2]</v>
      </c>
    </row>
    <row r="351" spans="1:17" x14ac:dyDescent="0.3">
      <c r="A351" t="s">
        <v>2056</v>
      </c>
      <c r="B351" s="2">
        <v>45748</v>
      </c>
      <c r="C351" t="s">
        <v>1936</v>
      </c>
      <c r="D351" t="s">
        <v>1402</v>
      </c>
      <c r="E351" t="s">
        <v>1408</v>
      </c>
      <c r="F351">
        <v>2</v>
      </c>
      <c r="G351" s="3">
        <v>563.29999999999995</v>
      </c>
      <c r="H351" s="4">
        <v>0.26</v>
      </c>
      <c r="I351" t="s">
        <v>3957</v>
      </c>
      <c r="J351" s="3">
        <v>833.68399999999997</v>
      </c>
      <c r="K351" s="45">
        <f>SALES[[#This Row],[Quantity]]*SALES[[#This Row],[Unit_Price]]*SALES[[#This Row],[Discount]]</f>
        <v>292.916</v>
      </c>
      <c r="L351" s="46" t="str">
        <f>IF(SALES[Total_Amount]&gt;=1500,"High","Low")</f>
        <v>Low</v>
      </c>
      <c r="M351" s="46" t="str">
        <f t="shared" si="20"/>
        <v>Normal</v>
      </c>
      <c r="N351" s="46" t="str">
        <f t="shared" si="21"/>
        <v>Low Price</v>
      </c>
      <c r="O351" s="46" t="str">
        <f t="shared" si="22"/>
        <v>April</v>
      </c>
      <c r="P351" s="46">
        <f t="shared" si="23"/>
        <v>2025</v>
      </c>
      <c r="Q351" s="47" t="str">
        <f>_xlfn.CONCAT(SALES[[#This Row],[Sales_ID]]," [",SALES[[#This Row],[Quantity]],"]")</f>
        <v>SALE-349 [2]</v>
      </c>
    </row>
    <row r="352" spans="1:17" x14ac:dyDescent="0.3">
      <c r="A352" t="s">
        <v>2057</v>
      </c>
      <c r="B352" s="2">
        <v>45309</v>
      </c>
      <c r="C352" t="s">
        <v>1775</v>
      </c>
      <c r="D352" t="s">
        <v>1612</v>
      </c>
      <c r="E352" t="s">
        <v>1415</v>
      </c>
      <c r="F352">
        <v>2</v>
      </c>
      <c r="G352" s="3">
        <v>827.81</v>
      </c>
      <c r="H352" s="4">
        <v>0.04</v>
      </c>
      <c r="I352" t="s">
        <v>3958</v>
      </c>
      <c r="J352" s="3">
        <v>1589.3951999999999</v>
      </c>
      <c r="K352" s="45">
        <f>SALES[[#This Row],[Quantity]]*SALES[[#This Row],[Unit_Price]]*SALES[[#This Row],[Discount]]</f>
        <v>66.224800000000002</v>
      </c>
      <c r="L352" s="46" t="str">
        <f>IF(SALES[Total_Amount]&gt;=1500,"High","Low")</f>
        <v>High</v>
      </c>
      <c r="M352" s="46" t="str">
        <f t="shared" si="20"/>
        <v>High</v>
      </c>
      <c r="N352" s="46" t="str">
        <f t="shared" si="21"/>
        <v>Low Price</v>
      </c>
      <c r="O352" s="46" t="str">
        <f t="shared" si="22"/>
        <v>January</v>
      </c>
      <c r="P352" s="46">
        <f t="shared" si="23"/>
        <v>2024</v>
      </c>
      <c r="Q352" s="47" t="str">
        <f>_xlfn.CONCAT(SALES[[#This Row],[Sales_ID]]," [",SALES[[#This Row],[Quantity]],"]")</f>
        <v>SALE-350 [2]</v>
      </c>
    </row>
    <row r="353" spans="1:17" x14ac:dyDescent="0.3">
      <c r="A353" t="s">
        <v>2058</v>
      </c>
      <c r="B353" s="2">
        <v>45621</v>
      </c>
      <c r="C353" t="s">
        <v>1626</v>
      </c>
      <c r="D353" t="s">
        <v>1422</v>
      </c>
      <c r="E353" t="s">
        <v>1415</v>
      </c>
      <c r="F353">
        <v>3</v>
      </c>
      <c r="G353" s="3">
        <v>877.71</v>
      </c>
      <c r="H353" s="4">
        <v>0.12</v>
      </c>
      <c r="I353" t="s">
        <v>3958</v>
      </c>
      <c r="J353" s="3">
        <v>2317.1543999999999</v>
      </c>
      <c r="K353" s="45">
        <f>SALES[[#This Row],[Quantity]]*SALES[[#This Row],[Unit_Price]]*SALES[[#This Row],[Discount]]</f>
        <v>315.97559999999999</v>
      </c>
      <c r="L353" s="46" t="str">
        <f>IF(SALES[Total_Amount]&gt;=1500,"High","Low")</f>
        <v>High</v>
      </c>
      <c r="M353" s="46" t="str">
        <f t="shared" si="20"/>
        <v>Premium</v>
      </c>
      <c r="N353" s="46" t="str">
        <f t="shared" si="21"/>
        <v>Low Price</v>
      </c>
      <c r="O353" s="46" t="str">
        <f t="shared" si="22"/>
        <v>November</v>
      </c>
      <c r="P353" s="46">
        <f t="shared" si="23"/>
        <v>2024</v>
      </c>
      <c r="Q353" s="47" t="str">
        <f>_xlfn.CONCAT(SALES[[#This Row],[Sales_ID]]," [",SALES[[#This Row],[Quantity]],"]")</f>
        <v>SALE-351 [3]</v>
      </c>
    </row>
    <row r="354" spans="1:17" x14ac:dyDescent="0.3">
      <c r="A354" t="s">
        <v>2059</v>
      </c>
      <c r="B354" s="2">
        <v>45603</v>
      </c>
      <c r="C354" t="s">
        <v>1637</v>
      </c>
      <c r="D354" t="s">
        <v>1676</v>
      </c>
      <c r="E354" t="s">
        <v>1395</v>
      </c>
      <c r="F354">
        <v>4</v>
      </c>
      <c r="G354" s="3">
        <v>488.56</v>
      </c>
      <c r="H354" s="4">
        <v>0.26</v>
      </c>
      <c r="I354" t="s">
        <v>1131</v>
      </c>
      <c r="J354" s="3">
        <v>1446.1376</v>
      </c>
      <c r="K354" s="45">
        <f>SALES[[#This Row],[Quantity]]*SALES[[#This Row],[Unit_Price]]*SALES[[#This Row],[Discount]]</f>
        <v>508.10240000000005</v>
      </c>
      <c r="L354" s="46" t="str">
        <f>IF(SALES[Total_Amount]&gt;=1500,"High","Low")</f>
        <v>Low</v>
      </c>
      <c r="M354" s="46" t="str">
        <f t="shared" si="20"/>
        <v>High</v>
      </c>
      <c r="N354" s="46" t="str">
        <f t="shared" si="21"/>
        <v>High Price</v>
      </c>
      <c r="O354" s="46" t="str">
        <f t="shared" si="22"/>
        <v>November</v>
      </c>
      <c r="P354" s="46">
        <f t="shared" si="23"/>
        <v>2024</v>
      </c>
      <c r="Q354" s="47" t="str">
        <f>_xlfn.CONCAT(SALES[[#This Row],[Sales_ID]]," [",SALES[[#This Row],[Quantity]],"]")</f>
        <v>SALE-352 [4]</v>
      </c>
    </row>
    <row r="355" spans="1:17" x14ac:dyDescent="0.3">
      <c r="A355" t="s">
        <v>2060</v>
      </c>
      <c r="B355" s="2">
        <v>45501</v>
      </c>
      <c r="C355" t="s">
        <v>2061</v>
      </c>
      <c r="D355" t="s">
        <v>1609</v>
      </c>
      <c r="E355" t="s">
        <v>1446</v>
      </c>
      <c r="F355">
        <v>4</v>
      </c>
      <c r="G355" s="3">
        <v>175.91</v>
      </c>
      <c r="H355" s="4">
        <v>0.13</v>
      </c>
      <c r="I355" t="s">
        <v>3958</v>
      </c>
      <c r="J355" s="3">
        <v>612.16679999999997</v>
      </c>
      <c r="K355" s="45">
        <f>SALES[[#This Row],[Quantity]]*SALES[[#This Row],[Unit_Price]]*SALES[[#This Row],[Discount]]</f>
        <v>91.473200000000006</v>
      </c>
      <c r="L355" s="46" t="str">
        <f>IF(SALES[Total_Amount]&gt;=1500,"High","Low")</f>
        <v>Low</v>
      </c>
      <c r="M355" s="46" t="str">
        <f t="shared" si="20"/>
        <v>Normal</v>
      </c>
      <c r="N355" s="46" t="str">
        <f t="shared" si="21"/>
        <v>Low Price</v>
      </c>
      <c r="O355" s="46" t="str">
        <f t="shared" si="22"/>
        <v>July</v>
      </c>
      <c r="P355" s="46">
        <f t="shared" si="23"/>
        <v>2024</v>
      </c>
      <c r="Q355" s="47" t="str">
        <f>_xlfn.CONCAT(SALES[[#This Row],[Sales_ID]]," [",SALES[[#This Row],[Quantity]],"]")</f>
        <v>SALE-353 [4]</v>
      </c>
    </row>
    <row r="356" spans="1:17" x14ac:dyDescent="0.3">
      <c r="A356" t="s">
        <v>2062</v>
      </c>
      <c r="B356" s="2">
        <v>45398</v>
      </c>
      <c r="C356" t="s">
        <v>1908</v>
      </c>
      <c r="D356" t="s">
        <v>1679</v>
      </c>
      <c r="E356" t="s">
        <v>1348</v>
      </c>
      <c r="F356">
        <v>4</v>
      </c>
      <c r="G356" s="3">
        <v>289.66000000000003</v>
      </c>
      <c r="H356" s="4">
        <v>0.25</v>
      </c>
      <c r="I356" t="s">
        <v>1131</v>
      </c>
      <c r="J356" s="3">
        <v>868.98</v>
      </c>
      <c r="K356" s="45">
        <f>SALES[[#This Row],[Quantity]]*SALES[[#This Row],[Unit_Price]]*SALES[[#This Row],[Discount]]</f>
        <v>289.66000000000003</v>
      </c>
      <c r="L356" s="46" t="str">
        <f>IF(SALES[Total_Amount]&gt;=1500,"High","Low")</f>
        <v>Low</v>
      </c>
      <c r="M356" s="46" t="str">
        <f t="shared" si="20"/>
        <v>Normal</v>
      </c>
      <c r="N356" s="46" t="str">
        <f t="shared" si="21"/>
        <v>Low Price</v>
      </c>
      <c r="O356" s="46" t="str">
        <f t="shared" si="22"/>
        <v>April</v>
      </c>
      <c r="P356" s="46">
        <f t="shared" si="23"/>
        <v>2024</v>
      </c>
      <c r="Q356" s="47" t="str">
        <f>_xlfn.CONCAT(SALES[[#This Row],[Sales_ID]]," [",SALES[[#This Row],[Quantity]],"]")</f>
        <v>SALE-354 [4]</v>
      </c>
    </row>
    <row r="357" spans="1:17" x14ac:dyDescent="0.3">
      <c r="A357" t="s">
        <v>2063</v>
      </c>
      <c r="B357" s="2">
        <v>45304</v>
      </c>
      <c r="C357" t="s">
        <v>2064</v>
      </c>
      <c r="D357" t="s">
        <v>1358</v>
      </c>
      <c r="E357" t="s">
        <v>1391</v>
      </c>
      <c r="F357">
        <v>2</v>
      </c>
      <c r="G357" s="3">
        <v>899.27</v>
      </c>
      <c r="H357" s="4">
        <v>0.17</v>
      </c>
      <c r="I357" t="s">
        <v>3957</v>
      </c>
      <c r="J357" s="3">
        <v>1492.7882</v>
      </c>
      <c r="K357" s="45">
        <f>SALES[[#This Row],[Quantity]]*SALES[[#This Row],[Unit_Price]]*SALES[[#This Row],[Discount]]</f>
        <v>305.7518</v>
      </c>
      <c r="L357" s="46" t="str">
        <f>IF(SALES[Total_Amount]&gt;=1500,"High","Low")</f>
        <v>Low</v>
      </c>
      <c r="M357" s="46" t="str">
        <f t="shared" si="20"/>
        <v>High</v>
      </c>
      <c r="N357" s="46" t="str">
        <f t="shared" si="21"/>
        <v>High Price</v>
      </c>
      <c r="O357" s="46" t="str">
        <f t="shared" si="22"/>
        <v>January</v>
      </c>
      <c r="P357" s="46">
        <f t="shared" si="23"/>
        <v>2024</v>
      </c>
      <c r="Q357" s="47" t="str">
        <f>_xlfn.CONCAT(SALES[[#This Row],[Sales_ID]]," [",SALES[[#This Row],[Quantity]],"]")</f>
        <v>SALE-355 [2]</v>
      </c>
    </row>
    <row r="358" spans="1:17" x14ac:dyDescent="0.3">
      <c r="A358" t="s">
        <v>2065</v>
      </c>
      <c r="B358" s="2">
        <v>45299</v>
      </c>
      <c r="C358" t="s">
        <v>1375</v>
      </c>
      <c r="D358" t="s">
        <v>2066</v>
      </c>
      <c r="E358" t="s">
        <v>1381</v>
      </c>
      <c r="F358">
        <v>1</v>
      </c>
      <c r="G358" s="3">
        <v>691.38</v>
      </c>
      <c r="H358" s="4">
        <v>0.11</v>
      </c>
      <c r="I358" t="s">
        <v>1131</v>
      </c>
      <c r="J358" s="3">
        <v>615.32820000000004</v>
      </c>
      <c r="K358" s="45">
        <f>SALES[[#This Row],[Quantity]]*SALES[[#This Row],[Unit_Price]]*SALES[[#This Row],[Discount]]</f>
        <v>76.0518</v>
      </c>
      <c r="L358" s="46" t="str">
        <f>IF(SALES[Total_Amount]&gt;=1500,"High","Low")</f>
        <v>Low</v>
      </c>
      <c r="M358" s="46" t="str">
        <f t="shared" si="20"/>
        <v>Normal</v>
      </c>
      <c r="N358" s="46" t="str">
        <f t="shared" si="21"/>
        <v>Low Price</v>
      </c>
      <c r="O358" s="46" t="str">
        <f t="shared" si="22"/>
        <v>January</v>
      </c>
      <c r="P358" s="46">
        <f t="shared" si="23"/>
        <v>2024</v>
      </c>
      <c r="Q358" s="47" t="str">
        <f>_xlfn.CONCAT(SALES[[#This Row],[Sales_ID]]," [",SALES[[#This Row],[Quantity]],"]")</f>
        <v>SALE-356 [1]</v>
      </c>
    </row>
    <row r="359" spans="1:17" x14ac:dyDescent="0.3">
      <c r="A359" t="s">
        <v>2067</v>
      </c>
      <c r="B359" s="2">
        <v>45564</v>
      </c>
      <c r="C359" t="s">
        <v>2068</v>
      </c>
      <c r="D359" t="s">
        <v>1402</v>
      </c>
      <c r="E359" t="s">
        <v>1373</v>
      </c>
      <c r="F359">
        <v>3</v>
      </c>
      <c r="G359" s="3">
        <v>158.72</v>
      </c>
      <c r="H359" s="4">
        <v>0.13</v>
      </c>
      <c r="I359" t="s">
        <v>3957</v>
      </c>
      <c r="J359" s="3">
        <v>414.25920000000002</v>
      </c>
      <c r="K359" s="45">
        <f>SALES[[#This Row],[Quantity]]*SALES[[#This Row],[Unit_Price]]*SALES[[#This Row],[Discount]]</f>
        <v>61.900799999999997</v>
      </c>
      <c r="L359" s="46" t="str">
        <f>IF(SALES[Total_Amount]&gt;=1500,"High","Low")</f>
        <v>Low</v>
      </c>
      <c r="M359" s="46" t="str">
        <f t="shared" si="20"/>
        <v>Normal</v>
      </c>
      <c r="N359" s="46" t="str">
        <f t="shared" si="21"/>
        <v>Low Price</v>
      </c>
      <c r="O359" s="46" t="str">
        <f t="shared" si="22"/>
        <v>September</v>
      </c>
      <c r="P359" s="46">
        <f t="shared" si="23"/>
        <v>2024</v>
      </c>
      <c r="Q359" s="47" t="str">
        <f>_xlfn.CONCAT(SALES[[#This Row],[Sales_ID]]," [",SALES[[#This Row],[Quantity]],"]")</f>
        <v>SALE-357 [3]</v>
      </c>
    </row>
    <row r="360" spans="1:17" x14ac:dyDescent="0.3">
      <c r="A360" t="s">
        <v>2069</v>
      </c>
      <c r="B360" s="2">
        <v>45413</v>
      </c>
      <c r="C360" t="s">
        <v>2070</v>
      </c>
      <c r="D360" t="s">
        <v>1407</v>
      </c>
      <c r="E360" t="s">
        <v>1388</v>
      </c>
      <c r="F360">
        <v>4</v>
      </c>
      <c r="G360" s="3">
        <v>537.15</v>
      </c>
      <c r="H360" s="4">
        <v>0.06</v>
      </c>
      <c r="I360" t="s">
        <v>1131</v>
      </c>
      <c r="J360" s="3">
        <v>2019.684</v>
      </c>
      <c r="K360" s="45">
        <f>SALES[[#This Row],[Quantity]]*SALES[[#This Row],[Unit_Price]]*SALES[[#This Row],[Discount]]</f>
        <v>128.916</v>
      </c>
      <c r="L360" s="46" t="str">
        <f>IF(SALES[Total_Amount]&gt;=1500,"High","Low")</f>
        <v>High</v>
      </c>
      <c r="M360" s="46" t="str">
        <f t="shared" si="20"/>
        <v>Premium</v>
      </c>
      <c r="N360" s="46" t="str">
        <f t="shared" si="21"/>
        <v>Low Price</v>
      </c>
      <c r="O360" s="46" t="str">
        <f t="shared" si="22"/>
        <v>May</v>
      </c>
      <c r="P360" s="46">
        <f t="shared" si="23"/>
        <v>2024</v>
      </c>
      <c r="Q360" s="47" t="str">
        <f>_xlfn.CONCAT(SALES[[#This Row],[Sales_ID]]," [",SALES[[#This Row],[Quantity]],"]")</f>
        <v>SALE-358 [4]</v>
      </c>
    </row>
    <row r="361" spans="1:17" x14ac:dyDescent="0.3">
      <c r="A361" t="s">
        <v>2071</v>
      </c>
      <c r="B361" s="2">
        <v>45480</v>
      </c>
      <c r="C361" t="s">
        <v>1965</v>
      </c>
      <c r="D361" t="s">
        <v>1892</v>
      </c>
      <c r="E361" t="s">
        <v>1395</v>
      </c>
      <c r="F361">
        <v>3</v>
      </c>
      <c r="G361" s="3">
        <v>771.7</v>
      </c>
      <c r="H361" s="4">
        <v>0.05</v>
      </c>
      <c r="I361" t="s">
        <v>1131</v>
      </c>
      <c r="J361" s="3">
        <v>2199.3449999999998</v>
      </c>
      <c r="K361" s="45">
        <f>SALES[[#This Row],[Quantity]]*SALES[[#This Row],[Unit_Price]]*SALES[[#This Row],[Discount]]</f>
        <v>115.75500000000002</v>
      </c>
      <c r="L361" s="46" t="str">
        <f>IF(SALES[Total_Amount]&gt;=1500,"High","Low")</f>
        <v>High</v>
      </c>
      <c r="M361" s="46" t="str">
        <f t="shared" si="20"/>
        <v>Premium</v>
      </c>
      <c r="N361" s="46" t="str">
        <f t="shared" si="21"/>
        <v>Low Price</v>
      </c>
      <c r="O361" s="46" t="str">
        <f t="shared" si="22"/>
        <v>July</v>
      </c>
      <c r="P361" s="46">
        <f t="shared" si="23"/>
        <v>2024</v>
      </c>
      <c r="Q361" s="47" t="str">
        <f>_xlfn.CONCAT(SALES[[#This Row],[Sales_ID]]," [",SALES[[#This Row],[Quantity]],"]")</f>
        <v>SALE-359 [3]</v>
      </c>
    </row>
    <row r="362" spans="1:17" x14ac:dyDescent="0.3">
      <c r="A362" t="s">
        <v>2072</v>
      </c>
      <c r="B362" s="2">
        <v>45610</v>
      </c>
      <c r="C362" t="s">
        <v>1746</v>
      </c>
      <c r="D362" t="s">
        <v>1384</v>
      </c>
      <c r="E362" t="s">
        <v>1381</v>
      </c>
      <c r="F362">
        <v>4</v>
      </c>
      <c r="G362" s="3">
        <v>677.25</v>
      </c>
      <c r="H362" s="4">
        <v>0.14000000000000001</v>
      </c>
      <c r="I362" t="s">
        <v>3958</v>
      </c>
      <c r="J362" s="3">
        <v>2329.7399999999998</v>
      </c>
      <c r="K362" s="45">
        <f>SALES[[#This Row],[Quantity]]*SALES[[#This Row],[Unit_Price]]*SALES[[#This Row],[Discount]]</f>
        <v>379.26000000000005</v>
      </c>
      <c r="L362" s="46" t="str">
        <f>IF(SALES[Total_Amount]&gt;=1500,"High","Low")</f>
        <v>High</v>
      </c>
      <c r="M362" s="46" t="str">
        <f t="shared" si="20"/>
        <v>Premium</v>
      </c>
      <c r="N362" s="46" t="str">
        <f t="shared" si="21"/>
        <v>Low Price</v>
      </c>
      <c r="O362" s="46" t="str">
        <f t="shared" si="22"/>
        <v>November</v>
      </c>
      <c r="P362" s="46">
        <f t="shared" si="23"/>
        <v>2024</v>
      </c>
      <c r="Q362" s="47" t="str">
        <f>_xlfn.CONCAT(SALES[[#This Row],[Sales_ID]]," [",SALES[[#This Row],[Quantity]],"]")</f>
        <v>SALE-360 [4]</v>
      </c>
    </row>
    <row r="363" spans="1:17" x14ac:dyDescent="0.3">
      <c r="A363" t="s">
        <v>2073</v>
      </c>
      <c r="B363" s="2">
        <v>45763</v>
      </c>
      <c r="C363" t="s">
        <v>2074</v>
      </c>
      <c r="D363" t="s">
        <v>1432</v>
      </c>
      <c r="E363" t="s">
        <v>1489</v>
      </c>
      <c r="F363">
        <v>1</v>
      </c>
      <c r="G363" s="3">
        <v>645.48</v>
      </c>
      <c r="H363" s="4">
        <v>0.26</v>
      </c>
      <c r="I363" t="s">
        <v>1131</v>
      </c>
      <c r="J363" s="3">
        <v>477.65519999999998</v>
      </c>
      <c r="K363" s="45">
        <f>SALES[[#This Row],[Quantity]]*SALES[[#This Row],[Unit_Price]]*SALES[[#This Row],[Discount]]</f>
        <v>167.82480000000001</v>
      </c>
      <c r="L363" s="46" t="str">
        <f>IF(SALES[Total_Amount]&gt;=1500,"High","Low")</f>
        <v>Low</v>
      </c>
      <c r="M363" s="46" t="str">
        <f t="shared" si="20"/>
        <v>Normal</v>
      </c>
      <c r="N363" s="46" t="str">
        <f t="shared" si="21"/>
        <v>Low Price</v>
      </c>
      <c r="O363" s="46" t="str">
        <f t="shared" si="22"/>
        <v>April</v>
      </c>
      <c r="P363" s="46">
        <f t="shared" si="23"/>
        <v>2025</v>
      </c>
      <c r="Q363" s="47" t="str">
        <f>_xlfn.CONCAT(SALES[[#This Row],[Sales_ID]]," [",SALES[[#This Row],[Quantity]],"]")</f>
        <v>SALE-361 [1]</v>
      </c>
    </row>
    <row r="364" spans="1:17" x14ac:dyDescent="0.3">
      <c r="A364" t="s">
        <v>2075</v>
      </c>
      <c r="B364" s="2">
        <v>45856</v>
      </c>
      <c r="C364" t="s">
        <v>2076</v>
      </c>
      <c r="D364" t="s">
        <v>1734</v>
      </c>
      <c r="E364" t="s">
        <v>1439</v>
      </c>
      <c r="F364">
        <v>2</v>
      </c>
      <c r="G364" s="3">
        <v>934</v>
      </c>
      <c r="H364" s="4">
        <v>0.3</v>
      </c>
      <c r="I364" t="s">
        <v>1131</v>
      </c>
      <c r="J364" s="3">
        <v>1307.5999999999999</v>
      </c>
      <c r="K364" s="45">
        <f>SALES[[#This Row],[Quantity]]*SALES[[#This Row],[Unit_Price]]*SALES[[#This Row],[Discount]]</f>
        <v>560.4</v>
      </c>
      <c r="L364" s="46" t="str">
        <f>IF(SALES[Total_Amount]&gt;=1500,"High","Low")</f>
        <v>Low</v>
      </c>
      <c r="M364" s="46" t="str">
        <f t="shared" si="20"/>
        <v>High</v>
      </c>
      <c r="N364" s="46" t="str">
        <f t="shared" si="21"/>
        <v>High Price</v>
      </c>
      <c r="O364" s="46" t="str">
        <f t="shared" si="22"/>
        <v>July</v>
      </c>
      <c r="P364" s="46">
        <f t="shared" si="23"/>
        <v>2025</v>
      </c>
      <c r="Q364" s="47" t="str">
        <f>_xlfn.CONCAT(SALES[[#This Row],[Sales_ID]]," [",SALES[[#This Row],[Quantity]],"]")</f>
        <v>SALE-362 [2]</v>
      </c>
    </row>
    <row r="365" spans="1:17" x14ac:dyDescent="0.3">
      <c r="A365" t="s">
        <v>2077</v>
      </c>
      <c r="B365" s="2">
        <v>45712</v>
      </c>
      <c r="C365" t="s">
        <v>1791</v>
      </c>
      <c r="D365" t="s">
        <v>1572</v>
      </c>
      <c r="E365" t="s">
        <v>1439</v>
      </c>
      <c r="F365">
        <v>1</v>
      </c>
      <c r="G365" s="3">
        <v>669.53</v>
      </c>
      <c r="H365" s="4">
        <v>0.2</v>
      </c>
      <c r="I365" t="s">
        <v>3957</v>
      </c>
      <c r="J365" s="3">
        <v>535.62400000000002</v>
      </c>
      <c r="K365" s="45">
        <f>SALES[[#This Row],[Quantity]]*SALES[[#This Row],[Unit_Price]]*SALES[[#This Row],[Discount]]</f>
        <v>133.90600000000001</v>
      </c>
      <c r="L365" s="46" t="str">
        <f>IF(SALES[Total_Amount]&gt;=1500,"High","Low")</f>
        <v>Low</v>
      </c>
      <c r="M365" s="46" t="str">
        <f t="shared" si="20"/>
        <v>Normal</v>
      </c>
      <c r="N365" s="46" t="str">
        <f t="shared" si="21"/>
        <v>Low Price</v>
      </c>
      <c r="O365" s="46" t="str">
        <f t="shared" si="22"/>
        <v>February</v>
      </c>
      <c r="P365" s="46">
        <f t="shared" si="23"/>
        <v>2025</v>
      </c>
      <c r="Q365" s="47" t="str">
        <f>_xlfn.CONCAT(SALES[[#This Row],[Sales_ID]]," [",SALES[[#This Row],[Quantity]],"]")</f>
        <v>SALE-363 [1]</v>
      </c>
    </row>
    <row r="366" spans="1:17" x14ac:dyDescent="0.3">
      <c r="A366" t="s">
        <v>2078</v>
      </c>
      <c r="B366" s="2">
        <v>45723</v>
      </c>
      <c r="C366" t="s">
        <v>1873</v>
      </c>
      <c r="D366" t="s">
        <v>1659</v>
      </c>
      <c r="E366" t="s">
        <v>1415</v>
      </c>
      <c r="F366">
        <v>1</v>
      </c>
      <c r="G366" s="3">
        <v>213.69</v>
      </c>
      <c r="H366" s="4">
        <v>0.28000000000000003</v>
      </c>
      <c r="I366" t="s">
        <v>1131</v>
      </c>
      <c r="J366" s="3">
        <v>153.85679999999999</v>
      </c>
      <c r="K366" s="45">
        <f>SALES[[#This Row],[Quantity]]*SALES[[#This Row],[Unit_Price]]*SALES[[#This Row],[Discount]]</f>
        <v>59.833200000000005</v>
      </c>
      <c r="L366" s="46" t="str">
        <f>IF(SALES[Total_Amount]&gt;=1500,"High","Low")</f>
        <v>Low</v>
      </c>
      <c r="M366" s="46" t="str">
        <f t="shared" si="20"/>
        <v>Normal</v>
      </c>
      <c r="N366" s="46" t="str">
        <f t="shared" si="21"/>
        <v>Low Price</v>
      </c>
      <c r="O366" s="46" t="str">
        <f t="shared" si="22"/>
        <v>March</v>
      </c>
      <c r="P366" s="46">
        <f t="shared" si="23"/>
        <v>2025</v>
      </c>
      <c r="Q366" s="47" t="str">
        <f>_xlfn.CONCAT(SALES[[#This Row],[Sales_ID]]," [",SALES[[#This Row],[Quantity]],"]")</f>
        <v>SALE-364 [1]</v>
      </c>
    </row>
    <row r="367" spans="1:17" x14ac:dyDescent="0.3">
      <c r="A367" t="s">
        <v>2079</v>
      </c>
      <c r="B367" s="2">
        <v>45706</v>
      </c>
      <c r="C367" t="s">
        <v>2080</v>
      </c>
      <c r="D367" t="s">
        <v>1494</v>
      </c>
      <c r="E367" t="s">
        <v>1399</v>
      </c>
      <c r="F367">
        <v>2</v>
      </c>
      <c r="G367" s="3">
        <v>99.1</v>
      </c>
      <c r="H367" s="4">
        <v>0.2</v>
      </c>
      <c r="I367" t="s">
        <v>3958</v>
      </c>
      <c r="J367" s="3">
        <v>158.56</v>
      </c>
      <c r="K367" s="45">
        <f>SALES[[#This Row],[Quantity]]*SALES[[#This Row],[Unit_Price]]*SALES[[#This Row],[Discount]]</f>
        <v>39.64</v>
      </c>
      <c r="L367" s="46" t="str">
        <f>IF(SALES[Total_Amount]&gt;=1500,"High","Low")</f>
        <v>Low</v>
      </c>
      <c r="M367" s="46" t="str">
        <f t="shared" si="20"/>
        <v>Normal</v>
      </c>
      <c r="N367" s="46" t="str">
        <f t="shared" si="21"/>
        <v>Low Price</v>
      </c>
      <c r="O367" s="46" t="str">
        <f t="shared" si="22"/>
        <v>February</v>
      </c>
      <c r="P367" s="46">
        <f t="shared" si="23"/>
        <v>2025</v>
      </c>
      <c r="Q367" s="47" t="str">
        <f>_xlfn.CONCAT(SALES[[#This Row],[Sales_ID]]," [",SALES[[#This Row],[Quantity]],"]")</f>
        <v>SALE-365 [2]</v>
      </c>
    </row>
    <row r="368" spans="1:17" x14ac:dyDescent="0.3">
      <c r="A368" t="s">
        <v>2081</v>
      </c>
      <c r="B368" s="2">
        <v>45469</v>
      </c>
      <c r="C368" t="s">
        <v>2082</v>
      </c>
      <c r="D368" t="s">
        <v>1929</v>
      </c>
      <c r="E368" t="s">
        <v>1388</v>
      </c>
      <c r="F368">
        <v>1</v>
      </c>
      <c r="G368" s="3">
        <v>628.98</v>
      </c>
      <c r="H368" s="4">
        <v>0.03</v>
      </c>
      <c r="I368" t="s">
        <v>1131</v>
      </c>
      <c r="J368" s="3">
        <v>610.11059999999998</v>
      </c>
      <c r="K368" s="45">
        <f>SALES[[#This Row],[Quantity]]*SALES[[#This Row],[Unit_Price]]*SALES[[#This Row],[Discount]]</f>
        <v>18.869399999999999</v>
      </c>
      <c r="L368" s="46" t="str">
        <f>IF(SALES[Total_Amount]&gt;=1500,"High","Low")</f>
        <v>Low</v>
      </c>
      <c r="M368" s="46" t="str">
        <f t="shared" si="20"/>
        <v>Normal</v>
      </c>
      <c r="N368" s="46" t="str">
        <f t="shared" si="21"/>
        <v>Low Price</v>
      </c>
      <c r="O368" s="46" t="str">
        <f t="shared" si="22"/>
        <v>June</v>
      </c>
      <c r="P368" s="46">
        <f t="shared" si="23"/>
        <v>2024</v>
      </c>
      <c r="Q368" s="47" t="str">
        <f>_xlfn.CONCAT(SALES[[#This Row],[Sales_ID]]," [",SALES[[#This Row],[Quantity]],"]")</f>
        <v>SALE-366 [1]</v>
      </c>
    </row>
    <row r="369" spans="1:17" x14ac:dyDescent="0.3">
      <c r="A369" t="s">
        <v>2083</v>
      </c>
      <c r="B369" s="2">
        <v>45711</v>
      </c>
      <c r="C369" t="s">
        <v>2033</v>
      </c>
      <c r="D369" t="s">
        <v>1955</v>
      </c>
      <c r="E369" t="s">
        <v>1363</v>
      </c>
      <c r="F369">
        <v>3</v>
      </c>
      <c r="G369" s="3">
        <v>944.64</v>
      </c>
      <c r="H369" s="4">
        <v>0.26</v>
      </c>
      <c r="I369" t="s">
        <v>3957</v>
      </c>
      <c r="J369" s="3">
        <v>2097.1008000000002</v>
      </c>
      <c r="K369" s="45">
        <f>SALES[[#This Row],[Quantity]]*SALES[[#This Row],[Unit_Price]]*SALES[[#This Row],[Discount]]</f>
        <v>736.81920000000002</v>
      </c>
      <c r="L369" s="46" t="str">
        <f>IF(SALES[Total_Amount]&gt;=1500,"High","Low")</f>
        <v>High</v>
      </c>
      <c r="M369" s="46" t="str">
        <f t="shared" si="20"/>
        <v>Premium</v>
      </c>
      <c r="N369" s="46" t="str">
        <f t="shared" si="21"/>
        <v>High Price</v>
      </c>
      <c r="O369" s="46" t="str">
        <f t="shared" si="22"/>
        <v>February</v>
      </c>
      <c r="P369" s="46">
        <f t="shared" si="23"/>
        <v>2025</v>
      </c>
      <c r="Q369" s="47" t="str">
        <f>_xlfn.CONCAT(SALES[[#This Row],[Sales_ID]]," [",SALES[[#This Row],[Quantity]],"]")</f>
        <v>SALE-367 [3]</v>
      </c>
    </row>
    <row r="370" spans="1:17" x14ac:dyDescent="0.3">
      <c r="A370" t="s">
        <v>2084</v>
      </c>
      <c r="B370" s="2">
        <v>45823</v>
      </c>
      <c r="C370" t="s">
        <v>1902</v>
      </c>
      <c r="D370" t="s">
        <v>1523</v>
      </c>
      <c r="E370" t="s">
        <v>1446</v>
      </c>
      <c r="F370">
        <v>2</v>
      </c>
      <c r="G370" s="3">
        <v>121.7</v>
      </c>
      <c r="H370" s="4">
        <v>0.06</v>
      </c>
      <c r="I370" t="s">
        <v>1131</v>
      </c>
      <c r="J370" s="3">
        <v>228.79599999999999</v>
      </c>
      <c r="K370" s="45">
        <f>SALES[[#This Row],[Quantity]]*SALES[[#This Row],[Unit_Price]]*SALES[[#This Row],[Discount]]</f>
        <v>14.603999999999999</v>
      </c>
      <c r="L370" s="46" t="str">
        <f>IF(SALES[Total_Amount]&gt;=1500,"High","Low")</f>
        <v>Low</v>
      </c>
      <c r="M370" s="46" t="str">
        <f t="shared" si="20"/>
        <v>Normal</v>
      </c>
      <c r="N370" s="46" t="str">
        <f t="shared" si="21"/>
        <v>Low Price</v>
      </c>
      <c r="O370" s="46" t="str">
        <f t="shared" si="22"/>
        <v>June</v>
      </c>
      <c r="P370" s="46">
        <f t="shared" si="23"/>
        <v>2025</v>
      </c>
      <c r="Q370" s="47" t="str">
        <f>_xlfn.CONCAT(SALES[[#This Row],[Sales_ID]]," [",SALES[[#This Row],[Quantity]],"]")</f>
        <v>SALE-368 [2]</v>
      </c>
    </row>
    <row r="371" spans="1:17" x14ac:dyDescent="0.3">
      <c r="A371" t="s">
        <v>2085</v>
      </c>
      <c r="B371" s="2">
        <v>45217</v>
      </c>
      <c r="C371" t="s">
        <v>1805</v>
      </c>
      <c r="D371" t="s">
        <v>1398</v>
      </c>
      <c r="E371" t="s">
        <v>1340</v>
      </c>
      <c r="F371">
        <v>4</v>
      </c>
      <c r="G371" s="3">
        <v>269.49</v>
      </c>
      <c r="H371" s="4">
        <v>7.0000000000000007E-2</v>
      </c>
      <c r="I371" t="s">
        <v>3958</v>
      </c>
      <c r="J371" s="3">
        <v>1002.5028</v>
      </c>
      <c r="K371" s="45">
        <f>SALES[[#This Row],[Quantity]]*SALES[[#This Row],[Unit_Price]]*SALES[[#This Row],[Discount]]</f>
        <v>75.457200000000014</v>
      </c>
      <c r="L371" s="46" t="str">
        <f>IF(SALES[Total_Amount]&gt;=1500,"High","Low")</f>
        <v>Low</v>
      </c>
      <c r="M371" s="46" t="str">
        <f t="shared" si="20"/>
        <v>High</v>
      </c>
      <c r="N371" s="46" t="str">
        <f t="shared" si="21"/>
        <v>Low Price</v>
      </c>
      <c r="O371" s="46" t="str">
        <f t="shared" si="22"/>
        <v>October</v>
      </c>
      <c r="P371" s="46">
        <f t="shared" si="23"/>
        <v>2023</v>
      </c>
      <c r="Q371" s="47" t="str">
        <f>_xlfn.CONCAT(SALES[[#This Row],[Sales_ID]]," [",SALES[[#This Row],[Quantity]],"]")</f>
        <v>SALE-369 [4]</v>
      </c>
    </row>
    <row r="372" spans="1:17" x14ac:dyDescent="0.3">
      <c r="A372" t="s">
        <v>2086</v>
      </c>
      <c r="B372" s="2">
        <v>45733</v>
      </c>
      <c r="C372" t="s">
        <v>1844</v>
      </c>
      <c r="D372" t="s">
        <v>1624</v>
      </c>
      <c r="E372" t="s">
        <v>1415</v>
      </c>
      <c r="F372">
        <v>1</v>
      </c>
      <c r="G372" s="3">
        <v>678.2</v>
      </c>
      <c r="H372" s="4">
        <v>0.14000000000000001</v>
      </c>
      <c r="I372" t="s">
        <v>3957</v>
      </c>
      <c r="J372" s="3">
        <v>583.25200000000007</v>
      </c>
      <c r="K372" s="45">
        <f>SALES[[#This Row],[Quantity]]*SALES[[#This Row],[Unit_Price]]*SALES[[#This Row],[Discount]]</f>
        <v>94.948000000000022</v>
      </c>
      <c r="L372" s="46" t="str">
        <f>IF(SALES[Total_Amount]&gt;=1500,"High","Low")</f>
        <v>Low</v>
      </c>
      <c r="M372" s="46" t="str">
        <f t="shared" si="20"/>
        <v>Normal</v>
      </c>
      <c r="N372" s="46" t="str">
        <f t="shared" si="21"/>
        <v>Low Price</v>
      </c>
      <c r="O372" s="46" t="str">
        <f t="shared" si="22"/>
        <v>March</v>
      </c>
      <c r="P372" s="46">
        <f t="shared" si="23"/>
        <v>2025</v>
      </c>
      <c r="Q372" s="47" t="str">
        <f>_xlfn.CONCAT(SALES[[#This Row],[Sales_ID]]," [",SALES[[#This Row],[Quantity]],"]")</f>
        <v>SALE-370 [1]</v>
      </c>
    </row>
    <row r="373" spans="1:17" x14ac:dyDescent="0.3">
      <c r="A373" t="s">
        <v>2087</v>
      </c>
      <c r="B373" s="2">
        <v>45520</v>
      </c>
      <c r="C373" t="s">
        <v>1648</v>
      </c>
      <c r="D373" t="s">
        <v>1631</v>
      </c>
      <c r="E373" t="s">
        <v>1408</v>
      </c>
      <c r="F373">
        <v>1</v>
      </c>
      <c r="G373" s="3">
        <v>752.45</v>
      </c>
      <c r="H373" s="4">
        <v>0.21</v>
      </c>
      <c r="I373" t="s">
        <v>1131</v>
      </c>
      <c r="J373" s="3">
        <v>594.43550000000005</v>
      </c>
      <c r="K373" s="45">
        <f>SALES[[#This Row],[Quantity]]*SALES[[#This Row],[Unit_Price]]*SALES[[#This Row],[Discount]]</f>
        <v>158.0145</v>
      </c>
      <c r="L373" s="46" t="str">
        <f>IF(SALES[Total_Amount]&gt;=1500,"High","Low")</f>
        <v>Low</v>
      </c>
      <c r="M373" s="46" t="str">
        <f t="shared" si="20"/>
        <v>Normal</v>
      </c>
      <c r="N373" s="46" t="str">
        <f t="shared" si="21"/>
        <v>Low Price</v>
      </c>
      <c r="O373" s="46" t="str">
        <f t="shared" si="22"/>
        <v>August</v>
      </c>
      <c r="P373" s="46">
        <f t="shared" si="23"/>
        <v>2024</v>
      </c>
      <c r="Q373" s="47" t="str">
        <f>_xlfn.CONCAT(SALES[[#This Row],[Sales_ID]]," [",SALES[[#This Row],[Quantity]],"]")</f>
        <v>SALE-371 [1]</v>
      </c>
    </row>
    <row r="374" spans="1:17" x14ac:dyDescent="0.3">
      <c r="A374" t="s">
        <v>2088</v>
      </c>
      <c r="B374" s="2">
        <v>45373</v>
      </c>
      <c r="C374" t="s">
        <v>1545</v>
      </c>
      <c r="D374" t="s">
        <v>1467</v>
      </c>
      <c r="E374" t="s">
        <v>1408</v>
      </c>
      <c r="F374">
        <v>2</v>
      </c>
      <c r="G374" s="3">
        <v>209.66</v>
      </c>
      <c r="H374" s="4">
        <v>0.21</v>
      </c>
      <c r="I374" t="s">
        <v>3957</v>
      </c>
      <c r="J374" s="3">
        <v>331.26280000000003</v>
      </c>
      <c r="K374" s="45">
        <f>SALES[[#This Row],[Quantity]]*SALES[[#This Row],[Unit_Price]]*SALES[[#This Row],[Discount]]</f>
        <v>88.057199999999995</v>
      </c>
      <c r="L374" s="46" t="str">
        <f>IF(SALES[Total_Amount]&gt;=1500,"High","Low")</f>
        <v>Low</v>
      </c>
      <c r="M374" s="46" t="str">
        <f t="shared" si="20"/>
        <v>Normal</v>
      </c>
      <c r="N374" s="46" t="str">
        <f t="shared" si="21"/>
        <v>Low Price</v>
      </c>
      <c r="O374" s="46" t="str">
        <f t="shared" si="22"/>
        <v>March</v>
      </c>
      <c r="P374" s="46">
        <f t="shared" si="23"/>
        <v>2024</v>
      </c>
      <c r="Q374" s="47" t="str">
        <f>_xlfn.CONCAT(SALES[[#This Row],[Sales_ID]]," [",SALES[[#This Row],[Quantity]],"]")</f>
        <v>SALE-372 [2]</v>
      </c>
    </row>
    <row r="375" spans="1:17" x14ac:dyDescent="0.3">
      <c r="A375" t="s">
        <v>2089</v>
      </c>
      <c r="B375" s="2">
        <v>45688</v>
      </c>
      <c r="C375" t="s">
        <v>2090</v>
      </c>
      <c r="D375" t="s">
        <v>1339</v>
      </c>
      <c r="E375" t="s">
        <v>1399</v>
      </c>
      <c r="F375">
        <v>2</v>
      </c>
      <c r="G375" s="3">
        <v>739.95</v>
      </c>
      <c r="H375" s="4">
        <v>0.1</v>
      </c>
      <c r="I375" t="s">
        <v>1131</v>
      </c>
      <c r="J375" s="3">
        <v>1331.91</v>
      </c>
      <c r="K375" s="45">
        <f>SALES[[#This Row],[Quantity]]*SALES[[#This Row],[Unit_Price]]*SALES[[#This Row],[Discount]]</f>
        <v>147.99</v>
      </c>
      <c r="L375" s="46" t="str">
        <f>IF(SALES[Total_Amount]&gt;=1500,"High","Low")</f>
        <v>Low</v>
      </c>
      <c r="M375" s="46" t="str">
        <f t="shared" si="20"/>
        <v>High</v>
      </c>
      <c r="N375" s="46" t="str">
        <f t="shared" si="21"/>
        <v>Low Price</v>
      </c>
      <c r="O375" s="46" t="str">
        <f t="shared" si="22"/>
        <v>January</v>
      </c>
      <c r="P375" s="46">
        <f t="shared" si="23"/>
        <v>2025</v>
      </c>
      <c r="Q375" s="47" t="str">
        <f>_xlfn.CONCAT(SALES[[#This Row],[Sales_ID]]," [",SALES[[#This Row],[Quantity]],"]")</f>
        <v>SALE-373 [2]</v>
      </c>
    </row>
    <row r="376" spans="1:17" x14ac:dyDescent="0.3">
      <c r="A376" t="s">
        <v>2091</v>
      </c>
      <c r="B376" s="2">
        <v>45276</v>
      </c>
      <c r="C376" t="s">
        <v>2092</v>
      </c>
      <c r="D376" t="s">
        <v>1546</v>
      </c>
      <c r="E376" t="s">
        <v>1391</v>
      </c>
      <c r="F376">
        <v>1</v>
      </c>
      <c r="G376" s="3">
        <v>496.19</v>
      </c>
      <c r="H376" s="4">
        <v>0.08</v>
      </c>
      <c r="I376" t="s">
        <v>1131</v>
      </c>
      <c r="J376" s="3">
        <v>456.4948</v>
      </c>
      <c r="K376" s="45">
        <f>SALES[[#This Row],[Quantity]]*SALES[[#This Row],[Unit_Price]]*SALES[[#This Row],[Discount]]</f>
        <v>39.6952</v>
      </c>
      <c r="L376" s="46" t="str">
        <f>IF(SALES[Total_Amount]&gt;=1500,"High","Low")</f>
        <v>Low</v>
      </c>
      <c r="M376" s="46" t="str">
        <f t="shared" si="20"/>
        <v>Normal</v>
      </c>
      <c r="N376" s="46" t="str">
        <f t="shared" si="21"/>
        <v>Low Price</v>
      </c>
      <c r="O376" s="46" t="str">
        <f t="shared" si="22"/>
        <v>December</v>
      </c>
      <c r="P376" s="46">
        <f t="shared" si="23"/>
        <v>2023</v>
      </c>
      <c r="Q376" s="47" t="str">
        <f>_xlfn.CONCAT(SALES[[#This Row],[Sales_ID]]," [",SALES[[#This Row],[Quantity]],"]")</f>
        <v>SALE-374 [1]</v>
      </c>
    </row>
    <row r="377" spans="1:17" x14ac:dyDescent="0.3">
      <c r="A377" t="s">
        <v>2093</v>
      </c>
      <c r="B377" s="2">
        <v>45756</v>
      </c>
      <c r="C377" t="s">
        <v>1900</v>
      </c>
      <c r="D377" t="s">
        <v>1952</v>
      </c>
      <c r="E377" t="s">
        <v>1446</v>
      </c>
      <c r="F377">
        <v>1</v>
      </c>
      <c r="G377" s="3">
        <v>306.36</v>
      </c>
      <c r="H377" s="4">
        <v>0.01</v>
      </c>
      <c r="I377" t="s">
        <v>3958</v>
      </c>
      <c r="J377" s="3">
        <v>303.29640000000001</v>
      </c>
      <c r="K377" s="45">
        <f>SALES[[#This Row],[Quantity]]*SALES[[#This Row],[Unit_Price]]*SALES[[#This Row],[Discount]]</f>
        <v>3.0636000000000001</v>
      </c>
      <c r="L377" s="46" t="str">
        <f>IF(SALES[Total_Amount]&gt;=1500,"High","Low")</f>
        <v>Low</v>
      </c>
      <c r="M377" s="46" t="str">
        <f t="shared" si="20"/>
        <v>Normal</v>
      </c>
      <c r="N377" s="46" t="str">
        <f t="shared" si="21"/>
        <v>Low Price</v>
      </c>
      <c r="O377" s="46" t="str">
        <f t="shared" si="22"/>
        <v>April</v>
      </c>
      <c r="P377" s="46">
        <f t="shared" si="23"/>
        <v>2025</v>
      </c>
      <c r="Q377" s="47" t="str">
        <f>_xlfn.CONCAT(SALES[[#This Row],[Sales_ID]]," [",SALES[[#This Row],[Quantity]],"]")</f>
        <v>SALE-375 [1]</v>
      </c>
    </row>
    <row r="378" spans="1:17" x14ac:dyDescent="0.3">
      <c r="A378" t="s">
        <v>2094</v>
      </c>
      <c r="B378" s="2">
        <v>45309</v>
      </c>
      <c r="C378" t="s">
        <v>2095</v>
      </c>
      <c r="D378" t="s">
        <v>1734</v>
      </c>
      <c r="E378" t="s">
        <v>1363</v>
      </c>
      <c r="F378">
        <v>4</v>
      </c>
      <c r="G378" s="3">
        <v>693.16</v>
      </c>
      <c r="H378" s="4">
        <v>0.05</v>
      </c>
      <c r="I378" t="s">
        <v>3958</v>
      </c>
      <c r="J378" s="3">
        <v>2634.0079999999998</v>
      </c>
      <c r="K378" s="45">
        <f>SALES[[#This Row],[Quantity]]*SALES[[#This Row],[Unit_Price]]*SALES[[#This Row],[Discount]]</f>
        <v>138.63200000000001</v>
      </c>
      <c r="L378" s="46" t="str">
        <f>IF(SALES[Total_Amount]&gt;=1500,"High","Low")</f>
        <v>High</v>
      </c>
      <c r="M378" s="46" t="str">
        <f t="shared" si="20"/>
        <v>Premium</v>
      </c>
      <c r="N378" s="46" t="str">
        <f t="shared" si="21"/>
        <v>Low Price</v>
      </c>
      <c r="O378" s="46" t="str">
        <f t="shared" si="22"/>
        <v>January</v>
      </c>
      <c r="P378" s="46">
        <f t="shared" si="23"/>
        <v>2024</v>
      </c>
      <c r="Q378" s="47" t="str">
        <f>_xlfn.CONCAT(SALES[[#This Row],[Sales_ID]]," [",SALES[[#This Row],[Quantity]],"]")</f>
        <v>SALE-376 [4]</v>
      </c>
    </row>
    <row r="379" spans="1:17" x14ac:dyDescent="0.3">
      <c r="A379" t="s">
        <v>2096</v>
      </c>
      <c r="B379" s="2">
        <v>45744</v>
      </c>
      <c r="C379" t="s">
        <v>2097</v>
      </c>
      <c r="D379" t="s">
        <v>1557</v>
      </c>
      <c r="E379" t="s">
        <v>1419</v>
      </c>
      <c r="F379">
        <v>1</v>
      </c>
      <c r="G379" s="3">
        <v>995.52</v>
      </c>
      <c r="H379" s="4">
        <v>0.22</v>
      </c>
      <c r="I379" t="s">
        <v>3958</v>
      </c>
      <c r="J379" s="3">
        <v>776.50559999999996</v>
      </c>
      <c r="K379" s="45">
        <f>SALES[[#This Row],[Quantity]]*SALES[[#This Row],[Unit_Price]]*SALES[[#This Row],[Discount]]</f>
        <v>219.01439999999999</v>
      </c>
      <c r="L379" s="46" t="str">
        <f>IF(SALES[Total_Amount]&gt;=1500,"High","Low")</f>
        <v>Low</v>
      </c>
      <c r="M379" s="46" t="str">
        <f t="shared" si="20"/>
        <v>Normal</v>
      </c>
      <c r="N379" s="46" t="str">
        <f t="shared" si="21"/>
        <v>Low Price</v>
      </c>
      <c r="O379" s="46" t="str">
        <f t="shared" si="22"/>
        <v>March</v>
      </c>
      <c r="P379" s="46">
        <f t="shared" si="23"/>
        <v>2025</v>
      </c>
      <c r="Q379" s="47" t="str">
        <f>_xlfn.CONCAT(SALES[[#This Row],[Sales_ID]]," [",SALES[[#This Row],[Quantity]],"]")</f>
        <v>SALE-377 [1]</v>
      </c>
    </row>
    <row r="380" spans="1:17" x14ac:dyDescent="0.3">
      <c r="A380" t="s">
        <v>2098</v>
      </c>
      <c r="B380" s="2">
        <v>45535</v>
      </c>
      <c r="C380" t="s">
        <v>2099</v>
      </c>
      <c r="D380" t="s">
        <v>1797</v>
      </c>
      <c r="E380" t="s">
        <v>1415</v>
      </c>
      <c r="F380">
        <v>4</v>
      </c>
      <c r="G380" s="3">
        <v>241.32</v>
      </c>
      <c r="H380" s="4">
        <v>0.28999999999999998</v>
      </c>
      <c r="I380" t="s">
        <v>1131</v>
      </c>
      <c r="J380" s="3">
        <v>685.34879999999998</v>
      </c>
      <c r="K380" s="45">
        <f>SALES[[#This Row],[Quantity]]*SALES[[#This Row],[Unit_Price]]*SALES[[#This Row],[Discount]]</f>
        <v>279.93119999999999</v>
      </c>
      <c r="L380" s="46" t="str">
        <f>IF(SALES[Total_Amount]&gt;=1500,"High","Low")</f>
        <v>Low</v>
      </c>
      <c r="M380" s="46" t="str">
        <f t="shared" si="20"/>
        <v>Normal</v>
      </c>
      <c r="N380" s="46" t="str">
        <f t="shared" si="21"/>
        <v>Low Price</v>
      </c>
      <c r="O380" s="46" t="str">
        <f t="shared" si="22"/>
        <v>August</v>
      </c>
      <c r="P380" s="46">
        <f t="shared" si="23"/>
        <v>2024</v>
      </c>
      <c r="Q380" s="47" t="str">
        <f>_xlfn.CONCAT(SALES[[#This Row],[Sales_ID]]," [",SALES[[#This Row],[Quantity]],"]")</f>
        <v>SALE-378 [4]</v>
      </c>
    </row>
    <row r="381" spans="1:17" x14ac:dyDescent="0.3">
      <c r="A381" t="s">
        <v>2100</v>
      </c>
      <c r="B381" s="2">
        <v>45240</v>
      </c>
      <c r="C381" t="s">
        <v>1406</v>
      </c>
      <c r="D381" t="s">
        <v>1485</v>
      </c>
      <c r="E381" t="s">
        <v>1381</v>
      </c>
      <c r="F381">
        <v>3</v>
      </c>
      <c r="G381" s="3">
        <v>636.03</v>
      </c>
      <c r="H381" s="4">
        <v>0.06</v>
      </c>
      <c r="I381" t="s">
        <v>1131</v>
      </c>
      <c r="J381" s="3">
        <v>1793.6045999999999</v>
      </c>
      <c r="K381" s="45">
        <f>SALES[[#This Row],[Quantity]]*SALES[[#This Row],[Unit_Price]]*SALES[[#This Row],[Discount]]</f>
        <v>114.48539999999998</v>
      </c>
      <c r="L381" s="46" t="str">
        <f>IF(SALES[Total_Amount]&gt;=1500,"High","Low")</f>
        <v>High</v>
      </c>
      <c r="M381" s="46" t="str">
        <f t="shared" si="20"/>
        <v>High</v>
      </c>
      <c r="N381" s="46" t="str">
        <f t="shared" si="21"/>
        <v>Low Price</v>
      </c>
      <c r="O381" s="46" t="str">
        <f t="shared" si="22"/>
        <v>November</v>
      </c>
      <c r="P381" s="46">
        <f t="shared" si="23"/>
        <v>2023</v>
      </c>
      <c r="Q381" s="47" t="str">
        <f>_xlfn.CONCAT(SALES[[#This Row],[Sales_ID]]," [",SALES[[#This Row],[Quantity]],"]")</f>
        <v>SALE-379 [3]</v>
      </c>
    </row>
    <row r="382" spans="1:17" x14ac:dyDescent="0.3">
      <c r="A382" t="s">
        <v>2101</v>
      </c>
      <c r="B382" s="2">
        <v>45275</v>
      </c>
      <c r="C382" t="s">
        <v>1850</v>
      </c>
      <c r="D382" t="s">
        <v>1787</v>
      </c>
      <c r="E382" t="s">
        <v>1399</v>
      </c>
      <c r="F382">
        <v>4</v>
      </c>
      <c r="G382" s="3">
        <v>603.30999999999995</v>
      </c>
      <c r="H382" s="4">
        <v>0.15</v>
      </c>
      <c r="I382" t="s">
        <v>3957</v>
      </c>
      <c r="J382" s="3">
        <v>2051.2539999999999</v>
      </c>
      <c r="K382" s="45">
        <f>SALES[[#This Row],[Quantity]]*SALES[[#This Row],[Unit_Price]]*SALES[[#This Row],[Discount]]</f>
        <v>361.98599999999993</v>
      </c>
      <c r="L382" s="46" t="str">
        <f>IF(SALES[Total_Amount]&gt;=1500,"High","Low")</f>
        <v>High</v>
      </c>
      <c r="M382" s="46" t="str">
        <f t="shared" si="20"/>
        <v>Premium</v>
      </c>
      <c r="N382" s="46" t="str">
        <f t="shared" si="21"/>
        <v>Low Price</v>
      </c>
      <c r="O382" s="46" t="str">
        <f t="shared" si="22"/>
        <v>December</v>
      </c>
      <c r="P382" s="46">
        <f t="shared" si="23"/>
        <v>2023</v>
      </c>
      <c r="Q382" s="47" t="str">
        <f>_xlfn.CONCAT(SALES[[#This Row],[Sales_ID]]," [",SALES[[#This Row],[Quantity]],"]")</f>
        <v>SALE-380 [4]</v>
      </c>
    </row>
    <row r="383" spans="1:17" x14ac:dyDescent="0.3">
      <c r="A383" t="s">
        <v>2102</v>
      </c>
      <c r="B383" s="2">
        <v>45427</v>
      </c>
      <c r="C383" t="s">
        <v>1842</v>
      </c>
      <c r="D383" t="s">
        <v>1500</v>
      </c>
      <c r="E383" t="s">
        <v>1419</v>
      </c>
      <c r="F383">
        <v>3</v>
      </c>
      <c r="G383" s="3">
        <v>437.96</v>
      </c>
      <c r="H383" s="4">
        <v>0.27</v>
      </c>
      <c r="I383" t="s">
        <v>1131</v>
      </c>
      <c r="J383" s="3">
        <v>959.13239999999985</v>
      </c>
      <c r="K383" s="45">
        <f>SALES[[#This Row],[Quantity]]*SALES[[#This Row],[Unit_Price]]*SALES[[#This Row],[Discount]]</f>
        <v>354.74759999999998</v>
      </c>
      <c r="L383" s="46" t="str">
        <f>IF(SALES[Total_Amount]&gt;=1500,"High","Low")</f>
        <v>Low</v>
      </c>
      <c r="M383" s="46" t="str">
        <f t="shared" si="20"/>
        <v>Normal</v>
      </c>
      <c r="N383" s="46" t="str">
        <f t="shared" si="21"/>
        <v>Low Price</v>
      </c>
      <c r="O383" s="46" t="str">
        <f t="shared" si="22"/>
        <v>May</v>
      </c>
      <c r="P383" s="46">
        <f t="shared" si="23"/>
        <v>2024</v>
      </c>
      <c r="Q383" s="47" t="str">
        <f>_xlfn.CONCAT(SALES[[#This Row],[Sales_ID]]," [",SALES[[#This Row],[Quantity]],"]")</f>
        <v>SALE-381 [3]</v>
      </c>
    </row>
    <row r="384" spans="1:17" x14ac:dyDescent="0.3">
      <c r="A384" t="s">
        <v>2103</v>
      </c>
      <c r="B384" s="2">
        <v>45322</v>
      </c>
      <c r="C384" t="s">
        <v>2104</v>
      </c>
      <c r="D384" t="s">
        <v>1387</v>
      </c>
      <c r="E384" t="s">
        <v>1363</v>
      </c>
      <c r="F384">
        <v>2</v>
      </c>
      <c r="G384" s="3">
        <v>56.91</v>
      </c>
      <c r="H384" s="4">
        <v>0.08</v>
      </c>
      <c r="I384" t="s">
        <v>1131</v>
      </c>
      <c r="J384" s="3">
        <v>104.7144</v>
      </c>
      <c r="K384" s="45">
        <f>SALES[[#This Row],[Quantity]]*SALES[[#This Row],[Unit_Price]]*SALES[[#This Row],[Discount]]</f>
        <v>9.105599999999999</v>
      </c>
      <c r="L384" s="46" t="str">
        <f>IF(SALES[Total_Amount]&gt;=1500,"High","Low")</f>
        <v>Low</v>
      </c>
      <c r="M384" s="46" t="str">
        <f t="shared" si="20"/>
        <v>Normal</v>
      </c>
      <c r="N384" s="46" t="str">
        <f t="shared" si="21"/>
        <v>Low Price</v>
      </c>
      <c r="O384" s="46" t="str">
        <f t="shared" si="22"/>
        <v>January</v>
      </c>
      <c r="P384" s="46">
        <f t="shared" si="23"/>
        <v>2024</v>
      </c>
      <c r="Q384" s="47" t="str">
        <f>_xlfn.CONCAT(SALES[[#This Row],[Sales_ID]]," [",SALES[[#This Row],[Quantity]],"]")</f>
        <v>SALE-382 [2]</v>
      </c>
    </row>
    <row r="385" spans="1:17" x14ac:dyDescent="0.3">
      <c r="A385" t="s">
        <v>2105</v>
      </c>
      <c r="B385" s="2">
        <v>45266</v>
      </c>
      <c r="C385" t="s">
        <v>1791</v>
      </c>
      <c r="D385" t="s">
        <v>1351</v>
      </c>
      <c r="E385" t="s">
        <v>1426</v>
      </c>
      <c r="F385">
        <v>1</v>
      </c>
      <c r="G385" s="3">
        <v>141.79</v>
      </c>
      <c r="H385" s="4">
        <v>0.1</v>
      </c>
      <c r="I385" t="s">
        <v>3957</v>
      </c>
      <c r="J385" s="3">
        <v>127.611</v>
      </c>
      <c r="K385" s="45">
        <f>SALES[[#This Row],[Quantity]]*SALES[[#This Row],[Unit_Price]]*SALES[[#This Row],[Discount]]</f>
        <v>14.179</v>
      </c>
      <c r="L385" s="46" t="str">
        <f>IF(SALES[Total_Amount]&gt;=1500,"High","Low")</f>
        <v>Low</v>
      </c>
      <c r="M385" s="46" t="str">
        <f t="shared" si="20"/>
        <v>Normal</v>
      </c>
      <c r="N385" s="46" t="str">
        <f t="shared" si="21"/>
        <v>Low Price</v>
      </c>
      <c r="O385" s="46" t="str">
        <f t="shared" si="22"/>
        <v>December</v>
      </c>
      <c r="P385" s="46">
        <f t="shared" si="23"/>
        <v>2023</v>
      </c>
      <c r="Q385" s="47" t="str">
        <f>_xlfn.CONCAT(SALES[[#This Row],[Sales_ID]]," [",SALES[[#This Row],[Quantity]],"]")</f>
        <v>SALE-383 [1]</v>
      </c>
    </row>
    <row r="386" spans="1:17" x14ac:dyDescent="0.3">
      <c r="A386" t="s">
        <v>2106</v>
      </c>
      <c r="B386" s="2">
        <v>45302</v>
      </c>
      <c r="C386" t="s">
        <v>1533</v>
      </c>
      <c r="D386" t="s">
        <v>1952</v>
      </c>
      <c r="E386" t="s">
        <v>1391</v>
      </c>
      <c r="F386">
        <v>4</v>
      </c>
      <c r="G386" s="3">
        <v>355.14</v>
      </c>
      <c r="H386" s="4">
        <v>0.16</v>
      </c>
      <c r="I386" t="s">
        <v>1131</v>
      </c>
      <c r="J386" s="3">
        <v>1193.2704000000001</v>
      </c>
      <c r="K386" s="45">
        <f>SALES[[#This Row],[Quantity]]*SALES[[#This Row],[Unit_Price]]*SALES[[#This Row],[Discount]]</f>
        <v>227.28960000000001</v>
      </c>
      <c r="L386" s="46" t="str">
        <f>IF(SALES[Total_Amount]&gt;=1500,"High","Low")</f>
        <v>Low</v>
      </c>
      <c r="M386" s="46" t="str">
        <f t="shared" ref="M386:M449" si="24">_xlfn.IFS(J386&gt;2000,"Premium",J386&gt;1000,"High",J386&lt;=1000,"Normal")</f>
        <v>High</v>
      </c>
      <c r="N386" s="46" t="str">
        <f t="shared" ref="N386:N449" si="25">IF(AND(H386&gt;15%,J386&gt;1000),"High Price","Low Price")</f>
        <v>High Price</v>
      </c>
      <c r="O386" s="46" t="str">
        <f t="shared" ref="O386:O449" si="26">TEXT(B386,"mmmm")</f>
        <v>January</v>
      </c>
      <c r="P386" s="46">
        <f t="shared" ref="P386:P449" si="27">YEAR(B386)</f>
        <v>2024</v>
      </c>
      <c r="Q386" s="47" t="str">
        <f>_xlfn.CONCAT(SALES[[#This Row],[Sales_ID]]," [",SALES[[#This Row],[Quantity]],"]")</f>
        <v>SALE-384 [4]</v>
      </c>
    </row>
    <row r="387" spans="1:17" x14ac:dyDescent="0.3">
      <c r="A387" t="s">
        <v>2107</v>
      </c>
      <c r="B387" s="2">
        <v>45907</v>
      </c>
      <c r="C387" t="s">
        <v>1973</v>
      </c>
      <c r="D387" t="s">
        <v>1543</v>
      </c>
      <c r="E387" t="s">
        <v>1426</v>
      </c>
      <c r="F387">
        <v>4</v>
      </c>
      <c r="G387" s="3">
        <v>960.38</v>
      </c>
      <c r="H387" s="4">
        <v>0.15</v>
      </c>
      <c r="I387" t="s">
        <v>1131</v>
      </c>
      <c r="J387" s="3">
        <v>3265.2919999999999</v>
      </c>
      <c r="K387" s="45">
        <f>SALES[[#This Row],[Quantity]]*SALES[[#This Row],[Unit_Price]]*SALES[[#This Row],[Discount]]</f>
        <v>576.22799999999995</v>
      </c>
      <c r="L387" s="46" t="str">
        <f>IF(SALES[Total_Amount]&gt;=1500,"High","Low")</f>
        <v>High</v>
      </c>
      <c r="M387" s="46" t="str">
        <f t="shared" si="24"/>
        <v>Premium</v>
      </c>
      <c r="N387" s="46" t="str">
        <f t="shared" si="25"/>
        <v>Low Price</v>
      </c>
      <c r="O387" s="46" t="str">
        <f t="shared" si="26"/>
        <v>September</v>
      </c>
      <c r="P387" s="46">
        <f t="shared" si="27"/>
        <v>2025</v>
      </c>
      <c r="Q387" s="47" t="str">
        <f>_xlfn.CONCAT(SALES[[#This Row],[Sales_ID]]," [",SALES[[#This Row],[Quantity]],"]")</f>
        <v>SALE-385 [4]</v>
      </c>
    </row>
    <row r="388" spans="1:17" x14ac:dyDescent="0.3">
      <c r="A388" t="s">
        <v>2108</v>
      </c>
      <c r="B388" s="2">
        <v>45433</v>
      </c>
      <c r="C388" t="s">
        <v>1493</v>
      </c>
      <c r="D388" t="s">
        <v>1418</v>
      </c>
      <c r="E388" t="s">
        <v>1388</v>
      </c>
      <c r="F388">
        <v>3</v>
      </c>
      <c r="G388" s="3">
        <v>847.21</v>
      </c>
      <c r="H388" s="4">
        <v>0.06</v>
      </c>
      <c r="I388" t="s">
        <v>3958</v>
      </c>
      <c r="J388" s="3">
        <v>2389.1322</v>
      </c>
      <c r="K388" s="45">
        <f>SALES[[#This Row],[Quantity]]*SALES[[#This Row],[Unit_Price]]*SALES[[#This Row],[Discount]]</f>
        <v>152.49780000000001</v>
      </c>
      <c r="L388" s="46" t="str">
        <f>IF(SALES[Total_Amount]&gt;=1500,"High","Low")</f>
        <v>High</v>
      </c>
      <c r="M388" s="46" t="str">
        <f t="shared" si="24"/>
        <v>Premium</v>
      </c>
      <c r="N388" s="46" t="str">
        <f t="shared" si="25"/>
        <v>Low Price</v>
      </c>
      <c r="O388" s="46" t="str">
        <f t="shared" si="26"/>
        <v>May</v>
      </c>
      <c r="P388" s="46">
        <f t="shared" si="27"/>
        <v>2024</v>
      </c>
      <c r="Q388" s="47" t="str">
        <f>_xlfn.CONCAT(SALES[[#This Row],[Sales_ID]]," [",SALES[[#This Row],[Quantity]],"]")</f>
        <v>SALE-386 [3]</v>
      </c>
    </row>
    <row r="389" spans="1:17" x14ac:dyDescent="0.3">
      <c r="A389" t="s">
        <v>2109</v>
      </c>
      <c r="B389" s="2">
        <v>45892</v>
      </c>
      <c r="C389" t="s">
        <v>1766</v>
      </c>
      <c r="D389" t="s">
        <v>1612</v>
      </c>
      <c r="E389" t="s">
        <v>1419</v>
      </c>
      <c r="F389">
        <v>4</v>
      </c>
      <c r="G389" s="3">
        <v>773.81</v>
      </c>
      <c r="H389" s="4">
        <v>0.08</v>
      </c>
      <c r="I389" t="s">
        <v>1131</v>
      </c>
      <c r="J389" s="3">
        <v>2847.6208000000001</v>
      </c>
      <c r="K389" s="45">
        <f>SALES[[#This Row],[Quantity]]*SALES[[#This Row],[Unit_Price]]*SALES[[#This Row],[Discount]]</f>
        <v>247.61919999999998</v>
      </c>
      <c r="L389" s="46" t="str">
        <f>IF(SALES[Total_Amount]&gt;=1500,"High","Low")</f>
        <v>High</v>
      </c>
      <c r="M389" s="46" t="str">
        <f t="shared" si="24"/>
        <v>Premium</v>
      </c>
      <c r="N389" s="46" t="str">
        <f t="shared" si="25"/>
        <v>Low Price</v>
      </c>
      <c r="O389" s="46" t="str">
        <f t="shared" si="26"/>
        <v>August</v>
      </c>
      <c r="P389" s="46">
        <f t="shared" si="27"/>
        <v>2025</v>
      </c>
      <c r="Q389" s="47" t="str">
        <f>_xlfn.CONCAT(SALES[[#This Row],[Sales_ID]]," [",SALES[[#This Row],[Quantity]],"]")</f>
        <v>SALE-387 [4]</v>
      </c>
    </row>
    <row r="390" spans="1:17" x14ac:dyDescent="0.3">
      <c r="A390" t="s">
        <v>2110</v>
      </c>
      <c r="B390" s="2">
        <v>45780</v>
      </c>
      <c r="C390" t="s">
        <v>2111</v>
      </c>
      <c r="D390" t="s">
        <v>1780</v>
      </c>
      <c r="E390" t="s">
        <v>1388</v>
      </c>
      <c r="F390">
        <v>1</v>
      </c>
      <c r="G390" s="3">
        <v>664.71</v>
      </c>
      <c r="H390" s="4">
        <v>0.1</v>
      </c>
      <c r="I390" t="s">
        <v>3958</v>
      </c>
      <c r="J390" s="3">
        <v>598.23900000000003</v>
      </c>
      <c r="K390" s="45">
        <f>SALES[[#This Row],[Quantity]]*SALES[[#This Row],[Unit_Price]]*SALES[[#This Row],[Discount]]</f>
        <v>66.471000000000004</v>
      </c>
      <c r="L390" s="46" t="str">
        <f>IF(SALES[Total_Amount]&gt;=1500,"High","Low")</f>
        <v>Low</v>
      </c>
      <c r="M390" s="46" t="str">
        <f t="shared" si="24"/>
        <v>Normal</v>
      </c>
      <c r="N390" s="46" t="str">
        <f t="shared" si="25"/>
        <v>Low Price</v>
      </c>
      <c r="O390" s="46" t="str">
        <f t="shared" si="26"/>
        <v>May</v>
      </c>
      <c r="P390" s="46">
        <f t="shared" si="27"/>
        <v>2025</v>
      </c>
      <c r="Q390" s="47" t="str">
        <f>_xlfn.CONCAT(SALES[[#This Row],[Sales_ID]]," [",SALES[[#This Row],[Quantity]],"]")</f>
        <v>SALE-388 [1]</v>
      </c>
    </row>
    <row r="391" spans="1:17" x14ac:dyDescent="0.3">
      <c r="A391" t="s">
        <v>2112</v>
      </c>
      <c r="B391" s="2">
        <v>45233</v>
      </c>
      <c r="C391" t="s">
        <v>2113</v>
      </c>
      <c r="D391" t="s">
        <v>1929</v>
      </c>
      <c r="E391" t="s">
        <v>1359</v>
      </c>
      <c r="F391">
        <v>4</v>
      </c>
      <c r="G391" s="3">
        <v>482.06</v>
      </c>
      <c r="H391" s="4">
        <v>7.0000000000000007E-2</v>
      </c>
      <c r="I391" t="s">
        <v>3958</v>
      </c>
      <c r="J391" s="3">
        <v>1793.2632000000001</v>
      </c>
      <c r="K391" s="45">
        <f>SALES[[#This Row],[Quantity]]*SALES[[#This Row],[Unit_Price]]*SALES[[#This Row],[Discount]]</f>
        <v>134.97680000000003</v>
      </c>
      <c r="L391" s="46" t="str">
        <f>IF(SALES[Total_Amount]&gt;=1500,"High","Low")</f>
        <v>High</v>
      </c>
      <c r="M391" s="46" t="str">
        <f t="shared" si="24"/>
        <v>High</v>
      </c>
      <c r="N391" s="46" t="str">
        <f t="shared" si="25"/>
        <v>Low Price</v>
      </c>
      <c r="O391" s="46" t="str">
        <f t="shared" si="26"/>
        <v>November</v>
      </c>
      <c r="P391" s="46">
        <f t="shared" si="27"/>
        <v>2023</v>
      </c>
      <c r="Q391" s="47" t="str">
        <f>_xlfn.CONCAT(SALES[[#This Row],[Sales_ID]]," [",SALES[[#This Row],[Quantity]],"]")</f>
        <v>SALE-389 [4]</v>
      </c>
    </row>
    <row r="392" spans="1:17" x14ac:dyDescent="0.3">
      <c r="A392" t="s">
        <v>2114</v>
      </c>
      <c r="B392" s="2">
        <v>45742</v>
      </c>
      <c r="C392" t="s">
        <v>2115</v>
      </c>
      <c r="D392" t="s">
        <v>1676</v>
      </c>
      <c r="E392" t="s">
        <v>1340</v>
      </c>
      <c r="F392">
        <v>4</v>
      </c>
      <c r="G392" s="3">
        <v>995.55</v>
      </c>
      <c r="H392" s="4">
        <v>0.19</v>
      </c>
      <c r="I392" t="s">
        <v>3958</v>
      </c>
      <c r="J392" s="3">
        <v>3225.5819999999999</v>
      </c>
      <c r="K392" s="45">
        <f>SALES[[#This Row],[Quantity]]*SALES[[#This Row],[Unit_Price]]*SALES[[#This Row],[Discount]]</f>
        <v>756.61799999999994</v>
      </c>
      <c r="L392" s="46" t="str">
        <f>IF(SALES[Total_Amount]&gt;=1500,"High","Low")</f>
        <v>High</v>
      </c>
      <c r="M392" s="46" t="str">
        <f t="shared" si="24"/>
        <v>Premium</v>
      </c>
      <c r="N392" s="46" t="str">
        <f t="shared" si="25"/>
        <v>High Price</v>
      </c>
      <c r="O392" s="46" t="str">
        <f t="shared" si="26"/>
        <v>March</v>
      </c>
      <c r="P392" s="46">
        <f t="shared" si="27"/>
        <v>2025</v>
      </c>
      <c r="Q392" s="47" t="str">
        <f>_xlfn.CONCAT(SALES[[#This Row],[Sales_ID]]," [",SALES[[#This Row],[Quantity]],"]")</f>
        <v>SALE-390 [4]</v>
      </c>
    </row>
    <row r="393" spans="1:17" x14ac:dyDescent="0.3">
      <c r="A393" t="s">
        <v>2116</v>
      </c>
      <c r="B393" s="2">
        <v>45478</v>
      </c>
      <c r="C393" t="s">
        <v>1920</v>
      </c>
      <c r="D393" t="s">
        <v>1523</v>
      </c>
      <c r="E393" t="s">
        <v>1408</v>
      </c>
      <c r="F393">
        <v>2</v>
      </c>
      <c r="G393" s="3">
        <v>153.84</v>
      </c>
      <c r="H393" s="4">
        <v>0.27</v>
      </c>
      <c r="I393" t="s">
        <v>3958</v>
      </c>
      <c r="J393" s="3">
        <v>224.60640000000001</v>
      </c>
      <c r="K393" s="45">
        <f>SALES[[#This Row],[Quantity]]*SALES[[#This Row],[Unit_Price]]*SALES[[#This Row],[Discount]]</f>
        <v>83.073600000000013</v>
      </c>
      <c r="L393" s="46" t="str">
        <f>IF(SALES[Total_Amount]&gt;=1500,"High","Low")</f>
        <v>Low</v>
      </c>
      <c r="M393" s="46" t="str">
        <f t="shared" si="24"/>
        <v>Normal</v>
      </c>
      <c r="N393" s="46" t="str">
        <f t="shared" si="25"/>
        <v>Low Price</v>
      </c>
      <c r="O393" s="46" t="str">
        <f t="shared" si="26"/>
        <v>July</v>
      </c>
      <c r="P393" s="46">
        <f t="shared" si="27"/>
        <v>2024</v>
      </c>
      <c r="Q393" s="47" t="str">
        <f>_xlfn.CONCAT(SALES[[#This Row],[Sales_ID]]," [",SALES[[#This Row],[Quantity]],"]")</f>
        <v>SALE-391 [2]</v>
      </c>
    </row>
    <row r="394" spans="1:17" x14ac:dyDescent="0.3">
      <c r="A394" t="s">
        <v>2117</v>
      </c>
      <c r="B394" s="2">
        <v>45789</v>
      </c>
      <c r="C394" t="s">
        <v>1835</v>
      </c>
      <c r="D394" t="s">
        <v>1485</v>
      </c>
      <c r="E394" t="s">
        <v>1426</v>
      </c>
      <c r="F394">
        <v>3</v>
      </c>
      <c r="G394" s="3">
        <v>362.11</v>
      </c>
      <c r="H394" s="4">
        <v>0.23</v>
      </c>
      <c r="I394" t="s">
        <v>1131</v>
      </c>
      <c r="J394" s="3">
        <v>836.47409999999991</v>
      </c>
      <c r="K394" s="45">
        <f>SALES[[#This Row],[Quantity]]*SALES[[#This Row],[Unit_Price]]*SALES[[#This Row],[Discount]]</f>
        <v>249.85589999999999</v>
      </c>
      <c r="L394" s="46" t="str">
        <f>IF(SALES[Total_Amount]&gt;=1500,"High","Low")</f>
        <v>Low</v>
      </c>
      <c r="M394" s="46" t="str">
        <f t="shared" si="24"/>
        <v>Normal</v>
      </c>
      <c r="N394" s="46" t="str">
        <f t="shared" si="25"/>
        <v>Low Price</v>
      </c>
      <c r="O394" s="46" t="str">
        <f t="shared" si="26"/>
        <v>May</v>
      </c>
      <c r="P394" s="46">
        <f t="shared" si="27"/>
        <v>2025</v>
      </c>
      <c r="Q394" s="47" t="str">
        <f>_xlfn.CONCAT(SALES[[#This Row],[Sales_ID]]," [",SALES[[#This Row],[Quantity]],"]")</f>
        <v>SALE-392 [3]</v>
      </c>
    </row>
    <row r="395" spans="1:17" x14ac:dyDescent="0.3">
      <c r="A395" t="s">
        <v>2118</v>
      </c>
      <c r="B395" s="2">
        <v>45561</v>
      </c>
      <c r="C395" t="s">
        <v>1814</v>
      </c>
      <c r="D395" t="s">
        <v>1414</v>
      </c>
      <c r="E395" t="s">
        <v>1348</v>
      </c>
      <c r="F395">
        <v>3</v>
      </c>
      <c r="G395" s="3">
        <v>112.26</v>
      </c>
      <c r="H395" s="4">
        <v>0.11</v>
      </c>
      <c r="I395" t="s">
        <v>3957</v>
      </c>
      <c r="J395" s="3">
        <v>299.73419999999999</v>
      </c>
      <c r="K395" s="45">
        <f>SALES[[#This Row],[Quantity]]*SALES[[#This Row],[Unit_Price]]*SALES[[#This Row],[Discount]]</f>
        <v>37.045800000000007</v>
      </c>
      <c r="L395" s="46" t="str">
        <f>IF(SALES[Total_Amount]&gt;=1500,"High","Low")</f>
        <v>Low</v>
      </c>
      <c r="M395" s="46" t="str">
        <f t="shared" si="24"/>
        <v>Normal</v>
      </c>
      <c r="N395" s="46" t="str">
        <f t="shared" si="25"/>
        <v>Low Price</v>
      </c>
      <c r="O395" s="46" t="str">
        <f t="shared" si="26"/>
        <v>September</v>
      </c>
      <c r="P395" s="46">
        <f t="shared" si="27"/>
        <v>2024</v>
      </c>
      <c r="Q395" s="47" t="str">
        <f>_xlfn.CONCAT(SALES[[#This Row],[Sales_ID]]," [",SALES[[#This Row],[Quantity]],"]")</f>
        <v>SALE-393 [3]</v>
      </c>
    </row>
    <row r="396" spans="1:17" x14ac:dyDescent="0.3">
      <c r="A396" t="s">
        <v>2119</v>
      </c>
      <c r="B396" s="2">
        <v>45378</v>
      </c>
      <c r="C396" t="s">
        <v>1480</v>
      </c>
      <c r="D396" t="s">
        <v>1467</v>
      </c>
      <c r="E396" t="s">
        <v>1399</v>
      </c>
      <c r="F396">
        <v>2</v>
      </c>
      <c r="G396" s="3">
        <v>962.81</v>
      </c>
      <c r="H396" s="4">
        <v>0.06</v>
      </c>
      <c r="I396" t="s">
        <v>1131</v>
      </c>
      <c r="J396" s="3">
        <v>1810.0827999999999</v>
      </c>
      <c r="K396" s="45">
        <f>SALES[[#This Row],[Quantity]]*SALES[[#This Row],[Unit_Price]]*SALES[[#This Row],[Discount]]</f>
        <v>115.53719999999998</v>
      </c>
      <c r="L396" s="46" t="str">
        <f>IF(SALES[Total_Amount]&gt;=1500,"High","Low")</f>
        <v>High</v>
      </c>
      <c r="M396" s="46" t="str">
        <f t="shared" si="24"/>
        <v>High</v>
      </c>
      <c r="N396" s="46" t="str">
        <f t="shared" si="25"/>
        <v>Low Price</v>
      </c>
      <c r="O396" s="46" t="str">
        <f t="shared" si="26"/>
        <v>March</v>
      </c>
      <c r="P396" s="46">
        <f t="shared" si="27"/>
        <v>2024</v>
      </c>
      <c r="Q396" s="47" t="str">
        <f>_xlfn.CONCAT(SALES[[#This Row],[Sales_ID]]," [",SALES[[#This Row],[Quantity]],"]")</f>
        <v>SALE-394 [2]</v>
      </c>
    </row>
    <row r="397" spans="1:17" x14ac:dyDescent="0.3">
      <c r="A397" t="s">
        <v>2120</v>
      </c>
      <c r="B397" s="2">
        <v>45308</v>
      </c>
      <c r="C397" t="s">
        <v>1431</v>
      </c>
      <c r="D397" t="s">
        <v>1494</v>
      </c>
      <c r="E397" t="s">
        <v>1373</v>
      </c>
      <c r="F397">
        <v>4</v>
      </c>
      <c r="G397" s="3">
        <v>276.23</v>
      </c>
      <c r="H397" s="4">
        <v>0.12</v>
      </c>
      <c r="I397" t="s">
        <v>3957</v>
      </c>
      <c r="J397" s="3">
        <v>972.32960000000003</v>
      </c>
      <c r="K397" s="45">
        <f>SALES[[#This Row],[Quantity]]*SALES[[#This Row],[Unit_Price]]*SALES[[#This Row],[Discount]]</f>
        <v>132.59040000000002</v>
      </c>
      <c r="L397" s="46" t="str">
        <f>IF(SALES[Total_Amount]&gt;=1500,"High","Low")</f>
        <v>Low</v>
      </c>
      <c r="M397" s="46" t="str">
        <f t="shared" si="24"/>
        <v>Normal</v>
      </c>
      <c r="N397" s="46" t="str">
        <f t="shared" si="25"/>
        <v>Low Price</v>
      </c>
      <c r="O397" s="46" t="str">
        <f t="shared" si="26"/>
        <v>January</v>
      </c>
      <c r="P397" s="46">
        <f t="shared" si="27"/>
        <v>2024</v>
      </c>
      <c r="Q397" s="47" t="str">
        <f>_xlfn.CONCAT(SALES[[#This Row],[Sales_ID]]," [",SALES[[#This Row],[Quantity]],"]")</f>
        <v>SALE-395 [4]</v>
      </c>
    </row>
    <row r="398" spans="1:17" x14ac:dyDescent="0.3">
      <c r="A398" t="s">
        <v>2121</v>
      </c>
      <c r="B398" s="2">
        <v>45407</v>
      </c>
      <c r="C398" t="s">
        <v>2122</v>
      </c>
      <c r="D398" t="s">
        <v>2066</v>
      </c>
      <c r="E398" t="s">
        <v>1377</v>
      </c>
      <c r="F398">
        <v>3</v>
      </c>
      <c r="G398" s="3">
        <v>991.37</v>
      </c>
      <c r="H398" s="4">
        <v>0.1</v>
      </c>
      <c r="I398" t="s">
        <v>3958</v>
      </c>
      <c r="J398" s="3">
        <v>2676.6990000000001</v>
      </c>
      <c r="K398" s="45">
        <f>SALES[[#This Row],[Quantity]]*SALES[[#This Row],[Unit_Price]]*SALES[[#This Row],[Discount]]</f>
        <v>297.411</v>
      </c>
      <c r="L398" s="46" t="str">
        <f>IF(SALES[Total_Amount]&gt;=1500,"High","Low")</f>
        <v>High</v>
      </c>
      <c r="M398" s="46" t="str">
        <f t="shared" si="24"/>
        <v>Premium</v>
      </c>
      <c r="N398" s="46" t="str">
        <f t="shared" si="25"/>
        <v>Low Price</v>
      </c>
      <c r="O398" s="46" t="str">
        <f t="shared" si="26"/>
        <v>April</v>
      </c>
      <c r="P398" s="46">
        <f t="shared" si="27"/>
        <v>2024</v>
      </c>
      <c r="Q398" s="47" t="str">
        <f>_xlfn.CONCAT(SALES[[#This Row],[Sales_ID]]," [",SALES[[#This Row],[Quantity]],"]")</f>
        <v>SALE-396 [3]</v>
      </c>
    </row>
    <row r="399" spans="1:17" x14ac:dyDescent="0.3">
      <c r="A399" t="s">
        <v>2123</v>
      </c>
      <c r="B399" s="2">
        <v>45929</v>
      </c>
      <c r="C399" t="s">
        <v>1541</v>
      </c>
      <c r="D399" t="s">
        <v>1494</v>
      </c>
      <c r="E399" t="s">
        <v>1408</v>
      </c>
      <c r="F399">
        <v>3</v>
      </c>
      <c r="G399" s="3">
        <v>977.47</v>
      </c>
      <c r="H399" s="4">
        <v>0.05</v>
      </c>
      <c r="I399" t="s">
        <v>3957</v>
      </c>
      <c r="J399" s="3">
        <v>2785.7894999999999</v>
      </c>
      <c r="K399" s="45">
        <f>SALES[[#This Row],[Quantity]]*SALES[[#This Row],[Unit_Price]]*SALES[[#This Row],[Discount]]</f>
        <v>146.62049999999999</v>
      </c>
      <c r="L399" s="46" t="str">
        <f>IF(SALES[Total_Amount]&gt;=1500,"High","Low")</f>
        <v>High</v>
      </c>
      <c r="M399" s="46" t="str">
        <f t="shared" si="24"/>
        <v>Premium</v>
      </c>
      <c r="N399" s="46" t="str">
        <f t="shared" si="25"/>
        <v>Low Price</v>
      </c>
      <c r="O399" s="46" t="str">
        <f t="shared" si="26"/>
        <v>September</v>
      </c>
      <c r="P399" s="46">
        <f t="shared" si="27"/>
        <v>2025</v>
      </c>
      <c r="Q399" s="47" t="str">
        <f>_xlfn.CONCAT(SALES[[#This Row],[Sales_ID]]," [",SALES[[#This Row],[Quantity]],"]")</f>
        <v>SALE-397 [3]</v>
      </c>
    </row>
    <row r="400" spans="1:17" x14ac:dyDescent="0.3">
      <c r="A400" t="s">
        <v>2124</v>
      </c>
      <c r="B400" s="2">
        <v>45844</v>
      </c>
      <c r="C400" t="s">
        <v>2125</v>
      </c>
      <c r="D400" t="s">
        <v>1467</v>
      </c>
      <c r="E400" t="s">
        <v>1446</v>
      </c>
      <c r="F400">
        <v>2</v>
      </c>
      <c r="G400" s="3">
        <v>308.7</v>
      </c>
      <c r="H400" s="4">
        <v>0.2</v>
      </c>
      <c r="I400" t="s">
        <v>3958</v>
      </c>
      <c r="J400" s="3">
        <v>493.92</v>
      </c>
      <c r="K400" s="45">
        <f>SALES[[#This Row],[Quantity]]*SALES[[#This Row],[Unit_Price]]*SALES[[#This Row],[Discount]]</f>
        <v>123.48</v>
      </c>
      <c r="L400" s="46" t="str">
        <f>IF(SALES[Total_Amount]&gt;=1500,"High","Low")</f>
        <v>Low</v>
      </c>
      <c r="M400" s="46" t="str">
        <f t="shared" si="24"/>
        <v>Normal</v>
      </c>
      <c r="N400" s="46" t="str">
        <f t="shared" si="25"/>
        <v>Low Price</v>
      </c>
      <c r="O400" s="46" t="str">
        <f t="shared" si="26"/>
        <v>July</v>
      </c>
      <c r="P400" s="46">
        <f t="shared" si="27"/>
        <v>2025</v>
      </c>
      <c r="Q400" s="47" t="str">
        <f>_xlfn.CONCAT(SALES[[#This Row],[Sales_ID]]," [",SALES[[#This Row],[Quantity]],"]")</f>
        <v>SALE-398 [2]</v>
      </c>
    </row>
    <row r="401" spans="1:17" x14ac:dyDescent="0.3">
      <c r="A401" t="s">
        <v>2126</v>
      </c>
      <c r="B401" s="2">
        <v>45579</v>
      </c>
      <c r="C401" t="s">
        <v>1545</v>
      </c>
      <c r="D401" t="s">
        <v>2026</v>
      </c>
      <c r="E401" t="s">
        <v>1388</v>
      </c>
      <c r="F401">
        <v>2</v>
      </c>
      <c r="G401" s="3">
        <v>733.87</v>
      </c>
      <c r="H401" s="4">
        <v>0.1</v>
      </c>
      <c r="I401" t="s">
        <v>3958</v>
      </c>
      <c r="J401" s="3">
        <v>1320.9659999999999</v>
      </c>
      <c r="K401" s="45">
        <f>SALES[[#This Row],[Quantity]]*SALES[[#This Row],[Unit_Price]]*SALES[[#This Row],[Discount]]</f>
        <v>146.774</v>
      </c>
      <c r="L401" s="46" t="str">
        <f>IF(SALES[Total_Amount]&gt;=1500,"High","Low")</f>
        <v>Low</v>
      </c>
      <c r="M401" s="46" t="str">
        <f t="shared" si="24"/>
        <v>High</v>
      </c>
      <c r="N401" s="46" t="str">
        <f t="shared" si="25"/>
        <v>Low Price</v>
      </c>
      <c r="O401" s="46" t="str">
        <f t="shared" si="26"/>
        <v>October</v>
      </c>
      <c r="P401" s="46">
        <f t="shared" si="27"/>
        <v>2024</v>
      </c>
      <c r="Q401" s="47" t="str">
        <f>_xlfn.CONCAT(SALES[[#This Row],[Sales_ID]]," [",SALES[[#This Row],[Quantity]],"]")</f>
        <v>SALE-399 [2]</v>
      </c>
    </row>
    <row r="402" spans="1:17" x14ac:dyDescent="0.3">
      <c r="A402" t="s">
        <v>2127</v>
      </c>
      <c r="B402" s="2">
        <v>45227</v>
      </c>
      <c r="C402" t="s">
        <v>1505</v>
      </c>
      <c r="D402" t="s">
        <v>1521</v>
      </c>
      <c r="E402" t="s">
        <v>1388</v>
      </c>
      <c r="F402">
        <v>2</v>
      </c>
      <c r="G402" s="3">
        <v>22.47</v>
      </c>
      <c r="H402" s="4">
        <v>0.22</v>
      </c>
      <c r="I402" t="s">
        <v>3958</v>
      </c>
      <c r="J402" s="3">
        <v>35.053199999999997</v>
      </c>
      <c r="K402" s="45">
        <f>SALES[[#This Row],[Quantity]]*SALES[[#This Row],[Unit_Price]]*SALES[[#This Row],[Discount]]</f>
        <v>9.8867999999999991</v>
      </c>
      <c r="L402" s="46" t="str">
        <f>IF(SALES[Total_Amount]&gt;=1500,"High","Low")</f>
        <v>Low</v>
      </c>
      <c r="M402" s="46" t="str">
        <f t="shared" si="24"/>
        <v>Normal</v>
      </c>
      <c r="N402" s="46" t="str">
        <f t="shared" si="25"/>
        <v>Low Price</v>
      </c>
      <c r="O402" s="46" t="str">
        <f t="shared" si="26"/>
        <v>October</v>
      </c>
      <c r="P402" s="46">
        <f t="shared" si="27"/>
        <v>2023</v>
      </c>
      <c r="Q402" s="47" t="str">
        <f>_xlfn.CONCAT(SALES[[#This Row],[Sales_ID]]," [",SALES[[#This Row],[Quantity]],"]")</f>
        <v>SALE-400 [2]</v>
      </c>
    </row>
    <row r="403" spans="1:17" x14ac:dyDescent="0.3">
      <c r="A403" t="s">
        <v>2128</v>
      </c>
      <c r="B403" s="2">
        <v>45380</v>
      </c>
      <c r="C403" t="s">
        <v>1390</v>
      </c>
      <c r="D403" t="s">
        <v>1676</v>
      </c>
      <c r="E403" t="s">
        <v>1408</v>
      </c>
      <c r="F403">
        <v>4</v>
      </c>
      <c r="G403" s="3">
        <v>651.36</v>
      </c>
      <c r="H403" s="4">
        <v>0.13</v>
      </c>
      <c r="I403" t="s">
        <v>3957</v>
      </c>
      <c r="J403" s="3">
        <v>2266.7328000000002</v>
      </c>
      <c r="K403" s="45">
        <f>SALES[[#This Row],[Quantity]]*SALES[[#This Row],[Unit_Price]]*SALES[[#This Row],[Discount]]</f>
        <v>338.7072</v>
      </c>
      <c r="L403" s="46" t="str">
        <f>IF(SALES[Total_Amount]&gt;=1500,"High","Low")</f>
        <v>High</v>
      </c>
      <c r="M403" s="46" t="str">
        <f t="shared" si="24"/>
        <v>Premium</v>
      </c>
      <c r="N403" s="46" t="str">
        <f t="shared" si="25"/>
        <v>Low Price</v>
      </c>
      <c r="O403" s="46" t="str">
        <f t="shared" si="26"/>
        <v>March</v>
      </c>
      <c r="P403" s="46">
        <f t="shared" si="27"/>
        <v>2024</v>
      </c>
      <c r="Q403" s="47" t="str">
        <f>_xlfn.CONCAT(SALES[[#This Row],[Sales_ID]]," [",SALES[[#This Row],[Quantity]],"]")</f>
        <v>SALE-401 [4]</v>
      </c>
    </row>
    <row r="404" spans="1:17" x14ac:dyDescent="0.3">
      <c r="A404" t="s">
        <v>2129</v>
      </c>
      <c r="B404" s="2">
        <v>45817</v>
      </c>
      <c r="C404" t="s">
        <v>2130</v>
      </c>
      <c r="D404" t="s">
        <v>1654</v>
      </c>
      <c r="E404" t="s">
        <v>1419</v>
      </c>
      <c r="F404">
        <v>1</v>
      </c>
      <c r="G404" s="3">
        <v>753.39</v>
      </c>
      <c r="H404" s="4">
        <v>0.04</v>
      </c>
      <c r="I404" t="s">
        <v>1131</v>
      </c>
      <c r="J404" s="3">
        <v>723.25439999999992</v>
      </c>
      <c r="K404" s="45">
        <f>SALES[[#This Row],[Quantity]]*SALES[[#This Row],[Unit_Price]]*SALES[[#This Row],[Discount]]</f>
        <v>30.1356</v>
      </c>
      <c r="L404" s="46" t="str">
        <f>IF(SALES[Total_Amount]&gt;=1500,"High","Low")</f>
        <v>Low</v>
      </c>
      <c r="M404" s="46" t="str">
        <f t="shared" si="24"/>
        <v>Normal</v>
      </c>
      <c r="N404" s="46" t="str">
        <f t="shared" si="25"/>
        <v>Low Price</v>
      </c>
      <c r="O404" s="46" t="str">
        <f t="shared" si="26"/>
        <v>June</v>
      </c>
      <c r="P404" s="46">
        <f t="shared" si="27"/>
        <v>2025</v>
      </c>
      <c r="Q404" s="47" t="str">
        <f>_xlfn.CONCAT(SALES[[#This Row],[Sales_ID]]," [",SALES[[#This Row],[Quantity]],"]")</f>
        <v>SALE-402 [1]</v>
      </c>
    </row>
    <row r="405" spans="1:17" x14ac:dyDescent="0.3">
      <c r="A405" t="s">
        <v>2131</v>
      </c>
      <c r="B405" s="2">
        <v>45576</v>
      </c>
      <c r="C405" t="s">
        <v>1678</v>
      </c>
      <c r="D405" t="s">
        <v>1564</v>
      </c>
      <c r="E405" t="s">
        <v>1446</v>
      </c>
      <c r="F405">
        <v>4</v>
      </c>
      <c r="G405" s="3">
        <v>849.17</v>
      </c>
      <c r="H405" s="4">
        <v>0.12</v>
      </c>
      <c r="I405" t="s">
        <v>1131</v>
      </c>
      <c r="J405" s="3">
        <v>2989.0783999999999</v>
      </c>
      <c r="K405" s="45">
        <f>SALES[[#This Row],[Quantity]]*SALES[[#This Row],[Unit_Price]]*SALES[[#This Row],[Discount]]</f>
        <v>407.60159999999996</v>
      </c>
      <c r="L405" s="46" t="str">
        <f>IF(SALES[Total_Amount]&gt;=1500,"High","Low")</f>
        <v>High</v>
      </c>
      <c r="M405" s="46" t="str">
        <f t="shared" si="24"/>
        <v>Premium</v>
      </c>
      <c r="N405" s="46" t="str">
        <f t="shared" si="25"/>
        <v>Low Price</v>
      </c>
      <c r="O405" s="46" t="str">
        <f t="shared" si="26"/>
        <v>October</v>
      </c>
      <c r="P405" s="46">
        <f t="shared" si="27"/>
        <v>2024</v>
      </c>
      <c r="Q405" s="47" t="str">
        <f>_xlfn.CONCAT(SALES[[#This Row],[Sales_ID]]," [",SALES[[#This Row],[Quantity]],"]")</f>
        <v>SALE-403 [4]</v>
      </c>
    </row>
    <row r="406" spans="1:17" x14ac:dyDescent="0.3">
      <c r="A406" t="s">
        <v>2132</v>
      </c>
      <c r="B406" s="2">
        <v>45495</v>
      </c>
      <c r="C406" t="s">
        <v>2133</v>
      </c>
      <c r="D406" t="s">
        <v>1503</v>
      </c>
      <c r="E406" t="s">
        <v>1373</v>
      </c>
      <c r="F406">
        <v>4</v>
      </c>
      <c r="G406" s="3">
        <v>585.45000000000005</v>
      </c>
      <c r="H406" s="4">
        <v>0.25</v>
      </c>
      <c r="I406" t="s">
        <v>1131</v>
      </c>
      <c r="J406" s="3">
        <v>1756.35</v>
      </c>
      <c r="K406" s="45">
        <f>SALES[[#This Row],[Quantity]]*SALES[[#This Row],[Unit_Price]]*SALES[[#This Row],[Discount]]</f>
        <v>585.45000000000005</v>
      </c>
      <c r="L406" s="46" t="str">
        <f>IF(SALES[Total_Amount]&gt;=1500,"High","Low")</f>
        <v>High</v>
      </c>
      <c r="M406" s="46" t="str">
        <f t="shared" si="24"/>
        <v>High</v>
      </c>
      <c r="N406" s="46" t="str">
        <f t="shared" si="25"/>
        <v>High Price</v>
      </c>
      <c r="O406" s="46" t="str">
        <f t="shared" si="26"/>
        <v>July</v>
      </c>
      <c r="P406" s="46">
        <f t="shared" si="27"/>
        <v>2024</v>
      </c>
      <c r="Q406" s="47" t="str">
        <f>_xlfn.CONCAT(SALES[[#This Row],[Sales_ID]]," [",SALES[[#This Row],[Quantity]],"]")</f>
        <v>SALE-404 [4]</v>
      </c>
    </row>
    <row r="407" spans="1:17" x14ac:dyDescent="0.3">
      <c r="A407" t="s">
        <v>2134</v>
      </c>
      <c r="B407" s="2">
        <v>45628</v>
      </c>
      <c r="C407" t="s">
        <v>1417</v>
      </c>
      <c r="D407" t="s">
        <v>1449</v>
      </c>
      <c r="E407" t="s">
        <v>1388</v>
      </c>
      <c r="F407">
        <v>1</v>
      </c>
      <c r="G407" s="3">
        <v>745.15</v>
      </c>
      <c r="H407" s="4">
        <v>0.25</v>
      </c>
      <c r="I407" t="s">
        <v>1131</v>
      </c>
      <c r="J407" s="3">
        <v>558.86249999999995</v>
      </c>
      <c r="K407" s="45">
        <f>SALES[[#This Row],[Quantity]]*SALES[[#This Row],[Unit_Price]]*SALES[[#This Row],[Discount]]</f>
        <v>186.28749999999999</v>
      </c>
      <c r="L407" s="46" t="str">
        <f>IF(SALES[Total_Amount]&gt;=1500,"High","Low")</f>
        <v>Low</v>
      </c>
      <c r="M407" s="46" t="str">
        <f t="shared" si="24"/>
        <v>Normal</v>
      </c>
      <c r="N407" s="46" t="str">
        <f t="shared" si="25"/>
        <v>Low Price</v>
      </c>
      <c r="O407" s="46" t="str">
        <f t="shared" si="26"/>
        <v>December</v>
      </c>
      <c r="P407" s="46">
        <f t="shared" si="27"/>
        <v>2024</v>
      </c>
      <c r="Q407" s="47" t="str">
        <f>_xlfn.CONCAT(SALES[[#This Row],[Sales_ID]]," [",SALES[[#This Row],[Quantity]],"]")</f>
        <v>SALE-405 [1]</v>
      </c>
    </row>
    <row r="408" spans="1:17" x14ac:dyDescent="0.3">
      <c r="A408" t="s">
        <v>2135</v>
      </c>
      <c r="B408" s="2">
        <v>45244</v>
      </c>
      <c r="C408" t="s">
        <v>2136</v>
      </c>
      <c r="D408" t="s">
        <v>1369</v>
      </c>
      <c r="E408" t="s">
        <v>1439</v>
      </c>
      <c r="F408">
        <v>1</v>
      </c>
      <c r="G408" s="3">
        <v>848.69</v>
      </c>
      <c r="H408" s="4">
        <v>0.04</v>
      </c>
      <c r="I408" t="s">
        <v>1131</v>
      </c>
      <c r="J408" s="3">
        <v>814.74239999999998</v>
      </c>
      <c r="K408" s="45">
        <f>SALES[[#This Row],[Quantity]]*SALES[[#This Row],[Unit_Price]]*SALES[[#This Row],[Discount]]</f>
        <v>33.947600000000001</v>
      </c>
      <c r="L408" s="46" t="str">
        <f>IF(SALES[Total_Amount]&gt;=1500,"High","Low")</f>
        <v>Low</v>
      </c>
      <c r="M408" s="46" t="str">
        <f t="shared" si="24"/>
        <v>Normal</v>
      </c>
      <c r="N408" s="46" t="str">
        <f t="shared" si="25"/>
        <v>Low Price</v>
      </c>
      <c r="O408" s="46" t="str">
        <f t="shared" si="26"/>
        <v>November</v>
      </c>
      <c r="P408" s="46">
        <f t="shared" si="27"/>
        <v>2023</v>
      </c>
      <c r="Q408" s="47" t="str">
        <f>_xlfn.CONCAT(SALES[[#This Row],[Sales_ID]]," [",SALES[[#This Row],[Quantity]],"]")</f>
        <v>SALE-406 [1]</v>
      </c>
    </row>
    <row r="409" spans="1:17" x14ac:dyDescent="0.3">
      <c r="A409" t="s">
        <v>2137</v>
      </c>
      <c r="B409" s="2">
        <v>45336</v>
      </c>
      <c r="C409" t="s">
        <v>2138</v>
      </c>
      <c r="D409" t="s">
        <v>1366</v>
      </c>
      <c r="E409" t="s">
        <v>1377</v>
      </c>
      <c r="F409">
        <v>2</v>
      </c>
      <c r="G409" s="3">
        <v>247.67</v>
      </c>
      <c r="H409" s="4">
        <v>0.1</v>
      </c>
      <c r="I409" t="s">
        <v>3958</v>
      </c>
      <c r="J409" s="3">
        <v>445.80599999999998</v>
      </c>
      <c r="K409" s="45">
        <f>SALES[[#This Row],[Quantity]]*SALES[[#This Row],[Unit_Price]]*SALES[[#This Row],[Discount]]</f>
        <v>49.533999999999999</v>
      </c>
      <c r="L409" s="46" t="str">
        <f>IF(SALES[Total_Amount]&gt;=1500,"High","Low")</f>
        <v>Low</v>
      </c>
      <c r="M409" s="46" t="str">
        <f t="shared" si="24"/>
        <v>Normal</v>
      </c>
      <c r="N409" s="46" t="str">
        <f t="shared" si="25"/>
        <v>Low Price</v>
      </c>
      <c r="O409" s="46" t="str">
        <f t="shared" si="26"/>
        <v>February</v>
      </c>
      <c r="P409" s="46">
        <f t="shared" si="27"/>
        <v>2024</v>
      </c>
      <c r="Q409" s="47" t="str">
        <f>_xlfn.CONCAT(SALES[[#This Row],[Sales_ID]]," [",SALES[[#This Row],[Quantity]],"]")</f>
        <v>SALE-407 [2]</v>
      </c>
    </row>
    <row r="410" spans="1:17" x14ac:dyDescent="0.3">
      <c r="A410" t="s">
        <v>2139</v>
      </c>
      <c r="B410" s="2">
        <v>45465</v>
      </c>
      <c r="C410" t="s">
        <v>2140</v>
      </c>
      <c r="D410" t="s">
        <v>1343</v>
      </c>
      <c r="E410" t="s">
        <v>1340</v>
      </c>
      <c r="F410">
        <v>3</v>
      </c>
      <c r="G410" s="3">
        <v>220.51</v>
      </c>
      <c r="H410" s="4">
        <v>0.02</v>
      </c>
      <c r="I410" t="s">
        <v>3958</v>
      </c>
      <c r="J410" s="3">
        <v>648.29939999999999</v>
      </c>
      <c r="K410" s="45">
        <f>SALES[[#This Row],[Quantity]]*SALES[[#This Row],[Unit_Price]]*SALES[[#This Row],[Discount]]</f>
        <v>13.230599999999999</v>
      </c>
      <c r="L410" s="46" t="str">
        <f>IF(SALES[Total_Amount]&gt;=1500,"High","Low")</f>
        <v>Low</v>
      </c>
      <c r="M410" s="46" t="str">
        <f t="shared" si="24"/>
        <v>Normal</v>
      </c>
      <c r="N410" s="46" t="str">
        <f t="shared" si="25"/>
        <v>Low Price</v>
      </c>
      <c r="O410" s="46" t="str">
        <f t="shared" si="26"/>
        <v>June</v>
      </c>
      <c r="P410" s="46">
        <f t="shared" si="27"/>
        <v>2024</v>
      </c>
      <c r="Q410" s="47" t="str">
        <f>_xlfn.CONCAT(SALES[[#This Row],[Sales_ID]]," [",SALES[[#This Row],[Quantity]],"]")</f>
        <v>SALE-408 [3]</v>
      </c>
    </row>
    <row r="411" spans="1:17" x14ac:dyDescent="0.3">
      <c r="A411" t="s">
        <v>2141</v>
      </c>
      <c r="B411" s="2">
        <v>45837</v>
      </c>
      <c r="C411" t="s">
        <v>1578</v>
      </c>
      <c r="D411" t="s">
        <v>1358</v>
      </c>
      <c r="E411" t="s">
        <v>1388</v>
      </c>
      <c r="F411">
        <v>4</v>
      </c>
      <c r="G411" s="3">
        <v>370.63</v>
      </c>
      <c r="H411" s="4">
        <v>0.08</v>
      </c>
      <c r="I411" t="s">
        <v>3957</v>
      </c>
      <c r="J411" s="3">
        <v>1363.9184</v>
      </c>
      <c r="K411" s="45">
        <f>SALES[[#This Row],[Quantity]]*SALES[[#This Row],[Unit_Price]]*SALES[[#This Row],[Discount]]</f>
        <v>118.6016</v>
      </c>
      <c r="L411" s="46" t="str">
        <f>IF(SALES[Total_Amount]&gt;=1500,"High","Low")</f>
        <v>Low</v>
      </c>
      <c r="M411" s="46" t="str">
        <f t="shared" si="24"/>
        <v>High</v>
      </c>
      <c r="N411" s="46" t="str">
        <f t="shared" si="25"/>
        <v>Low Price</v>
      </c>
      <c r="O411" s="46" t="str">
        <f t="shared" si="26"/>
        <v>June</v>
      </c>
      <c r="P411" s="46">
        <f t="shared" si="27"/>
        <v>2025</v>
      </c>
      <c r="Q411" s="47" t="str">
        <f>_xlfn.CONCAT(SALES[[#This Row],[Sales_ID]]," [",SALES[[#This Row],[Quantity]],"]")</f>
        <v>SALE-409 [4]</v>
      </c>
    </row>
    <row r="412" spans="1:17" x14ac:dyDescent="0.3">
      <c r="A412" t="s">
        <v>2142</v>
      </c>
      <c r="B412" s="2">
        <v>45706</v>
      </c>
      <c r="C412" t="s">
        <v>2143</v>
      </c>
      <c r="D412" t="s">
        <v>1476</v>
      </c>
      <c r="E412" t="s">
        <v>1399</v>
      </c>
      <c r="F412">
        <v>4</v>
      </c>
      <c r="G412" s="3">
        <v>349.84</v>
      </c>
      <c r="H412" s="4">
        <v>0.11</v>
      </c>
      <c r="I412" t="s">
        <v>3957</v>
      </c>
      <c r="J412" s="3">
        <v>1245.4304</v>
      </c>
      <c r="K412" s="45">
        <f>SALES[[#This Row],[Quantity]]*SALES[[#This Row],[Unit_Price]]*SALES[[#This Row],[Discount]]</f>
        <v>153.92959999999999</v>
      </c>
      <c r="L412" s="46" t="str">
        <f>IF(SALES[Total_Amount]&gt;=1500,"High","Low")</f>
        <v>Low</v>
      </c>
      <c r="M412" s="46" t="str">
        <f t="shared" si="24"/>
        <v>High</v>
      </c>
      <c r="N412" s="46" t="str">
        <f t="shared" si="25"/>
        <v>Low Price</v>
      </c>
      <c r="O412" s="46" t="str">
        <f t="shared" si="26"/>
        <v>February</v>
      </c>
      <c r="P412" s="46">
        <f t="shared" si="27"/>
        <v>2025</v>
      </c>
      <c r="Q412" s="47" t="str">
        <f>_xlfn.CONCAT(SALES[[#This Row],[Sales_ID]]," [",SALES[[#This Row],[Quantity]],"]")</f>
        <v>SALE-410 [4]</v>
      </c>
    </row>
    <row r="413" spans="1:17" x14ac:dyDescent="0.3">
      <c r="A413" t="s">
        <v>2144</v>
      </c>
      <c r="B413" s="2">
        <v>45823</v>
      </c>
      <c r="C413" t="s">
        <v>2145</v>
      </c>
      <c r="D413" t="s">
        <v>1380</v>
      </c>
      <c r="E413" t="s">
        <v>1446</v>
      </c>
      <c r="F413">
        <v>1</v>
      </c>
      <c r="G413" s="3">
        <v>770.87</v>
      </c>
      <c r="H413" s="4">
        <v>0.1</v>
      </c>
      <c r="I413" t="s">
        <v>1131</v>
      </c>
      <c r="J413" s="3">
        <v>693.78300000000002</v>
      </c>
      <c r="K413" s="45">
        <f>SALES[[#This Row],[Quantity]]*SALES[[#This Row],[Unit_Price]]*SALES[[#This Row],[Discount]]</f>
        <v>77.087000000000003</v>
      </c>
      <c r="L413" s="46" t="str">
        <f>IF(SALES[Total_Amount]&gt;=1500,"High","Low")</f>
        <v>Low</v>
      </c>
      <c r="M413" s="46" t="str">
        <f t="shared" si="24"/>
        <v>Normal</v>
      </c>
      <c r="N413" s="46" t="str">
        <f t="shared" si="25"/>
        <v>Low Price</v>
      </c>
      <c r="O413" s="46" t="str">
        <f t="shared" si="26"/>
        <v>June</v>
      </c>
      <c r="P413" s="46">
        <f t="shared" si="27"/>
        <v>2025</v>
      </c>
      <c r="Q413" s="47" t="str">
        <f>_xlfn.CONCAT(SALES[[#This Row],[Sales_ID]]," [",SALES[[#This Row],[Quantity]],"]")</f>
        <v>SALE-411 [1]</v>
      </c>
    </row>
    <row r="414" spans="1:17" x14ac:dyDescent="0.3">
      <c r="A414" t="s">
        <v>2146</v>
      </c>
      <c r="B414" s="2">
        <v>45518</v>
      </c>
      <c r="C414" t="s">
        <v>1993</v>
      </c>
      <c r="D414" t="s">
        <v>1369</v>
      </c>
      <c r="E414" t="s">
        <v>1344</v>
      </c>
      <c r="F414">
        <v>3</v>
      </c>
      <c r="G414" s="3">
        <v>507.33</v>
      </c>
      <c r="H414" s="4">
        <v>0.06</v>
      </c>
      <c r="I414" t="s">
        <v>3958</v>
      </c>
      <c r="J414" s="3">
        <v>1430.6705999999999</v>
      </c>
      <c r="K414" s="45">
        <f>SALES[[#This Row],[Quantity]]*SALES[[#This Row],[Unit_Price]]*SALES[[#This Row],[Discount]]</f>
        <v>91.319400000000002</v>
      </c>
      <c r="L414" s="46" t="str">
        <f>IF(SALES[Total_Amount]&gt;=1500,"High","Low")</f>
        <v>Low</v>
      </c>
      <c r="M414" s="46" t="str">
        <f t="shared" si="24"/>
        <v>High</v>
      </c>
      <c r="N414" s="46" t="str">
        <f t="shared" si="25"/>
        <v>Low Price</v>
      </c>
      <c r="O414" s="46" t="str">
        <f t="shared" si="26"/>
        <v>August</v>
      </c>
      <c r="P414" s="46">
        <f t="shared" si="27"/>
        <v>2024</v>
      </c>
      <c r="Q414" s="47" t="str">
        <f>_xlfn.CONCAT(SALES[[#This Row],[Sales_ID]]," [",SALES[[#This Row],[Quantity]],"]")</f>
        <v>SALE-412 [3]</v>
      </c>
    </row>
    <row r="415" spans="1:17" x14ac:dyDescent="0.3">
      <c r="A415" t="s">
        <v>2147</v>
      </c>
      <c r="B415" s="2">
        <v>45863</v>
      </c>
      <c r="C415" t="s">
        <v>1820</v>
      </c>
      <c r="D415" t="s">
        <v>1696</v>
      </c>
      <c r="E415" t="s">
        <v>1395</v>
      </c>
      <c r="F415">
        <v>1</v>
      </c>
      <c r="G415" s="3">
        <v>87.78</v>
      </c>
      <c r="H415" s="4">
        <v>0.06</v>
      </c>
      <c r="I415" t="s">
        <v>3957</v>
      </c>
      <c r="J415" s="3">
        <v>82.513199999999998</v>
      </c>
      <c r="K415" s="45">
        <f>SALES[[#This Row],[Quantity]]*SALES[[#This Row],[Unit_Price]]*SALES[[#This Row],[Discount]]</f>
        <v>5.2667999999999999</v>
      </c>
      <c r="L415" s="46" t="str">
        <f>IF(SALES[Total_Amount]&gt;=1500,"High","Low")</f>
        <v>Low</v>
      </c>
      <c r="M415" s="46" t="str">
        <f t="shared" si="24"/>
        <v>Normal</v>
      </c>
      <c r="N415" s="46" t="str">
        <f t="shared" si="25"/>
        <v>Low Price</v>
      </c>
      <c r="O415" s="46" t="str">
        <f t="shared" si="26"/>
        <v>July</v>
      </c>
      <c r="P415" s="46">
        <f t="shared" si="27"/>
        <v>2025</v>
      </c>
      <c r="Q415" s="47" t="str">
        <f>_xlfn.CONCAT(SALES[[#This Row],[Sales_ID]]," [",SALES[[#This Row],[Quantity]],"]")</f>
        <v>SALE-413 [1]</v>
      </c>
    </row>
    <row r="416" spans="1:17" x14ac:dyDescent="0.3">
      <c r="A416" t="s">
        <v>2148</v>
      </c>
      <c r="B416" s="2">
        <v>45666</v>
      </c>
      <c r="C416" t="s">
        <v>2149</v>
      </c>
      <c r="D416" t="s">
        <v>1523</v>
      </c>
      <c r="E416" t="s">
        <v>1363</v>
      </c>
      <c r="F416">
        <v>2</v>
      </c>
      <c r="G416" s="3">
        <v>772.24</v>
      </c>
      <c r="H416" s="4">
        <v>0.22</v>
      </c>
      <c r="I416" t="s">
        <v>3957</v>
      </c>
      <c r="J416" s="3">
        <v>1204.6944000000001</v>
      </c>
      <c r="K416" s="45">
        <f>SALES[[#This Row],[Quantity]]*SALES[[#This Row],[Unit_Price]]*SALES[[#This Row],[Discount]]</f>
        <v>339.78559999999999</v>
      </c>
      <c r="L416" s="46" t="str">
        <f>IF(SALES[Total_Amount]&gt;=1500,"High","Low")</f>
        <v>Low</v>
      </c>
      <c r="M416" s="46" t="str">
        <f t="shared" si="24"/>
        <v>High</v>
      </c>
      <c r="N416" s="46" t="str">
        <f t="shared" si="25"/>
        <v>High Price</v>
      </c>
      <c r="O416" s="46" t="str">
        <f t="shared" si="26"/>
        <v>January</v>
      </c>
      <c r="P416" s="46">
        <f t="shared" si="27"/>
        <v>2025</v>
      </c>
      <c r="Q416" s="47" t="str">
        <f>_xlfn.CONCAT(SALES[[#This Row],[Sales_ID]]," [",SALES[[#This Row],[Quantity]],"]")</f>
        <v>SALE-414 [2]</v>
      </c>
    </row>
    <row r="417" spans="1:17" x14ac:dyDescent="0.3">
      <c r="A417" t="s">
        <v>2150</v>
      </c>
      <c r="B417" s="2">
        <v>45813</v>
      </c>
      <c r="C417" t="s">
        <v>1997</v>
      </c>
      <c r="D417" t="s">
        <v>1366</v>
      </c>
      <c r="E417" t="s">
        <v>1377</v>
      </c>
      <c r="F417">
        <v>1</v>
      </c>
      <c r="G417" s="3">
        <v>108.27</v>
      </c>
      <c r="H417" s="4">
        <v>0.1</v>
      </c>
      <c r="I417" t="s">
        <v>1131</v>
      </c>
      <c r="J417" s="3">
        <v>97.442999999999998</v>
      </c>
      <c r="K417" s="45">
        <f>SALES[[#This Row],[Quantity]]*SALES[[#This Row],[Unit_Price]]*SALES[[#This Row],[Discount]]</f>
        <v>10.827</v>
      </c>
      <c r="L417" s="46" t="str">
        <f>IF(SALES[Total_Amount]&gt;=1500,"High","Low")</f>
        <v>Low</v>
      </c>
      <c r="M417" s="46" t="str">
        <f t="shared" si="24"/>
        <v>Normal</v>
      </c>
      <c r="N417" s="46" t="str">
        <f t="shared" si="25"/>
        <v>Low Price</v>
      </c>
      <c r="O417" s="46" t="str">
        <f t="shared" si="26"/>
        <v>June</v>
      </c>
      <c r="P417" s="46">
        <f t="shared" si="27"/>
        <v>2025</v>
      </c>
      <c r="Q417" s="47" t="str">
        <f>_xlfn.CONCAT(SALES[[#This Row],[Sales_ID]]," [",SALES[[#This Row],[Quantity]],"]")</f>
        <v>SALE-415 [1]</v>
      </c>
    </row>
    <row r="418" spans="1:17" x14ac:dyDescent="0.3">
      <c r="A418" t="s">
        <v>2151</v>
      </c>
      <c r="B418" s="2">
        <v>45633</v>
      </c>
      <c r="C418" t="s">
        <v>2113</v>
      </c>
      <c r="D418" t="s">
        <v>1543</v>
      </c>
      <c r="E418" t="s">
        <v>1344</v>
      </c>
      <c r="F418">
        <v>2</v>
      </c>
      <c r="G418" s="3">
        <v>839.24</v>
      </c>
      <c r="H418" s="4">
        <v>0.21</v>
      </c>
      <c r="I418" t="s">
        <v>3958</v>
      </c>
      <c r="J418" s="3">
        <v>1325.9992</v>
      </c>
      <c r="K418" s="45">
        <f>SALES[[#This Row],[Quantity]]*SALES[[#This Row],[Unit_Price]]*SALES[[#This Row],[Discount]]</f>
        <v>352.48079999999999</v>
      </c>
      <c r="L418" s="46" t="str">
        <f>IF(SALES[Total_Amount]&gt;=1500,"High","Low")</f>
        <v>Low</v>
      </c>
      <c r="M418" s="46" t="str">
        <f t="shared" si="24"/>
        <v>High</v>
      </c>
      <c r="N418" s="46" t="str">
        <f t="shared" si="25"/>
        <v>High Price</v>
      </c>
      <c r="O418" s="46" t="str">
        <f t="shared" si="26"/>
        <v>December</v>
      </c>
      <c r="P418" s="46">
        <f t="shared" si="27"/>
        <v>2024</v>
      </c>
      <c r="Q418" s="47" t="str">
        <f>_xlfn.CONCAT(SALES[[#This Row],[Sales_ID]]," [",SALES[[#This Row],[Quantity]],"]")</f>
        <v>SALE-416 [2]</v>
      </c>
    </row>
    <row r="419" spans="1:17" x14ac:dyDescent="0.3">
      <c r="A419" t="s">
        <v>2152</v>
      </c>
      <c r="B419" s="2">
        <v>45331</v>
      </c>
      <c r="C419" t="s">
        <v>2153</v>
      </c>
      <c r="D419" t="s">
        <v>1863</v>
      </c>
      <c r="E419" t="s">
        <v>1419</v>
      </c>
      <c r="F419">
        <v>2</v>
      </c>
      <c r="G419" s="3">
        <v>466.27</v>
      </c>
      <c r="H419" s="4">
        <v>0.11</v>
      </c>
      <c r="I419" t="s">
        <v>3958</v>
      </c>
      <c r="J419" s="3">
        <v>829.9606</v>
      </c>
      <c r="K419" s="45">
        <f>SALES[[#This Row],[Quantity]]*SALES[[#This Row],[Unit_Price]]*SALES[[#This Row],[Discount]]</f>
        <v>102.57939999999999</v>
      </c>
      <c r="L419" s="46" t="str">
        <f>IF(SALES[Total_Amount]&gt;=1500,"High","Low")</f>
        <v>Low</v>
      </c>
      <c r="M419" s="46" t="str">
        <f t="shared" si="24"/>
        <v>Normal</v>
      </c>
      <c r="N419" s="46" t="str">
        <f t="shared" si="25"/>
        <v>Low Price</v>
      </c>
      <c r="O419" s="46" t="str">
        <f t="shared" si="26"/>
        <v>February</v>
      </c>
      <c r="P419" s="46">
        <f t="shared" si="27"/>
        <v>2024</v>
      </c>
      <c r="Q419" s="47" t="str">
        <f>_xlfn.CONCAT(SALES[[#This Row],[Sales_ID]]," [",SALES[[#This Row],[Quantity]],"]")</f>
        <v>SALE-417 [2]</v>
      </c>
    </row>
    <row r="420" spans="1:17" x14ac:dyDescent="0.3">
      <c r="A420" t="s">
        <v>2154</v>
      </c>
      <c r="B420" s="2">
        <v>45942</v>
      </c>
      <c r="C420" t="s">
        <v>1448</v>
      </c>
      <c r="D420" t="s">
        <v>1812</v>
      </c>
      <c r="E420" t="s">
        <v>1377</v>
      </c>
      <c r="F420">
        <v>3</v>
      </c>
      <c r="G420" s="3">
        <v>969.83</v>
      </c>
      <c r="H420" s="4">
        <v>0.02</v>
      </c>
      <c r="I420" t="s">
        <v>3957</v>
      </c>
      <c r="J420" s="3">
        <v>2851.3002000000001</v>
      </c>
      <c r="K420" s="45">
        <f>SALES[[#This Row],[Quantity]]*SALES[[#This Row],[Unit_Price]]*SALES[[#This Row],[Discount]]</f>
        <v>58.189800000000005</v>
      </c>
      <c r="L420" s="46" t="str">
        <f>IF(SALES[Total_Amount]&gt;=1500,"High","Low")</f>
        <v>High</v>
      </c>
      <c r="M420" s="46" t="str">
        <f t="shared" si="24"/>
        <v>Premium</v>
      </c>
      <c r="N420" s="46" t="str">
        <f t="shared" si="25"/>
        <v>Low Price</v>
      </c>
      <c r="O420" s="46" t="str">
        <f t="shared" si="26"/>
        <v>October</v>
      </c>
      <c r="P420" s="46">
        <f t="shared" si="27"/>
        <v>2025</v>
      </c>
      <c r="Q420" s="47" t="str">
        <f>_xlfn.CONCAT(SALES[[#This Row],[Sales_ID]]," [",SALES[[#This Row],[Quantity]],"]")</f>
        <v>SALE-418 [3]</v>
      </c>
    </row>
    <row r="421" spans="1:17" x14ac:dyDescent="0.3">
      <c r="A421" t="s">
        <v>2155</v>
      </c>
      <c r="B421" s="2">
        <v>45824</v>
      </c>
      <c r="C421" t="s">
        <v>1965</v>
      </c>
      <c r="D421" t="s">
        <v>1567</v>
      </c>
      <c r="E421" t="s">
        <v>1399</v>
      </c>
      <c r="F421">
        <v>2</v>
      </c>
      <c r="G421" s="3">
        <v>782.11</v>
      </c>
      <c r="H421" s="4">
        <v>0.17</v>
      </c>
      <c r="I421" t="s">
        <v>3958</v>
      </c>
      <c r="J421" s="3">
        <v>1298.3026</v>
      </c>
      <c r="K421" s="45">
        <f>SALES[[#This Row],[Quantity]]*SALES[[#This Row],[Unit_Price]]*SALES[[#This Row],[Discount]]</f>
        <v>265.91740000000004</v>
      </c>
      <c r="L421" s="46" t="str">
        <f>IF(SALES[Total_Amount]&gt;=1500,"High","Low")</f>
        <v>Low</v>
      </c>
      <c r="M421" s="46" t="str">
        <f t="shared" si="24"/>
        <v>High</v>
      </c>
      <c r="N421" s="46" t="str">
        <f t="shared" si="25"/>
        <v>High Price</v>
      </c>
      <c r="O421" s="46" t="str">
        <f t="shared" si="26"/>
        <v>June</v>
      </c>
      <c r="P421" s="46">
        <f t="shared" si="27"/>
        <v>2025</v>
      </c>
      <c r="Q421" s="47" t="str">
        <f>_xlfn.CONCAT(SALES[[#This Row],[Sales_ID]]," [",SALES[[#This Row],[Quantity]],"]")</f>
        <v>SALE-419 [2]</v>
      </c>
    </row>
    <row r="422" spans="1:17" x14ac:dyDescent="0.3">
      <c r="A422" t="s">
        <v>2156</v>
      </c>
      <c r="B422" s="2">
        <v>45921</v>
      </c>
      <c r="C422" t="s">
        <v>1991</v>
      </c>
      <c r="D422" t="s">
        <v>1506</v>
      </c>
      <c r="E422" t="s">
        <v>1489</v>
      </c>
      <c r="F422">
        <v>2</v>
      </c>
      <c r="G422" s="3">
        <v>74.63</v>
      </c>
      <c r="H422" s="4">
        <v>0.01</v>
      </c>
      <c r="I422" t="s">
        <v>3958</v>
      </c>
      <c r="J422" s="3">
        <v>147.76740000000001</v>
      </c>
      <c r="K422" s="45">
        <f>SALES[[#This Row],[Quantity]]*SALES[[#This Row],[Unit_Price]]*SALES[[#This Row],[Discount]]</f>
        <v>1.4925999999999999</v>
      </c>
      <c r="L422" s="46" t="str">
        <f>IF(SALES[Total_Amount]&gt;=1500,"High","Low")</f>
        <v>Low</v>
      </c>
      <c r="M422" s="46" t="str">
        <f t="shared" si="24"/>
        <v>Normal</v>
      </c>
      <c r="N422" s="46" t="str">
        <f t="shared" si="25"/>
        <v>Low Price</v>
      </c>
      <c r="O422" s="46" t="str">
        <f t="shared" si="26"/>
        <v>September</v>
      </c>
      <c r="P422" s="46">
        <f t="shared" si="27"/>
        <v>2025</v>
      </c>
      <c r="Q422" s="47" t="str">
        <f>_xlfn.CONCAT(SALES[[#This Row],[Sales_ID]]," [",SALES[[#This Row],[Quantity]],"]")</f>
        <v>SALE-420 [2]</v>
      </c>
    </row>
    <row r="423" spans="1:17" x14ac:dyDescent="0.3">
      <c r="A423" t="s">
        <v>2157</v>
      </c>
      <c r="B423" s="2">
        <v>45909</v>
      </c>
      <c r="C423" t="s">
        <v>1623</v>
      </c>
      <c r="D423" t="s">
        <v>1638</v>
      </c>
      <c r="E423" t="s">
        <v>1426</v>
      </c>
      <c r="F423">
        <v>3</v>
      </c>
      <c r="G423" s="3">
        <v>522.78</v>
      </c>
      <c r="H423" s="4">
        <v>0.25</v>
      </c>
      <c r="I423" t="s">
        <v>3958</v>
      </c>
      <c r="J423" s="3">
        <v>1176.2550000000001</v>
      </c>
      <c r="K423" s="45">
        <f>SALES[[#This Row],[Quantity]]*SALES[[#This Row],[Unit_Price]]*SALES[[#This Row],[Discount]]</f>
        <v>392.08499999999998</v>
      </c>
      <c r="L423" s="46" t="str">
        <f>IF(SALES[Total_Amount]&gt;=1500,"High","Low")</f>
        <v>Low</v>
      </c>
      <c r="M423" s="46" t="str">
        <f t="shared" si="24"/>
        <v>High</v>
      </c>
      <c r="N423" s="46" t="str">
        <f t="shared" si="25"/>
        <v>High Price</v>
      </c>
      <c r="O423" s="46" t="str">
        <f t="shared" si="26"/>
        <v>September</v>
      </c>
      <c r="P423" s="46">
        <f t="shared" si="27"/>
        <v>2025</v>
      </c>
      <c r="Q423" s="47" t="str">
        <f>_xlfn.CONCAT(SALES[[#This Row],[Sales_ID]]," [",SALES[[#This Row],[Quantity]],"]")</f>
        <v>SALE-421 [3]</v>
      </c>
    </row>
    <row r="424" spans="1:17" x14ac:dyDescent="0.3">
      <c r="A424" t="s">
        <v>2158</v>
      </c>
      <c r="B424" s="2">
        <v>45853</v>
      </c>
      <c r="C424" t="s">
        <v>1621</v>
      </c>
      <c r="D424" t="s">
        <v>1438</v>
      </c>
      <c r="E424" t="s">
        <v>1391</v>
      </c>
      <c r="F424">
        <v>1</v>
      </c>
      <c r="G424" s="3">
        <v>206.45</v>
      </c>
      <c r="H424" s="4">
        <v>0.15</v>
      </c>
      <c r="I424" t="s">
        <v>3958</v>
      </c>
      <c r="J424" s="3">
        <v>175.48249999999999</v>
      </c>
      <c r="K424" s="45">
        <f>SALES[[#This Row],[Quantity]]*SALES[[#This Row],[Unit_Price]]*SALES[[#This Row],[Discount]]</f>
        <v>30.967499999999998</v>
      </c>
      <c r="L424" s="46" t="str">
        <f>IF(SALES[Total_Amount]&gt;=1500,"High","Low")</f>
        <v>Low</v>
      </c>
      <c r="M424" s="46" t="str">
        <f t="shared" si="24"/>
        <v>Normal</v>
      </c>
      <c r="N424" s="46" t="str">
        <f t="shared" si="25"/>
        <v>Low Price</v>
      </c>
      <c r="O424" s="46" t="str">
        <f t="shared" si="26"/>
        <v>July</v>
      </c>
      <c r="P424" s="46">
        <f t="shared" si="27"/>
        <v>2025</v>
      </c>
      <c r="Q424" s="47" t="str">
        <f>_xlfn.CONCAT(SALES[[#This Row],[Sales_ID]]," [",SALES[[#This Row],[Quantity]],"]")</f>
        <v>SALE-422 [1]</v>
      </c>
    </row>
    <row r="425" spans="1:17" x14ac:dyDescent="0.3">
      <c r="A425" t="s">
        <v>2159</v>
      </c>
      <c r="B425" s="2">
        <v>45580</v>
      </c>
      <c r="C425" t="s">
        <v>2160</v>
      </c>
      <c r="D425" t="s">
        <v>1418</v>
      </c>
      <c r="E425" t="s">
        <v>1355</v>
      </c>
      <c r="F425">
        <v>1</v>
      </c>
      <c r="G425" s="3">
        <v>815.53</v>
      </c>
      <c r="H425" s="4">
        <v>0.3</v>
      </c>
      <c r="I425" t="s">
        <v>3958</v>
      </c>
      <c r="J425" s="3">
        <v>570.87099999999998</v>
      </c>
      <c r="K425" s="45">
        <f>SALES[[#This Row],[Quantity]]*SALES[[#This Row],[Unit_Price]]*SALES[[#This Row],[Discount]]</f>
        <v>244.65899999999999</v>
      </c>
      <c r="L425" s="46" t="str">
        <f>IF(SALES[Total_Amount]&gt;=1500,"High","Low")</f>
        <v>Low</v>
      </c>
      <c r="M425" s="46" t="str">
        <f t="shared" si="24"/>
        <v>Normal</v>
      </c>
      <c r="N425" s="46" t="str">
        <f t="shared" si="25"/>
        <v>Low Price</v>
      </c>
      <c r="O425" s="46" t="str">
        <f t="shared" si="26"/>
        <v>October</v>
      </c>
      <c r="P425" s="46">
        <f t="shared" si="27"/>
        <v>2024</v>
      </c>
      <c r="Q425" s="47" t="str">
        <f>_xlfn.CONCAT(SALES[[#This Row],[Sales_ID]]," [",SALES[[#This Row],[Quantity]],"]")</f>
        <v>SALE-423 [1]</v>
      </c>
    </row>
    <row r="426" spans="1:17" x14ac:dyDescent="0.3">
      <c r="A426" t="s">
        <v>2161</v>
      </c>
      <c r="B426" s="2">
        <v>45220</v>
      </c>
      <c r="C426" t="s">
        <v>1545</v>
      </c>
      <c r="D426" t="s">
        <v>1454</v>
      </c>
      <c r="E426" t="s">
        <v>1408</v>
      </c>
      <c r="F426">
        <v>1</v>
      </c>
      <c r="G426" s="3">
        <v>823.61</v>
      </c>
      <c r="H426" s="4">
        <v>0.28000000000000003</v>
      </c>
      <c r="I426" t="s">
        <v>1131</v>
      </c>
      <c r="J426" s="3">
        <v>592.99919999999997</v>
      </c>
      <c r="K426" s="45">
        <f>SALES[[#This Row],[Quantity]]*SALES[[#This Row],[Unit_Price]]*SALES[[#This Row],[Discount]]</f>
        <v>230.61080000000001</v>
      </c>
      <c r="L426" s="46" t="str">
        <f>IF(SALES[Total_Amount]&gt;=1500,"High","Low")</f>
        <v>Low</v>
      </c>
      <c r="M426" s="46" t="str">
        <f t="shared" si="24"/>
        <v>Normal</v>
      </c>
      <c r="N426" s="46" t="str">
        <f t="shared" si="25"/>
        <v>Low Price</v>
      </c>
      <c r="O426" s="46" t="str">
        <f t="shared" si="26"/>
        <v>October</v>
      </c>
      <c r="P426" s="46">
        <f t="shared" si="27"/>
        <v>2023</v>
      </c>
      <c r="Q426" s="47" t="str">
        <f>_xlfn.CONCAT(SALES[[#This Row],[Sales_ID]]," [",SALES[[#This Row],[Quantity]],"]")</f>
        <v>SALE-424 [1]</v>
      </c>
    </row>
    <row r="427" spans="1:17" x14ac:dyDescent="0.3">
      <c r="A427" t="s">
        <v>2162</v>
      </c>
      <c r="B427" s="2">
        <v>45807</v>
      </c>
      <c r="C427" t="s">
        <v>1770</v>
      </c>
      <c r="D427" t="s">
        <v>1679</v>
      </c>
      <c r="E427" t="s">
        <v>1395</v>
      </c>
      <c r="F427">
        <v>2</v>
      </c>
      <c r="G427" s="3">
        <v>209.96</v>
      </c>
      <c r="H427" s="4">
        <v>0</v>
      </c>
      <c r="I427" t="s">
        <v>3957</v>
      </c>
      <c r="J427" s="3">
        <v>419.92</v>
      </c>
      <c r="K427" s="45">
        <f>SALES[[#This Row],[Quantity]]*SALES[[#This Row],[Unit_Price]]*SALES[[#This Row],[Discount]]</f>
        <v>0</v>
      </c>
      <c r="L427" s="46" t="str">
        <f>IF(SALES[Total_Amount]&gt;=1500,"High","Low")</f>
        <v>Low</v>
      </c>
      <c r="M427" s="46" t="str">
        <f t="shared" si="24"/>
        <v>Normal</v>
      </c>
      <c r="N427" s="46" t="str">
        <f t="shared" si="25"/>
        <v>Low Price</v>
      </c>
      <c r="O427" s="46" t="str">
        <f t="shared" si="26"/>
        <v>May</v>
      </c>
      <c r="P427" s="46">
        <f t="shared" si="27"/>
        <v>2025</v>
      </c>
      <c r="Q427" s="47" t="str">
        <f>_xlfn.CONCAT(SALES[[#This Row],[Sales_ID]]," [",SALES[[#This Row],[Quantity]],"]")</f>
        <v>SALE-425 [2]</v>
      </c>
    </row>
    <row r="428" spans="1:17" x14ac:dyDescent="0.3">
      <c r="A428" t="s">
        <v>2163</v>
      </c>
      <c r="B428" s="2">
        <v>45462</v>
      </c>
      <c r="C428" t="s">
        <v>1752</v>
      </c>
      <c r="D428" t="s">
        <v>1913</v>
      </c>
      <c r="E428" t="s">
        <v>1388</v>
      </c>
      <c r="F428">
        <v>4</v>
      </c>
      <c r="G428" s="3">
        <v>897.93</v>
      </c>
      <c r="H428" s="4">
        <v>0.05</v>
      </c>
      <c r="I428" t="s">
        <v>1131</v>
      </c>
      <c r="J428" s="3">
        <v>3412.134</v>
      </c>
      <c r="K428" s="45">
        <f>SALES[[#This Row],[Quantity]]*SALES[[#This Row],[Unit_Price]]*SALES[[#This Row],[Discount]]</f>
        <v>179.58600000000001</v>
      </c>
      <c r="L428" s="46" t="str">
        <f>IF(SALES[Total_Amount]&gt;=1500,"High","Low")</f>
        <v>High</v>
      </c>
      <c r="M428" s="46" t="str">
        <f t="shared" si="24"/>
        <v>Premium</v>
      </c>
      <c r="N428" s="46" t="str">
        <f t="shared" si="25"/>
        <v>Low Price</v>
      </c>
      <c r="O428" s="46" t="str">
        <f t="shared" si="26"/>
        <v>June</v>
      </c>
      <c r="P428" s="46">
        <f t="shared" si="27"/>
        <v>2024</v>
      </c>
      <c r="Q428" s="47" t="str">
        <f>_xlfn.CONCAT(SALES[[#This Row],[Sales_ID]]," [",SALES[[#This Row],[Quantity]],"]")</f>
        <v>SALE-426 [4]</v>
      </c>
    </row>
    <row r="429" spans="1:17" x14ac:dyDescent="0.3">
      <c r="A429" t="s">
        <v>2164</v>
      </c>
      <c r="B429" s="2">
        <v>45646</v>
      </c>
      <c r="C429" t="s">
        <v>2165</v>
      </c>
      <c r="D429" t="s">
        <v>1780</v>
      </c>
      <c r="E429" t="s">
        <v>1373</v>
      </c>
      <c r="F429">
        <v>4</v>
      </c>
      <c r="G429" s="3">
        <v>925.95</v>
      </c>
      <c r="H429" s="4">
        <v>0.16</v>
      </c>
      <c r="I429" t="s">
        <v>1131</v>
      </c>
      <c r="J429" s="3">
        <v>3111.192</v>
      </c>
      <c r="K429" s="45">
        <f>SALES[[#This Row],[Quantity]]*SALES[[#This Row],[Unit_Price]]*SALES[[#This Row],[Discount]]</f>
        <v>592.60800000000006</v>
      </c>
      <c r="L429" s="46" t="str">
        <f>IF(SALES[Total_Amount]&gt;=1500,"High","Low")</f>
        <v>High</v>
      </c>
      <c r="M429" s="46" t="str">
        <f t="shared" si="24"/>
        <v>Premium</v>
      </c>
      <c r="N429" s="46" t="str">
        <f t="shared" si="25"/>
        <v>High Price</v>
      </c>
      <c r="O429" s="46" t="str">
        <f t="shared" si="26"/>
        <v>December</v>
      </c>
      <c r="P429" s="46">
        <f t="shared" si="27"/>
        <v>2024</v>
      </c>
      <c r="Q429" s="47" t="str">
        <f>_xlfn.CONCAT(SALES[[#This Row],[Sales_ID]]," [",SALES[[#This Row],[Quantity]],"]")</f>
        <v>SALE-427 [4]</v>
      </c>
    </row>
    <row r="430" spans="1:17" x14ac:dyDescent="0.3">
      <c r="A430" t="s">
        <v>2166</v>
      </c>
      <c r="B430" s="2">
        <v>45520</v>
      </c>
      <c r="C430" t="s">
        <v>1478</v>
      </c>
      <c r="D430" t="s">
        <v>1670</v>
      </c>
      <c r="E430" t="s">
        <v>1426</v>
      </c>
      <c r="F430">
        <v>2</v>
      </c>
      <c r="G430" s="3">
        <v>573.09</v>
      </c>
      <c r="H430" s="4">
        <v>0.03</v>
      </c>
      <c r="I430" t="s">
        <v>1131</v>
      </c>
      <c r="J430" s="3">
        <v>1111.7945999999999</v>
      </c>
      <c r="K430" s="45">
        <f>SALES[[#This Row],[Quantity]]*SALES[[#This Row],[Unit_Price]]*SALES[[#This Row],[Discount]]</f>
        <v>34.385400000000004</v>
      </c>
      <c r="L430" s="46" t="str">
        <f>IF(SALES[Total_Amount]&gt;=1500,"High","Low")</f>
        <v>Low</v>
      </c>
      <c r="M430" s="46" t="str">
        <f t="shared" si="24"/>
        <v>High</v>
      </c>
      <c r="N430" s="46" t="str">
        <f t="shared" si="25"/>
        <v>Low Price</v>
      </c>
      <c r="O430" s="46" t="str">
        <f t="shared" si="26"/>
        <v>August</v>
      </c>
      <c r="P430" s="46">
        <f t="shared" si="27"/>
        <v>2024</v>
      </c>
      <c r="Q430" s="47" t="str">
        <f>_xlfn.CONCAT(SALES[[#This Row],[Sales_ID]]," [",SALES[[#This Row],[Quantity]],"]")</f>
        <v>SALE-428 [2]</v>
      </c>
    </row>
    <row r="431" spans="1:17" x14ac:dyDescent="0.3">
      <c r="A431" t="s">
        <v>2167</v>
      </c>
      <c r="B431" s="2">
        <v>45731</v>
      </c>
      <c r="C431" t="s">
        <v>1581</v>
      </c>
      <c r="D431" t="s">
        <v>1797</v>
      </c>
      <c r="E431" t="s">
        <v>1363</v>
      </c>
      <c r="F431">
        <v>4</v>
      </c>
      <c r="G431" s="3">
        <v>149.83000000000001</v>
      </c>
      <c r="H431" s="4">
        <v>0.02</v>
      </c>
      <c r="I431" t="s">
        <v>3957</v>
      </c>
      <c r="J431" s="3">
        <v>587.33360000000005</v>
      </c>
      <c r="K431" s="45">
        <f>SALES[[#This Row],[Quantity]]*SALES[[#This Row],[Unit_Price]]*SALES[[#This Row],[Discount]]</f>
        <v>11.986400000000001</v>
      </c>
      <c r="L431" s="46" t="str">
        <f>IF(SALES[Total_Amount]&gt;=1500,"High","Low")</f>
        <v>Low</v>
      </c>
      <c r="M431" s="46" t="str">
        <f t="shared" si="24"/>
        <v>Normal</v>
      </c>
      <c r="N431" s="46" t="str">
        <f t="shared" si="25"/>
        <v>Low Price</v>
      </c>
      <c r="O431" s="46" t="str">
        <f t="shared" si="26"/>
        <v>March</v>
      </c>
      <c r="P431" s="46">
        <f t="shared" si="27"/>
        <v>2025</v>
      </c>
      <c r="Q431" s="47" t="str">
        <f>_xlfn.CONCAT(SALES[[#This Row],[Sales_ID]]," [",SALES[[#This Row],[Quantity]],"]")</f>
        <v>SALE-429 [4]</v>
      </c>
    </row>
    <row r="432" spans="1:17" x14ac:dyDescent="0.3">
      <c r="A432" t="s">
        <v>2168</v>
      </c>
      <c r="B432" s="2">
        <v>45445</v>
      </c>
      <c r="C432" t="s">
        <v>2169</v>
      </c>
      <c r="D432" t="s">
        <v>1670</v>
      </c>
      <c r="E432" t="s">
        <v>1377</v>
      </c>
      <c r="F432">
        <v>3</v>
      </c>
      <c r="G432" s="3">
        <v>287.70999999999998</v>
      </c>
      <c r="H432" s="4">
        <v>0.03</v>
      </c>
      <c r="I432" t="s">
        <v>1131</v>
      </c>
      <c r="J432" s="3">
        <v>837.23609999999985</v>
      </c>
      <c r="K432" s="45">
        <f>SALES[[#This Row],[Quantity]]*SALES[[#This Row],[Unit_Price]]*SALES[[#This Row],[Discount]]</f>
        <v>25.893899999999995</v>
      </c>
      <c r="L432" s="46" t="str">
        <f>IF(SALES[Total_Amount]&gt;=1500,"High","Low")</f>
        <v>Low</v>
      </c>
      <c r="M432" s="46" t="str">
        <f t="shared" si="24"/>
        <v>Normal</v>
      </c>
      <c r="N432" s="46" t="str">
        <f t="shared" si="25"/>
        <v>Low Price</v>
      </c>
      <c r="O432" s="46" t="str">
        <f t="shared" si="26"/>
        <v>June</v>
      </c>
      <c r="P432" s="46">
        <f t="shared" si="27"/>
        <v>2024</v>
      </c>
      <c r="Q432" s="47" t="str">
        <f>_xlfn.CONCAT(SALES[[#This Row],[Sales_ID]]," [",SALES[[#This Row],[Quantity]],"]")</f>
        <v>SALE-430 [3]</v>
      </c>
    </row>
    <row r="433" spans="1:17" x14ac:dyDescent="0.3">
      <c r="A433" t="s">
        <v>2170</v>
      </c>
      <c r="B433" s="2">
        <v>45860</v>
      </c>
      <c r="C433" t="s">
        <v>1404</v>
      </c>
      <c r="D433" t="s">
        <v>1425</v>
      </c>
      <c r="E433" t="s">
        <v>1426</v>
      </c>
      <c r="F433">
        <v>2</v>
      </c>
      <c r="G433" s="3">
        <v>849.8</v>
      </c>
      <c r="H433" s="4">
        <v>0.06</v>
      </c>
      <c r="I433" t="s">
        <v>1131</v>
      </c>
      <c r="J433" s="3">
        <v>1597.624</v>
      </c>
      <c r="K433" s="45">
        <f>SALES[[#This Row],[Quantity]]*SALES[[#This Row],[Unit_Price]]*SALES[[#This Row],[Discount]]</f>
        <v>101.97599999999998</v>
      </c>
      <c r="L433" s="46" t="str">
        <f>IF(SALES[Total_Amount]&gt;=1500,"High","Low")</f>
        <v>High</v>
      </c>
      <c r="M433" s="46" t="str">
        <f t="shared" si="24"/>
        <v>High</v>
      </c>
      <c r="N433" s="46" t="str">
        <f t="shared" si="25"/>
        <v>Low Price</v>
      </c>
      <c r="O433" s="46" t="str">
        <f t="shared" si="26"/>
        <v>July</v>
      </c>
      <c r="P433" s="46">
        <f t="shared" si="27"/>
        <v>2025</v>
      </c>
      <c r="Q433" s="47" t="str">
        <f>_xlfn.CONCAT(SALES[[#This Row],[Sales_ID]]," [",SALES[[#This Row],[Quantity]],"]")</f>
        <v>SALE-431 [2]</v>
      </c>
    </row>
    <row r="434" spans="1:17" x14ac:dyDescent="0.3">
      <c r="A434" t="s">
        <v>2171</v>
      </c>
      <c r="B434" s="2">
        <v>45725</v>
      </c>
      <c r="C434" t="s">
        <v>1361</v>
      </c>
      <c r="D434" t="s">
        <v>1892</v>
      </c>
      <c r="E434" t="s">
        <v>1340</v>
      </c>
      <c r="F434">
        <v>3</v>
      </c>
      <c r="G434" s="3">
        <v>482.58</v>
      </c>
      <c r="H434" s="4">
        <v>0.28000000000000003</v>
      </c>
      <c r="I434" t="s">
        <v>3958</v>
      </c>
      <c r="J434" s="3">
        <v>1042.3728000000001</v>
      </c>
      <c r="K434" s="45">
        <f>SALES[[#This Row],[Quantity]]*SALES[[#This Row],[Unit_Price]]*SALES[[#This Row],[Discount]]</f>
        <v>405.36720000000003</v>
      </c>
      <c r="L434" s="46" t="str">
        <f>IF(SALES[Total_Amount]&gt;=1500,"High","Low")</f>
        <v>Low</v>
      </c>
      <c r="M434" s="46" t="str">
        <f t="shared" si="24"/>
        <v>High</v>
      </c>
      <c r="N434" s="46" t="str">
        <f t="shared" si="25"/>
        <v>High Price</v>
      </c>
      <c r="O434" s="46" t="str">
        <f t="shared" si="26"/>
        <v>March</v>
      </c>
      <c r="P434" s="46">
        <f t="shared" si="27"/>
        <v>2025</v>
      </c>
      <c r="Q434" s="47" t="str">
        <f>_xlfn.CONCAT(SALES[[#This Row],[Sales_ID]]," [",SALES[[#This Row],[Quantity]],"]")</f>
        <v>SALE-432 [3]</v>
      </c>
    </row>
    <row r="435" spans="1:17" x14ac:dyDescent="0.3">
      <c r="A435" t="s">
        <v>2172</v>
      </c>
      <c r="B435" s="2">
        <v>45699</v>
      </c>
      <c r="C435" t="s">
        <v>2173</v>
      </c>
      <c r="D435" t="s">
        <v>1354</v>
      </c>
      <c r="E435" t="s">
        <v>1439</v>
      </c>
      <c r="F435">
        <v>2</v>
      </c>
      <c r="G435" s="3">
        <v>64.7</v>
      </c>
      <c r="H435" s="4">
        <v>0</v>
      </c>
      <c r="I435" t="s">
        <v>3957</v>
      </c>
      <c r="J435" s="3">
        <v>129.4</v>
      </c>
      <c r="K435" s="45">
        <f>SALES[[#This Row],[Quantity]]*SALES[[#This Row],[Unit_Price]]*SALES[[#This Row],[Discount]]</f>
        <v>0</v>
      </c>
      <c r="L435" s="46" t="str">
        <f>IF(SALES[Total_Amount]&gt;=1500,"High","Low")</f>
        <v>Low</v>
      </c>
      <c r="M435" s="46" t="str">
        <f t="shared" si="24"/>
        <v>Normal</v>
      </c>
      <c r="N435" s="46" t="str">
        <f t="shared" si="25"/>
        <v>Low Price</v>
      </c>
      <c r="O435" s="46" t="str">
        <f t="shared" si="26"/>
        <v>February</v>
      </c>
      <c r="P435" s="46">
        <f t="shared" si="27"/>
        <v>2025</v>
      </c>
      <c r="Q435" s="47" t="str">
        <f>_xlfn.CONCAT(SALES[[#This Row],[Sales_ID]]," [",SALES[[#This Row],[Quantity]],"]")</f>
        <v>SALE-433 [2]</v>
      </c>
    </row>
    <row r="436" spans="1:17" x14ac:dyDescent="0.3">
      <c r="A436" t="s">
        <v>2174</v>
      </c>
      <c r="B436" s="2">
        <v>45266</v>
      </c>
      <c r="C436" t="s">
        <v>1437</v>
      </c>
      <c r="D436" t="s">
        <v>1429</v>
      </c>
      <c r="E436" t="s">
        <v>1355</v>
      </c>
      <c r="F436">
        <v>3</v>
      </c>
      <c r="G436" s="3">
        <v>589.83000000000004</v>
      </c>
      <c r="H436" s="4">
        <v>0.26</v>
      </c>
      <c r="I436" t="s">
        <v>3957</v>
      </c>
      <c r="J436" s="3">
        <v>1309.4226000000001</v>
      </c>
      <c r="K436" s="45">
        <f>SALES[[#This Row],[Quantity]]*SALES[[#This Row],[Unit_Price]]*SALES[[#This Row],[Discount]]</f>
        <v>460.06740000000008</v>
      </c>
      <c r="L436" s="46" t="str">
        <f>IF(SALES[Total_Amount]&gt;=1500,"High","Low")</f>
        <v>Low</v>
      </c>
      <c r="M436" s="46" t="str">
        <f t="shared" si="24"/>
        <v>High</v>
      </c>
      <c r="N436" s="46" t="str">
        <f t="shared" si="25"/>
        <v>High Price</v>
      </c>
      <c r="O436" s="46" t="str">
        <f t="shared" si="26"/>
        <v>December</v>
      </c>
      <c r="P436" s="46">
        <f t="shared" si="27"/>
        <v>2023</v>
      </c>
      <c r="Q436" s="47" t="str">
        <f>_xlfn.CONCAT(SALES[[#This Row],[Sales_ID]]," [",SALES[[#This Row],[Quantity]],"]")</f>
        <v>SALE-434 [3]</v>
      </c>
    </row>
    <row r="437" spans="1:17" x14ac:dyDescent="0.3">
      <c r="A437" t="s">
        <v>2175</v>
      </c>
      <c r="B437" s="2">
        <v>45889</v>
      </c>
      <c r="C437" t="s">
        <v>2176</v>
      </c>
      <c r="D437" t="s">
        <v>1600</v>
      </c>
      <c r="E437" t="s">
        <v>1395</v>
      </c>
      <c r="F437">
        <v>4</v>
      </c>
      <c r="G437" s="3">
        <v>758.49</v>
      </c>
      <c r="H437" s="4">
        <v>0.16</v>
      </c>
      <c r="I437" t="s">
        <v>1131</v>
      </c>
      <c r="J437" s="3">
        <v>2548.5264000000002</v>
      </c>
      <c r="K437" s="45">
        <f>SALES[[#This Row],[Quantity]]*SALES[[#This Row],[Unit_Price]]*SALES[[#This Row],[Discount]]</f>
        <v>485.43360000000001</v>
      </c>
      <c r="L437" s="46" t="str">
        <f>IF(SALES[Total_Amount]&gt;=1500,"High","Low")</f>
        <v>High</v>
      </c>
      <c r="M437" s="46" t="str">
        <f t="shared" si="24"/>
        <v>Premium</v>
      </c>
      <c r="N437" s="46" t="str">
        <f t="shared" si="25"/>
        <v>High Price</v>
      </c>
      <c r="O437" s="46" t="str">
        <f t="shared" si="26"/>
        <v>August</v>
      </c>
      <c r="P437" s="46">
        <f t="shared" si="27"/>
        <v>2025</v>
      </c>
      <c r="Q437" s="47" t="str">
        <f>_xlfn.CONCAT(SALES[[#This Row],[Sales_ID]]," [",SALES[[#This Row],[Quantity]],"]")</f>
        <v>SALE-435 [4]</v>
      </c>
    </row>
    <row r="438" spans="1:17" x14ac:dyDescent="0.3">
      <c r="A438" t="s">
        <v>2177</v>
      </c>
      <c r="B438" s="2">
        <v>45555</v>
      </c>
      <c r="C438" t="s">
        <v>2178</v>
      </c>
      <c r="D438" t="s">
        <v>1929</v>
      </c>
      <c r="E438" t="s">
        <v>1446</v>
      </c>
      <c r="F438">
        <v>4</v>
      </c>
      <c r="G438" s="3">
        <v>747.56</v>
      </c>
      <c r="H438" s="4">
        <v>0.09</v>
      </c>
      <c r="I438" t="s">
        <v>1131</v>
      </c>
      <c r="J438" s="3">
        <v>2721.1183999999998</v>
      </c>
      <c r="K438" s="45">
        <f>SALES[[#This Row],[Quantity]]*SALES[[#This Row],[Unit_Price]]*SALES[[#This Row],[Discount]]</f>
        <v>269.12159999999994</v>
      </c>
      <c r="L438" s="46" t="str">
        <f>IF(SALES[Total_Amount]&gt;=1500,"High","Low")</f>
        <v>High</v>
      </c>
      <c r="M438" s="46" t="str">
        <f t="shared" si="24"/>
        <v>Premium</v>
      </c>
      <c r="N438" s="46" t="str">
        <f t="shared" si="25"/>
        <v>Low Price</v>
      </c>
      <c r="O438" s="46" t="str">
        <f t="shared" si="26"/>
        <v>September</v>
      </c>
      <c r="P438" s="46">
        <f t="shared" si="27"/>
        <v>2024</v>
      </c>
      <c r="Q438" s="47" t="str">
        <f>_xlfn.CONCAT(SALES[[#This Row],[Sales_ID]]," [",SALES[[#This Row],[Quantity]],"]")</f>
        <v>SALE-436 [4]</v>
      </c>
    </row>
    <row r="439" spans="1:17" x14ac:dyDescent="0.3">
      <c r="A439" t="s">
        <v>2179</v>
      </c>
      <c r="B439" s="2">
        <v>45813</v>
      </c>
      <c r="C439" t="s">
        <v>1563</v>
      </c>
      <c r="D439" t="s">
        <v>1506</v>
      </c>
      <c r="E439" t="s">
        <v>1344</v>
      </c>
      <c r="F439">
        <v>3</v>
      </c>
      <c r="G439" s="3">
        <v>551.22</v>
      </c>
      <c r="H439" s="4">
        <v>0.12</v>
      </c>
      <c r="I439" t="s">
        <v>3958</v>
      </c>
      <c r="J439" s="3">
        <v>1455.2208000000001</v>
      </c>
      <c r="K439" s="45">
        <f>SALES[[#This Row],[Quantity]]*SALES[[#This Row],[Unit_Price]]*SALES[[#This Row],[Discount]]</f>
        <v>198.4392</v>
      </c>
      <c r="L439" s="46" t="str">
        <f>IF(SALES[Total_Amount]&gt;=1500,"High","Low")</f>
        <v>Low</v>
      </c>
      <c r="M439" s="46" t="str">
        <f t="shared" si="24"/>
        <v>High</v>
      </c>
      <c r="N439" s="46" t="str">
        <f t="shared" si="25"/>
        <v>Low Price</v>
      </c>
      <c r="O439" s="46" t="str">
        <f t="shared" si="26"/>
        <v>June</v>
      </c>
      <c r="P439" s="46">
        <f t="shared" si="27"/>
        <v>2025</v>
      </c>
      <c r="Q439" s="47" t="str">
        <f>_xlfn.CONCAT(SALES[[#This Row],[Sales_ID]]," [",SALES[[#This Row],[Quantity]],"]")</f>
        <v>SALE-437 [3]</v>
      </c>
    </row>
    <row r="440" spans="1:17" x14ac:dyDescent="0.3">
      <c r="A440" t="s">
        <v>2180</v>
      </c>
      <c r="B440" s="2">
        <v>45811</v>
      </c>
      <c r="C440" t="s">
        <v>2181</v>
      </c>
      <c r="D440" t="s">
        <v>1418</v>
      </c>
      <c r="E440" t="s">
        <v>1377</v>
      </c>
      <c r="F440">
        <v>2</v>
      </c>
      <c r="G440" s="3">
        <v>527.05999999999995</v>
      </c>
      <c r="H440" s="4">
        <v>0.17</v>
      </c>
      <c r="I440" t="s">
        <v>3958</v>
      </c>
      <c r="J440" s="3">
        <v>874.91959999999983</v>
      </c>
      <c r="K440" s="45">
        <f>SALES[[#This Row],[Quantity]]*SALES[[#This Row],[Unit_Price]]*SALES[[#This Row],[Discount]]</f>
        <v>179.2004</v>
      </c>
      <c r="L440" s="46" t="str">
        <f>IF(SALES[Total_Amount]&gt;=1500,"High","Low")</f>
        <v>Low</v>
      </c>
      <c r="M440" s="46" t="str">
        <f t="shared" si="24"/>
        <v>Normal</v>
      </c>
      <c r="N440" s="46" t="str">
        <f t="shared" si="25"/>
        <v>Low Price</v>
      </c>
      <c r="O440" s="46" t="str">
        <f t="shared" si="26"/>
        <v>June</v>
      </c>
      <c r="P440" s="46">
        <f t="shared" si="27"/>
        <v>2025</v>
      </c>
      <c r="Q440" s="47" t="str">
        <f>_xlfn.CONCAT(SALES[[#This Row],[Sales_ID]]," [",SALES[[#This Row],[Quantity]],"]")</f>
        <v>SALE-438 [2]</v>
      </c>
    </row>
    <row r="441" spans="1:17" x14ac:dyDescent="0.3">
      <c r="A441" t="s">
        <v>2182</v>
      </c>
      <c r="B441" s="2">
        <v>45670</v>
      </c>
      <c r="C441" t="s">
        <v>2183</v>
      </c>
      <c r="D441" t="s">
        <v>1812</v>
      </c>
      <c r="E441" t="s">
        <v>1355</v>
      </c>
      <c r="F441">
        <v>4</v>
      </c>
      <c r="G441" s="3">
        <v>875.41</v>
      </c>
      <c r="H441" s="4">
        <v>0.27</v>
      </c>
      <c r="I441" t="s">
        <v>3957</v>
      </c>
      <c r="J441" s="3">
        <v>2556.1972000000001</v>
      </c>
      <c r="K441" s="45">
        <f>SALES[[#This Row],[Quantity]]*SALES[[#This Row],[Unit_Price]]*SALES[[#This Row],[Discount]]</f>
        <v>945.44280000000003</v>
      </c>
      <c r="L441" s="46" t="str">
        <f>IF(SALES[Total_Amount]&gt;=1500,"High","Low")</f>
        <v>High</v>
      </c>
      <c r="M441" s="46" t="str">
        <f t="shared" si="24"/>
        <v>Premium</v>
      </c>
      <c r="N441" s="46" t="str">
        <f t="shared" si="25"/>
        <v>High Price</v>
      </c>
      <c r="O441" s="46" t="str">
        <f t="shared" si="26"/>
        <v>January</v>
      </c>
      <c r="P441" s="46">
        <f t="shared" si="27"/>
        <v>2025</v>
      </c>
      <c r="Q441" s="47" t="str">
        <f>_xlfn.CONCAT(SALES[[#This Row],[Sales_ID]]," [",SALES[[#This Row],[Quantity]],"]")</f>
        <v>SALE-439 [4]</v>
      </c>
    </row>
    <row r="442" spans="1:17" x14ac:dyDescent="0.3">
      <c r="A442" t="s">
        <v>2184</v>
      </c>
      <c r="B442" s="2">
        <v>45736</v>
      </c>
      <c r="C442" t="s">
        <v>1554</v>
      </c>
      <c r="D442" t="s">
        <v>1638</v>
      </c>
      <c r="E442" t="s">
        <v>1373</v>
      </c>
      <c r="F442">
        <v>2</v>
      </c>
      <c r="G442" s="3">
        <v>226.43</v>
      </c>
      <c r="H442" s="4">
        <v>0.03</v>
      </c>
      <c r="I442" t="s">
        <v>3957</v>
      </c>
      <c r="J442" s="3">
        <v>439.27420000000001</v>
      </c>
      <c r="K442" s="45">
        <f>SALES[[#This Row],[Quantity]]*SALES[[#This Row],[Unit_Price]]*SALES[[#This Row],[Discount]]</f>
        <v>13.585800000000001</v>
      </c>
      <c r="L442" s="46" t="str">
        <f>IF(SALES[Total_Amount]&gt;=1500,"High","Low")</f>
        <v>Low</v>
      </c>
      <c r="M442" s="46" t="str">
        <f t="shared" si="24"/>
        <v>Normal</v>
      </c>
      <c r="N442" s="46" t="str">
        <f t="shared" si="25"/>
        <v>Low Price</v>
      </c>
      <c r="O442" s="46" t="str">
        <f t="shared" si="26"/>
        <v>March</v>
      </c>
      <c r="P442" s="46">
        <f t="shared" si="27"/>
        <v>2025</v>
      </c>
      <c r="Q442" s="47" t="str">
        <f>_xlfn.CONCAT(SALES[[#This Row],[Sales_ID]]," [",SALES[[#This Row],[Quantity]],"]")</f>
        <v>SALE-440 [2]</v>
      </c>
    </row>
    <row r="443" spans="1:17" x14ac:dyDescent="0.3">
      <c r="A443" t="s">
        <v>2185</v>
      </c>
      <c r="B443" s="2">
        <v>45480</v>
      </c>
      <c r="C443" t="s">
        <v>1550</v>
      </c>
      <c r="D443" t="s">
        <v>1454</v>
      </c>
      <c r="E443" t="s">
        <v>1355</v>
      </c>
      <c r="F443">
        <v>2</v>
      </c>
      <c r="G443" s="3">
        <v>285.39</v>
      </c>
      <c r="H443" s="4">
        <v>0.1</v>
      </c>
      <c r="I443" t="s">
        <v>3957</v>
      </c>
      <c r="J443" s="3">
        <v>513.702</v>
      </c>
      <c r="K443" s="45">
        <f>SALES[[#This Row],[Quantity]]*SALES[[#This Row],[Unit_Price]]*SALES[[#This Row],[Discount]]</f>
        <v>57.078000000000003</v>
      </c>
      <c r="L443" s="46" t="str">
        <f>IF(SALES[Total_Amount]&gt;=1500,"High","Low")</f>
        <v>Low</v>
      </c>
      <c r="M443" s="46" t="str">
        <f t="shared" si="24"/>
        <v>Normal</v>
      </c>
      <c r="N443" s="46" t="str">
        <f t="shared" si="25"/>
        <v>Low Price</v>
      </c>
      <c r="O443" s="46" t="str">
        <f t="shared" si="26"/>
        <v>July</v>
      </c>
      <c r="P443" s="46">
        <f t="shared" si="27"/>
        <v>2024</v>
      </c>
      <c r="Q443" s="47" t="str">
        <f>_xlfn.CONCAT(SALES[[#This Row],[Sales_ID]]," [",SALES[[#This Row],[Quantity]],"]")</f>
        <v>SALE-441 [2]</v>
      </c>
    </row>
    <row r="444" spans="1:17" x14ac:dyDescent="0.3">
      <c r="A444" t="s">
        <v>2186</v>
      </c>
      <c r="B444" s="2">
        <v>45929</v>
      </c>
      <c r="C444" t="s">
        <v>1791</v>
      </c>
      <c r="D444" t="s">
        <v>1717</v>
      </c>
      <c r="E444" t="s">
        <v>1391</v>
      </c>
      <c r="F444">
        <v>2</v>
      </c>
      <c r="G444" s="3">
        <v>298.01</v>
      </c>
      <c r="H444" s="4">
        <v>0.05</v>
      </c>
      <c r="I444" t="s">
        <v>3957</v>
      </c>
      <c r="J444" s="3">
        <v>566.21899999999994</v>
      </c>
      <c r="K444" s="45">
        <f>SALES[[#This Row],[Quantity]]*SALES[[#This Row],[Unit_Price]]*SALES[[#This Row],[Discount]]</f>
        <v>29.801000000000002</v>
      </c>
      <c r="L444" s="46" t="str">
        <f>IF(SALES[Total_Amount]&gt;=1500,"High","Low")</f>
        <v>Low</v>
      </c>
      <c r="M444" s="46" t="str">
        <f t="shared" si="24"/>
        <v>Normal</v>
      </c>
      <c r="N444" s="46" t="str">
        <f t="shared" si="25"/>
        <v>Low Price</v>
      </c>
      <c r="O444" s="46" t="str">
        <f t="shared" si="26"/>
        <v>September</v>
      </c>
      <c r="P444" s="46">
        <f t="shared" si="27"/>
        <v>2025</v>
      </c>
      <c r="Q444" s="47" t="str">
        <f>_xlfn.CONCAT(SALES[[#This Row],[Sales_ID]]," [",SALES[[#This Row],[Quantity]],"]")</f>
        <v>SALE-442 [2]</v>
      </c>
    </row>
    <row r="445" spans="1:17" x14ac:dyDescent="0.3">
      <c r="A445" t="s">
        <v>2187</v>
      </c>
      <c r="B445" s="2">
        <v>45626</v>
      </c>
      <c r="C445" t="s">
        <v>2181</v>
      </c>
      <c r="D445" t="s">
        <v>1506</v>
      </c>
      <c r="E445" t="s">
        <v>1363</v>
      </c>
      <c r="F445">
        <v>4</v>
      </c>
      <c r="G445" s="3">
        <v>753.49</v>
      </c>
      <c r="H445" s="4">
        <v>0.26</v>
      </c>
      <c r="I445" t="s">
        <v>1131</v>
      </c>
      <c r="J445" s="3">
        <v>2230.3303999999998</v>
      </c>
      <c r="K445" s="45">
        <f>SALES[[#This Row],[Quantity]]*SALES[[#This Row],[Unit_Price]]*SALES[[#This Row],[Discount]]</f>
        <v>783.62959999999998</v>
      </c>
      <c r="L445" s="46" t="str">
        <f>IF(SALES[Total_Amount]&gt;=1500,"High","Low")</f>
        <v>High</v>
      </c>
      <c r="M445" s="46" t="str">
        <f t="shared" si="24"/>
        <v>Premium</v>
      </c>
      <c r="N445" s="46" t="str">
        <f t="shared" si="25"/>
        <v>High Price</v>
      </c>
      <c r="O445" s="46" t="str">
        <f t="shared" si="26"/>
        <v>November</v>
      </c>
      <c r="P445" s="46">
        <f t="shared" si="27"/>
        <v>2024</v>
      </c>
      <c r="Q445" s="47" t="str">
        <f>_xlfn.CONCAT(SALES[[#This Row],[Sales_ID]]," [",SALES[[#This Row],[Quantity]],"]")</f>
        <v>SALE-443 [4]</v>
      </c>
    </row>
    <row r="446" spans="1:17" x14ac:dyDescent="0.3">
      <c r="A446" t="s">
        <v>2188</v>
      </c>
      <c r="B446" s="2">
        <v>45460</v>
      </c>
      <c r="C446" t="s">
        <v>2189</v>
      </c>
      <c r="D446" t="s">
        <v>1485</v>
      </c>
      <c r="E446" t="s">
        <v>1446</v>
      </c>
      <c r="F446">
        <v>2</v>
      </c>
      <c r="G446" s="3">
        <v>130.38999999999999</v>
      </c>
      <c r="H446" s="4">
        <v>0.17</v>
      </c>
      <c r="I446" t="s">
        <v>3958</v>
      </c>
      <c r="J446" s="3">
        <v>216.44739999999999</v>
      </c>
      <c r="K446" s="45">
        <f>SALES[[#This Row],[Quantity]]*SALES[[#This Row],[Unit_Price]]*SALES[[#This Row],[Discount]]</f>
        <v>44.332599999999999</v>
      </c>
      <c r="L446" s="46" t="str">
        <f>IF(SALES[Total_Amount]&gt;=1500,"High","Low")</f>
        <v>Low</v>
      </c>
      <c r="M446" s="46" t="str">
        <f t="shared" si="24"/>
        <v>Normal</v>
      </c>
      <c r="N446" s="46" t="str">
        <f t="shared" si="25"/>
        <v>Low Price</v>
      </c>
      <c r="O446" s="46" t="str">
        <f t="shared" si="26"/>
        <v>June</v>
      </c>
      <c r="P446" s="46">
        <f t="shared" si="27"/>
        <v>2024</v>
      </c>
      <c r="Q446" s="47" t="str">
        <f>_xlfn.CONCAT(SALES[[#This Row],[Sales_ID]]," [",SALES[[#This Row],[Quantity]],"]")</f>
        <v>SALE-444 [2]</v>
      </c>
    </row>
    <row r="447" spans="1:17" x14ac:dyDescent="0.3">
      <c r="A447" t="s">
        <v>2190</v>
      </c>
      <c r="B447" s="2">
        <v>45709</v>
      </c>
      <c r="C447" t="s">
        <v>2191</v>
      </c>
      <c r="D447" t="s">
        <v>1624</v>
      </c>
      <c r="E447" t="s">
        <v>1395</v>
      </c>
      <c r="F447">
        <v>4</v>
      </c>
      <c r="G447" s="3">
        <v>164.02</v>
      </c>
      <c r="H447" s="4">
        <v>0.01</v>
      </c>
      <c r="I447" t="s">
        <v>3958</v>
      </c>
      <c r="J447" s="3">
        <v>649.51920000000007</v>
      </c>
      <c r="K447" s="45">
        <f>SALES[[#This Row],[Quantity]]*SALES[[#This Row],[Unit_Price]]*SALES[[#This Row],[Discount]]</f>
        <v>6.5608000000000004</v>
      </c>
      <c r="L447" s="46" t="str">
        <f>IF(SALES[Total_Amount]&gt;=1500,"High","Low")</f>
        <v>Low</v>
      </c>
      <c r="M447" s="46" t="str">
        <f t="shared" si="24"/>
        <v>Normal</v>
      </c>
      <c r="N447" s="46" t="str">
        <f t="shared" si="25"/>
        <v>Low Price</v>
      </c>
      <c r="O447" s="46" t="str">
        <f t="shared" si="26"/>
        <v>February</v>
      </c>
      <c r="P447" s="46">
        <f t="shared" si="27"/>
        <v>2025</v>
      </c>
      <c r="Q447" s="47" t="str">
        <f>_xlfn.CONCAT(SALES[[#This Row],[Sales_ID]]," [",SALES[[#This Row],[Quantity]],"]")</f>
        <v>SALE-445 [4]</v>
      </c>
    </row>
    <row r="448" spans="1:17" x14ac:dyDescent="0.3">
      <c r="A448" t="s">
        <v>2192</v>
      </c>
      <c r="B448" s="2">
        <v>45551</v>
      </c>
      <c r="C448" t="s">
        <v>1672</v>
      </c>
      <c r="D448" t="s">
        <v>1476</v>
      </c>
      <c r="E448" t="s">
        <v>1363</v>
      </c>
      <c r="F448">
        <v>2</v>
      </c>
      <c r="G448" s="3">
        <v>527.51</v>
      </c>
      <c r="H448" s="4">
        <v>0.18</v>
      </c>
      <c r="I448" t="s">
        <v>3958</v>
      </c>
      <c r="J448" s="3">
        <v>865.1164</v>
      </c>
      <c r="K448" s="45">
        <f>SALES[[#This Row],[Quantity]]*SALES[[#This Row],[Unit_Price]]*SALES[[#This Row],[Discount]]</f>
        <v>189.90359999999998</v>
      </c>
      <c r="L448" s="46" t="str">
        <f>IF(SALES[Total_Amount]&gt;=1500,"High","Low")</f>
        <v>Low</v>
      </c>
      <c r="M448" s="46" t="str">
        <f t="shared" si="24"/>
        <v>Normal</v>
      </c>
      <c r="N448" s="46" t="str">
        <f t="shared" si="25"/>
        <v>Low Price</v>
      </c>
      <c r="O448" s="46" t="str">
        <f t="shared" si="26"/>
        <v>September</v>
      </c>
      <c r="P448" s="46">
        <f t="shared" si="27"/>
        <v>2024</v>
      </c>
      <c r="Q448" s="47" t="str">
        <f>_xlfn.CONCAT(SALES[[#This Row],[Sales_ID]]," [",SALES[[#This Row],[Quantity]],"]")</f>
        <v>SALE-446 [2]</v>
      </c>
    </row>
    <row r="449" spans="1:17" x14ac:dyDescent="0.3">
      <c r="A449" t="s">
        <v>2193</v>
      </c>
      <c r="B449" s="2">
        <v>45939</v>
      </c>
      <c r="C449" t="s">
        <v>1563</v>
      </c>
      <c r="D449" t="s">
        <v>1676</v>
      </c>
      <c r="E449" t="s">
        <v>1408</v>
      </c>
      <c r="F449">
        <v>3</v>
      </c>
      <c r="G449" s="3">
        <v>628.17999999999995</v>
      </c>
      <c r="H449" s="4">
        <v>0.26</v>
      </c>
      <c r="I449" t="s">
        <v>3957</v>
      </c>
      <c r="J449" s="3">
        <v>1394.5596</v>
      </c>
      <c r="K449" s="45">
        <f>SALES[[#This Row],[Quantity]]*SALES[[#This Row],[Unit_Price]]*SALES[[#This Row],[Discount]]</f>
        <v>489.98040000000003</v>
      </c>
      <c r="L449" s="46" t="str">
        <f>IF(SALES[Total_Amount]&gt;=1500,"High","Low")</f>
        <v>Low</v>
      </c>
      <c r="M449" s="46" t="str">
        <f t="shared" si="24"/>
        <v>High</v>
      </c>
      <c r="N449" s="46" t="str">
        <f t="shared" si="25"/>
        <v>High Price</v>
      </c>
      <c r="O449" s="46" t="str">
        <f t="shared" si="26"/>
        <v>October</v>
      </c>
      <c r="P449" s="46">
        <f t="shared" si="27"/>
        <v>2025</v>
      </c>
      <c r="Q449" s="47" t="str">
        <f>_xlfn.CONCAT(SALES[[#This Row],[Sales_ID]]," [",SALES[[#This Row],[Quantity]],"]")</f>
        <v>SALE-447 [3]</v>
      </c>
    </row>
    <row r="450" spans="1:17" x14ac:dyDescent="0.3">
      <c r="A450" t="s">
        <v>2194</v>
      </c>
      <c r="B450" s="2">
        <v>45553</v>
      </c>
      <c r="C450" t="s">
        <v>1531</v>
      </c>
      <c r="D450" t="s">
        <v>1362</v>
      </c>
      <c r="E450" t="s">
        <v>1340</v>
      </c>
      <c r="F450">
        <v>1</v>
      </c>
      <c r="G450" s="3">
        <v>862.31</v>
      </c>
      <c r="H450" s="4">
        <v>0.06</v>
      </c>
      <c r="I450" t="s">
        <v>3957</v>
      </c>
      <c r="J450" s="3">
        <v>810.57139999999993</v>
      </c>
      <c r="K450" s="45">
        <f>SALES[[#This Row],[Quantity]]*SALES[[#This Row],[Unit_Price]]*SALES[[#This Row],[Discount]]</f>
        <v>51.738599999999998</v>
      </c>
      <c r="L450" s="46" t="str">
        <f>IF(SALES[Total_Amount]&gt;=1500,"High","Low")</f>
        <v>Low</v>
      </c>
      <c r="M450" s="46" t="str">
        <f t="shared" ref="M450:M513" si="28">_xlfn.IFS(J450&gt;2000,"Premium",J450&gt;1000,"High",J450&lt;=1000,"Normal")</f>
        <v>Normal</v>
      </c>
      <c r="N450" s="46" t="str">
        <f t="shared" ref="N450:N513" si="29">IF(AND(H450&gt;15%,J450&gt;1000),"High Price","Low Price")</f>
        <v>Low Price</v>
      </c>
      <c r="O450" s="46" t="str">
        <f t="shared" ref="O450:O513" si="30">TEXT(B450,"mmmm")</f>
        <v>September</v>
      </c>
      <c r="P450" s="46">
        <f t="shared" ref="P450:P513" si="31">YEAR(B450)</f>
        <v>2024</v>
      </c>
      <c r="Q450" s="47" t="str">
        <f>_xlfn.CONCAT(SALES[[#This Row],[Sales_ID]]," [",SALES[[#This Row],[Quantity]],"]")</f>
        <v>SALE-448 [1]</v>
      </c>
    </row>
    <row r="451" spans="1:17" x14ac:dyDescent="0.3">
      <c r="A451" t="s">
        <v>2195</v>
      </c>
      <c r="B451" s="2">
        <v>45806</v>
      </c>
      <c r="C451" t="s">
        <v>2196</v>
      </c>
      <c r="D451" t="s">
        <v>1557</v>
      </c>
      <c r="E451" t="s">
        <v>1377</v>
      </c>
      <c r="F451">
        <v>2</v>
      </c>
      <c r="G451" s="3">
        <v>541.39</v>
      </c>
      <c r="H451" s="4">
        <v>0.03</v>
      </c>
      <c r="I451" t="s">
        <v>1131</v>
      </c>
      <c r="J451" s="3">
        <v>1050.2965999999999</v>
      </c>
      <c r="K451" s="45">
        <f>SALES[[#This Row],[Quantity]]*SALES[[#This Row],[Unit_Price]]*SALES[[#This Row],[Discount]]</f>
        <v>32.483399999999996</v>
      </c>
      <c r="L451" s="46" t="str">
        <f>IF(SALES[Total_Amount]&gt;=1500,"High","Low")</f>
        <v>Low</v>
      </c>
      <c r="M451" s="46" t="str">
        <f t="shared" si="28"/>
        <v>High</v>
      </c>
      <c r="N451" s="46" t="str">
        <f t="shared" si="29"/>
        <v>Low Price</v>
      </c>
      <c r="O451" s="46" t="str">
        <f t="shared" si="30"/>
        <v>May</v>
      </c>
      <c r="P451" s="46">
        <f t="shared" si="31"/>
        <v>2025</v>
      </c>
      <c r="Q451" s="47" t="str">
        <f>_xlfn.CONCAT(SALES[[#This Row],[Sales_ID]]," [",SALES[[#This Row],[Quantity]],"]")</f>
        <v>SALE-449 [2]</v>
      </c>
    </row>
    <row r="452" spans="1:17" x14ac:dyDescent="0.3">
      <c r="A452" t="s">
        <v>2197</v>
      </c>
      <c r="B452" s="2">
        <v>45811</v>
      </c>
      <c r="C452" t="s">
        <v>2198</v>
      </c>
      <c r="D452" t="s">
        <v>1351</v>
      </c>
      <c r="E452" t="s">
        <v>1388</v>
      </c>
      <c r="F452">
        <v>3</v>
      </c>
      <c r="G452" s="3">
        <v>761.8</v>
      </c>
      <c r="H452" s="4">
        <v>0.06</v>
      </c>
      <c r="I452" t="s">
        <v>1131</v>
      </c>
      <c r="J452" s="3">
        <v>2148.2759999999989</v>
      </c>
      <c r="K452" s="45">
        <f>SALES[[#This Row],[Quantity]]*SALES[[#This Row],[Unit_Price]]*SALES[[#This Row],[Discount]]</f>
        <v>137.12399999999997</v>
      </c>
      <c r="L452" s="46" t="str">
        <f>IF(SALES[Total_Amount]&gt;=1500,"High","Low")</f>
        <v>High</v>
      </c>
      <c r="M452" s="46" t="str">
        <f t="shared" si="28"/>
        <v>Premium</v>
      </c>
      <c r="N452" s="46" t="str">
        <f t="shared" si="29"/>
        <v>Low Price</v>
      </c>
      <c r="O452" s="46" t="str">
        <f t="shared" si="30"/>
        <v>June</v>
      </c>
      <c r="P452" s="46">
        <f t="shared" si="31"/>
        <v>2025</v>
      </c>
      <c r="Q452" s="47" t="str">
        <f>_xlfn.CONCAT(SALES[[#This Row],[Sales_ID]]," [",SALES[[#This Row],[Quantity]],"]")</f>
        <v>SALE-450 [3]</v>
      </c>
    </row>
    <row r="453" spans="1:17" x14ac:dyDescent="0.3">
      <c r="A453" t="s">
        <v>2199</v>
      </c>
      <c r="B453" s="2">
        <v>45508</v>
      </c>
      <c r="C453" t="s">
        <v>2200</v>
      </c>
      <c r="D453" t="s">
        <v>1347</v>
      </c>
      <c r="E453" t="s">
        <v>1439</v>
      </c>
      <c r="F453">
        <v>4</v>
      </c>
      <c r="G453" s="3">
        <v>829.36</v>
      </c>
      <c r="H453" s="4">
        <v>0.11</v>
      </c>
      <c r="I453" t="s">
        <v>3958</v>
      </c>
      <c r="J453" s="3">
        <v>2952.5216</v>
      </c>
      <c r="K453" s="45">
        <f>SALES[[#This Row],[Quantity]]*SALES[[#This Row],[Unit_Price]]*SALES[[#This Row],[Discount]]</f>
        <v>364.91840000000002</v>
      </c>
      <c r="L453" s="46" t="str">
        <f>IF(SALES[Total_Amount]&gt;=1500,"High","Low")</f>
        <v>High</v>
      </c>
      <c r="M453" s="46" t="str">
        <f t="shared" si="28"/>
        <v>Premium</v>
      </c>
      <c r="N453" s="46" t="str">
        <f t="shared" si="29"/>
        <v>Low Price</v>
      </c>
      <c r="O453" s="46" t="str">
        <f t="shared" si="30"/>
        <v>August</v>
      </c>
      <c r="P453" s="46">
        <f t="shared" si="31"/>
        <v>2024</v>
      </c>
      <c r="Q453" s="47" t="str">
        <f>_xlfn.CONCAT(SALES[[#This Row],[Sales_ID]]," [",SALES[[#This Row],[Quantity]],"]")</f>
        <v>SALE-451 [4]</v>
      </c>
    </row>
    <row r="454" spans="1:17" x14ac:dyDescent="0.3">
      <c r="A454" t="s">
        <v>2201</v>
      </c>
      <c r="B454" s="2">
        <v>45460</v>
      </c>
      <c r="C454" t="s">
        <v>1514</v>
      </c>
      <c r="D454" t="s">
        <v>1473</v>
      </c>
      <c r="E454" t="s">
        <v>1388</v>
      </c>
      <c r="F454">
        <v>2</v>
      </c>
      <c r="G454" s="3">
        <v>425.06</v>
      </c>
      <c r="H454" s="4">
        <v>0.09</v>
      </c>
      <c r="I454" t="s">
        <v>3958</v>
      </c>
      <c r="J454" s="3">
        <v>773.60919999999999</v>
      </c>
      <c r="K454" s="45">
        <f>SALES[[#This Row],[Quantity]]*SALES[[#This Row],[Unit_Price]]*SALES[[#This Row],[Discount]]</f>
        <v>76.510800000000003</v>
      </c>
      <c r="L454" s="46" t="str">
        <f>IF(SALES[Total_Amount]&gt;=1500,"High","Low")</f>
        <v>Low</v>
      </c>
      <c r="M454" s="46" t="str">
        <f t="shared" si="28"/>
        <v>Normal</v>
      </c>
      <c r="N454" s="46" t="str">
        <f t="shared" si="29"/>
        <v>Low Price</v>
      </c>
      <c r="O454" s="46" t="str">
        <f t="shared" si="30"/>
        <v>June</v>
      </c>
      <c r="P454" s="46">
        <f t="shared" si="31"/>
        <v>2024</v>
      </c>
      <c r="Q454" s="47" t="str">
        <f>_xlfn.CONCAT(SALES[[#This Row],[Sales_ID]]," [",SALES[[#This Row],[Quantity]],"]")</f>
        <v>SALE-452 [2]</v>
      </c>
    </row>
    <row r="455" spans="1:17" x14ac:dyDescent="0.3">
      <c r="A455" t="s">
        <v>2202</v>
      </c>
      <c r="B455" s="2">
        <v>45311</v>
      </c>
      <c r="C455" t="s">
        <v>2203</v>
      </c>
      <c r="D455" t="s">
        <v>1725</v>
      </c>
      <c r="E455" t="s">
        <v>1373</v>
      </c>
      <c r="F455">
        <v>2</v>
      </c>
      <c r="G455" s="3">
        <v>911.14</v>
      </c>
      <c r="H455" s="4">
        <v>0.1</v>
      </c>
      <c r="I455" t="s">
        <v>3957</v>
      </c>
      <c r="J455" s="3">
        <v>1640.0519999999999</v>
      </c>
      <c r="K455" s="45">
        <f>SALES[[#This Row],[Quantity]]*SALES[[#This Row],[Unit_Price]]*SALES[[#This Row],[Discount]]</f>
        <v>182.22800000000001</v>
      </c>
      <c r="L455" s="46" t="str">
        <f>IF(SALES[Total_Amount]&gt;=1500,"High","Low")</f>
        <v>High</v>
      </c>
      <c r="M455" s="46" t="str">
        <f t="shared" si="28"/>
        <v>High</v>
      </c>
      <c r="N455" s="46" t="str">
        <f t="shared" si="29"/>
        <v>Low Price</v>
      </c>
      <c r="O455" s="46" t="str">
        <f t="shared" si="30"/>
        <v>January</v>
      </c>
      <c r="P455" s="46">
        <f t="shared" si="31"/>
        <v>2024</v>
      </c>
      <c r="Q455" s="47" t="str">
        <f>_xlfn.CONCAT(SALES[[#This Row],[Sales_ID]]," [",SALES[[#This Row],[Quantity]],"]")</f>
        <v>SALE-453 [2]</v>
      </c>
    </row>
    <row r="456" spans="1:17" x14ac:dyDescent="0.3">
      <c r="A456" t="s">
        <v>2204</v>
      </c>
      <c r="B456" s="2">
        <v>45906</v>
      </c>
      <c r="C456" t="s">
        <v>1478</v>
      </c>
      <c r="D456" t="s">
        <v>1889</v>
      </c>
      <c r="E456" t="s">
        <v>1348</v>
      </c>
      <c r="F456">
        <v>3</v>
      </c>
      <c r="G456" s="3">
        <v>811.96</v>
      </c>
      <c r="H456" s="4">
        <v>0.28999999999999998</v>
      </c>
      <c r="I456" t="s">
        <v>3957</v>
      </c>
      <c r="J456" s="3">
        <v>1729.4748</v>
      </c>
      <c r="K456" s="45">
        <f>SALES[[#This Row],[Quantity]]*SALES[[#This Row],[Unit_Price]]*SALES[[#This Row],[Discount]]</f>
        <v>706.40520000000004</v>
      </c>
      <c r="L456" s="46" t="str">
        <f>IF(SALES[Total_Amount]&gt;=1500,"High","Low")</f>
        <v>High</v>
      </c>
      <c r="M456" s="46" t="str">
        <f t="shared" si="28"/>
        <v>High</v>
      </c>
      <c r="N456" s="46" t="str">
        <f t="shared" si="29"/>
        <v>High Price</v>
      </c>
      <c r="O456" s="46" t="str">
        <f t="shared" si="30"/>
        <v>September</v>
      </c>
      <c r="P456" s="46">
        <f t="shared" si="31"/>
        <v>2025</v>
      </c>
      <c r="Q456" s="47" t="str">
        <f>_xlfn.CONCAT(SALES[[#This Row],[Sales_ID]]," [",SALES[[#This Row],[Quantity]],"]")</f>
        <v>SALE-454 [3]</v>
      </c>
    </row>
    <row r="457" spans="1:17" x14ac:dyDescent="0.3">
      <c r="A457" t="s">
        <v>2205</v>
      </c>
      <c r="B457" s="2">
        <v>45380</v>
      </c>
      <c r="C457" t="s">
        <v>1548</v>
      </c>
      <c r="D457" t="s">
        <v>1519</v>
      </c>
      <c r="E457" t="s">
        <v>1419</v>
      </c>
      <c r="F457">
        <v>2</v>
      </c>
      <c r="G457" s="3">
        <v>780.05</v>
      </c>
      <c r="H457" s="4">
        <v>0.12</v>
      </c>
      <c r="I457" t="s">
        <v>1131</v>
      </c>
      <c r="J457" s="3">
        <v>1372.8879999999999</v>
      </c>
      <c r="K457" s="45">
        <f>SALES[[#This Row],[Quantity]]*SALES[[#This Row],[Unit_Price]]*SALES[[#This Row],[Discount]]</f>
        <v>187.21199999999999</v>
      </c>
      <c r="L457" s="46" t="str">
        <f>IF(SALES[Total_Amount]&gt;=1500,"High","Low")</f>
        <v>Low</v>
      </c>
      <c r="M457" s="46" t="str">
        <f t="shared" si="28"/>
        <v>High</v>
      </c>
      <c r="N457" s="46" t="str">
        <f t="shared" si="29"/>
        <v>Low Price</v>
      </c>
      <c r="O457" s="46" t="str">
        <f t="shared" si="30"/>
        <v>March</v>
      </c>
      <c r="P457" s="46">
        <f t="shared" si="31"/>
        <v>2024</v>
      </c>
      <c r="Q457" s="47" t="str">
        <f>_xlfn.CONCAT(SALES[[#This Row],[Sales_ID]]," [",SALES[[#This Row],[Quantity]],"]")</f>
        <v>SALE-455 [2]</v>
      </c>
    </row>
    <row r="458" spans="1:17" x14ac:dyDescent="0.3">
      <c r="A458" t="s">
        <v>2206</v>
      </c>
      <c r="B458" s="2">
        <v>45527</v>
      </c>
      <c r="C458" t="s">
        <v>2207</v>
      </c>
      <c r="D458" t="s">
        <v>1737</v>
      </c>
      <c r="E458" t="s">
        <v>1395</v>
      </c>
      <c r="F458">
        <v>4</v>
      </c>
      <c r="G458" s="3">
        <v>315.95</v>
      </c>
      <c r="H458" s="4">
        <v>0.19</v>
      </c>
      <c r="I458" t="s">
        <v>1131</v>
      </c>
      <c r="J458" s="3">
        <v>1023.678</v>
      </c>
      <c r="K458" s="45">
        <f>SALES[[#This Row],[Quantity]]*SALES[[#This Row],[Unit_Price]]*SALES[[#This Row],[Discount]]</f>
        <v>240.12199999999999</v>
      </c>
      <c r="L458" s="46" t="str">
        <f>IF(SALES[Total_Amount]&gt;=1500,"High","Low")</f>
        <v>Low</v>
      </c>
      <c r="M458" s="46" t="str">
        <f t="shared" si="28"/>
        <v>High</v>
      </c>
      <c r="N458" s="46" t="str">
        <f t="shared" si="29"/>
        <v>High Price</v>
      </c>
      <c r="O458" s="46" t="str">
        <f t="shared" si="30"/>
        <v>August</v>
      </c>
      <c r="P458" s="46">
        <f t="shared" si="31"/>
        <v>2024</v>
      </c>
      <c r="Q458" s="47" t="str">
        <f>_xlfn.CONCAT(SALES[[#This Row],[Sales_ID]]," [",SALES[[#This Row],[Quantity]],"]")</f>
        <v>SALE-456 [4]</v>
      </c>
    </row>
    <row r="459" spans="1:17" x14ac:dyDescent="0.3">
      <c r="A459" t="s">
        <v>2208</v>
      </c>
      <c r="B459" s="2">
        <v>45796</v>
      </c>
      <c r="C459" t="s">
        <v>2209</v>
      </c>
      <c r="D459" t="s">
        <v>1496</v>
      </c>
      <c r="E459" t="s">
        <v>1395</v>
      </c>
      <c r="F459">
        <v>2</v>
      </c>
      <c r="G459" s="3">
        <v>810.17</v>
      </c>
      <c r="H459" s="4">
        <v>0.27</v>
      </c>
      <c r="I459" t="s">
        <v>3957</v>
      </c>
      <c r="J459" s="3">
        <v>1182.8481999999999</v>
      </c>
      <c r="K459" s="45">
        <f>SALES[[#This Row],[Quantity]]*SALES[[#This Row],[Unit_Price]]*SALES[[#This Row],[Discount]]</f>
        <v>437.49180000000001</v>
      </c>
      <c r="L459" s="46" t="str">
        <f>IF(SALES[Total_Amount]&gt;=1500,"High","Low")</f>
        <v>Low</v>
      </c>
      <c r="M459" s="46" t="str">
        <f t="shared" si="28"/>
        <v>High</v>
      </c>
      <c r="N459" s="46" t="str">
        <f t="shared" si="29"/>
        <v>High Price</v>
      </c>
      <c r="O459" s="46" t="str">
        <f t="shared" si="30"/>
        <v>May</v>
      </c>
      <c r="P459" s="46">
        <f t="shared" si="31"/>
        <v>2025</v>
      </c>
      <c r="Q459" s="47" t="str">
        <f>_xlfn.CONCAT(SALES[[#This Row],[Sales_ID]]," [",SALES[[#This Row],[Quantity]],"]")</f>
        <v>SALE-457 [2]</v>
      </c>
    </row>
    <row r="460" spans="1:17" x14ac:dyDescent="0.3">
      <c r="A460" t="s">
        <v>2210</v>
      </c>
      <c r="B460" s="2">
        <v>45389</v>
      </c>
      <c r="C460" t="s">
        <v>2211</v>
      </c>
      <c r="D460" t="s">
        <v>1955</v>
      </c>
      <c r="E460" t="s">
        <v>1363</v>
      </c>
      <c r="F460">
        <v>3</v>
      </c>
      <c r="G460" s="3">
        <v>505.01</v>
      </c>
      <c r="H460" s="4">
        <v>0.02</v>
      </c>
      <c r="I460" t="s">
        <v>3958</v>
      </c>
      <c r="J460" s="3">
        <v>1484.7293999999999</v>
      </c>
      <c r="K460" s="45">
        <f>SALES[[#This Row],[Quantity]]*SALES[[#This Row],[Unit_Price]]*SALES[[#This Row],[Discount]]</f>
        <v>30.300599999999999</v>
      </c>
      <c r="L460" s="46" t="str">
        <f>IF(SALES[Total_Amount]&gt;=1500,"High","Low")</f>
        <v>Low</v>
      </c>
      <c r="M460" s="46" t="str">
        <f t="shared" si="28"/>
        <v>High</v>
      </c>
      <c r="N460" s="46" t="str">
        <f t="shared" si="29"/>
        <v>Low Price</v>
      </c>
      <c r="O460" s="46" t="str">
        <f t="shared" si="30"/>
        <v>April</v>
      </c>
      <c r="P460" s="46">
        <f t="shared" si="31"/>
        <v>2024</v>
      </c>
      <c r="Q460" s="47" t="str">
        <f>_xlfn.CONCAT(SALES[[#This Row],[Sales_ID]]," [",SALES[[#This Row],[Quantity]],"]")</f>
        <v>SALE-458 [3]</v>
      </c>
    </row>
    <row r="461" spans="1:17" x14ac:dyDescent="0.3">
      <c r="A461" t="s">
        <v>2212</v>
      </c>
      <c r="B461" s="2">
        <v>45315</v>
      </c>
      <c r="C461" t="s">
        <v>1342</v>
      </c>
      <c r="D461" t="s">
        <v>1411</v>
      </c>
      <c r="E461" t="s">
        <v>1344</v>
      </c>
      <c r="F461">
        <v>2</v>
      </c>
      <c r="G461" s="3">
        <v>736.75</v>
      </c>
      <c r="H461" s="4">
        <v>0.18</v>
      </c>
      <c r="I461" t="s">
        <v>3957</v>
      </c>
      <c r="J461" s="3">
        <v>1208.27</v>
      </c>
      <c r="K461" s="45">
        <f>SALES[[#This Row],[Quantity]]*SALES[[#This Row],[Unit_Price]]*SALES[[#This Row],[Discount]]</f>
        <v>265.23</v>
      </c>
      <c r="L461" s="46" t="str">
        <f>IF(SALES[Total_Amount]&gt;=1500,"High","Low")</f>
        <v>Low</v>
      </c>
      <c r="M461" s="46" t="str">
        <f t="shared" si="28"/>
        <v>High</v>
      </c>
      <c r="N461" s="46" t="str">
        <f t="shared" si="29"/>
        <v>High Price</v>
      </c>
      <c r="O461" s="46" t="str">
        <f t="shared" si="30"/>
        <v>January</v>
      </c>
      <c r="P461" s="46">
        <f t="shared" si="31"/>
        <v>2024</v>
      </c>
      <c r="Q461" s="47" t="str">
        <f>_xlfn.CONCAT(SALES[[#This Row],[Sales_ID]]," [",SALES[[#This Row],[Quantity]],"]")</f>
        <v>SALE-459 [2]</v>
      </c>
    </row>
    <row r="462" spans="1:17" x14ac:dyDescent="0.3">
      <c r="A462" t="s">
        <v>2213</v>
      </c>
      <c r="B462" s="2">
        <v>45311</v>
      </c>
      <c r="C462" t="s">
        <v>2048</v>
      </c>
      <c r="D462" t="s">
        <v>1435</v>
      </c>
      <c r="E462" t="s">
        <v>1395</v>
      </c>
      <c r="F462">
        <v>4</v>
      </c>
      <c r="G462" s="3">
        <v>700.31</v>
      </c>
      <c r="H462" s="4">
        <v>0.2</v>
      </c>
      <c r="I462" t="s">
        <v>3958</v>
      </c>
      <c r="J462" s="3">
        <v>2240.9920000000002</v>
      </c>
      <c r="K462" s="45">
        <f>SALES[[#This Row],[Quantity]]*SALES[[#This Row],[Unit_Price]]*SALES[[#This Row],[Discount]]</f>
        <v>560.24799999999993</v>
      </c>
      <c r="L462" s="46" t="str">
        <f>IF(SALES[Total_Amount]&gt;=1500,"High","Low")</f>
        <v>High</v>
      </c>
      <c r="M462" s="46" t="str">
        <f t="shared" si="28"/>
        <v>Premium</v>
      </c>
      <c r="N462" s="46" t="str">
        <f t="shared" si="29"/>
        <v>High Price</v>
      </c>
      <c r="O462" s="46" t="str">
        <f t="shared" si="30"/>
        <v>January</v>
      </c>
      <c r="P462" s="46">
        <f t="shared" si="31"/>
        <v>2024</v>
      </c>
      <c r="Q462" s="47" t="str">
        <f>_xlfn.CONCAT(SALES[[#This Row],[Sales_ID]]," [",SALES[[#This Row],[Quantity]],"]")</f>
        <v>SALE-460 [4]</v>
      </c>
    </row>
    <row r="463" spans="1:17" x14ac:dyDescent="0.3">
      <c r="A463" t="s">
        <v>2214</v>
      </c>
      <c r="B463" s="2">
        <v>45270</v>
      </c>
      <c r="C463" t="s">
        <v>2215</v>
      </c>
      <c r="D463" t="s">
        <v>1567</v>
      </c>
      <c r="E463" t="s">
        <v>1489</v>
      </c>
      <c r="F463">
        <v>4</v>
      </c>
      <c r="G463" s="3">
        <v>202.46</v>
      </c>
      <c r="H463" s="4">
        <v>0.24</v>
      </c>
      <c r="I463" t="s">
        <v>3957</v>
      </c>
      <c r="J463" s="3">
        <v>615.47840000000008</v>
      </c>
      <c r="K463" s="45">
        <f>SALES[[#This Row],[Quantity]]*SALES[[#This Row],[Unit_Price]]*SALES[[#This Row],[Discount]]</f>
        <v>194.36160000000001</v>
      </c>
      <c r="L463" s="46" t="str">
        <f>IF(SALES[Total_Amount]&gt;=1500,"High","Low")</f>
        <v>Low</v>
      </c>
      <c r="M463" s="46" t="str">
        <f t="shared" si="28"/>
        <v>Normal</v>
      </c>
      <c r="N463" s="46" t="str">
        <f t="shared" si="29"/>
        <v>Low Price</v>
      </c>
      <c r="O463" s="46" t="str">
        <f t="shared" si="30"/>
        <v>December</v>
      </c>
      <c r="P463" s="46">
        <f t="shared" si="31"/>
        <v>2023</v>
      </c>
      <c r="Q463" s="47" t="str">
        <f>_xlfn.CONCAT(SALES[[#This Row],[Sales_ID]]," [",SALES[[#This Row],[Quantity]],"]")</f>
        <v>SALE-461 [4]</v>
      </c>
    </row>
    <row r="464" spans="1:17" x14ac:dyDescent="0.3">
      <c r="A464" t="s">
        <v>2216</v>
      </c>
      <c r="B464" s="2">
        <v>45279</v>
      </c>
      <c r="C464" t="s">
        <v>2217</v>
      </c>
      <c r="D464" t="s">
        <v>1679</v>
      </c>
      <c r="E464" t="s">
        <v>1381</v>
      </c>
      <c r="F464">
        <v>2</v>
      </c>
      <c r="G464" s="3">
        <v>291.83999999999997</v>
      </c>
      <c r="H464" s="4">
        <v>0.25</v>
      </c>
      <c r="I464" t="s">
        <v>3958</v>
      </c>
      <c r="J464" s="3">
        <v>437.76</v>
      </c>
      <c r="K464" s="45">
        <f>SALES[[#This Row],[Quantity]]*SALES[[#This Row],[Unit_Price]]*SALES[[#This Row],[Discount]]</f>
        <v>145.91999999999999</v>
      </c>
      <c r="L464" s="46" t="str">
        <f>IF(SALES[Total_Amount]&gt;=1500,"High","Low")</f>
        <v>Low</v>
      </c>
      <c r="M464" s="46" t="str">
        <f t="shared" si="28"/>
        <v>Normal</v>
      </c>
      <c r="N464" s="46" t="str">
        <f t="shared" si="29"/>
        <v>Low Price</v>
      </c>
      <c r="O464" s="46" t="str">
        <f t="shared" si="30"/>
        <v>December</v>
      </c>
      <c r="P464" s="46">
        <f t="shared" si="31"/>
        <v>2023</v>
      </c>
      <c r="Q464" s="47" t="str">
        <f>_xlfn.CONCAT(SALES[[#This Row],[Sales_ID]]," [",SALES[[#This Row],[Quantity]],"]")</f>
        <v>SALE-462 [2]</v>
      </c>
    </row>
    <row r="465" spans="1:17" x14ac:dyDescent="0.3">
      <c r="A465" t="s">
        <v>2218</v>
      </c>
      <c r="B465" s="2">
        <v>45252</v>
      </c>
      <c r="C465" t="s">
        <v>2219</v>
      </c>
      <c r="D465" t="s">
        <v>1339</v>
      </c>
      <c r="E465" t="s">
        <v>1355</v>
      </c>
      <c r="F465">
        <v>2</v>
      </c>
      <c r="G465" s="3">
        <v>261.48</v>
      </c>
      <c r="H465" s="4">
        <v>0.17</v>
      </c>
      <c r="I465" t="s">
        <v>3957</v>
      </c>
      <c r="J465" s="3">
        <v>434.05680000000001</v>
      </c>
      <c r="K465" s="45">
        <f>SALES[[#This Row],[Quantity]]*SALES[[#This Row],[Unit_Price]]*SALES[[#This Row],[Discount]]</f>
        <v>88.903200000000012</v>
      </c>
      <c r="L465" s="46" t="str">
        <f>IF(SALES[Total_Amount]&gt;=1500,"High","Low")</f>
        <v>Low</v>
      </c>
      <c r="M465" s="46" t="str">
        <f t="shared" si="28"/>
        <v>Normal</v>
      </c>
      <c r="N465" s="46" t="str">
        <f t="shared" si="29"/>
        <v>Low Price</v>
      </c>
      <c r="O465" s="46" t="str">
        <f t="shared" si="30"/>
        <v>November</v>
      </c>
      <c r="P465" s="46">
        <f t="shared" si="31"/>
        <v>2023</v>
      </c>
      <c r="Q465" s="47" t="str">
        <f>_xlfn.CONCAT(SALES[[#This Row],[Sales_ID]]," [",SALES[[#This Row],[Quantity]],"]")</f>
        <v>SALE-463 [2]</v>
      </c>
    </row>
    <row r="466" spans="1:17" x14ac:dyDescent="0.3">
      <c r="A466" t="s">
        <v>2220</v>
      </c>
      <c r="B466" s="2">
        <v>45938</v>
      </c>
      <c r="C466" t="s">
        <v>2221</v>
      </c>
      <c r="D466" t="s">
        <v>1394</v>
      </c>
      <c r="E466" t="s">
        <v>1377</v>
      </c>
      <c r="F466">
        <v>1</v>
      </c>
      <c r="G466" s="3">
        <v>850.83</v>
      </c>
      <c r="H466" s="4">
        <v>0.28000000000000003</v>
      </c>
      <c r="I466" t="s">
        <v>3958</v>
      </c>
      <c r="J466" s="3">
        <v>612.59760000000006</v>
      </c>
      <c r="K466" s="45">
        <f>SALES[[#This Row],[Quantity]]*SALES[[#This Row],[Unit_Price]]*SALES[[#This Row],[Discount]]</f>
        <v>238.23240000000004</v>
      </c>
      <c r="L466" s="46" t="str">
        <f>IF(SALES[Total_Amount]&gt;=1500,"High","Low")</f>
        <v>Low</v>
      </c>
      <c r="M466" s="46" t="str">
        <f t="shared" si="28"/>
        <v>Normal</v>
      </c>
      <c r="N466" s="46" t="str">
        <f t="shared" si="29"/>
        <v>Low Price</v>
      </c>
      <c r="O466" s="46" t="str">
        <f t="shared" si="30"/>
        <v>October</v>
      </c>
      <c r="P466" s="46">
        <f t="shared" si="31"/>
        <v>2025</v>
      </c>
      <c r="Q466" s="47" t="str">
        <f>_xlfn.CONCAT(SALES[[#This Row],[Sales_ID]]," [",SALES[[#This Row],[Quantity]],"]")</f>
        <v>SALE-464 [1]</v>
      </c>
    </row>
    <row r="467" spans="1:17" x14ac:dyDescent="0.3">
      <c r="A467" t="s">
        <v>2222</v>
      </c>
      <c r="B467" s="2">
        <v>45711</v>
      </c>
      <c r="C467" t="s">
        <v>1719</v>
      </c>
      <c r="D467" t="s">
        <v>1572</v>
      </c>
      <c r="E467" t="s">
        <v>1395</v>
      </c>
      <c r="F467">
        <v>1</v>
      </c>
      <c r="G467" s="3">
        <v>83.83</v>
      </c>
      <c r="H467" s="4">
        <v>0.05</v>
      </c>
      <c r="I467" t="s">
        <v>3957</v>
      </c>
      <c r="J467" s="3">
        <v>79.638499999999993</v>
      </c>
      <c r="K467" s="45">
        <f>SALES[[#This Row],[Quantity]]*SALES[[#This Row],[Unit_Price]]*SALES[[#This Row],[Discount]]</f>
        <v>4.1915000000000004</v>
      </c>
      <c r="L467" s="46" t="str">
        <f>IF(SALES[Total_Amount]&gt;=1500,"High","Low")</f>
        <v>Low</v>
      </c>
      <c r="M467" s="46" t="str">
        <f t="shared" si="28"/>
        <v>Normal</v>
      </c>
      <c r="N467" s="46" t="str">
        <f t="shared" si="29"/>
        <v>Low Price</v>
      </c>
      <c r="O467" s="46" t="str">
        <f t="shared" si="30"/>
        <v>February</v>
      </c>
      <c r="P467" s="46">
        <f t="shared" si="31"/>
        <v>2025</v>
      </c>
      <c r="Q467" s="47" t="str">
        <f>_xlfn.CONCAT(SALES[[#This Row],[Sales_ID]]," [",SALES[[#This Row],[Quantity]],"]")</f>
        <v>SALE-465 [1]</v>
      </c>
    </row>
    <row r="468" spans="1:17" x14ac:dyDescent="0.3">
      <c r="A468" t="s">
        <v>2223</v>
      </c>
      <c r="B468" s="2">
        <v>45713</v>
      </c>
      <c r="C468" t="s">
        <v>2149</v>
      </c>
      <c r="D468" t="s">
        <v>1384</v>
      </c>
      <c r="E468" t="s">
        <v>1388</v>
      </c>
      <c r="F468">
        <v>3</v>
      </c>
      <c r="G468" s="3">
        <v>649.95000000000005</v>
      </c>
      <c r="H468" s="4">
        <v>0.28000000000000003</v>
      </c>
      <c r="I468" t="s">
        <v>1131</v>
      </c>
      <c r="J468" s="3">
        <v>1403.8920000000001</v>
      </c>
      <c r="K468" s="45">
        <f>SALES[[#This Row],[Quantity]]*SALES[[#This Row],[Unit_Price]]*SALES[[#This Row],[Discount]]</f>
        <v>545.95800000000008</v>
      </c>
      <c r="L468" s="46" t="str">
        <f>IF(SALES[Total_Amount]&gt;=1500,"High","Low")</f>
        <v>Low</v>
      </c>
      <c r="M468" s="46" t="str">
        <f t="shared" si="28"/>
        <v>High</v>
      </c>
      <c r="N468" s="46" t="str">
        <f t="shared" si="29"/>
        <v>High Price</v>
      </c>
      <c r="O468" s="46" t="str">
        <f t="shared" si="30"/>
        <v>February</v>
      </c>
      <c r="P468" s="46">
        <f t="shared" si="31"/>
        <v>2025</v>
      </c>
      <c r="Q468" s="47" t="str">
        <f>_xlfn.CONCAT(SALES[[#This Row],[Sales_ID]]," [",SALES[[#This Row],[Quantity]],"]")</f>
        <v>SALE-466 [3]</v>
      </c>
    </row>
    <row r="469" spans="1:17" x14ac:dyDescent="0.3">
      <c r="A469" t="s">
        <v>2224</v>
      </c>
      <c r="B469" s="2">
        <v>45565</v>
      </c>
      <c r="C469" t="s">
        <v>2225</v>
      </c>
      <c r="D469" t="s">
        <v>1734</v>
      </c>
      <c r="E469" t="s">
        <v>1426</v>
      </c>
      <c r="F469">
        <v>4</v>
      </c>
      <c r="G469" s="3">
        <v>934.96</v>
      </c>
      <c r="H469" s="4">
        <v>0.18</v>
      </c>
      <c r="I469" t="s">
        <v>3958</v>
      </c>
      <c r="J469" s="3">
        <v>3066.6687999999999</v>
      </c>
      <c r="K469" s="45">
        <f>SALES[[#This Row],[Quantity]]*SALES[[#This Row],[Unit_Price]]*SALES[[#This Row],[Discount]]</f>
        <v>673.1712</v>
      </c>
      <c r="L469" s="46" t="str">
        <f>IF(SALES[Total_Amount]&gt;=1500,"High","Low")</f>
        <v>High</v>
      </c>
      <c r="M469" s="46" t="str">
        <f t="shared" si="28"/>
        <v>Premium</v>
      </c>
      <c r="N469" s="46" t="str">
        <f t="shared" si="29"/>
        <v>High Price</v>
      </c>
      <c r="O469" s="46" t="str">
        <f t="shared" si="30"/>
        <v>September</v>
      </c>
      <c r="P469" s="46">
        <f t="shared" si="31"/>
        <v>2024</v>
      </c>
      <c r="Q469" s="47" t="str">
        <f>_xlfn.CONCAT(SALES[[#This Row],[Sales_ID]]," [",SALES[[#This Row],[Quantity]],"]")</f>
        <v>SALE-467 [4]</v>
      </c>
    </row>
    <row r="470" spans="1:17" x14ac:dyDescent="0.3">
      <c r="A470" t="s">
        <v>2226</v>
      </c>
      <c r="B470" s="2">
        <v>45279</v>
      </c>
      <c r="C470" t="s">
        <v>2125</v>
      </c>
      <c r="D470" t="s">
        <v>1570</v>
      </c>
      <c r="E470" t="s">
        <v>1377</v>
      </c>
      <c r="F470">
        <v>1</v>
      </c>
      <c r="G470" s="3">
        <v>880.89</v>
      </c>
      <c r="H470" s="4">
        <v>0.13</v>
      </c>
      <c r="I470" t="s">
        <v>1131</v>
      </c>
      <c r="J470" s="3">
        <v>766.37429999999995</v>
      </c>
      <c r="K470" s="45">
        <f>SALES[[#This Row],[Quantity]]*SALES[[#This Row],[Unit_Price]]*SALES[[#This Row],[Discount]]</f>
        <v>114.5157</v>
      </c>
      <c r="L470" s="46" t="str">
        <f>IF(SALES[Total_Amount]&gt;=1500,"High","Low")</f>
        <v>Low</v>
      </c>
      <c r="M470" s="46" t="str">
        <f t="shared" si="28"/>
        <v>Normal</v>
      </c>
      <c r="N470" s="46" t="str">
        <f t="shared" si="29"/>
        <v>Low Price</v>
      </c>
      <c r="O470" s="46" t="str">
        <f t="shared" si="30"/>
        <v>December</v>
      </c>
      <c r="P470" s="46">
        <f t="shared" si="31"/>
        <v>2023</v>
      </c>
      <c r="Q470" s="47" t="str">
        <f>_xlfn.CONCAT(SALES[[#This Row],[Sales_ID]]," [",SALES[[#This Row],[Quantity]],"]")</f>
        <v>SALE-468 [1]</v>
      </c>
    </row>
    <row r="471" spans="1:17" x14ac:dyDescent="0.3">
      <c r="A471" t="s">
        <v>2227</v>
      </c>
      <c r="B471" s="2">
        <v>45614</v>
      </c>
      <c r="C471" t="s">
        <v>2198</v>
      </c>
      <c r="D471" t="s">
        <v>1432</v>
      </c>
      <c r="E471" t="s">
        <v>1348</v>
      </c>
      <c r="F471">
        <v>4</v>
      </c>
      <c r="G471" s="3">
        <v>610.6</v>
      </c>
      <c r="H471" s="4">
        <v>0.1</v>
      </c>
      <c r="I471" t="s">
        <v>3958</v>
      </c>
      <c r="J471" s="3">
        <v>2198.16</v>
      </c>
      <c r="K471" s="45">
        <f>SALES[[#This Row],[Quantity]]*SALES[[#This Row],[Unit_Price]]*SALES[[#This Row],[Discount]]</f>
        <v>244.24</v>
      </c>
      <c r="L471" s="46" t="str">
        <f>IF(SALES[Total_Amount]&gt;=1500,"High","Low")</f>
        <v>High</v>
      </c>
      <c r="M471" s="46" t="str">
        <f t="shared" si="28"/>
        <v>Premium</v>
      </c>
      <c r="N471" s="46" t="str">
        <f t="shared" si="29"/>
        <v>Low Price</v>
      </c>
      <c r="O471" s="46" t="str">
        <f t="shared" si="30"/>
        <v>November</v>
      </c>
      <c r="P471" s="46">
        <f t="shared" si="31"/>
        <v>2024</v>
      </c>
      <c r="Q471" s="47" t="str">
        <f>_xlfn.CONCAT(SALES[[#This Row],[Sales_ID]]," [",SALES[[#This Row],[Quantity]],"]")</f>
        <v>SALE-469 [4]</v>
      </c>
    </row>
    <row r="472" spans="1:17" x14ac:dyDescent="0.3">
      <c r="A472" t="s">
        <v>2228</v>
      </c>
      <c r="B472" s="2">
        <v>45912</v>
      </c>
      <c r="C472" t="s">
        <v>1842</v>
      </c>
      <c r="D472" t="s">
        <v>1727</v>
      </c>
      <c r="E472" t="s">
        <v>1415</v>
      </c>
      <c r="F472">
        <v>1</v>
      </c>
      <c r="G472" s="3">
        <v>514.19000000000005</v>
      </c>
      <c r="H472" s="4">
        <v>0.2</v>
      </c>
      <c r="I472" t="s">
        <v>3957</v>
      </c>
      <c r="J472" s="3">
        <v>411.35200000000009</v>
      </c>
      <c r="K472" s="45">
        <f>SALES[[#This Row],[Quantity]]*SALES[[#This Row],[Unit_Price]]*SALES[[#This Row],[Discount]]</f>
        <v>102.83800000000002</v>
      </c>
      <c r="L472" s="46" t="str">
        <f>IF(SALES[Total_Amount]&gt;=1500,"High","Low")</f>
        <v>Low</v>
      </c>
      <c r="M472" s="46" t="str">
        <f t="shared" si="28"/>
        <v>Normal</v>
      </c>
      <c r="N472" s="46" t="str">
        <f t="shared" si="29"/>
        <v>Low Price</v>
      </c>
      <c r="O472" s="46" t="str">
        <f t="shared" si="30"/>
        <v>September</v>
      </c>
      <c r="P472" s="46">
        <f t="shared" si="31"/>
        <v>2025</v>
      </c>
      <c r="Q472" s="47" t="str">
        <f>_xlfn.CONCAT(SALES[[#This Row],[Sales_ID]]," [",SALES[[#This Row],[Quantity]],"]")</f>
        <v>SALE-470 [1]</v>
      </c>
    </row>
    <row r="473" spans="1:17" x14ac:dyDescent="0.3">
      <c r="A473" t="s">
        <v>2229</v>
      </c>
      <c r="B473" s="2">
        <v>45688</v>
      </c>
      <c r="C473" t="s">
        <v>1695</v>
      </c>
      <c r="D473" t="s">
        <v>1929</v>
      </c>
      <c r="E473" t="s">
        <v>1408</v>
      </c>
      <c r="F473">
        <v>1</v>
      </c>
      <c r="G473" s="3">
        <v>546.20000000000005</v>
      </c>
      <c r="H473" s="4">
        <v>0.22</v>
      </c>
      <c r="I473" t="s">
        <v>3958</v>
      </c>
      <c r="J473" s="3">
        <v>426.03600000000012</v>
      </c>
      <c r="K473" s="45">
        <f>SALES[[#This Row],[Quantity]]*SALES[[#This Row],[Unit_Price]]*SALES[[#This Row],[Discount]]</f>
        <v>120.16400000000002</v>
      </c>
      <c r="L473" s="46" t="str">
        <f>IF(SALES[Total_Amount]&gt;=1500,"High","Low")</f>
        <v>Low</v>
      </c>
      <c r="M473" s="46" t="str">
        <f t="shared" si="28"/>
        <v>Normal</v>
      </c>
      <c r="N473" s="46" t="str">
        <f t="shared" si="29"/>
        <v>Low Price</v>
      </c>
      <c r="O473" s="46" t="str">
        <f t="shared" si="30"/>
        <v>January</v>
      </c>
      <c r="P473" s="46">
        <f t="shared" si="31"/>
        <v>2025</v>
      </c>
      <c r="Q473" s="47" t="str">
        <f>_xlfn.CONCAT(SALES[[#This Row],[Sales_ID]]," [",SALES[[#This Row],[Quantity]],"]")</f>
        <v>SALE-471 [1]</v>
      </c>
    </row>
    <row r="474" spans="1:17" x14ac:dyDescent="0.3">
      <c r="A474" t="s">
        <v>2230</v>
      </c>
      <c r="B474" s="2">
        <v>45591</v>
      </c>
      <c r="C474" t="s">
        <v>2231</v>
      </c>
      <c r="D474" t="s">
        <v>1929</v>
      </c>
      <c r="E474" t="s">
        <v>1373</v>
      </c>
      <c r="F474">
        <v>3</v>
      </c>
      <c r="G474" s="3">
        <v>416.01</v>
      </c>
      <c r="H474" s="4">
        <v>0.02</v>
      </c>
      <c r="I474" t="s">
        <v>3957</v>
      </c>
      <c r="J474" s="3">
        <v>1223.0694000000001</v>
      </c>
      <c r="K474" s="45">
        <f>SALES[[#This Row],[Quantity]]*SALES[[#This Row],[Unit_Price]]*SALES[[#This Row],[Discount]]</f>
        <v>24.960599999999999</v>
      </c>
      <c r="L474" s="46" t="str">
        <f>IF(SALES[Total_Amount]&gt;=1500,"High","Low")</f>
        <v>Low</v>
      </c>
      <c r="M474" s="46" t="str">
        <f t="shared" si="28"/>
        <v>High</v>
      </c>
      <c r="N474" s="46" t="str">
        <f t="shared" si="29"/>
        <v>Low Price</v>
      </c>
      <c r="O474" s="46" t="str">
        <f t="shared" si="30"/>
        <v>October</v>
      </c>
      <c r="P474" s="46">
        <f t="shared" si="31"/>
        <v>2024</v>
      </c>
      <c r="Q474" s="47" t="str">
        <f>_xlfn.CONCAT(SALES[[#This Row],[Sales_ID]]," [",SALES[[#This Row],[Quantity]],"]")</f>
        <v>SALE-472 [3]</v>
      </c>
    </row>
    <row r="475" spans="1:17" x14ac:dyDescent="0.3">
      <c r="A475" t="s">
        <v>2232</v>
      </c>
      <c r="B475" s="2">
        <v>45864</v>
      </c>
      <c r="C475" t="s">
        <v>2233</v>
      </c>
      <c r="D475" t="s">
        <v>1343</v>
      </c>
      <c r="E475" t="s">
        <v>1419</v>
      </c>
      <c r="F475">
        <v>1</v>
      </c>
      <c r="G475" s="3">
        <v>30.94</v>
      </c>
      <c r="H475" s="4">
        <v>0.21</v>
      </c>
      <c r="I475" t="s">
        <v>1131</v>
      </c>
      <c r="J475" s="3">
        <v>24.442599999999999</v>
      </c>
      <c r="K475" s="45">
        <f>SALES[[#This Row],[Quantity]]*SALES[[#This Row],[Unit_Price]]*SALES[[#This Row],[Discount]]</f>
        <v>6.4973999999999998</v>
      </c>
      <c r="L475" s="46" t="str">
        <f>IF(SALES[Total_Amount]&gt;=1500,"High","Low")</f>
        <v>Low</v>
      </c>
      <c r="M475" s="46" t="str">
        <f t="shared" si="28"/>
        <v>Normal</v>
      </c>
      <c r="N475" s="46" t="str">
        <f t="shared" si="29"/>
        <v>Low Price</v>
      </c>
      <c r="O475" s="46" t="str">
        <f t="shared" si="30"/>
        <v>July</v>
      </c>
      <c r="P475" s="46">
        <f t="shared" si="31"/>
        <v>2025</v>
      </c>
      <c r="Q475" s="47" t="str">
        <f>_xlfn.CONCAT(SALES[[#This Row],[Sales_ID]]," [",SALES[[#This Row],[Quantity]],"]")</f>
        <v>SALE-473 [1]</v>
      </c>
    </row>
    <row r="476" spans="1:17" x14ac:dyDescent="0.3">
      <c r="A476" t="s">
        <v>2234</v>
      </c>
      <c r="B476" s="2">
        <v>45875</v>
      </c>
      <c r="C476" t="s">
        <v>1434</v>
      </c>
      <c r="D476" t="s">
        <v>1863</v>
      </c>
      <c r="E476" t="s">
        <v>1388</v>
      </c>
      <c r="F476">
        <v>3</v>
      </c>
      <c r="G476" s="3">
        <v>666.39</v>
      </c>
      <c r="H476" s="4">
        <v>0.21</v>
      </c>
      <c r="I476" t="s">
        <v>1131</v>
      </c>
      <c r="J476" s="3">
        <v>1579.3443</v>
      </c>
      <c r="K476" s="45">
        <f>SALES[[#This Row],[Quantity]]*SALES[[#This Row],[Unit_Price]]*SALES[[#This Row],[Discount]]</f>
        <v>419.82569999999998</v>
      </c>
      <c r="L476" s="46" t="str">
        <f>IF(SALES[Total_Amount]&gt;=1500,"High","Low")</f>
        <v>High</v>
      </c>
      <c r="M476" s="46" t="str">
        <f t="shared" si="28"/>
        <v>High</v>
      </c>
      <c r="N476" s="46" t="str">
        <f t="shared" si="29"/>
        <v>High Price</v>
      </c>
      <c r="O476" s="46" t="str">
        <f t="shared" si="30"/>
        <v>August</v>
      </c>
      <c r="P476" s="46">
        <f t="shared" si="31"/>
        <v>2025</v>
      </c>
      <c r="Q476" s="47" t="str">
        <f>_xlfn.CONCAT(SALES[[#This Row],[Sales_ID]]," [",SALES[[#This Row],[Quantity]],"]")</f>
        <v>SALE-474 [3]</v>
      </c>
    </row>
    <row r="477" spans="1:17" x14ac:dyDescent="0.3">
      <c r="A477" t="s">
        <v>2235</v>
      </c>
      <c r="B477" s="2">
        <v>45797</v>
      </c>
      <c r="C477" t="s">
        <v>2236</v>
      </c>
      <c r="D477" t="s">
        <v>1784</v>
      </c>
      <c r="E477" t="s">
        <v>1419</v>
      </c>
      <c r="F477">
        <v>2</v>
      </c>
      <c r="G477" s="3">
        <v>145.26</v>
      </c>
      <c r="H477" s="4">
        <v>0.19</v>
      </c>
      <c r="I477" t="s">
        <v>3958</v>
      </c>
      <c r="J477" s="3">
        <v>235.3212</v>
      </c>
      <c r="K477" s="45">
        <f>SALES[[#This Row],[Quantity]]*SALES[[#This Row],[Unit_Price]]*SALES[[#This Row],[Discount]]</f>
        <v>55.198799999999999</v>
      </c>
      <c r="L477" s="46" t="str">
        <f>IF(SALES[Total_Amount]&gt;=1500,"High","Low")</f>
        <v>Low</v>
      </c>
      <c r="M477" s="46" t="str">
        <f t="shared" si="28"/>
        <v>Normal</v>
      </c>
      <c r="N477" s="46" t="str">
        <f t="shared" si="29"/>
        <v>Low Price</v>
      </c>
      <c r="O477" s="46" t="str">
        <f t="shared" si="30"/>
        <v>May</v>
      </c>
      <c r="P477" s="46">
        <f t="shared" si="31"/>
        <v>2025</v>
      </c>
      <c r="Q477" s="47" t="str">
        <f>_xlfn.CONCAT(SALES[[#This Row],[Sales_ID]]," [",SALES[[#This Row],[Quantity]],"]")</f>
        <v>SALE-475 [2]</v>
      </c>
    </row>
    <row r="478" spans="1:17" x14ac:dyDescent="0.3">
      <c r="A478" t="s">
        <v>2237</v>
      </c>
      <c r="B478" s="2">
        <v>45364</v>
      </c>
      <c r="C478" t="s">
        <v>1925</v>
      </c>
      <c r="D478" t="s">
        <v>1567</v>
      </c>
      <c r="E478" t="s">
        <v>1355</v>
      </c>
      <c r="F478">
        <v>4</v>
      </c>
      <c r="G478" s="3">
        <v>940.77</v>
      </c>
      <c r="H478" s="4">
        <v>0.24</v>
      </c>
      <c r="I478" t="s">
        <v>1131</v>
      </c>
      <c r="J478" s="3">
        <v>2859.9407999999999</v>
      </c>
      <c r="K478" s="45">
        <f>SALES[[#This Row],[Quantity]]*SALES[[#This Row],[Unit_Price]]*SALES[[#This Row],[Discount]]</f>
        <v>903.13919999999996</v>
      </c>
      <c r="L478" s="46" t="str">
        <f>IF(SALES[Total_Amount]&gt;=1500,"High","Low")</f>
        <v>High</v>
      </c>
      <c r="M478" s="46" t="str">
        <f t="shared" si="28"/>
        <v>Premium</v>
      </c>
      <c r="N478" s="46" t="str">
        <f t="shared" si="29"/>
        <v>High Price</v>
      </c>
      <c r="O478" s="46" t="str">
        <f t="shared" si="30"/>
        <v>March</v>
      </c>
      <c r="P478" s="46">
        <f t="shared" si="31"/>
        <v>2024</v>
      </c>
      <c r="Q478" s="47" t="str">
        <f>_xlfn.CONCAT(SALES[[#This Row],[Sales_ID]]," [",SALES[[#This Row],[Quantity]],"]")</f>
        <v>SALE-476 [4]</v>
      </c>
    </row>
    <row r="479" spans="1:17" x14ac:dyDescent="0.3">
      <c r="A479" t="s">
        <v>2238</v>
      </c>
      <c r="B479" s="2">
        <v>45700</v>
      </c>
      <c r="C479" t="s">
        <v>2092</v>
      </c>
      <c r="D479" t="s">
        <v>1572</v>
      </c>
      <c r="E479" t="s">
        <v>1344</v>
      </c>
      <c r="F479">
        <v>1</v>
      </c>
      <c r="G479" s="3">
        <v>708.88</v>
      </c>
      <c r="H479" s="4">
        <v>0.09</v>
      </c>
      <c r="I479" t="s">
        <v>3957</v>
      </c>
      <c r="J479" s="3">
        <v>645.08080000000007</v>
      </c>
      <c r="K479" s="45">
        <f>SALES[[#This Row],[Quantity]]*SALES[[#This Row],[Unit_Price]]*SALES[[#This Row],[Discount]]</f>
        <v>63.799199999999999</v>
      </c>
      <c r="L479" s="46" t="str">
        <f>IF(SALES[Total_Amount]&gt;=1500,"High","Low")</f>
        <v>Low</v>
      </c>
      <c r="M479" s="46" t="str">
        <f t="shared" si="28"/>
        <v>Normal</v>
      </c>
      <c r="N479" s="46" t="str">
        <f t="shared" si="29"/>
        <v>Low Price</v>
      </c>
      <c r="O479" s="46" t="str">
        <f t="shared" si="30"/>
        <v>February</v>
      </c>
      <c r="P479" s="46">
        <f t="shared" si="31"/>
        <v>2025</v>
      </c>
      <c r="Q479" s="47" t="str">
        <f>_xlfn.CONCAT(SALES[[#This Row],[Sales_ID]]," [",SALES[[#This Row],[Quantity]],"]")</f>
        <v>SALE-477 [1]</v>
      </c>
    </row>
    <row r="480" spans="1:17" x14ac:dyDescent="0.3">
      <c r="A480" t="s">
        <v>2239</v>
      </c>
      <c r="B480" s="2">
        <v>45924</v>
      </c>
      <c r="C480" t="s">
        <v>1721</v>
      </c>
      <c r="D480" t="s">
        <v>1488</v>
      </c>
      <c r="E480" t="s">
        <v>1439</v>
      </c>
      <c r="F480">
        <v>1</v>
      </c>
      <c r="G480" s="3">
        <v>790.73</v>
      </c>
      <c r="H480" s="4">
        <v>0.24</v>
      </c>
      <c r="I480" t="s">
        <v>3958</v>
      </c>
      <c r="J480" s="3">
        <v>600.95479999999998</v>
      </c>
      <c r="K480" s="45">
        <f>SALES[[#This Row],[Quantity]]*SALES[[#This Row],[Unit_Price]]*SALES[[#This Row],[Discount]]</f>
        <v>189.77519999999998</v>
      </c>
      <c r="L480" s="46" t="str">
        <f>IF(SALES[Total_Amount]&gt;=1500,"High","Low")</f>
        <v>Low</v>
      </c>
      <c r="M480" s="46" t="str">
        <f t="shared" si="28"/>
        <v>Normal</v>
      </c>
      <c r="N480" s="46" t="str">
        <f t="shared" si="29"/>
        <v>Low Price</v>
      </c>
      <c r="O480" s="46" t="str">
        <f t="shared" si="30"/>
        <v>September</v>
      </c>
      <c r="P480" s="46">
        <f t="shared" si="31"/>
        <v>2025</v>
      </c>
      <c r="Q480" s="47" t="str">
        <f>_xlfn.CONCAT(SALES[[#This Row],[Sales_ID]]," [",SALES[[#This Row],[Quantity]],"]")</f>
        <v>SALE-478 [1]</v>
      </c>
    </row>
    <row r="481" spans="1:17" x14ac:dyDescent="0.3">
      <c r="A481" t="s">
        <v>2240</v>
      </c>
      <c r="B481" s="2">
        <v>45574</v>
      </c>
      <c r="C481" t="s">
        <v>1894</v>
      </c>
      <c r="D481" t="s">
        <v>1358</v>
      </c>
      <c r="E481" t="s">
        <v>1395</v>
      </c>
      <c r="F481">
        <v>3</v>
      </c>
      <c r="G481" s="3">
        <v>635.13</v>
      </c>
      <c r="H481" s="4">
        <v>0.09</v>
      </c>
      <c r="I481" t="s">
        <v>3958</v>
      </c>
      <c r="J481" s="3">
        <v>1733.9049</v>
      </c>
      <c r="K481" s="45">
        <f>SALES[[#This Row],[Quantity]]*SALES[[#This Row],[Unit_Price]]*SALES[[#This Row],[Discount]]</f>
        <v>171.48509999999999</v>
      </c>
      <c r="L481" s="46" t="str">
        <f>IF(SALES[Total_Amount]&gt;=1500,"High","Low")</f>
        <v>High</v>
      </c>
      <c r="M481" s="46" t="str">
        <f t="shared" si="28"/>
        <v>High</v>
      </c>
      <c r="N481" s="46" t="str">
        <f t="shared" si="29"/>
        <v>Low Price</v>
      </c>
      <c r="O481" s="46" t="str">
        <f t="shared" si="30"/>
        <v>October</v>
      </c>
      <c r="P481" s="46">
        <f t="shared" si="31"/>
        <v>2024</v>
      </c>
      <c r="Q481" s="47" t="str">
        <f>_xlfn.CONCAT(SALES[[#This Row],[Sales_ID]]," [",SALES[[#This Row],[Quantity]],"]")</f>
        <v>SALE-479 [3]</v>
      </c>
    </row>
    <row r="482" spans="1:17" x14ac:dyDescent="0.3">
      <c r="A482" t="s">
        <v>2241</v>
      </c>
      <c r="B482" s="2">
        <v>45233</v>
      </c>
      <c r="C482" t="s">
        <v>1837</v>
      </c>
      <c r="D482" t="s">
        <v>1523</v>
      </c>
      <c r="E482" t="s">
        <v>1377</v>
      </c>
      <c r="F482">
        <v>1</v>
      </c>
      <c r="G482" s="3">
        <v>744.88</v>
      </c>
      <c r="H482" s="4">
        <v>0.15</v>
      </c>
      <c r="I482" t="s">
        <v>1131</v>
      </c>
      <c r="J482" s="3">
        <v>633.14800000000002</v>
      </c>
      <c r="K482" s="45">
        <f>SALES[[#This Row],[Quantity]]*SALES[[#This Row],[Unit_Price]]*SALES[[#This Row],[Discount]]</f>
        <v>111.732</v>
      </c>
      <c r="L482" s="46" t="str">
        <f>IF(SALES[Total_Amount]&gt;=1500,"High","Low")</f>
        <v>Low</v>
      </c>
      <c r="M482" s="46" t="str">
        <f t="shared" si="28"/>
        <v>Normal</v>
      </c>
      <c r="N482" s="46" t="str">
        <f t="shared" si="29"/>
        <v>Low Price</v>
      </c>
      <c r="O482" s="46" t="str">
        <f t="shared" si="30"/>
        <v>November</v>
      </c>
      <c r="P482" s="46">
        <f t="shared" si="31"/>
        <v>2023</v>
      </c>
      <c r="Q482" s="47" t="str">
        <f>_xlfn.CONCAT(SALES[[#This Row],[Sales_ID]]," [",SALES[[#This Row],[Quantity]],"]")</f>
        <v>SALE-480 [1]</v>
      </c>
    </row>
    <row r="483" spans="1:17" x14ac:dyDescent="0.3">
      <c r="A483" t="s">
        <v>2242</v>
      </c>
      <c r="B483" s="2">
        <v>45745</v>
      </c>
      <c r="C483" t="s">
        <v>1581</v>
      </c>
      <c r="D483" t="s">
        <v>1727</v>
      </c>
      <c r="E483" t="s">
        <v>1381</v>
      </c>
      <c r="F483">
        <v>3</v>
      </c>
      <c r="G483" s="3">
        <v>205.34</v>
      </c>
      <c r="H483" s="4">
        <v>0.25</v>
      </c>
      <c r="I483" t="s">
        <v>3957</v>
      </c>
      <c r="J483" s="3">
        <v>462.01499999999999</v>
      </c>
      <c r="K483" s="45">
        <f>SALES[[#This Row],[Quantity]]*SALES[[#This Row],[Unit_Price]]*SALES[[#This Row],[Discount]]</f>
        <v>154.005</v>
      </c>
      <c r="L483" s="46" t="str">
        <f>IF(SALES[Total_Amount]&gt;=1500,"High","Low")</f>
        <v>Low</v>
      </c>
      <c r="M483" s="46" t="str">
        <f t="shared" si="28"/>
        <v>Normal</v>
      </c>
      <c r="N483" s="46" t="str">
        <f t="shared" si="29"/>
        <v>Low Price</v>
      </c>
      <c r="O483" s="46" t="str">
        <f t="shared" si="30"/>
        <v>March</v>
      </c>
      <c r="P483" s="46">
        <f t="shared" si="31"/>
        <v>2025</v>
      </c>
      <c r="Q483" s="47" t="str">
        <f>_xlfn.CONCAT(SALES[[#This Row],[Sales_ID]]," [",SALES[[#This Row],[Quantity]],"]")</f>
        <v>SALE-481 [3]</v>
      </c>
    </row>
    <row r="484" spans="1:17" x14ac:dyDescent="0.3">
      <c r="A484" t="s">
        <v>2243</v>
      </c>
      <c r="B484" s="2">
        <v>45851</v>
      </c>
      <c r="C484" t="s">
        <v>1640</v>
      </c>
      <c r="D484" t="s">
        <v>1476</v>
      </c>
      <c r="E484" t="s">
        <v>1348</v>
      </c>
      <c r="F484">
        <v>2</v>
      </c>
      <c r="G484" s="3">
        <v>756.8</v>
      </c>
      <c r="H484" s="4">
        <v>0.15</v>
      </c>
      <c r="I484" t="s">
        <v>3957</v>
      </c>
      <c r="J484" s="3">
        <v>1286.56</v>
      </c>
      <c r="K484" s="45">
        <f>SALES[[#This Row],[Quantity]]*SALES[[#This Row],[Unit_Price]]*SALES[[#This Row],[Discount]]</f>
        <v>227.04</v>
      </c>
      <c r="L484" s="46" t="str">
        <f>IF(SALES[Total_Amount]&gt;=1500,"High","Low")</f>
        <v>Low</v>
      </c>
      <c r="M484" s="46" t="str">
        <f t="shared" si="28"/>
        <v>High</v>
      </c>
      <c r="N484" s="46" t="str">
        <f t="shared" si="29"/>
        <v>Low Price</v>
      </c>
      <c r="O484" s="46" t="str">
        <f t="shared" si="30"/>
        <v>July</v>
      </c>
      <c r="P484" s="46">
        <f t="shared" si="31"/>
        <v>2025</v>
      </c>
      <c r="Q484" s="47" t="str">
        <f>_xlfn.CONCAT(SALES[[#This Row],[Sales_ID]]," [",SALES[[#This Row],[Quantity]],"]")</f>
        <v>SALE-482 [2]</v>
      </c>
    </row>
    <row r="485" spans="1:17" x14ac:dyDescent="0.3">
      <c r="A485" t="s">
        <v>2244</v>
      </c>
      <c r="B485" s="2">
        <v>45308</v>
      </c>
      <c r="C485" t="s">
        <v>1900</v>
      </c>
      <c r="D485" t="s">
        <v>1494</v>
      </c>
      <c r="E485" t="s">
        <v>1419</v>
      </c>
      <c r="F485">
        <v>1</v>
      </c>
      <c r="G485" s="3">
        <v>771.73</v>
      </c>
      <c r="H485" s="4">
        <v>0.2</v>
      </c>
      <c r="I485" t="s">
        <v>3957</v>
      </c>
      <c r="J485" s="3">
        <v>617.38400000000001</v>
      </c>
      <c r="K485" s="45">
        <f>SALES[[#This Row],[Quantity]]*SALES[[#This Row],[Unit_Price]]*SALES[[#This Row],[Discount]]</f>
        <v>154.346</v>
      </c>
      <c r="L485" s="46" t="str">
        <f>IF(SALES[Total_Amount]&gt;=1500,"High","Low")</f>
        <v>Low</v>
      </c>
      <c r="M485" s="46" t="str">
        <f t="shared" si="28"/>
        <v>Normal</v>
      </c>
      <c r="N485" s="46" t="str">
        <f t="shared" si="29"/>
        <v>Low Price</v>
      </c>
      <c r="O485" s="46" t="str">
        <f t="shared" si="30"/>
        <v>January</v>
      </c>
      <c r="P485" s="46">
        <f t="shared" si="31"/>
        <v>2024</v>
      </c>
      <c r="Q485" s="47" t="str">
        <f>_xlfn.CONCAT(SALES[[#This Row],[Sales_ID]]," [",SALES[[#This Row],[Quantity]],"]")</f>
        <v>SALE-483 [1]</v>
      </c>
    </row>
    <row r="486" spans="1:17" x14ac:dyDescent="0.3">
      <c r="A486" t="s">
        <v>2245</v>
      </c>
      <c r="B486" s="2">
        <v>45639</v>
      </c>
      <c r="C486" t="s">
        <v>1993</v>
      </c>
      <c r="D486" t="s">
        <v>1696</v>
      </c>
      <c r="E486" t="s">
        <v>1344</v>
      </c>
      <c r="F486">
        <v>1</v>
      </c>
      <c r="G486" s="3">
        <v>440.19</v>
      </c>
      <c r="H486" s="4">
        <v>0.03</v>
      </c>
      <c r="I486" t="s">
        <v>3958</v>
      </c>
      <c r="J486" s="3">
        <v>426.98430000000002</v>
      </c>
      <c r="K486" s="45">
        <f>SALES[[#This Row],[Quantity]]*SALES[[#This Row],[Unit_Price]]*SALES[[#This Row],[Discount]]</f>
        <v>13.2057</v>
      </c>
      <c r="L486" s="46" t="str">
        <f>IF(SALES[Total_Amount]&gt;=1500,"High","Low")</f>
        <v>Low</v>
      </c>
      <c r="M486" s="46" t="str">
        <f t="shared" si="28"/>
        <v>Normal</v>
      </c>
      <c r="N486" s="46" t="str">
        <f t="shared" si="29"/>
        <v>Low Price</v>
      </c>
      <c r="O486" s="46" t="str">
        <f t="shared" si="30"/>
        <v>December</v>
      </c>
      <c r="P486" s="46">
        <f t="shared" si="31"/>
        <v>2024</v>
      </c>
      <c r="Q486" s="47" t="str">
        <f>_xlfn.CONCAT(SALES[[#This Row],[Sales_ID]]," [",SALES[[#This Row],[Quantity]],"]")</f>
        <v>SALE-484 [1]</v>
      </c>
    </row>
    <row r="487" spans="1:17" x14ac:dyDescent="0.3">
      <c r="A487" t="s">
        <v>2246</v>
      </c>
      <c r="B487" s="2">
        <v>45919</v>
      </c>
      <c r="C487" t="s">
        <v>1997</v>
      </c>
      <c r="D487" t="s">
        <v>1787</v>
      </c>
      <c r="E487" t="s">
        <v>1439</v>
      </c>
      <c r="F487">
        <v>2</v>
      </c>
      <c r="G487" s="3">
        <v>409</v>
      </c>
      <c r="H487" s="4">
        <v>0.17</v>
      </c>
      <c r="I487" t="s">
        <v>3957</v>
      </c>
      <c r="J487" s="3">
        <v>678.93999999999994</v>
      </c>
      <c r="K487" s="45">
        <f>SALES[[#This Row],[Quantity]]*SALES[[#This Row],[Unit_Price]]*SALES[[#This Row],[Discount]]</f>
        <v>139.06</v>
      </c>
      <c r="L487" s="46" t="str">
        <f>IF(SALES[Total_Amount]&gt;=1500,"High","Low")</f>
        <v>Low</v>
      </c>
      <c r="M487" s="46" t="str">
        <f t="shared" si="28"/>
        <v>Normal</v>
      </c>
      <c r="N487" s="46" t="str">
        <f t="shared" si="29"/>
        <v>Low Price</v>
      </c>
      <c r="O487" s="46" t="str">
        <f t="shared" si="30"/>
        <v>September</v>
      </c>
      <c r="P487" s="46">
        <f t="shared" si="31"/>
        <v>2025</v>
      </c>
      <c r="Q487" s="47" t="str">
        <f>_xlfn.CONCAT(SALES[[#This Row],[Sales_ID]]," [",SALES[[#This Row],[Quantity]],"]")</f>
        <v>SALE-485 [2]</v>
      </c>
    </row>
    <row r="488" spans="1:17" x14ac:dyDescent="0.3">
      <c r="A488" t="s">
        <v>2247</v>
      </c>
      <c r="B488" s="2">
        <v>45333</v>
      </c>
      <c r="C488" t="s">
        <v>1667</v>
      </c>
      <c r="D488" t="s">
        <v>1543</v>
      </c>
      <c r="E488" t="s">
        <v>1399</v>
      </c>
      <c r="F488">
        <v>3</v>
      </c>
      <c r="G488" s="3">
        <v>134.58000000000001</v>
      </c>
      <c r="H488" s="4">
        <v>0.04</v>
      </c>
      <c r="I488" t="s">
        <v>1131</v>
      </c>
      <c r="J488" s="3">
        <v>387.59039999999999</v>
      </c>
      <c r="K488" s="45">
        <f>SALES[[#This Row],[Quantity]]*SALES[[#This Row],[Unit_Price]]*SALES[[#This Row],[Discount]]</f>
        <v>16.1496</v>
      </c>
      <c r="L488" s="46" t="str">
        <f>IF(SALES[Total_Amount]&gt;=1500,"High","Low")</f>
        <v>Low</v>
      </c>
      <c r="M488" s="46" t="str">
        <f t="shared" si="28"/>
        <v>Normal</v>
      </c>
      <c r="N488" s="46" t="str">
        <f t="shared" si="29"/>
        <v>Low Price</v>
      </c>
      <c r="O488" s="46" t="str">
        <f t="shared" si="30"/>
        <v>February</v>
      </c>
      <c r="P488" s="46">
        <f t="shared" si="31"/>
        <v>2024</v>
      </c>
      <c r="Q488" s="47" t="str">
        <f>_xlfn.CONCAT(SALES[[#This Row],[Sales_ID]]," [",SALES[[#This Row],[Quantity]],"]")</f>
        <v>SALE-486 [3]</v>
      </c>
    </row>
    <row r="489" spans="1:17" x14ac:dyDescent="0.3">
      <c r="A489" t="s">
        <v>2248</v>
      </c>
      <c r="B489" s="2">
        <v>45811</v>
      </c>
      <c r="C489" t="s">
        <v>1390</v>
      </c>
      <c r="D489" t="s">
        <v>1380</v>
      </c>
      <c r="E489" t="s">
        <v>1359</v>
      </c>
      <c r="F489">
        <v>4</v>
      </c>
      <c r="G489" s="3">
        <v>284.44</v>
      </c>
      <c r="H489" s="4">
        <v>0.02</v>
      </c>
      <c r="I489" t="s">
        <v>3957</v>
      </c>
      <c r="J489" s="3">
        <v>1115.0047999999999</v>
      </c>
      <c r="K489" s="45">
        <f>SALES[[#This Row],[Quantity]]*SALES[[#This Row],[Unit_Price]]*SALES[[#This Row],[Discount]]</f>
        <v>22.755199999999999</v>
      </c>
      <c r="L489" s="46" t="str">
        <f>IF(SALES[Total_Amount]&gt;=1500,"High","Low")</f>
        <v>Low</v>
      </c>
      <c r="M489" s="46" t="str">
        <f t="shared" si="28"/>
        <v>High</v>
      </c>
      <c r="N489" s="46" t="str">
        <f t="shared" si="29"/>
        <v>Low Price</v>
      </c>
      <c r="O489" s="46" t="str">
        <f t="shared" si="30"/>
        <v>June</v>
      </c>
      <c r="P489" s="46">
        <f t="shared" si="31"/>
        <v>2025</v>
      </c>
      <c r="Q489" s="47" t="str">
        <f>_xlfn.CONCAT(SALES[[#This Row],[Sales_ID]]," [",SALES[[#This Row],[Quantity]],"]")</f>
        <v>SALE-487 [4]</v>
      </c>
    </row>
    <row r="490" spans="1:17" x14ac:dyDescent="0.3">
      <c r="A490" t="s">
        <v>2249</v>
      </c>
      <c r="B490" s="2">
        <v>45726</v>
      </c>
      <c r="C490" t="s">
        <v>1719</v>
      </c>
      <c r="D490" t="s">
        <v>1734</v>
      </c>
      <c r="E490" t="s">
        <v>1408</v>
      </c>
      <c r="F490">
        <v>4</v>
      </c>
      <c r="G490" s="3">
        <v>922.69</v>
      </c>
      <c r="H490" s="4">
        <v>0.16</v>
      </c>
      <c r="I490" t="s">
        <v>3957</v>
      </c>
      <c r="J490" s="3">
        <v>3100.2384000000002</v>
      </c>
      <c r="K490" s="45">
        <f>SALES[[#This Row],[Quantity]]*SALES[[#This Row],[Unit_Price]]*SALES[[#This Row],[Discount]]</f>
        <v>590.52160000000003</v>
      </c>
      <c r="L490" s="46" t="str">
        <f>IF(SALES[Total_Amount]&gt;=1500,"High","Low")</f>
        <v>High</v>
      </c>
      <c r="M490" s="46" t="str">
        <f t="shared" si="28"/>
        <v>Premium</v>
      </c>
      <c r="N490" s="46" t="str">
        <f t="shared" si="29"/>
        <v>High Price</v>
      </c>
      <c r="O490" s="46" t="str">
        <f t="shared" si="30"/>
        <v>March</v>
      </c>
      <c r="P490" s="46">
        <f t="shared" si="31"/>
        <v>2025</v>
      </c>
      <c r="Q490" s="47" t="str">
        <f>_xlfn.CONCAT(SALES[[#This Row],[Sales_ID]]," [",SALES[[#This Row],[Quantity]],"]")</f>
        <v>SALE-488 [4]</v>
      </c>
    </row>
    <row r="491" spans="1:17" x14ac:dyDescent="0.3">
      <c r="A491" t="s">
        <v>2250</v>
      </c>
      <c r="B491" s="2">
        <v>45644</v>
      </c>
      <c r="C491" t="s">
        <v>1861</v>
      </c>
      <c r="D491" t="s">
        <v>1394</v>
      </c>
      <c r="E491" t="s">
        <v>1426</v>
      </c>
      <c r="F491">
        <v>2</v>
      </c>
      <c r="G491" s="3">
        <v>992.55</v>
      </c>
      <c r="H491" s="4">
        <v>0.28000000000000003</v>
      </c>
      <c r="I491" t="s">
        <v>3957</v>
      </c>
      <c r="J491" s="3">
        <v>1429.2719999999999</v>
      </c>
      <c r="K491" s="45">
        <f>SALES[[#This Row],[Quantity]]*SALES[[#This Row],[Unit_Price]]*SALES[[#This Row],[Discount]]</f>
        <v>555.82799999999997</v>
      </c>
      <c r="L491" s="46" t="str">
        <f>IF(SALES[Total_Amount]&gt;=1500,"High","Low")</f>
        <v>Low</v>
      </c>
      <c r="M491" s="46" t="str">
        <f t="shared" si="28"/>
        <v>High</v>
      </c>
      <c r="N491" s="46" t="str">
        <f t="shared" si="29"/>
        <v>High Price</v>
      </c>
      <c r="O491" s="46" t="str">
        <f t="shared" si="30"/>
        <v>December</v>
      </c>
      <c r="P491" s="46">
        <f t="shared" si="31"/>
        <v>2024</v>
      </c>
      <c r="Q491" s="47" t="str">
        <f>_xlfn.CONCAT(SALES[[#This Row],[Sales_ID]]," [",SALES[[#This Row],[Quantity]],"]")</f>
        <v>SALE-489 [2]</v>
      </c>
    </row>
    <row r="492" spans="1:17" x14ac:dyDescent="0.3">
      <c r="A492" t="s">
        <v>2251</v>
      </c>
      <c r="B492" s="2">
        <v>45371</v>
      </c>
      <c r="C492" t="s">
        <v>2252</v>
      </c>
      <c r="D492" t="s">
        <v>1500</v>
      </c>
      <c r="E492" t="s">
        <v>1415</v>
      </c>
      <c r="F492">
        <v>1</v>
      </c>
      <c r="G492" s="3">
        <v>170.43</v>
      </c>
      <c r="H492" s="4">
        <v>0.03</v>
      </c>
      <c r="I492" t="s">
        <v>3957</v>
      </c>
      <c r="J492" s="3">
        <v>165.31710000000001</v>
      </c>
      <c r="K492" s="45">
        <f>SALES[[#This Row],[Quantity]]*SALES[[#This Row],[Unit_Price]]*SALES[[#This Row],[Discount]]</f>
        <v>5.1128999999999998</v>
      </c>
      <c r="L492" s="46" t="str">
        <f>IF(SALES[Total_Amount]&gt;=1500,"High","Low")</f>
        <v>Low</v>
      </c>
      <c r="M492" s="46" t="str">
        <f t="shared" si="28"/>
        <v>Normal</v>
      </c>
      <c r="N492" s="46" t="str">
        <f t="shared" si="29"/>
        <v>Low Price</v>
      </c>
      <c r="O492" s="46" t="str">
        <f t="shared" si="30"/>
        <v>March</v>
      </c>
      <c r="P492" s="46">
        <f t="shared" si="31"/>
        <v>2024</v>
      </c>
      <c r="Q492" s="47" t="str">
        <f>_xlfn.CONCAT(SALES[[#This Row],[Sales_ID]]," [",SALES[[#This Row],[Quantity]],"]")</f>
        <v>SALE-490 [1]</v>
      </c>
    </row>
    <row r="493" spans="1:17" x14ac:dyDescent="0.3">
      <c r="A493" t="s">
        <v>2253</v>
      </c>
      <c r="B493" s="2">
        <v>45462</v>
      </c>
      <c r="C493" t="s">
        <v>2254</v>
      </c>
      <c r="D493" t="s">
        <v>1411</v>
      </c>
      <c r="E493" t="s">
        <v>1439</v>
      </c>
      <c r="F493">
        <v>3</v>
      </c>
      <c r="G493" s="3">
        <v>480.51</v>
      </c>
      <c r="H493" s="4">
        <v>0.03</v>
      </c>
      <c r="I493" t="s">
        <v>3957</v>
      </c>
      <c r="J493" s="3">
        <v>1398.2841000000001</v>
      </c>
      <c r="K493" s="45">
        <f>SALES[[#This Row],[Quantity]]*SALES[[#This Row],[Unit_Price]]*SALES[[#This Row],[Discount]]</f>
        <v>43.245899999999999</v>
      </c>
      <c r="L493" s="46" t="str">
        <f>IF(SALES[Total_Amount]&gt;=1500,"High","Low")</f>
        <v>Low</v>
      </c>
      <c r="M493" s="46" t="str">
        <f t="shared" si="28"/>
        <v>High</v>
      </c>
      <c r="N493" s="46" t="str">
        <f t="shared" si="29"/>
        <v>Low Price</v>
      </c>
      <c r="O493" s="46" t="str">
        <f t="shared" si="30"/>
        <v>June</v>
      </c>
      <c r="P493" s="46">
        <f t="shared" si="31"/>
        <v>2024</v>
      </c>
      <c r="Q493" s="47" t="str">
        <f>_xlfn.CONCAT(SALES[[#This Row],[Sales_ID]]," [",SALES[[#This Row],[Quantity]],"]")</f>
        <v>SALE-491 [3]</v>
      </c>
    </row>
    <row r="494" spans="1:17" x14ac:dyDescent="0.3">
      <c r="A494" t="s">
        <v>2255</v>
      </c>
      <c r="B494" s="2">
        <v>45632</v>
      </c>
      <c r="C494" t="s">
        <v>2256</v>
      </c>
      <c r="D494" t="s">
        <v>1347</v>
      </c>
      <c r="E494" t="s">
        <v>1359</v>
      </c>
      <c r="F494">
        <v>2</v>
      </c>
      <c r="G494" s="3">
        <v>955.66</v>
      </c>
      <c r="H494" s="4">
        <v>0.28999999999999998</v>
      </c>
      <c r="I494" t="s">
        <v>1131</v>
      </c>
      <c r="J494" s="3">
        <v>1357.0372</v>
      </c>
      <c r="K494" s="45">
        <f>SALES[[#This Row],[Quantity]]*SALES[[#This Row],[Unit_Price]]*SALES[[#This Row],[Discount]]</f>
        <v>554.28279999999995</v>
      </c>
      <c r="L494" s="46" t="str">
        <f>IF(SALES[Total_Amount]&gt;=1500,"High","Low")</f>
        <v>Low</v>
      </c>
      <c r="M494" s="46" t="str">
        <f t="shared" si="28"/>
        <v>High</v>
      </c>
      <c r="N494" s="46" t="str">
        <f t="shared" si="29"/>
        <v>High Price</v>
      </c>
      <c r="O494" s="46" t="str">
        <f t="shared" si="30"/>
        <v>December</v>
      </c>
      <c r="P494" s="46">
        <f t="shared" si="31"/>
        <v>2024</v>
      </c>
      <c r="Q494" s="47" t="str">
        <f>_xlfn.CONCAT(SALES[[#This Row],[Sales_ID]]," [",SALES[[#This Row],[Quantity]],"]")</f>
        <v>SALE-492 [2]</v>
      </c>
    </row>
    <row r="495" spans="1:17" x14ac:dyDescent="0.3">
      <c r="A495" t="s">
        <v>2257</v>
      </c>
      <c r="B495" s="2">
        <v>45863</v>
      </c>
      <c r="C495" t="s">
        <v>1991</v>
      </c>
      <c r="D495" t="s">
        <v>1411</v>
      </c>
      <c r="E495" t="s">
        <v>1373</v>
      </c>
      <c r="F495">
        <v>2</v>
      </c>
      <c r="G495" s="3">
        <v>488.02</v>
      </c>
      <c r="H495" s="4">
        <v>0.27</v>
      </c>
      <c r="I495" t="s">
        <v>3958</v>
      </c>
      <c r="J495" s="3">
        <v>712.50919999999996</v>
      </c>
      <c r="K495" s="45">
        <f>SALES[[#This Row],[Quantity]]*SALES[[#This Row],[Unit_Price]]*SALES[[#This Row],[Discount]]</f>
        <v>263.5308</v>
      </c>
      <c r="L495" s="46" t="str">
        <f>IF(SALES[Total_Amount]&gt;=1500,"High","Low")</f>
        <v>Low</v>
      </c>
      <c r="M495" s="46" t="str">
        <f t="shared" si="28"/>
        <v>Normal</v>
      </c>
      <c r="N495" s="46" t="str">
        <f t="shared" si="29"/>
        <v>Low Price</v>
      </c>
      <c r="O495" s="46" t="str">
        <f t="shared" si="30"/>
        <v>July</v>
      </c>
      <c r="P495" s="46">
        <f t="shared" si="31"/>
        <v>2025</v>
      </c>
      <c r="Q495" s="47" t="str">
        <f>_xlfn.CONCAT(SALES[[#This Row],[Sales_ID]]," [",SALES[[#This Row],[Quantity]],"]")</f>
        <v>SALE-493 [2]</v>
      </c>
    </row>
    <row r="496" spans="1:17" x14ac:dyDescent="0.3">
      <c r="A496" t="s">
        <v>2258</v>
      </c>
      <c r="B496" s="2">
        <v>45501</v>
      </c>
      <c r="C496" t="s">
        <v>1896</v>
      </c>
      <c r="D496" t="s">
        <v>2066</v>
      </c>
      <c r="E496" t="s">
        <v>1373</v>
      </c>
      <c r="F496">
        <v>1</v>
      </c>
      <c r="G496" s="3">
        <v>917.17</v>
      </c>
      <c r="H496" s="4">
        <v>0.13</v>
      </c>
      <c r="I496" t="s">
        <v>1131</v>
      </c>
      <c r="J496" s="3">
        <v>797.93790000000001</v>
      </c>
      <c r="K496" s="45">
        <f>SALES[[#This Row],[Quantity]]*SALES[[#This Row],[Unit_Price]]*SALES[[#This Row],[Discount]]</f>
        <v>119.2321</v>
      </c>
      <c r="L496" s="46" t="str">
        <f>IF(SALES[Total_Amount]&gt;=1500,"High","Low")</f>
        <v>Low</v>
      </c>
      <c r="M496" s="46" t="str">
        <f t="shared" si="28"/>
        <v>Normal</v>
      </c>
      <c r="N496" s="46" t="str">
        <f t="shared" si="29"/>
        <v>Low Price</v>
      </c>
      <c r="O496" s="46" t="str">
        <f t="shared" si="30"/>
        <v>July</v>
      </c>
      <c r="P496" s="46">
        <f t="shared" si="31"/>
        <v>2024</v>
      </c>
      <c r="Q496" s="47" t="str">
        <f>_xlfn.CONCAT(SALES[[#This Row],[Sales_ID]]," [",SALES[[#This Row],[Quantity]],"]")</f>
        <v>SALE-494 [1]</v>
      </c>
    </row>
    <row r="497" spans="1:17" x14ac:dyDescent="0.3">
      <c r="A497" t="s">
        <v>2259</v>
      </c>
      <c r="B497" s="2">
        <v>45568</v>
      </c>
      <c r="C497" t="s">
        <v>1502</v>
      </c>
      <c r="D497" t="s">
        <v>1657</v>
      </c>
      <c r="E497" t="s">
        <v>1355</v>
      </c>
      <c r="F497">
        <v>2</v>
      </c>
      <c r="G497" s="3">
        <v>406.46</v>
      </c>
      <c r="H497" s="4">
        <v>0.3</v>
      </c>
      <c r="I497" t="s">
        <v>3958</v>
      </c>
      <c r="J497" s="3">
        <v>569.04399999999998</v>
      </c>
      <c r="K497" s="45">
        <f>SALES[[#This Row],[Quantity]]*SALES[[#This Row],[Unit_Price]]*SALES[[#This Row],[Discount]]</f>
        <v>243.87599999999998</v>
      </c>
      <c r="L497" s="46" t="str">
        <f>IF(SALES[Total_Amount]&gt;=1500,"High","Low")</f>
        <v>Low</v>
      </c>
      <c r="M497" s="46" t="str">
        <f t="shared" si="28"/>
        <v>Normal</v>
      </c>
      <c r="N497" s="46" t="str">
        <f t="shared" si="29"/>
        <v>Low Price</v>
      </c>
      <c r="O497" s="46" t="str">
        <f t="shared" si="30"/>
        <v>October</v>
      </c>
      <c r="P497" s="46">
        <f t="shared" si="31"/>
        <v>2024</v>
      </c>
      <c r="Q497" s="47" t="str">
        <f>_xlfn.CONCAT(SALES[[#This Row],[Sales_ID]]," [",SALES[[#This Row],[Quantity]],"]")</f>
        <v>SALE-495 [2]</v>
      </c>
    </row>
    <row r="498" spans="1:17" x14ac:dyDescent="0.3">
      <c r="A498" t="s">
        <v>2260</v>
      </c>
      <c r="B498" s="2">
        <v>45238</v>
      </c>
      <c r="C498" t="s">
        <v>2261</v>
      </c>
      <c r="D498" t="s">
        <v>2262</v>
      </c>
      <c r="E498" t="s">
        <v>1373</v>
      </c>
      <c r="F498">
        <v>2</v>
      </c>
      <c r="G498" s="3">
        <v>264.39</v>
      </c>
      <c r="H498" s="4">
        <v>0.11</v>
      </c>
      <c r="I498" t="s">
        <v>1131</v>
      </c>
      <c r="J498" s="3">
        <v>470.61419999999998</v>
      </c>
      <c r="K498" s="45">
        <f>SALES[[#This Row],[Quantity]]*SALES[[#This Row],[Unit_Price]]*SALES[[#This Row],[Discount]]</f>
        <v>58.165799999999997</v>
      </c>
      <c r="L498" s="46" t="str">
        <f>IF(SALES[Total_Amount]&gt;=1500,"High","Low")</f>
        <v>Low</v>
      </c>
      <c r="M498" s="46" t="str">
        <f t="shared" si="28"/>
        <v>Normal</v>
      </c>
      <c r="N498" s="46" t="str">
        <f t="shared" si="29"/>
        <v>Low Price</v>
      </c>
      <c r="O498" s="46" t="str">
        <f t="shared" si="30"/>
        <v>November</v>
      </c>
      <c r="P498" s="46">
        <f t="shared" si="31"/>
        <v>2023</v>
      </c>
      <c r="Q498" s="47" t="str">
        <f>_xlfn.CONCAT(SALES[[#This Row],[Sales_ID]]," [",SALES[[#This Row],[Quantity]],"]")</f>
        <v>SALE-496 [2]</v>
      </c>
    </row>
    <row r="499" spans="1:17" x14ac:dyDescent="0.3">
      <c r="A499" t="s">
        <v>2263</v>
      </c>
      <c r="B499" s="2">
        <v>45754</v>
      </c>
      <c r="C499" t="s">
        <v>1976</v>
      </c>
      <c r="D499" t="s">
        <v>1889</v>
      </c>
      <c r="E499" t="s">
        <v>1388</v>
      </c>
      <c r="F499">
        <v>1</v>
      </c>
      <c r="G499" s="3">
        <v>414.97</v>
      </c>
      <c r="H499" s="4">
        <v>0.22</v>
      </c>
      <c r="I499" t="s">
        <v>3958</v>
      </c>
      <c r="J499" s="3">
        <v>323.67660000000001</v>
      </c>
      <c r="K499" s="45">
        <f>SALES[[#This Row],[Quantity]]*SALES[[#This Row],[Unit_Price]]*SALES[[#This Row],[Discount]]</f>
        <v>91.293400000000005</v>
      </c>
      <c r="L499" s="46" t="str">
        <f>IF(SALES[Total_Amount]&gt;=1500,"High","Low")</f>
        <v>Low</v>
      </c>
      <c r="M499" s="46" t="str">
        <f t="shared" si="28"/>
        <v>Normal</v>
      </c>
      <c r="N499" s="46" t="str">
        <f t="shared" si="29"/>
        <v>Low Price</v>
      </c>
      <c r="O499" s="46" t="str">
        <f t="shared" si="30"/>
        <v>April</v>
      </c>
      <c r="P499" s="46">
        <f t="shared" si="31"/>
        <v>2025</v>
      </c>
      <c r="Q499" s="47" t="str">
        <f>_xlfn.CONCAT(SALES[[#This Row],[Sales_ID]]," [",SALES[[#This Row],[Quantity]],"]")</f>
        <v>SALE-497 [1]</v>
      </c>
    </row>
    <row r="500" spans="1:17" x14ac:dyDescent="0.3">
      <c r="A500" t="s">
        <v>2264</v>
      </c>
      <c r="B500" s="2">
        <v>45280</v>
      </c>
      <c r="C500" t="s">
        <v>2265</v>
      </c>
      <c r="D500" t="s">
        <v>1609</v>
      </c>
      <c r="E500" t="s">
        <v>1446</v>
      </c>
      <c r="F500">
        <v>2</v>
      </c>
      <c r="G500" s="3">
        <v>583.51</v>
      </c>
      <c r="H500" s="4">
        <v>0.2</v>
      </c>
      <c r="I500" t="s">
        <v>1131</v>
      </c>
      <c r="J500" s="3">
        <v>933.61599999999999</v>
      </c>
      <c r="K500" s="45">
        <f>SALES[[#This Row],[Quantity]]*SALES[[#This Row],[Unit_Price]]*SALES[[#This Row],[Discount]]</f>
        <v>233.404</v>
      </c>
      <c r="L500" s="46" t="str">
        <f>IF(SALES[Total_Amount]&gt;=1500,"High","Low")</f>
        <v>Low</v>
      </c>
      <c r="M500" s="46" t="str">
        <f t="shared" si="28"/>
        <v>Normal</v>
      </c>
      <c r="N500" s="46" t="str">
        <f t="shared" si="29"/>
        <v>Low Price</v>
      </c>
      <c r="O500" s="46" t="str">
        <f t="shared" si="30"/>
        <v>December</v>
      </c>
      <c r="P500" s="46">
        <f t="shared" si="31"/>
        <v>2023</v>
      </c>
      <c r="Q500" s="47" t="str">
        <f>_xlfn.CONCAT(SALES[[#This Row],[Sales_ID]]," [",SALES[[#This Row],[Quantity]],"]")</f>
        <v>SALE-498 [2]</v>
      </c>
    </row>
    <row r="501" spans="1:17" x14ac:dyDescent="0.3">
      <c r="A501" t="s">
        <v>2266</v>
      </c>
      <c r="B501" s="2">
        <v>45911</v>
      </c>
      <c r="C501" t="s">
        <v>2267</v>
      </c>
      <c r="D501" t="s">
        <v>1519</v>
      </c>
      <c r="E501" t="s">
        <v>1344</v>
      </c>
      <c r="F501">
        <v>1</v>
      </c>
      <c r="G501" s="3">
        <v>659.27</v>
      </c>
      <c r="H501" s="4">
        <v>0.15</v>
      </c>
      <c r="I501" t="s">
        <v>3958</v>
      </c>
      <c r="J501" s="3">
        <v>560.37950000000001</v>
      </c>
      <c r="K501" s="45">
        <f>SALES[[#This Row],[Quantity]]*SALES[[#This Row],[Unit_Price]]*SALES[[#This Row],[Discount]]</f>
        <v>98.890499999999989</v>
      </c>
      <c r="L501" s="46" t="str">
        <f>IF(SALES[Total_Amount]&gt;=1500,"High","Low")</f>
        <v>Low</v>
      </c>
      <c r="M501" s="46" t="str">
        <f t="shared" si="28"/>
        <v>Normal</v>
      </c>
      <c r="N501" s="46" t="str">
        <f t="shared" si="29"/>
        <v>Low Price</v>
      </c>
      <c r="O501" s="46" t="str">
        <f t="shared" si="30"/>
        <v>September</v>
      </c>
      <c r="P501" s="46">
        <f t="shared" si="31"/>
        <v>2025</v>
      </c>
      <c r="Q501" s="47" t="str">
        <f>_xlfn.CONCAT(SALES[[#This Row],[Sales_ID]]," [",SALES[[#This Row],[Quantity]],"]")</f>
        <v>SALE-499 [1]</v>
      </c>
    </row>
    <row r="502" spans="1:17" x14ac:dyDescent="0.3">
      <c r="A502" t="s">
        <v>2268</v>
      </c>
      <c r="B502" s="2">
        <v>45627</v>
      </c>
      <c r="C502" t="s">
        <v>2269</v>
      </c>
      <c r="D502" t="s">
        <v>2008</v>
      </c>
      <c r="E502" t="s">
        <v>1363</v>
      </c>
      <c r="F502">
        <v>4</v>
      </c>
      <c r="G502" s="3">
        <v>106.66</v>
      </c>
      <c r="H502" s="4">
        <v>0.2</v>
      </c>
      <c r="I502" t="s">
        <v>1131</v>
      </c>
      <c r="J502" s="3">
        <v>341.31200000000001</v>
      </c>
      <c r="K502" s="45">
        <f>SALES[[#This Row],[Quantity]]*SALES[[#This Row],[Unit_Price]]*SALES[[#This Row],[Discount]]</f>
        <v>85.328000000000003</v>
      </c>
      <c r="L502" s="46" t="str">
        <f>IF(SALES[Total_Amount]&gt;=1500,"High","Low")</f>
        <v>Low</v>
      </c>
      <c r="M502" s="46" t="str">
        <f t="shared" si="28"/>
        <v>Normal</v>
      </c>
      <c r="N502" s="46" t="str">
        <f t="shared" si="29"/>
        <v>Low Price</v>
      </c>
      <c r="O502" s="46" t="str">
        <f t="shared" si="30"/>
        <v>December</v>
      </c>
      <c r="P502" s="46">
        <f t="shared" si="31"/>
        <v>2024</v>
      </c>
      <c r="Q502" s="47" t="str">
        <f>_xlfn.CONCAT(SALES[[#This Row],[Sales_ID]]," [",SALES[[#This Row],[Quantity]],"]")</f>
        <v>SALE-500 [4]</v>
      </c>
    </row>
    <row r="503" spans="1:17" x14ac:dyDescent="0.3">
      <c r="A503" t="s">
        <v>2270</v>
      </c>
      <c r="B503" s="2">
        <v>45617</v>
      </c>
      <c r="C503" t="s">
        <v>2219</v>
      </c>
      <c r="D503" t="s">
        <v>1462</v>
      </c>
      <c r="E503" t="s">
        <v>1355</v>
      </c>
      <c r="F503">
        <v>4</v>
      </c>
      <c r="G503" s="3">
        <v>168.55</v>
      </c>
      <c r="H503" s="4">
        <v>0.15</v>
      </c>
      <c r="I503" t="s">
        <v>3958</v>
      </c>
      <c r="J503" s="3">
        <v>573.07000000000005</v>
      </c>
      <c r="K503" s="45">
        <f>SALES[[#This Row],[Quantity]]*SALES[[#This Row],[Unit_Price]]*SALES[[#This Row],[Discount]]</f>
        <v>101.13000000000001</v>
      </c>
      <c r="L503" s="46" t="str">
        <f>IF(SALES[Total_Amount]&gt;=1500,"High","Low")</f>
        <v>Low</v>
      </c>
      <c r="M503" s="46" t="str">
        <f t="shared" si="28"/>
        <v>Normal</v>
      </c>
      <c r="N503" s="46" t="str">
        <f t="shared" si="29"/>
        <v>Low Price</v>
      </c>
      <c r="O503" s="46" t="str">
        <f t="shared" si="30"/>
        <v>November</v>
      </c>
      <c r="P503" s="46">
        <f t="shared" si="31"/>
        <v>2024</v>
      </c>
      <c r="Q503" s="47" t="str">
        <f>_xlfn.CONCAT(SALES[[#This Row],[Sales_ID]]," [",SALES[[#This Row],[Quantity]],"]")</f>
        <v>SALE-501 [4]</v>
      </c>
    </row>
    <row r="504" spans="1:17" x14ac:dyDescent="0.3">
      <c r="A504" t="s">
        <v>2271</v>
      </c>
      <c r="B504" s="2">
        <v>45899</v>
      </c>
      <c r="C504" t="s">
        <v>2189</v>
      </c>
      <c r="D504" t="s">
        <v>1491</v>
      </c>
      <c r="E504" t="s">
        <v>1439</v>
      </c>
      <c r="F504">
        <v>1</v>
      </c>
      <c r="G504" s="3">
        <v>230.53</v>
      </c>
      <c r="H504" s="4">
        <v>0.06</v>
      </c>
      <c r="I504" t="s">
        <v>1131</v>
      </c>
      <c r="J504" s="3">
        <v>216.69820000000001</v>
      </c>
      <c r="K504" s="45">
        <f>SALES[[#This Row],[Quantity]]*SALES[[#This Row],[Unit_Price]]*SALES[[#This Row],[Discount]]</f>
        <v>13.831799999999999</v>
      </c>
      <c r="L504" s="46" t="str">
        <f>IF(SALES[Total_Amount]&gt;=1500,"High","Low")</f>
        <v>Low</v>
      </c>
      <c r="M504" s="46" t="str">
        <f t="shared" si="28"/>
        <v>Normal</v>
      </c>
      <c r="N504" s="46" t="str">
        <f t="shared" si="29"/>
        <v>Low Price</v>
      </c>
      <c r="O504" s="46" t="str">
        <f t="shared" si="30"/>
        <v>August</v>
      </c>
      <c r="P504" s="46">
        <f t="shared" si="31"/>
        <v>2025</v>
      </c>
      <c r="Q504" s="47" t="str">
        <f>_xlfn.CONCAT(SALES[[#This Row],[Sales_ID]]," [",SALES[[#This Row],[Quantity]],"]")</f>
        <v>SALE-502 [1]</v>
      </c>
    </row>
    <row r="505" spans="1:17" x14ac:dyDescent="0.3">
      <c r="A505" t="s">
        <v>2272</v>
      </c>
      <c r="B505" s="2">
        <v>45889</v>
      </c>
      <c r="C505" t="s">
        <v>1554</v>
      </c>
      <c r="D505" t="s">
        <v>1605</v>
      </c>
      <c r="E505" t="s">
        <v>1381</v>
      </c>
      <c r="F505">
        <v>2</v>
      </c>
      <c r="G505" s="3">
        <v>355.41</v>
      </c>
      <c r="H505" s="4">
        <v>0.13</v>
      </c>
      <c r="I505" t="s">
        <v>1131</v>
      </c>
      <c r="J505" s="3">
        <v>618.41340000000002</v>
      </c>
      <c r="K505" s="45">
        <f>SALES[[#This Row],[Quantity]]*SALES[[#This Row],[Unit_Price]]*SALES[[#This Row],[Discount]]</f>
        <v>92.406600000000012</v>
      </c>
      <c r="L505" s="46" t="str">
        <f>IF(SALES[Total_Amount]&gt;=1500,"High","Low")</f>
        <v>Low</v>
      </c>
      <c r="M505" s="46" t="str">
        <f t="shared" si="28"/>
        <v>Normal</v>
      </c>
      <c r="N505" s="46" t="str">
        <f t="shared" si="29"/>
        <v>Low Price</v>
      </c>
      <c r="O505" s="46" t="str">
        <f t="shared" si="30"/>
        <v>August</v>
      </c>
      <c r="P505" s="46">
        <f t="shared" si="31"/>
        <v>2025</v>
      </c>
      <c r="Q505" s="47" t="str">
        <f>_xlfn.CONCAT(SALES[[#This Row],[Sales_ID]]," [",SALES[[#This Row],[Quantity]],"]")</f>
        <v>SALE-503 [2]</v>
      </c>
    </row>
    <row r="506" spans="1:17" x14ac:dyDescent="0.3">
      <c r="A506" t="s">
        <v>2273</v>
      </c>
      <c r="B506" s="2">
        <v>45943</v>
      </c>
      <c r="C506" t="s">
        <v>2274</v>
      </c>
      <c r="D506" t="s">
        <v>1512</v>
      </c>
      <c r="E506" t="s">
        <v>1439</v>
      </c>
      <c r="F506">
        <v>3</v>
      </c>
      <c r="G506" s="3">
        <v>843.44</v>
      </c>
      <c r="H506" s="4">
        <v>0.22</v>
      </c>
      <c r="I506" t="s">
        <v>3957</v>
      </c>
      <c r="J506" s="3">
        <v>1973.6496</v>
      </c>
      <c r="K506" s="45">
        <f>SALES[[#This Row],[Quantity]]*SALES[[#This Row],[Unit_Price]]*SALES[[#This Row],[Discount]]</f>
        <v>556.67040000000009</v>
      </c>
      <c r="L506" s="46" t="str">
        <f>IF(SALES[Total_Amount]&gt;=1500,"High","Low")</f>
        <v>High</v>
      </c>
      <c r="M506" s="46" t="str">
        <f t="shared" si="28"/>
        <v>High</v>
      </c>
      <c r="N506" s="46" t="str">
        <f t="shared" si="29"/>
        <v>High Price</v>
      </c>
      <c r="O506" s="46" t="str">
        <f t="shared" si="30"/>
        <v>October</v>
      </c>
      <c r="P506" s="46">
        <f t="shared" si="31"/>
        <v>2025</v>
      </c>
      <c r="Q506" s="47" t="str">
        <f>_xlfn.CONCAT(SALES[[#This Row],[Sales_ID]]," [",SALES[[#This Row],[Quantity]],"]")</f>
        <v>SALE-504 [3]</v>
      </c>
    </row>
    <row r="507" spans="1:17" x14ac:dyDescent="0.3">
      <c r="A507" t="s">
        <v>2275</v>
      </c>
      <c r="B507" s="2">
        <v>45306</v>
      </c>
      <c r="C507" t="s">
        <v>2219</v>
      </c>
      <c r="D507" t="s">
        <v>2262</v>
      </c>
      <c r="E507" t="s">
        <v>1381</v>
      </c>
      <c r="F507">
        <v>1</v>
      </c>
      <c r="G507" s="3">
        <v>301.60000000000002</v>
      </c>
      <c r="H507" s="4">
        <v>0.27</v>
      </c>
      <c r="I507" t="s">
        <v>3957</v>
      </c>
      <c r="J507" s="3">
        <v>220.16800000000001</v>
      </c>
      <c r="K507" s="45">
        <f>SALES[[#This Row],[Quantity]]*SALES[[#This Row],[Unit_Price]]*SALES[[#This Row],[Discount]]</f>
        <v>81.432000000000016</v>
      </c>
      <c r="L507" s="46" t="str">
        <f>IF(SALES[Total_Amount]&gt;=1500,"High","Low")</f>
        <v>Low</v>
      </c>
      <c r="M507" s="46" t="str">
        <f t="shared" si="28"/>
        <v>Normal</v>
      </c>
      <c r="N507" s="46" t="str">
        <f t="shared" si="29"/>
        <v>Low Price</v>
      </c>
      <c r="O507" s="46" t="str">
        <f t="shared" si="30"/>
        <v>January</v>
      </c>
      <c r="P507" s="46">
        <f t="shared" si="31"/>
        <v>2024</v>
      </c>
      <c r="Q507" s="47" t="str">
        <f>_xlfn.CONCAT(SALES[[#This Row],[Sales_ID]]," [",SALES[[#This Row],[Quantity]],"]")</f>
        <v>SALE-505 [1]</v>
      </c>
    </row>
    <row r="508" spans="1:17" x14ac:dyDescent="0.3">
      <c r="A508" t="s">
        <v>2276</v>
      </c>
      <c r="B508" s="2">
        <v>45772</v>
      </c>
      <c r="C508" t="s">
        <v>1986</v>
      </c>
      <c r="D508" t="s">
        <v>1500</v>
      </c>
      <c r="E508" t="s">
        <v>1439</v>
      </c>
      <c r="F508">
        <v>3</v>
      </c>
      <c r="G508" s="3">
        <v>21.59</v>
      </c>
      <c r="H508" s="4">
        <v>0.16</v>
      </c>
      <c r="I508" t="s">
        <v>1131</v>
      </c>
      <c r="J508" s="3">
        <v>54.406799999999997</v>
      </c>
      <c r="K508" s="45">
        <f>SALES[[#This Row],[Quantity]]*SALES[[#This Row],[Unit_Price]]*SALES[[#This Row],[Discount]]</f>
        <v>10.363199999999999</v>
      </c>
      <c r="L508" s="46" t="str">
        <f>IF(SALES[Total_Amount]&gt;=1500,"High","Low")</f>
        <v>Low</v>
      </c>
      <c r="M508" s="46" t="str">
        <f t="shared" si="28"/>
        <v>Normal</v>
      </c>
      <c r="N508" s="46" t="str">
        <f t="shared" si="29"/>
        <v>Low Price</v>
      </c>
      <c r="O508" s="46" t="str">
        <f t="shared" si="30"/>
        <v>April</v>
      </c>
      <c r="P508" s="46">
        <f t="shared" si="31"/>
        <v>2025</v>
      </c>
      <c r="Q508" s="47" t="str">
        <f>_xlfn.CONCAT(SALES[[#This Row],[Sales_ID]]," [",SALES[[#This Row],[Quantity]],"]")</f>
        <v>SALE-506 [3]</v>
      </c>
    </row>
    <row r="509" spans="1:17" x14ac:dyDescent="0.3">
      <c r="A509" t="s">
        <v>2277</v>
      </c>
      <c r="B509" s="2">
        <v>45346</v>
      </c>
      <c r="C509" t="s">
        <v>2278</v>
      </c>
      <c r="D509" t="s">
        <v>1438</v>
      </c>
      <c r="E509" t="s">
        <v>1439</v>
      </c>
      <c r="F509">
        <v>4</v>
      </c>
      <c r="G509" s="3">
        <v>284.24</v>
      </c>
      <c r="H509" s="4">
        <v>0.09</v>
      </c>
      <c r="I509" t="s">
        <v>3957</v>
      </c>
      <c r="J509" s="3">
        <v>1034.6335999999999</v>
      </c>
      <c r="K509" s="45">
        <f>SALES[[#This Row],[Quantity]]*SALES[[#This Row],[Unit_Price]]*SALES[[#This Row],[Discount]]</f>
        <v>102.32639999999999</v>
      </c>
      <c r="L509" s="46" t="str">
        <f>IF(SALES[Total_Amount]&gt;=1500,"High","Low")</f>
        <v>Low</v>
      </c>
      <c r="M509" s="46" t="str">
        <f t="shared" si="28"/>
        <v>High</v>
      </c>
      <c r="N509" s="46" t="str">
        <f t="shared" si="29"/>
        <v>Low Price</v>
      </c>
      <c r="O509" s="46" t="str">
        <f t="shared" si="30"/>
        <v>February</v>
      </c>
      <c r="P509" s="46">
        <f t="shared" si="31"/>
        <v>2024</v>
      </c>
      <c r="Q509" s="47" t="str">
        <f>_xlfn.CONCAT(SALES[[#This Row],[Sales_ID]]," [",SALES[[#This Row],[Quantity]],"]")</f>
        <v>SALE-507 [4]</v>
      </c>
    </row>
    <row r="510" spans="1:17" x14ac:dyDescent="0.3">
      <c r="A510" t="s">
        <v>2279</v>
      </c>
      <c r="B510" s="2">
        <v>45656</v>
      </c>
      <c r="C510" t="s">
        <v>1421</v>
      </c>
      <c r="D510" t="s">
        <v>1429</v>
      </c>
      <c r="E510" t="s">
        <v>1395</v>
      </c>
      <c r="F510">
        <v>1</v>
      </c>
      <c r="G510" s="3">
        <v>191.6</v>
      </c>
      <c r="H510" s="4">
        <v>0.27</v>
      </c>
      <c r="I510" t="s">
        <v>3958</v>
      </c>
      <c r="J510" s="3">
        <v>139.86799999999999</v>
      </c>
      <c r="K510" s="45">
        <f>SALES[[#This Row],[Quantity]]*SALES[[#This Row],[Unit_Price]]*SALES[[#This Row],[Discount]]</f>
        <v>51.731999999999999</v>
      </c>
      <c r="L510" s="46" t="str">
        <f>IF(SALES[Total_Amount]&gt;=1500,"High","Low")</f>
        <v>Low</v>
      </c>
      <c r="M510" s="46" t="str">
        <f t="shared" si="28"/>
        <v>Normal</v>
      </c>
      <c r="N510" s="46" t="str">
        <f t="shared" si="29"/>
        <v>Low Price</v>
      </c>
      <c r="O510" s="46" t="str">
        <f t="shared" si="30"/>
        <v>December</v>
      </c>
      <c r="P510" s="46">
        <f t="shared" si="31"/>
        <v>2024</v>
      </c>
      <c r="Q510" s="47" t="str">
        <f>_xlfn.CONCAT(SALES[[#This Row],[Sales_ID]]," [",SALES[[#This Row],[Quantity]],"]")</f>
        <v>SALE-508 [1]</v>
      </c>
    </row>
    <row r="511" spans="1:17" x14ac:dyDescent="0.3">
      <c r="A511" t="s">
        <v>2280</v>
      </c>
      <c r="B511" s="2">
        <v>45762</v>
      </c>
      <c r="C511" t="s">
        <v>2281</v>
      </c>
      <c r="D511" t="s">
        <v>1485</v>
      </c>
      <c r="E511" t="s">
        <v>1446</v>
      </c>
      <c r="F511">
        <v>2</v>
      </c>
      <c r="G511" s="3">
        <v>616.97</v>
      </c>
      <c r="H511" s="4">
        <v>0.22</v>
      </c>
      <c r="I511" t="s">
        <v>3957</v>
      </c>
      <c r="J511" s="3">
        <v>962.47320000000002</v>
      </c>
      <c r="K511" s="45">
        <f>SALES[[#This Row],[Quantity]]*SALES[[#This Row],[Unit_Price]]*SALES[[#This Row],[Discount]]</f>
        <v>271.46680000000003</v>
      </c>
      <c r="L511" s="46" t="str">
        <f>IF(SALES[Total_Amount]&gt;=1500,"High","Low")</f>
        <v>Low</v>
      </c>
      <c r="M511" s="46" t="str">
        <f t="shared" si="28"/>
        <v>Normal</v>
      </c>
      <c r="N511" s="46" t="str">
        <f t="shared" si="29"/>
        <v>Low Price</v>
      </c>
      <c r="O511" s="46" t="str">
        <f t="shared" si="30"/>
        <v>April</v>
      </c>
      <c r="P511" s="46">
        <f t="shared" si="31"/>
        <v>2025</v>
      </c>
      <c r="Q511" s="47" t="str">
        <f>_xlfn.CONCAT(SALES[[#This Row],[Sales_ID]]," [",SALES[[#This Row],[Quantity]],"]")</f>
        <v>SALE-509 [2]</v>
      </c>
    </row>
    <row r="512" spans="1:17" x14ac:dyDescent="0.3">
      <c r="A512" t="s">
        <v>2282</v>
      </c>
      <c r="B512" s="2">
        <v>45580</v>
      </c>
      <c r="C512" t="s">
        <v>1541</v>
      </c>
      <c r="D512" t="s">
        <v>1727</v>
      </c>
      <c r="E512" t="s">
        <v>1419</v>
      </c>
      <c r="F512">
        <v>3</v>
      </c>
      <c r="G512" s="3">
        <v>125.68</v>
      </c>
      <c r="H512" s="4">
        <v>0.26</v>
      </c>
      <c r="I512" t="s">
        <v>1131</v>
      </c>
      <c r="J512" s="3">
        <v>279.00959999999998</v>
      </c>
      <c r="K512" s="45">
        <f>SALES[[#This Row],[Quantity]]*SALES[[#This Row],[Unit_Price]]*SALES[[#This Row],[Discount]]</f>
        <v>98.030400000000014</v>
      </c>
      <c r="L512" s="46" t="str">
        <f>IF(SALES[Total_Amount]&gt;=1500,"High","Low")</f>
        <v>Low</v>
      </c>
      <c r="M512" s="46" t="str">
        <f t="shared" si="28"/>
        <v>Normal</v>
      </c>
      <c r="N512" s="46" t="str">
        <f t="shared" si="29"/>
        <v>Low Price</v>
      </c>
      <c r="O512" s="46" t="str">
        <f t="shared" si="30"/>
        <v>October</v>
      </c>
      <c r="P512" s="46">
        <f t="shared" si="31"/>
        <v>2024</v>
      </c>
      <c r="Q512" s="47" t="str">
        <f>_xlfn.CONCAT(SALES[[#This Row],[Sales_ID]]," [",SALES[[#This Row],[Quantity]],"]")</f>
        <v>SALE-510 [3]</v>
      </c>
    </row>
    <row r="513" spans="1:17" x14ac:dyDescent="0.3">
      <c r="A513" t="s">
        <v>2283</v>
      </c>
      <c r="B513" s="2">
        <v>45676</v>
      </c>
      <c r="C513" t="s">
        <v>2284</v>
      </c>
      <c r="D513" t="s">
        <v>1414</v>
      </c>
      <c r="E513" t="s">
        <v>1363</v>
      </c>
      <c r="F513">
        <v>3</v>
      </c>
      <c r="G513" s="3">
        <v>307.48</v>
      </c>
      <c r="H513" s="4">
        <v>0.24</v>
      </c>
      <c r="I513" t="s">
        <v>3957</v>
      </c>
      <c r="J513" s="3">
        <v>701.0544000000001</v>
      </c>
      <c r="K513" s="45">
        <f>SALES[[#This Row],[Quantity]]*SALES[[#This Row],[Unit_Price]]*SALES[[#This Row],[Discount]]</f>
        <v>221.38560000000001</v>
      </c>
      <c r="L513" s="46" t="str">
        <f>IF(SALES[Total_Amount]&gt;=1500,"High","Low")</f>
        <v>Low</v>
      </c>
      <c r="M513" s="46" t="str">
        <f t="shared" si="28"/>
        <v>Normal</v>
      </c>
      <c r="N513" s="46" t="str">
        <f t="shared" si="29"/>
        <v>Low Price</v>
      </c>
      <c r="O513" s="46" t="str">
        <f t="shared" si="30"/>
        <v>January</v>
      </c>
      <c r="P513" s="46">
        <f t="shared" si="31"/>
        <v>2025</v>
      </c>
      <c r="Q513" s="47" t="str">
        <f>_xlfn.CONCAT(SALES[[#This Row],[Sales_ID]]," [",SALES[[#This Row],[Quantity]],"]")</f>
        <v>SALE-511 [3]</v>
      </c>
    </row>
    <row r="514" spans="1:17" x14ac:dyDescent="0.3">
      <c r="A514" t="s">
        <v>2285</v>
      </c>
      <c r="B514" s="2">
        <v>45495</v>
      </c>
      <c r="C514" t="s">
        <v>1592</v>
      </c>
      <c r="D514" t="s">
        <v>2008</v>
      </c>
      <c r="E514" t="s">
        <v>1399</v>
      </c>
      <c r="F514">
        <v>1</v>
      </c>
      <c r="G514" s="3">
        <v>505.23</v>
      </c>
      <c r="H514" s="4">
        <v>0.11</v>
      </c>
      <c r="I514" t="s">
        <v>3957</v>
      </c>
      <c r="J514" s="3">
        <v>449.65469999999999</v>
      </c>
      <c r="K514" s="45">
        <f>SALES[[#This Row],[Quantity]]*SALES[[#This Row],[Unit_Price]]*SALES[[#This Row],[Discount]]</f>
        <v>55.575300000000006</v>
      </c>
      <c r="L514" s="46" t="str">
        <f>IF(SALES[Total_Amount]&gt;=1500,"High","Low")</f>
        <v>Low</v>
      </c>
      <c r="M514" s="46" t="str">
        <f t="shared" ref="M514:M577" si="32">_xlfn.IFS(J514&gt;2000,"Premium",J514&gt;1000,"High",J514&lt;=1000,"Normal")</f>
        <v>Normal</v>
      </c>
      <c r="N514" s="46" t="str">
        <f t="shared" ref="N514:N577" si="33">IF(AND(H514&gt;15%,J514&gt;1000),"High Price","Low Price")</f>
        <v>Low Price</v>
      </c>
      <c r="O514" s="46" t="str">
        <f t="shared" ref="O514:O577" si="34">TEXT(B514,"mmmm")</f>
        <v>July</v>
      </c>
      <c r="P514" s="46">
        <f t="shared" ref="P514:P577" si="35">YEAR(B514)</f>
        <v>2024</v>
      </c>
      <c r="Q514" s="47" t="str">
        <f>_xlfn.CONCAT(SALES[[#This Row],[Sales_ID]]," [",SALES[[#This Row],[Quantity]],"]")</f>
        <v>SALE-512 [1]</v>
      </c>
    </row>
    <row r="515" spans="1:17" x14ac:dyDescent="0.3">
      <c r="A515" t="s">
        <v>2286</v>
      </c>
      <c r="B515" s="2">
        <v>45735</v>
      </c>
      <c r="C515" t="s">
        <v>2287</v>
      </c>
      <c r="D515" t="s">
        <v>1546</v>
      </c>
      <c r="E515" t="s">
        <v>1388</v>
      </c>
      <c r="F515">
        <v>1</v>
      </c>
      <c r="G515" s="3">
        <v>853.12</v>
      </c>
      <c r="H515" s="4">
        <v>0.19</v>
      </c>
      <c r="I515" t="s">
        <v>1131</v>
      </c>
      <c r="J515" s="3">
        <v>691.02719999999999</v>
      </c>
      <c r="K515" s="45">
        <f>SALES[[#This Row],[Quantity]]*SALES[[#This Row],[Unit_Price]]*SALES[[#This Row],[Discount]]</f>
        <v>162.09280000000001</v>
      </c>
      <c r="L515" s="46" t="str">
        <f>IF(SALES[Total_Amount]&gt;=1500,"High","Low")</f>
        <v>Low</v>
      </c>
      <c r="M515" s="46" t="str">
        <f t="shared" si="32"/>
        <v>Normal</v>
      </c>
      <c r="N515" s="46" t="str">
        <f t="shared" si="33"/>
        <v>Low Price</v>
      </c>
      <c r="O515" s="46" t="str">
        <f t="shared" si="34"/>
        <v>March</v>
      </c>
      <c r="P515" s="46">
        <f t="shared" si="35"/>
        <v>2025</v>
      </c>
      <c r="Q515" s="47" t="str">
        <f>_xlfn.CONCAT(SALES[[#This Row],[Sales_ID]]," [",SALES[[#This Row],[Quantity]],"]")</f>
        <v>SALE-513 [1]</v>
      </c>
    </row>
    <row r="516" spans="1:17" x14ac:dyDescent="0.3">
      <c r="A516" t="s">
        <v>2288</v>
      </c>
      <c r="B516" s="2">
        <v>45312</v>
      </c>
      <c r="C516" t="s">
        <v>2215</v>
      </c>
      <c r="D516" t="s">
        <v>1913</v>
      </c>
      <c r="E516" t="s">
        <v>1359</v>
      </c>
      <c r="F516">
        <v>4</v>
      </c>
      <c r="G516" s="3">
        <v>191.65</v>
      </c>
      <c r="H516" s="4">
        <v>0.19</v>
      </c>
      <c r="I516" t="s">
        <v>3958</v>
      </c>
      <c r="J516" s="3">
        <v>620.94600000000003</v>
      </c>
      <c r="K516" s="45">
        <f>SALES[[#This Row],[Quantity]]*SALES[[#This Row],[Unit_Price]]*SALES[[#This Row],[Discount]]</f>
        <v>145.654</v>
      </c>
      <c r="L516" s="46" t="str">
        <f>IF(SALES[Total_Amount]&gt;=1500,"High","Low")</f>
        <v>Low</v>
      </c>
      <c r="M516" s="46" t="str">
        <f t="shared" si="32"/>
        <v>Normal</v>
      </c>
      <c r="N516" s="46" t="str">
        <f t="shared" si="33"/>
        <v>Low Price</v>
      </c>
      <c r="O516" s="46" t="str">
        <f t="shared" si="34"/>
        <v>January</v>
      </c>
      <c r="P516" s="46">
        <f t="shared" si="35"/>
        <v>2024</v>
      </c>
      <c r="Q516" s="47" t="str">
        <f>_xlfn.CONCAT(SALES[[#This Row],[Sales_ID]]," [",SALES[[#This Row],[Quantity]],"]")</f>
        <v>SALE-514 [4]</v>
      </c>
    </row>
    <row r="517" spans="1:17" x14ac:dyDescent="0.3">
      <c r="A517" t="s">
        <v>2289</v>
      </c>
      <c r="B517" s="2">
        <v>45286</v>
      </c>
      <c r="C517" t="s">
        <v>2290</v>
      </c>
      <c r="D517" t="s">
        <v>1512</v>
      </c>
      <c r="E517" t="s">
        <v>1340</v>
      </c>
      <c r="F517">
        <v>1</v>
      </c>
      <c r="G517" s="3">
        <v>169.69</v>
      </c>
      <c r="H517" s="4">
        <v>0.22</v>
      </c>
      <c r="I517" t="s">
        <v>3957</v>
      </c>
      <c r="J517" s="3">
        <v>132.35820000000001</v>
      </c>
      <c r="K517" s="45">
        <f>SALES[[#This Row],[Quantity]]*SALES[[#This Row],[Unit_Price]]*SALES[[#This Row],[Discount]]</f>
        <v>37.331800000000001</v>
      </c>
      <c r="L517" s="46" t="str">
        <f>IF(SALES[Total_Amount]&gt;=1500,"High","Low")</f>
        <v>Low</v>
      </c>
      <c r="M517" s="46" t="str">
        <f t="shared" si="32"/>
        <v>Normal</v>
      </c>
      <c r="N517" s="46" t="str">
        <f t="shared" si="33"/>
        <v>Low Price</v>
      </c>
      <c r="O517" s="46" t="str">
        <f t="shared" si="34"/>
        <v>December</v>
      </c>
      <c r="P517" s="46">
        <f t="shared" si="35"/>
        <v>2023</v>
      </c>
      <c r="Q517" s="47" t="str">
        <f>_xlfn.CONCAT(SALES[[#This Row],[Sales_ID]]," [",SALES[[#This Row],[Quantity]],"]")</f>
        <v>SALE-515 [1]</v>
      </c>
    </row>
    <row r="518" spans="1:17" x14ac:dyDescent="0.3">
      <c r="A518" t="s">
        <v>2291</v>
      </c>
      <c r="B518" s="2">
        <v>45372</v>
      </c>
      <c r="C518" t="s">
        <v>1752</v>
      </c>
      <c r="D518" t="s">
        <v>1812</v>
      </c>
      <c r="E518" t="s">
        <v>1377</v>
      </c>
      <c r="F518">
        <v>1</v>
      </c>
      <c r="G518" s="3">
        <v>145.43</v>
      </c>
      <c r="H518" s="4">
        <v>0.08</v>
      </c>
      <c r="I518" t="s">
        <v>3957</v>
      </c>
      <c r="J518" s="3">
        <v>133.79560000000001</v>
      </c>
      <c r="K518" s="45">
        <f>SALES[[#This Row],[Quantity]]*SALES[[#This Row],[Unit_Price]]*SALES[[#This Row],[Discount]]</f>
        <v>11.634400000000001</v>
      </c>
      <c r="L518" s="46" t="str">
        <f>IF(SALES[Total_Amount]&gt;=1500,"High","Low")</f>
        <v>Low</v>
      </c>
      <c r="M518" s="46" t="str">
        <f t="shared" si="32"/>
        <v>Normal</v>
      </c>
      <c r="N518" s="46" t="str">
        <f t="shared" si="33"/>
        <v>Low Price</v>
      </c>
      <c r="O518" s="46" t="str">
        <f t="shared" si="34"/>
        <v>March</v>
      </c>
      <c r="P518" s="46">
        <f t="shared" si="35"/>
        <v>2024</v>
      </c>
      <c r="Q518" s="47" t="str">
        <f>_xlfn.CONCAT(SALES[[#This Row],[Sales_ID]]," [",SALES[[#This Row],[Quantity]],"]")</f>
        <v>SALE-516 [1]</v>
      </c>
    </row>
    <row r="519" spans="1:17" x14ac:dyDescent="0.3">
      <c r="A519" t="s">
        <v>2292</v>
      </c>
      <c r="B519" s="2">
        <v>45633</v>
      </c>
      <c r="C519" t="s">
        <v>1478</v>
      </c>
      <c r="D519" t="s">
        <v>1523</v>
      </c>
      <c r="E519" t="s">
        <v>1446</v>
      </c>
      <c r="F519">
        <v>4</v>
      </c>
      <c r="G519" s="3">
        <v>828.35</v>
      </c>
      <c r="H519" s="4">
        <v>0.17</v>
      </c>
      <c r="I519" t="s">
        <v>3957</v>
      </c>
      <c r="J519" s="3">
        <v>2750.1219999999998</v>
      </c>
      <c r="K519" s="45">
        <f>SALES[[#This Row],[Quantity]]*SALES[[#This Row],[Unit_Price]]*SALES[[#This Row],[Discount]]</f>
        <v>563.27800000000002</v>
      </c>
      <c r="L519" s="46" t="str">
        <f>IF(SALES[Total_Amount]&gt;=1500,"High","Low")</f>
        <v>High</v>
      </c>
      <c r="M519" s="46" t="str">
        <f t="shared" si="32"/>
        <v>Premium</v>
      </c>
      <c r="N519" s="46" t="str">
        <f t="shared" si="33"/>
        <v>High Price</v>
      </c>
      <c r="O519" s="46" t="str">
        <f t="shared" si="34"/>
        <v>December</v>
      </c>
      <c r="P519" s="46">
        <f t="shared" si="35"/>
        <v>2024</v>
      </c>
      <c r="Q519" s="47" t="str">
        <f>_xlfn.CONCAT(SALES[[#This Row],[Sales_ID]]," [",SALES[[#This Row],[Quantity]],"]")</f>
        <v>SALE-517 [4]</v>
      </c>
    </row>
    <row r="520" spans="1:17" x14ac:dyDescent="0.3">
      <c r="A520" t="s">
        <v>2293</v>
      </c>
      <c r="B520" s="2">
        <v>45598</v>
      </c>
      <c r="C520" t="s">
        <v>2294</v>
      </c>
      <c r="D520" t="s">
        <v>2262</v>
      </c>
      <c r="E520" t="s">
        <v>1359</v>
      </c>
      <c r="F520">
        <v>3</v>
      </c>
      <c r="G520" s="3">
        <v>268.76</v>
      </c>
      <c r="H520" s="4">
        <v>0.01</v>
      </c>
      <c r="I520" t="s">
        <v>3958</v>
      </c>
      <c r="J520" s="3">
        <v>798.21719999999993</v>
      </c>
      <c r="K520" s="45">
        <f>SALES[[#This Row],[Quantity]]*SALES[[#This Row],[Unit_Price]]*SALES[[#This Row],[Discount]]</f>
        <v>8.0627999999999993</v>
      </c>
      <c r="L520" s="46" t="str">
        <f>IF(SALES[Total_Amount]&gt;=1500,"High","Low")</f>
        <v>Low</v>
      </c>
      <c r="M520" s="46" t="str">
        <f t="shared" si="32"/>
        <v>Normal</v>
      </c>
      <c r="N520" s="46" t="str">
        <f t="shared" si="33"/>
        <v>Low Price</v>
      </c>
      <c r="O520" s="46" t="str">
        <f t="shared" si="34"/>
        <v>November</v>
      </c>
      <c r="P520" s="46">
        <f t="shared" si="35"/>
        <v>2024</v>
      </c>
      <c r="Q520" s="47" t="str">
        <f>_xlfn.CONCAT(SALES[[#This Row],[Sales_ID]]," [",SALES[[#This Row],[Quantity]],"]")</f>
        <v>SALE-518 [3]</v>
      </c>
    </row>
    <row r="521" spans="1:17" x14ac:dyDescent="0.3">
      <c r="A521" t="s">
        <v>2295</v>
      </c>
      <c r="B521" s="2">
        <v>45495</v>
      </c>
      <c r="C521" t="s">
        <v>2296</v>
      </c>
      <c r="D521" t="s">
        <v>1384</v>
      </c>
      <c r="E521" t="s">
        <v>1373</v>
      </c>
      <c r="F521">
        <v>4</v>
      </c>
      <c r="G521" s="3">
        <v>370.09</v>
      </c>
      <c r="H521" s="4">
        <v>0.22</v>
      </c>
      <c r="I521" t="s">
        <v>1131</v>
      </c>
      <c r="J521" s="3">
        <v>1154.6808000000001</v>
      </c>
      <c r="K521" s="45">
        <f>SALES[[#This Row],[Quantity]]*SALES[[#This Row],[Unit_Price]]*SALES[[#This Row],[Discount]]</f>
        <v>325.67919999999998</v>
      </c>
      <c r="L521" s="46" t="str">
        <f>IF(SALES[Total_Amount]&gt;=1500,"High","Low")</f>
        <v>Low</v>
      </c>
      <c r="M521" s="46" t="str">
        <f t="shared" si="32"/>
        <v>High</v>
      </c>
      <c r="N521" s="46" t="str">
        <f t="shared" si="33"/>
        <v>High Price</v>
      </c>
      <c r="O521" s="46" t="str">
        <f t="shared" si="34"/>
        <v>July</v>
      </c>
      <c r="P521" s="46">
        <f t="shared" si="35"/>
        <v>2024</v>
      </c>
      <c r="Q521" s="47" t="str">
        <f>_xlfn.CONCAT(SALES[[#This Row],[Sales_ID]]," [",SALES[[#This Row],[Quantity]],"]")</f>
        <v>SALE-519 [4]</v>
      </c>
    </row>
    <row r="522" spans="1:17" x14ac:dyDescent="0.3">
      <c r="A522" t="s">
        <v>2297</v>
      </c>
      <c r="B522" s="2">
        <v>45229</v>
      </c>
      <c r="C522" t="s">
        <v>1563</v>
      </c>
      <c r="D522" t="s">
        <v>1485</v>
      </c>
      <c r="E522" t="s">
        <v>1426</v>
      </c>
      <c r="F522">
        <v>3</v>
      </c>
      <c r="G522" s="3">
        <v>679.22</v>
      </c>
      <c r="H522" s="4">
        <v>0.11</v>
      </c>
      <c r="I522" t="s">
        <v>3958</v>
      </c>
      <c r="J522" s="3">
        <v>1813.5174</v>
      </c>
      <c r="K522" s="45">
        <f>SALES[[#This Row],[Quantity]]*SALES[[#This Row],[Unit_Price]]*SALES[[#This Row],[Discount]]</f>
        <v>224.14260000000002</v>
      </c>
      <c r="L522" s="46" t="str">
        <f>IF(SALES[Total_Amount]&gt;=1500,"High","Low")</f>
        <v>High</v>
      </c>
      <c r="M522" s="46" t="str">
        <f t="shared" si="32"/>
        <v>High</v>
      </c>
      <c r="N522" s="46" t="str">
        <f t="shared" si="33"/>
        <v>Low Price</v>
      </c>
      <c r="O522" s="46" t="str">
        <f t="shared" si="34"/>
        <v>October</v>
      </c>
      <c r="P522" s="46">
        <f t="shared" si="35"/>
        <v>2023</v>
      </c>
      <c r="Q522" s="47" t="str">
        <f>_xlfn.CONCAT(SALES[[#This Row],[Sales_ID]]," [",SALES[[#This Row],[Quantity]],"]")</f>
        <v>SALE-520 [3]</v>
      </c>
    </row>
    <row r="523" spans="1:17" x14ac:dyDescent="0.3">
      <c r="A523" t="s">
        <v>2298</v>
      </c>
      <c r="B523" s="2">
        <v>45433</v>
      </c>
      <c r="C523" t="s">
        <v>1748</v>
      </c>
      <c r="D523" t="s">
        <v>1734</v>
      </c>
      <c r="E523" t="s">
        <v>1373</v>
      </c>
      <c r="F523">
        <v>3</v>
      </c>
      <c r="G523" s="3">
        <v>780.69</v>
      </c>
      <c r="H523" s="4">
        <v>0.1</v>
      </c>
      <c r="I523" t="s">
        <v>1131</v>
      </c>
      <c r="J523" s="3">
        <v>2107.8629999999998</v>
      </c>
      <c r="K523" s="45">
        <f>SALES[[#This Row],[Quantity]]*SALES[[#This Row],[Unit_Price]]*SALES[[#This Row],[Discount]]</f>
        <v>234.20700000000002</v>
      </c>
      <c r="L523" s="46" t="str">
        <f>IF(SALES[Total_Amount]&gt;=1500,"High","Low")</f>
        <v>High</v>
      </c>
      <c r="M523" s="46" t="str">
        <f t="shared" si="32"/>
        <v>Premium</v>
      </c>
      <c r="N523" s="46" t="str">
        <f t="shared" si="33"/>
        <v>Low Price</v>
      </c>
      <c r="O523" s="46" t="str">
        <f t="shared" si="34"/>
        <v>May</v>
      </c>
      <c r="P523" s="46">
        <f t="shared" si="35"/>
        <v>2024</v>
      </c>
      <c r="Q523" s="47" t="str">
        <f>_xlfn.CONCAT(SALES[[#This Row],[Sales_ID]]," [",SALES[[#This Row],[Quantity]],"]")</f>
        <v>SALE-521 [3]</v>
      </c>
    </row>
    <row r="524" spans="1:17" x14ac:dyDescent="0.3">
      <c r="A524" t="s">
        <v>2299</v>
      </c>
      <c r="B524" s="2">
        <v>45766</v>
      </c>
      <c r="C524" t="s">
        <v>2300</v>
      </c>
      <c r="D524" t="s">
        <v>1628</v>
      </c>
      <c r="E524" t="s">
        <v>1439</v>
      </c>
      <c r="F524">
        <v>2</v>
      </c>
      <c r="G524" s="3">
        <v>42.97</v>
      </c>
      <c r="H524" s="4">
        <v>0.18</v>
      </c>
      <c r="I524" t="s">
        <v>3958</v>
      </c>
      <c r="J524" s="3">
        <v>70.470799999999997</v>
      </c>
      <c r="K524" s="45">
        <f>SALES[[#This Row],[Quantity]]*SALES[[#This Row],[Unit_Price]]*SALES[[#This Row],[Discount]]</f>
        <v>15.469199999999999</v>
      </c>
      <c r="L524" s="46" t="str">
        <f>IF(SALES[Total_Amount]&gt;=1500,"High","Low")</f>
        <v>Low</v>
      </c>
      <c r="M524" s="46" t="str">
        <f t="shared" si="32"/>
        <v>Normal</v>
      </c>
      <c r="N524" s="46" t="str">
        <f t="shared" si="33"/>
        <v>Low Price</v>
      </c>
      <c r="O524" s="46" t="str">
        <f t="shared" si="34"/>
        <v>April</v>
      </c>
      <c r="P524" s="46">
        <f t="shared" si="35"/>
        <v>2025</v>
      </c>
      <c r="Q524" s="47" t="str">
        <f>_xlfn.CONCAT(SALES[[#This Row],[Sales_ID]]," [",SALES[[#This Row],[Quantity]],"]")</f>
        <v>SALE-522 [2]</v>
      </c>
    </row>
    <row r="525" spans="1:17" x14ac:dyDescent="0.3">
      <c r="A525" t="s">
        <v>2301</v>
      </c>
      <c r="B525" s="2">
        <v>45639</v>
      </c>
      <c r="C525" t="s">
        <v>2302</v>
      </c>
      <c r="D525" t="s">
        <v>1705</v>
      </c>
      <c r="E525" t="s">
        <v>1373</v>
      </c>
      <c r="F525">
        <v>4</v>
      </c>
      <c r="G525" s="3">
        <v>854.37</v>
      </c>
      <c r="H525" s="4">
        <v>7.0000000000000007E-2</v>
      </c>
      <c r="I525" t="s">
        <v>3958</v>
      </c>
      <c r="J525" s="3">
        <v>3178.2564000000002</v>
      </c>
      <c r="K525" s="45">
        <f>SALES[[#This Row],[Quantity]]*SALES[[#This Row],[Unit_Price]]*SALES[[#This Row],[Discount]]</f>
        <v>239.22360000000003</v>
      </c>
      <c r="L525" s="46" t="str">
        <f>IF(SALES[Total_Amount]&gt;=1500,"High","Low")</f>
        <v>High</v>
      </c>
      <c r="M525" s="46" t="str">
        <f t="shared" si="32"/>
        <v>Premium</v>
      </c>
      <c r="N525" s="46" t="str">
        <f t="shared" si="33"/>
        <v>Low Price</v>
      </c>
      <c r="O525" s="46" t="str">
        <f t="shared" si="34"/>
        <v>December</v>
      </c>
      <c r="P525" s="46">
        <f t="shared" si="35"/>
        <v>2024</v>
      </c>
      <c r="Q525" s="47" t="str">
        <f>_xlfn.CONCAT(SALES[[#This Row],[Sales_ID]]," [",SALES[[#This Row],[Quantity]],"]")</f>
        <v>SALE-523 [4]</v>
      </c>
    </row>
    <row r="526" spans="1:17" x14ac:dyDescent="0.3">
      <c r="A526" t="s">
        <v>2303</v>
      </c>
      <c r="B526" s="2">
        <v>45774</v>
      </c>
      <c r="C526" t="s">
        <v>2304</v>
      </c>
      <c r="D526" t="s">
        <v>1376</v>
      </c>
      <c r="E526" t="s">
        <v>1388</v>
      </c>
      <c r="F526">
        <v>2</v>
      </c>
      <c r="G526" s="3">
        <v>409.52</v>
      </c>
      <c r="H526" s="4">
        <v>0.06</v>
      </c>
      <c r="I526" t="s">
        <v>1131</v>
      </c>
      <c r="J526" s="3">
        <v>769.8975999999999</v>
      </c>
      <c r="K526" s="45">
        <f>SALES[[#This Row],[Quantity]]*SALES[[#This Row],[Unit_Price]]*SALES[[#This Row],[Discount]]</f>
        <v>49.142399999999995</v>
      </c>
      <c r="L526" s="46" t="str">
        <f>IF(SALES[Total_Amount]&gt;=1500,"High","Low")</f>
        <v>Low</v>
      </c>
      <c r="M526" s="46" t="str">
        <f t="shared" si="32"/>
        <v>Normal</v>
      </c>
      <c r="N526" s="46" t="str">
        <f t="shared" si="33"/>
        <v>Low Price</v>
      </c>
      <c r="O526" s="46" t="str">
        <f t="shared" si="34"/>
        <v>April</v>
      </c>
      <c r="P526" s="46">
        <f t="shared" si="35"/>
        <v>2025</v>
      </c>
      <c r="Q526" s="47" t="str">
        <f>_xlfn.CONCAT(SALES[[#This Row],[Sales_ID]]," [",SALES[[#This Row],[Quantity]],"]")</f>
        <v>SALE-524 [2]</v>
      </c>
    </row>
    <row r="527" spans="1:17" x14ac:dyDescent="0.3">
      <c r="A527" t="s">
        <v>2305</v>
      </c>
      <c r="B527" s="2">
        <v>45569</v>
      </c>
      <c r="C527" t="s">
        <v>1672</v>
      </c>
      <c r="D527" t="s">
        <v>1343</v>
      </c>
      <c r="E527" t="s">
        <v>1419</v>
      </c>
      <c r="F527">
        <v>2</v>
      </c>
      <c r="G527" s="3">
        <v>407.46</v>
      </c>
      <c r="H527" s="4">
        <v>0.21</v>
      </c>
      <c r="I527" t="s">
        <v>3957</v>
      </c>
      <c r="J527" s="3">
        <v>643.78679999999997</v>
      </c>
      <c r="K527" s="45">
        <f>SALES[[#This Row],[Quantity]]*SALES[[#This Row],[Unit_Price]]*SALES[[#This Row],[Discount]]</f>
        <v>171.13319999999999</v>
      </c>
      <c r="L527" s="46" t="str">
        <f>IF(SALES[Total_Amount]&gt;=1500,"High","Low")</f>
        <v>Low</v>
      </c>
      <c r="M527" s="46" t="str">
        <f t="shared" si="32"/>
        <v>Normal</v>
      </c>
      <c r="N527" s="46" t="str">
        <f t="shared" si="33"/>
        <v>Low Price</v>
      </c>
      <c r="O527" s="46" t="str">
        <f t="shared" si="34"/>
        <v>October</v>
      </c>
      <c r="P527" s="46">
        <f t="shared" si="35"/>
        <v>2024</v>
      </c>
      <c r="Q527" s="47" t="str">
        <f>_xlfn.CONCAT(SALES[[#This Row],[Sales_ID]]," [",SALES[[#This Row],[Quantity]],"]")</f>
        <v>SALE-525 [2]</v>
      </c>
    </row>
    <row r="528" spans="1:17" x14ac:dyDescent="0.3">
      <c r="A528" t="s">
        <v>2306</v>
      </c>
      <c r="B528" s="2">
        <v>45856</v>
      </c>
      <c r="C528" t="s">
        <v>2307</v>
      </c>
      <c r="D528" t="s">
        <v>1787</v>
      </c>
      <c r="E528" t="s">
        <v>1348</v>
      </c>
      <c r="F528">
        <v>1</v>
      </c>
      <c r="G528" s="3">
        <v>728.84</v>
      </c>
      <c r="H528" s="4">
        <v>0.28000000000000003</v>
      </c>
      <c r="I528" t="s">
        <v>3958</v>
      </c>
      <c r="J528" s="3">
        <v>524.76480000000004</v>
      </c>
      <c r="K528" s="45">
        <f>SALES[[#This Row],[Quantity]]*SALES[[#This Row],[Unit_Price]]*SALES[[#This Row],[Discount]]</f>
        <v>204.07520000000002</v>
      </c>
      <c r="L528" s="46" t="str">
        <f>IF(SALES[Total_Amount]&gt;=1500,"High","Low")</f>
        <v>Low</v>
      </c>
      <c r="M528" s="46" t="str">
        <f t="shared" si="32"/>
        <v>Normal</v>
      </c>
      <c r="N528" s="46" t="str">
        <f t="shared" si="33"/>
        <v>Low Price</v>
      </c>
      <c r="O528" s="46" t="str">
        <f t="shared" si="34"/>
        <v>July</v>
      </c>
      <c r="P528" s="46">
        <f t="shared" si="35"/>
        <v>2025</v>
      </c>
      <c r="Q528" s="47" t="str">
        <f>_xlfn.CONCAT(SALES[[#This Row],[Sales_ID]]," [",SALES[[#This Row],[Quantity]],"]")</f>
        <v>SALE-526 [1]</v>
      </c>
    </row>
    <row r="529" spans="1:17" x14ac:dyDescent="0.3">
      <c r="A529" t="s">
        <v>2308</v>
      </c>
      <c r="B529" s="2">
        <v>45362</v>
      </c>
      <c r="C529" t="s">
        <v>1451</v>
      </c>
      <c r="D529" t="s">
        <v>1485</v>
      </c>
      <c r="E529" t="s">
        <v>1426</v>
      </c>
      <c r="F529">
        <v>4</v>
      </c>
      <c r="G529" s="3">
        <v>467.24</v>
      </c>
      <c r="H529" s="4">
        <v>0.08</v>
      </c>
      <c r="I529" t="s">
        <v>3958</v>
      </c>
      <c r="J529" s="3">
        <v>1719.4431999999999</v>
      </c>
      <c r="K529" s="45">
        <f>SALES[[#This Row],[Quantity]]*SALES[[#This Row],[Unit_Price]]*SALES[[#This Row],[Discount]]</f>
        <v>149.51680000000002</v>
      </c>
      <c r="L529" s="46" t="str">
        <f>IF(SALES[Total_Amount]&gt;=1500,"High","Low")</f>
        <v>High</v>
      </c>
      <c r="M529" s="46" t="str">
        <f t="shared" si="32"/>
        <v>High</v>
      </c>
      <c r="N529" s="46" t="str">
        <f t="shared" si="33"/>
        <v>Low Price</v>
      </c>
      <c r="O529" s="46" t="str">
        <f t="shared" si="34"/>
        <v>March</v>
      </c>
      <c r="P529" s="46">
        <f t="shared" si="35"/>
        <v>2024</v>
      </c>
      <c r="Q529" s="47" t="str">
        <f>_xlfn.CONCAT(SALES[[#This Row],[Sales_ID]]," [",SALES[[#This Row],[Quantity]],"]")</f>
        <v>SALE-527 [4]</v>
      </c>
    </row>
    <row r="530" spans="1:17" x14ac:dyDescent="0.3">
      <c r="A530" t="s">
        <v>2309</v>
      </c>
      <c r="B530" s="2">
        <v>45457</v>
      </c>
      <c r="C530" t="s">
        <v>2310</v>
      </c>
      <c r="D530" t="s">
        <v>1462</v>
      </c>
      <c r="E530" t="s">
        <v>1489</v>
      </c>
      <c r="F530">
        <v>1</v>
      </c>
      <c r="G530" s="3">
        <v>57.94</v>
      </c>
      <c r="H530" s="4">
        <v>0.13</v>
      </c>
      <c r="I530" t="s">
        <v>3958</v>
      </c>
      <c r="J530" s="3">
        <v>50.407799999999988</v>
      </c>
      <c r="K530" s="45">
        <f>SALES[[#This Row],[Quantity]]*SALES[[#This Row],[Unit_Price]]*SALES[[#This Row],[Discount]]</f>
        <v>7.5321999999999996</v>
      </c>
      <c r="L530" s="46" t="str">
        <f>IF(SALES[Total_Amount]&gt;=1500,"High","Low")</f>
        <v>Low</v>
      </c>
      <c r="M530" s="46" t="str">
        <f t="shared" si="32"/>
        <v>Normal</v>
      </c>
      <c r="N530" s="46" t="str">
        <f t="shared" si="33"/>
        <v>Low Price</v>
      </c>
      <c r="O530" s="46" t="str">
        <f t="shared" si="34"/>
        <v>June</v>
      </c>
      <c r="P530" s="46">
        <f t="shared" si="35"/>
        <v>2024</v>
      </c>
      <c r="Q530" s="47" t="str">
        <f>_xlfn.CONCAT(SALES[[#This Row],[Sales_ID]]," [",SALES[[#This Row],[Quantity]],"]")</f>
        <v>SALE-528 [1]</v>
      </c>
    </row>
    <row r="531" spans="1:17" x14ac:dyDescent="0.3">
      <c r="A531" t="s">
        <v>2311</v>
      </c>
      <c r="B531" s="2">
        <v>45338</v>
      </c>
      <c r="C531" t="s">
        <v>1453</v>
      </c>
      <c r="D531" t="s">
        <v>1347</v>
      </c>
      <c r="E531" t="s">
        <v>1344</v>
      </c>
      <c r="F531">
        <v>1</v>
      </c>
      <c r="G531" s="3">
        <v>540.1</v>
      </c>
      <c r="H531" s="4">
        <v>0.22</v>
      </c>
      <c r="I531" t="s">
        <v>3957</v>
      </c>
      <c r="J531" s="3">
        <v>421.27800000000002</v>
      </c>
      <c r="K531" s="45">
        <f>SALES[[#This Row],[Quantity]]*SALES[[#This Row],[Unit_Price]]*SALES[[#This Row],[Discount]]</f>
        <v>118.822</v>
      </c>
      <c r="L531" s="46" t="str">
        <f>IF(SALES[Total_Amount]&gt;=1500,"High","Low")</f>
        <v>Low</v>
      </c>
      <c r="M531" s="46" t="str">
        <f t="shared" si="32"/>
        <v>Normal</v>
      </c>
      <c r="N531" s="46" t="str">
        <f t="shared" si="33"/>
        <v>Low Price</v>
      </c>
      <c r="O531" s="46" t="str">
        <f t="shared" si="34"/>
        <v>February</v>
      </c>
      <c r="P531" s="46">
        <f t="shared" si="35"/>
        <v>2024</v>
      </c>
      <c r="Q531" s="47" t="str">
        <f>_xlfn.CONCAT(SALES[[#This Row],[Sales_ID]]," [",SALES[[#This Row],[Quantity]],"]")</f>
        <v>SALE-529 [1]</v>
      </c>
    </row>
    <row r="532" spans="1:17" x14ac:dyDescent="0.3">
      <c r="A532" t="s">
        <v>2312</v>
      </c>
      <c r="B532" s="2">
        <v>45552</v>
      </c>
      <c r="C532" t="s">
        <v>2080</v>
      </c>
      <c r="D532" t="s">
        <v>1657</v>
      </c>
      <c r="E532" t="s">
        <v>1399</v>
      </c>
      <c r="F532">
        <v>4</v>
      </c>
      <c r="G532" s="3">
        <v>816.28</v>
      </c>
      <c r="H532" s="4">
        <v>0.15</v>
      </c>
      <c r="I532" t="s">
        <v>1131</v>
      </c>
      <c r="J532" s="3">
        <v>2775.3519999999999</v>
      </c>
      <c r="K532" s="45">
        <f>SALES[[#This Row],[Quantity]]*SALES[[#This Row],[Unit_Price]]*SALES[[#This Row],[Discount]]</f>
        <v>489.76799999999997</v>
      </c>
      <c r="L532" s="46" t="str">
        <f>IF(SALES[Total_Amount]&gt;=1500,"High","Low")</f>
        <v>High</v>
      </c>
      <c r="M532" s="46" t="str">
        <f t="shared" si="32"/>
        <v>Premium</v>
      </c>
      <c r="N532" s="46" t="str">
        <f t="shared" si="33"/>
        <v>Low Price</v>
      </c>
      <c r="O532" s="46" t="str">
        <f t="shared" si="34"/>
        <v>September</v>
      </c>
      <c r="P532" s="46">
        <f t="shared" si="35"/>
        <v>2024</v>
      </c>
      <c r="Q532" s="47" t="str">
        <f>_xlfn.CONCAT(SALES[[#This Row],[Sales_ID]]," [",SALES[[#This Row],[Quantity]],"]")</f>
        <v>SALE-530 [4]</v>
      </c>
    </row>
    <row r="533" spans="1:17" x14ac:dyDescent="0.3">
      <c r="A533" t="s">
        <v>2313</v>
      </c>
      <c r="B533" s="2">
        <v>45895</v>
      </c>
      <c r="C533" t="s">
        <v>1687</v>
      </c>
      <c r="D533" t="s">
        <v>1628</v>
      </c>
      <c r="E533" t="s">
        <v>1348</v>
      </c>
      <c r="F533">
        <v>4</v>
      </c>
      <c r="G533" s="3">
        <v>727.49</v>
      </c>
      <c r="H533" s="4">
        <v>0.11</v>
      </c>
      <c r="I533" t="s">
        <v>3957</v>
      </c>
      <c r="J533" s="3">
        <v>2589.8643999999999</v>
      </c>
      <c r="K533" s="45">
        <f>SALES[[#This Row],[Quantity]]*SALES[[#This Row],[Unit_Price]]*SALES[[#This Row],[Discount]]</f>
        <v>320.09559999999999</v>
      </c>
      <c r="L533" s="46" t="str">
        <f>IF(SALES[Total_Amount]&gt;=1500,"High","Low")</f>
        <v>High</v>
      </c>
      <c r="M533" s="46" t="str">
        <f t="shared" si="32"/>
        <v>Premium</v>
      </c>
      <c r="N533" s="46" t="str">
        <f t="shared" si="33"/>
        <v>Low Price</v>
      </c>
      <c r="O533" s="46" t="str">
        <f t="shared" si="34"/>
        <v>August</v>
      </c>
      <c r="P533" s="46">
        <f t="shared" si="35"/>
        <v>2025</v>
      </c>
      <c r="Q533" s="47" t="str">
        <f>_xlfn.CONCAT(SALES[[#This Row],[Sales_ID]]," [",SALES[[#This Row],[Quantity]],"]")</f>
        <v>SALE-531 [4]</v>
      </c>
    </row>
    <row r="534" spans="1:17" x14ac:dyDescent="0.3">
      <c r="A534" t="s">
        <v>2314</v>
      </c>
      <c r="B534" s="2">
        <v>45447</v>
      </c>
      <c r="C534" t="s">
        <v>1691</v>
      </c>
      <c r="D534" t="s">
        <v>1589</v>
      </c>
      <c r="E534" t="s">
        <v>1408</v>
      </c>
      <c r="F534">
        <v>4</v>
      </c>
      <c r="G534" s="3">
        <v>817.92</v>
      </c>
      <c r="H534" s="4">
        <v>0.21</v>
      </c>
      <c r="I534" t="s">
        <v>3957</v>
      </c>
      <c r="J534" s="3">
        <v>2584.6271999999999</v>
      </c>
      <c r="K534" s="45">
        <f>SALES[[#This Row],[Quantity]]*SALES[[#This Row],[Unit_Price]]*SALES[[#This Row],[Discount]]</f>
        <v>687.05279999999993</v>
      </c>
      <c r="L534" s="46" t="str">
        <f>IF(SALES[Total_Amount]&gt;=1500,"High","Low")</f>
        <v>High</v>
      </c>
      <c r="M534" s="46" t="str">
        <f t="shared" si="32"/>
        <v>Premium</v>
      </c>
      <c r="N534" s="46" t="str">
        <f t="shared" si="33"/>
        <v>High Price</v>
      </c>
      <c r="O534" s="46" t="str">
        <f t="shared" si="34"/>
        <v>June</v>
      </c>
      <c r="P534" s="46">
        <f t="shared" si="35"/>
        <v>2024</v>
      </c>
      <c r="Q534" s="47" t="str">
        <f>_xlfn.CONCAT(SALES[[#This Row],[Sales_ID]]," [",SALES[[#This Row],[Quantity]],"]")</f>
        <v>SALE-532 [4]</v>
      </c>
    </row>
    <row r="535" spans="1:17" x14ac:dyDescent="0.3">
      <c r="A535" t="s">
        <v>2315</v>
      </c>
      <c r="B535" s="2">
        <v>45578</v>
      </c>
      <c r="C535" t="s">
        <v>1604</v>
      </c>
      <c r="D535" t="s">
        <v>1543</v>
      </c>
      <c r="E535" t="s">
        <v>1359</v>
      </c>
      <c r="F535">
        <v>2</v>
      </c>
      <c r="G535" s="3">
        <v>358.45</v>
      </c>
      <c r="H535" s="4">
        <v>7.0000000000000007E-2</v>
      </c>
      <c r="I535" t="s">
        <v>1131</v>
      </c>
      <c r="J535" s="3">
        <v>666.71699999999998</v>
      </c>
      <c r="K535" s="45">
        <f>SALES[[#This Row],[Quantity]]*SALES[[#This Row],[Unit_Price]]*SALES[[#This Row],[Discount]]</f>
        <v>50.183</v>
      </c>
      <c r="L535" s="46" t="str">
        <f>IF(SALES[Total_Amount]&gt;=1500,"High","Low")</f>
        <v>Low</v>
      </c>
      <c r="M535" s="46" t="str">
        <f t="shared" si="32"/>
        <v>Normal</v>
      </c>
      <c r="N535" s="46" t="str">
        <f t="shared" si="33"/>
        <v>Low Price</v>
      </c>
      <c r="O535" s="46" t="str">
        <f t="shared" si="34"/>
        <v>October</v>
      </c>
      <c r="P535" s="46">
        <f t="shared" si="35"/>
        <v>2024</v>
      </c>
      <c r="Q535" s="47" t="str">
        <f>_xlfn.CONCAT(SALES[[#This Row],[Sales_ID]]," [",SALES[[#This Row],[Quantity]],"]")</f>
        <v>SALE-533 [2]</v>
      </c>
    </row>
    <row r="536" spans="1:17" x14ac:dyDescent="0.3">
      <c r="A536" t="s">
        <v>2316</v>
      </c>
      <c r="B536" s="2">
        <v>45697</v>
      </c>
      <c r="C536" t="s">
        <v>1678</v>
      </c>
      <c r="D536" t="s">
        <v>1679</v>
      </c>
      <c r="E536" t="s">
        <v>1395</v>
      </c>
      <c r="F536">
        <v>1</v>
      </c>
      <c r="G536" s="3">
        <v>972.06</v>
      </c>
      <c r="H536" s="4">
        <v>0.3</v>
      </c>
      <c r="I536" t="s">
        <v>1131</v>
      </c>
      <c r="J536" s="3">
        <v>680.44199999999989</v>
      </c>
      <c r="K536" s="45">
        <f>SALES[[#This Row],[Quantity]]*SALES[[#This Row],[Unit_Price]]*SALES[[#This Row],[Discount]]</f>
        <v>291.61799999999999</v>
      </c>
      <c r="L536" s="46" t="str">
        <f>IF(SALES[Total_Amount]&gt;=1500,"High","Low")</f>
        <v>Low</v>
      </c>
      <c r="M536" s="46" t="str">
        <f t="shared" si="32"/>
        <v>Normal</v>
      </c>
      <c r="N536" s="46" t="str">
        <f t="shared" si="33"/>
        <v>Low Price</v>
      </c>
      <c r="O536" s="46" t="str">
        <f t="shared" si="34"/>
        <v>February</v>
      </c>
      <c r="P536" s="46">
        <f t="shared" si="35"/>
        <v>2025</v>
      </c>
      <c r="Q536" s="47" t="str">
        <f>_xlfn.CONCAT(SALES[[#This Row],[Sales_ID]]," [",SALES[[#This Row],[Quantity]],"]")</f>
        <v>SALE-534 [1]</v>
      </c>
    </row>
    <row r="537" spans="1:17" x14ac:dyDescent="0.3">
      <c r="A537" t="s">
        <v>2317</v>
      </c>
      <c r="B537" s="2">
        <v>45281</v>
      </c>
      <c r="C537" t="s">
        <v>2318</v>
      </c>
      <c r="D537" t="s">
        <v>1457</v>
      </c>
      <c r="E537" t="s">
        <v>1373</v>
      </c>
      <c r="F537">
        <v>1</v>
      </c>
      <c r="G537" s="3">
        <v>791.36</v>
      </c>
      <c r="H537" s="4">
        <v>0.06</v>
      </c>
      <c r="I537" t="s">
        <v>3958</v>
      </c>
      <c r="J537" s="3">
        <v>743.87839999999994</v>
      </c>
      <c r="K537" s="45">
        <f>SALES[[#This Row],[Quantity]]*SALES[[#This Row],[Unit_Price]]*SALES[[#This Row],[Discount]]</f>
        <v>47.4816</v>
      </c>
      <c r="L537" s="46" t="str">
        <f>IF(SALES[Total_Amount]&gt;=1500,"High","Low")</f>
        <v>Low</v>
      </c>
      <c r="M537" s="46" t="str">
        <f t="shared" si="32"/>
        <v>Normal</v>
      </c>
      <c r="N537" s="46" t="str">
        <f t="shared" si="33"/>
        <v>Low Price</v>
      </c>
      <c r="O537" s="46" t="str">
        <f t="shared" si="34"/>
        <v>December</v>
      </c>
      <c r="P537" s="46">
        <f t="shared" si="35"/>
        <v>2023</v>
      </c>
      <c r="Q537" s="47" t="str">
        <f>_xlfn.CONCAT(SALES[[#This Row],[Sales_ID]]," [",SALES[[#This Row],[Quantity]],"]")</f>
        <v>SALE-535 [1]</v>
      </c>
    </row>
    <row r="538" spans="1:17" x14ac:dyDescent="0.3">
      <c r="A538" t="s">
        <v>2319</v>
      </c>
      <c r="B538" s="2">
        <v>45855</v>
      </c>
      <c r="C538" t="s">
        <v>1716</v>
      </c>
      <c r="D538" t="s">
        <v>1923</v>
      </c>
      <c r="E538" t="s">
        <v>1355</v>
      </c>
      <c r="F538">
        <v>4</v>
      </c>
      <c r="G538" s="3">
        <v>839.65</v>
      </c>
      <c r="H538" s="4">
        <v>0.26</v>
      </c>
      <c r="I538" t="s">
        <v>1131</v>
      </c>
      <c r="J538" s="3">
        <v>2485.364</v>
      </c>
      <c r="K538" s="45">
        <f>SALES[[#This Row],[Quantity]]*SALES[[#This Row],[Unit_Price]]*SALES[[#This Row],[Discount]]</f>
        <v>873.23599999999999</v>
      </c>
      <c r="L538" s="46" t="str">
        <f>IF(SALES[Total_Amount]&gt;=1500,"High","Low")</f>
        <v>High</v>
      </c>
      <c r="M538" s="46" t="str">
        <f t="shared" si="32"/>
        <v>Premium</v>
      </c>
      <c r="N538" s="46" t="str">
        <f t="shared" si="33"/>
        <v>High Price</v>
      </c>
      <c r="O538" s="46" t="str">
        <f t="shared" si="34"/>
        <v>July</v>
      </c>
      <c r="P538" s="46">
        <f t="shared" si="35"/>
        <v>2025</v>
      </c>
      <c r="Q538" s="47" t="str">
        <f>_xlfn.CONCAT(SALES[[#This Row],[Sales_ID]]," [",SALES[[#This Row],[Quantity]],"]")</f>
        <v>SALE-536 [4]</v>
      </c>
    </row>
    <row r="539" spans="1:17" x14ac:dyDescent="0.3">
      <c r="A539" t="s">
        <v>2320</v>
      </c>
      <c r="B539" s="2">
        <v>45793</v>
      </c>
      <c r="C539" t="s">
        <v>1527</v>
      </c>
      <c r="D539" t="s">
        <v>1411</v>
      </c>
      <c r="E539" t="s">
        <v>1439</v>
      </c>
      <c r="F539">
        <v>2</v>
      </c>
      <c r="G539" s="3">
        <v>245.52</v>
      </c>
      <c r="H539" s="4">
        <v>0.11</v>
      </c>
      <c r="I539" t="s">
        <v>1131</v>
      </c>
      <c r="J539" s="3">
        <v>437.0256</v>
      </c>
      <c r="K539" s="45">
        <f>SALES[[#This Row],[Quantity]]*SALES[[#This Row],[Unit_Price]]*SALES[[#This Row],[Discount]]</f>
        <v>54.014400000000002</v>
      </c>
      <c r="L539" s="46" t="str">
        <f>IF(SALES[Total_Amount]&gt;=1500,"High","Low")</f>
        <v>Low</v>
      </c>
      <c r="M539" s="46" t="str">
        <f t="shared" si="32"/>
        <v>Normal</v>
      </c>
      <c r="N539" s="46" t="str">
        <f t="shared" si="33"/>
        <v>Low Price</v>
      </c>
      <c r="O539" s="46" t="str">
        <f t="shared" si="34"/>
        <v>May</v>
      </c>
      <c r="P539" s="46">
        <f t="shared" si="35"/>
        <v>2025</v>
      </c>
      <c r="Q539" s="47" t="str">
        <f>_xlfn.CONCAT(SALES[[#This Row],[Sales_ID]]," [",SALES[[#This Row],[Quantity]],"]")</f>
        <v>SALE-537 [2]</v>
      </c>
    </row>
    <row r="540" spans="1:17" x14ac:dyDescent="0.3">
      <c r="A540" t="s">
        <v>2321</v>
      </c>
      <c r="B540" s="2">
        <v>45881</v>
      </c>
      <c r="C540" t="s">
        <v>2322</v>
      </c>
      <c r="D540" t="s">
        <v>1705</v>
      </c>
      <c r="E540" t="s">
        <v>1348</v>
      </c>
      <c r="F540">
        <v>3</v>
      </c>
      <c r="G540" s="3">
        <v>787.91</v>
      </c>
      <c r="H540" s="4">
        <v>0.06</v>
      </c>
      <c r="I540" t="s">
        <v>3958</v>
      </c>
      <c r="J540" s="3">
        <v>2221.9061999999999</v>
      </c>
      <c r="K540" s="45">
        <f>SALES[[#This Row],[Quantity]]*SALES[[#This Row],[Unit_Price]]*SALES[[#This Row],[Discount]]</f>
        <v>141.82380000000001</v>
      </c>
      <c r="L540" s="46" t="str">
        <f>IF(SALES[Total_Amount]&gt;=1500,"High","Low")</f>
        <v>High</v>
      </c>
      <c r="M540" s="46" t="str">
        <f t="shared" si="32"/>
        <v>Premium</v>
      </c>
      <c r="N540" s="46" t="str">
        <f t="shared" si="33"/>
        <v>Low Price</v>
      </c>
      <c r="O540" s="46" t="str">
        <f t="shared" si="34"/>
        <v>August</v>
      </c>
      <c r="P540" s="46">
        <f t="shared" si="35"/>
        <v>2025</v>
      </c>
      <c r="Q540" s="47" t="str">
        <f>_xlfn.CONCAT(SALES[[#This Row],[Sales_ID]]," [",SALES[[#This Row],[Quantity]],"]")</f>
        <v>SALE-538 [3]</v>
      </c>
    </row>
    <row r="541" spans="1:17" x14ac:dyDescent="0.3">
      <c r="A541" t="s">
        <v>2323</v>
      </c>
      <c r="B541" s="2">
        <v>45890</v>
      </c>
      <c r="C541" t="s">
        <v>2178</v>
      </c>
      <c r="D541" t="s">
        <v>1449</v>
      </c>
      <c r="E541" t="s">
        <v>1363</v>
      </c>
      <c r="F541">
        <v>2</v>
      </c>
      <c r="G541" s="3">
        <v>709.17</v>
      </c>
      <c r="H541" s="4">
        <v>0.22</v>
      </c>
      <c r="I541" t="s">
        <v>3957</v>
      </c>
      <c r="J541" s="3">
        <v>1106.3052</v>
      </c>
      <c r="K541" s="45">
        <f>SALES[[#This Row],[Quantity]]*SALES[[#This Row],[Unit_Price]]*SALES[[#This Row],[Discount]]</f>
        <v>312.03479999999996</v>
      </c>
      <c r="L541" s="46" t="str">
        <f>IF(SALES[Total_Amount]&gt;=1500,"High","Low")</f>
        <v>Low</v>
      </c>
      <c r="M541" s="46" t="str">
        <f t="shared" si="32"/>
        <v>High</v>
      </c>
      <c r="N541" s="46" t="str">
        <f t="shared" si="33"/>
        <v>High Price</v>
      </c>
      <c r="O541" s="46" t="str">
        <f t="shared" si="34"/>
        <v>August</v>
      </c>
      <c r="P541" s="46">
        <f t="shared" si="35"/>
        <v>2025</v>
      </c>
      <c r="Q541" s="47" t="str">
        <f>_xlfn.CONCAT(SALES[[#This Row],[Sales_ID]]," [",SALES[[#This Row],[Quantity]],"]")</f>
        <v>SALE-539 [2]</v>
      </c>
    </row>
    <row r="542" spans="1:17" x14ac:dyDescent="0.3">
      <c r="A542" t="s">
        <v>2324</v>
      </c>
      <c r="B542" s="2">
        <v>45251</v>
      </c>
      <c r="C542" t="s">
        <v>2325</v>
      </c>
      <c r="D542" t="s">
        <v>1567</v>
      </c>
      <c r="E542" t="s">
        <v>1359</v>
      </c>
      <c r="F542">
        <v>2</v>
      </c>
      <c r="G542" s="3">
        <v>533.91999999999996</v>
      </c>
      <c r="H542" s="4">
        <v>0.13</v>
      </c>
      <c r="I542" t="s">
        <v>3957</v>
      </c>
      <c r="J542" s="3">
        <v>929.02079999999989</v>
      </c>
      <c r="K542" s="45">
        <f>SALES[[#This Row],[Quantity]]*SALES[[#This Row],[Unit_Price]]*SALES[[#This Row],[Discount]]</f>
        <v>138.8192</v>
      </c>
      <c r="L542" s="46" t="str">
        <f>IF(SALES[Total_Amount]&gt;=1500,"High","Low")</f>
        <v>Low</v>
      </c>
      <c r="M542" s="46" t="str">
        <f t="shared" si="32"/>
        <v>Normal</v>
      </c>
      <c r="N542" s="46" t="str">
        <f t="shared" si="33"/>
        <v>Low Price</v>
      </c>
      <c r="O542" s="46" t="str">
        <f t="shared" si="34"/>
        <v>November</v>
      </c>
      <c r="P542" s="46">
        <f t="shared" si="35"/>
        <v>2023</v>
      </c>
      <c r="Q542" s="47" t="str">
        <f>_xlfn.CONCAT(SALES[[#This Row],[Sales_ID]]," [",SALES[[#This Row],[Quantity]],"]")</f>
        <v>SALE-540 [2]</v>
      </c>
    </row>
    <row r="543" spans="1:17" x14ac:dyDescent="0.3">
      <c r="A543" t="s">
        <v>2326</v>
      </c>
      <c r="B543" s="2">
        <v>45695</v>
      </c>
      <c r="C543" t="s">
        <v>1461</v>
      </c>
      <c r="D543" t="s">
        <v>1628</v>
      </c>
      <c r="E543" t="s">
        <v>1373</v>
      </c>
      <c r="F543">
        <v>1</v>
      </c>
      <c r="G543" s="3">
        <v>878.84</v>
      </c>
      <c r="H543" s="4">
        <v>0.28000000000000003</v>
      </c>
      <c r="I543" t="s">
        <v>1131</v>
      </c>
      <c r="J543" s="3">
        <v>632.76480000000004</v>
      </c>
      <c r="K543" s="45">
        <f>SALES[[#This Row],[Quantity]]*SALES[[#This Row],[Unit_Price]]*SALES[[#This Row],[Discount]]</f>
        <v>246.07520000000002</v>
      </c>
      <c r="L543" s="46" t="str">
        <f>IF(SALES[Total_Amount]&gt;=1500,"High","Low")</f>
        <v>Low</v>
      </c>
      <c r="M543" s="46" t="str">
        <f t="shared" si="32"/>
        <v>Normal</v>
      </c>
      <c r="N543" s="46" t="str">
        <f t="shared" si="33"/>
        <v>Low Price</v>
      </c>
      <c r="O543" s="46" t="str">
        <f t="shared" si="34"/>
        <v>February</v>
      </c>
      <c r="P543" s="46">
        <f t="shared" si="35"/>
        <v>2025</v>
      </c>
      <c r="Q543" s="47" t="str">
        <f>_xlfn.CONCAT(SALES[[#This Row],[Sales_ID]]," [",SALES[[#This Row],[Quantity]],"]")</f>
        <v>SALE-541 [1]</v>
      </c>
    </row>
    <row r="544" spans="1:17" x14ac:dyDescent="0.3">
      <c r="A544" t="s">
        <v>2327</v>
      </c>
      <c r="B544" s="2">
        <v>45287</v>
      </c>
      <c r="C544" t="s">
        <v>2328</v>
      </c>
      <c r="D544" t="s">
        <v>1491</v>
      </c>
      <c r="E544" t="s">
        <v>1388</v>
      </c>
      <c r="F544">
        <v>1</v>
      </c>
      <c r="G544" s="3">
        <v>442.36</v>
      </c>
      <c r="H544" s="4">
        <v>0.14000000000000001</v>
      </c>
      <c r="I544" t="s">
        <v>3957</v>
      </c>
      <c r="J544" s="3">
        <v>380.42959999999999</v>
      </c>
      <c r="K544" s="45">
        <f>SALES[[#This Row],[Quantity]]*SALES[[#This Row],[Unit_Price]]*SALES[[#This Row],[Discount]]</f>
        <v>61.930400000000006</v>
      </c>
      <c r="L544" s="46" t="str">
        <f>IF(SALES[Total_Amount]&gt;=1500,"High","Low")</f>
        <v>Low</v>
      </c>
      <c r="M544" s="46" t="str">
        <f t="shared" si="32"/>
        <v>Normal</v>
      </c>
      <c r="N544" s="46" t="str">
        <f t="shared" si="33"/>
        <v>Low Price</v>
      </c>
      <c r="O544" s="46" t="str">
        <f t="shared" si="34"/>
        <v>December</v>
      </c>
      <c r="P544" s="46">
        <f t="shared" si="35"/>
        <v>2023</v>
      </c>
      <c r="Q544" s="47" t="str">
        <f>_xlfn.CONCAT(SALES[[#This Row],[Sales_ID]]," [",SALES[[#This Row],[Quantity]],"]")</f>
        <v>SALE-542 [1]</v>
      </c>
    </row>
    <row r="545" spans="1:17" x14ac:dyDescent="0.3">
      <c r="A545" t="s">
        <v>2329</v>
      </c>
      <c r="B545" s="2">
        <v>45711</v>
      </c>
      <c r="C545" t="s">
        <v>1912</v>
      </c>
      <c r="D545" t="s">
        <v>1659</v>
      </c>
      <c r="E545" t="s">
        <v>1426</v>
      </c>
      <c r="F545">
        <v>1</v>
      </c>
      <c r="G545" s="3">
        <v>763.34</v>
      </c>
      <c r="H545" s="4">
        <v>0.11</v>
      </c>
      <c r="I545" t="s">
        <v>1131</v>
      </c>
      <c r="J545" s="3">
        <v>679.37260000000003</v>
      </c>
      <c r="K545" s="45">
        <f>SALES[[#This Row],[Quantity]]*SALES[[#This Row],[Unit_Price]]*SALES[[#This Row],[Discount]]</f>
        <v>83.967399999999998</v>
      </c>
      <c r="L545" s="46" t="str">
        <f>IF(SALES[Total_Amount]&gt;=1500,"High","Low")</f>
        <v>Low</v>
      </c>
      <c r="M545" s="46" t="str">
        <f t="shared" si="32"/>
        <v>Normal</v>
      </c>
      <c r="N545" s="46" t="str">
        <f t="shared" si="33"/>
        <v>Low Price</v>
      </c>
      <c r="O545" s="46" t="str">
        <f t="shared" si="34"/>
        <v>February</v>
      </c>
      <c r="P545" s="46">
        <f t="shared" si="35"/>
        <v>2025</v>
      </c>
      <c r="Q545" s="47" t="str">
        <f>_xlfn.CONCAT(SALES[[#This Row],[Sales_ID]]," [",SALES[[#This Row],[Quantity]],"]")</f>
        <v>SALE-543 [1]</v>
      </c>
    </row>
    <row r="546" spans="1:17" x14ac:dyDescent="0.3">
      <c r="A546" t="s">
        <v>2330</v>
      </c>
      <c r="B546" s="2">
        <v>45842</v>
      </c>
      <c r="C546" t="s">
        <v>2236</v>
      </c>
      <c r="D546" t="s">
        <v>1354</v>
      </c>
      <c r="E546" t="s">
        <v>1415</v>
      </c>
      <c r="F546">
        <v>3</v>
      </c>
      <c r="G546" s="3">
        <v>178.22</v>
      </c>
      <c r="H546" s="4">
        <v>0.15</v>
      </c>
      <c r="I546" t="s">
        <v>1131</v>
      </c>
      <c r="J546" s="3">
        <v>454.46100000000001</v>
      </c>
      <c r="K546" s="45">
        <f>SALES[[#This Row],[Quantity]]*SALES[[#This Row],[Unit_Price]]*SALES[[#This Row],[Discount]]</f>
        <v>80.198999999999998</v>
      </c>
      <c r="L546" s="46" t="str">
        <f>IF(SALES[Total_Amount]&gt;=1500,"High","Low")</f>
        <v>Low</v>
      </c>
      <c r="M546" s="46" t="str">
        <f t="shared" si="32"/>
        <v>Normal</v>
      </c>
      <c r="N546" s="46" t="str">
        <f t="shared" si="33"/>
        <v>Low Price</v>
      </c>
      <c r="O546" s="46" t="str">
        <f t="shared" si="34"/>
        <v>July</v>
      </c>
      <c r="P546" s="46">
        <f t="shared" si="35"/>
        <v>2025</v>
      </c>
      <c r="Q546" s="47" t="str">
        <f>_xlfn.CONCAT(SALES[[#This Row],[Sales_ID]]," [",SALES[[#This Row],[Quantity]],"]")</f>
        <v>SALE-544 [3]</v>
      </c>
    </row>
    <row r="547" spans="1:17" x14ac:dyDescent="0.3">
      <c r="A547" t="s">
        <v>2331</v>
      </c>
      <c r="B547" s="2">
        <v>45255</v>
      </c>
      <c r="C547" t="s">
        <v>1910</v>
      </c>
      <c r="D547" t="s">
        <v>1470</v>
      </c>
      <c r="E547" t="s">
        <v>1381</v>
      </c>
      <c r="F547">
        <v>4</v>
      </c>
      <c r="G547" s="3">
        <v>90.32</v>
      </c>
      <c r="H547" s="4">
        <v>0.08</v>
      </c>
      <c r="I547" t="s">
        <v>3958</v>
      </c>
      <c r="J547" s="3">
        <v>332.37759999999997</v>
      </c>
      <c r="K547" s="45">
        <f>SALES[[#This Row],[Quantity]]*SALES[[#This Row],[Unit_Price]]*SALES[[#This Row],[Discount]]</f>
        <v>28.9024</v>
      </c>
      <c r="L547" s="46" t="str">
        <f>IF(SALES[Total_Amount]&gt;=1500,"High","Low")</f>
        <v>Low</v>
      </c>
      <c r="M547" s="46" t="str">
        <f t="shared" si="32"/>
        <v>Normal</v>
      </c>
      <c r="N547" s="46" t="str">
        <f t="shared" si="33"/>
        <v>Low Price</v>
      </c>
      <c r="O547" s="46" t="str">
        <f t="shared" si="34"/>
        <v>November</v>
      </c>
      <c r="P547" s="46">
        <f t="shared" si="35"/>
        <v>2023</v>
      </c>
      <c r="Q547" s="47" t="str">
        <f>_xlfn.CONCAT(SALES[[#This Row],[Sales_ID]]," [",SALES[[#This Row],[Quantity]],"]")</f>
        <v>SALE-545 [4]</v>
      </c>
    </row>
    <row r="548" spans="1:17" x14ac:dyDescent="0.3">
      <c r="A548" t="s">
        <v>2332</v>
      </c>
      <c r="B548" s="2">
        <v>45695</v>
      </c>
      <c r="C548" t="s">
        <v>1566</v>
      </c>
      <c r="D548" t="s">
        <v>1462</v>
      </c>
      <c r="E548" t="s">
        <v>1426</v>
      </c>
      <c r="F548">
        <v>3</v>
      </c>
      <c r="G548" s="3">
        <v>370.93</v>
      </c>
      <c r="H548" s="4">
        <v>0</v>
      </c>
      <c r="I548" t="s">
        <v>3957</v>
      </c>
      <c r="J548" s="3">
        <v>1112.79</v>
      </c>
      <c r="K548" s="45">
        <f>SALES[[#This Row],[Quantity]]*SALES[[#This Row],[Unit_Price]]*SALES[[#This Row],[Discount]]</f>
        <v>0</v>
      </c>
      <c r="L548" s="46" t="str">
        <f>IF(SALES[Total_Amount]&gt;=1500,"High","Low")</f>
        <v>Low</v>
      </c>
      <c r="M548" s="46" t="str">
        <f t="shared" si="32"/>
        <v>High</v>
      </c>
      <c r="N548" s="46" t="str">
        <f t="shared" si="33"/>
        <v>Low Price</v>
      </c>
      <c r="O548" s="46" t="str">
        <f t="shared" si="34"/>
        <v>February</v>
      </c>
      <c r="P548" s="46">
        <f t="shared" si="35"/>
        <v>2025</v>
      </c>
      <c r="Q548" s="47" t="str">
        <f>_xlfn.CONCAT(SALES[[#This Row],[Sales_ID]]," [",SALES[[#This Row],[Quantity]],"]")</f>
        <v>SALE-546 [3]</v>
      </c>
    </row>
    <row r="549" spans="1:17" x14ac:dyDescent="0.3">
      <c r="A549" t="s">
        <v>2333</v>
      </c>
      <c r="B549" s="2">
        <v>45281</v>
      </c>
      <c r="C549" t="s">
        <v>2334</v>
      </c>
      <c r="D549" t="s">
        <v>1473</v>
      </c>
      <c r="E549" t="s">
        <v>1391</v>
      </c>
      <c r="F549">
        <v>1</v>
      </c>
      <c r="G549" s="3">
        <v>352.43</v>
      </c>
      <c r="H549" s="4">
        <v>0.14000000000000001</v>
      </c>
      <c r="I549" t="s">
        <v>3958</v>
      </c>
      <c r="J549" s="3">
        <v>303.08980000000003</v>
      </c>
      <c r="K549" s="45">
        <f>SALES[[#This Row],[Quantity]]*SALES[[#This Row],[Unit_Price]]*SALES[[#This Row],[Discount]]</f>
        <v>49.340200000000003</v>
      </c>
      <c r="L549" s="46" t="str">
        <f>IF(SALES[Total_Amount]&gt;=1500,"High","Low")</f>
        <v>Low</v>
      </c>
      <c r="M549" s="46" t="str">
        <f t="shared" si="32"/>
        <v>Normal</v>
      </c>
      <c r="N549" s="46" t="str">
        <f t="shared" si="33"/>
        <v>Low Price</v>
      </c>
      <c r="O549" s="46" t="str">
        <f t="shared" si="34"/>
        <v>December</v>
      </c>
      <c r="P549" s="46">
        <f t="shared" si="35"/>
        <v>2023</v>
      </c>
      <c r="Q549" s="47" t="str">
        <f>_xlfn.CONCAT(SALES[[#This Row],[Sales_ID]]," [",SALES[[#This Row],[Quantity]],"]")</f>
        <v>SALE-547 [1]</v>
      </c>
    </row>
    <row r="550" spans="1:17" x14ac:dyDescent="0.3">
      <c r="A550" t="s">
        <v>2335</v>
      </c>
      <c r="B550" s="2">
        <v>45295</v>
      </c>
      <c r="C550" t="s">
        <v>2336</v>
      </c>
      <c r="D550" t="s">
        <v>1422</v>
      </c>
      <c r="E550" t="s">
        <v>1391</v>
      </c>
      <c r="F550">
        <v>2</v>
      </c>
      <c r="G550" s="3">
        <v>562.97</v>
      </c>
      <c r="H550" s="4">
        <v>0.2</v>
      </c>
      <c r="I550" t="s">
        <v>3957</v>
      </c>
      <c r="J550" s="3">
        <v>900.75200000000007</v>
      </c>
      <c r="K550" s="45">
        <f>SALES[[#This Row],[Quantity]]*SALES[[#This Row],[Unit_Price]]*SALES[[#This Row],[Discount]]</f>
        <v>225.18800000000002</v>
      </c>
      <c r="L550" s="46" t="str">
        <f>IF(SALES[Total_Amount]&gt;=1500,"High","Low")</f>
        <v>Low</v>
      </c>
      <c r="M550" s="46" t="str">
        <f t="shared" si="32"/>
        <v>Normal</v>
      </c>
      <c r="N550" s="46" t="str">
        <f t="shared" si="33"/>
        <v>Low Price</v>
      </c>
      <c r="O550" s="46" t="str">
        <f t="shared" si="34"/>
        <v>January</v>
      </c>
      <c r="P550" s="46">
        <f t="shared" si="35"/>
        <v>2024</v>
      </c>
      <c r="Q550" s="47" t="str">
        <f>_xlfn.CONCAT(SALES[[#This Row],[Sales_ID]]," [",SALES[[#This Row],[Quantity]],"]")</f>
        <v>SALE-548 [2]</v>
      </c>
    </row>
    <row r="551" spans="1:17" x14ac:dyDescent="0.3">
      <c r="A551" t="s">
        <v>2337</v>
      </c>
      <c r="B551" s="2">
        <v>45260</v>
      </c>
      <c r="C551" t="s">
        <v>2338</v>
      </c>
      <c r="D551" t="s">
        <v>1725</v>
      </c>
      <c r="E551" t="s">
        <v>1359</v>
      </c>
      <c r="F551">
        <v>1</v>
      </c>
      <c r="G551" s="3">
        <v>522.85</v>
      </c>
      <c r="H551" s="4">
        <v>0.12</v>
      </c>
      <c r="I551" t="s">
        <v>3958</v>
      </c>
      <c r="J551" s="3">
        <v>460.108</v>
      </c>
      <c r="K551" s="45">
        <f>SALES[[#This Row],[Quantity]]*SALES[[#This Row],[Unit_Price]]*SALES[[#This Row],[Discount]]</f>
        <v>62.741999999999997</v>
      </c>
      <c r="L551" s="46" t="str">
        <f>IF(SALES[Total_Amount]&gt;=1500,"High","Low")</f>
        <v>Low</v>
      </c>
      <c r="M551" s="46" t="str">
        <f t="shared" si="32"/>
        <v>Normal</v>
      </c>
      <c r="N551" s="46" t="str">
        <f t="shared" si="33"/>
        <v>Low Price</v>
      </c>
      <c r="O551" s="46" t="str">
        <f t="shared" si="34"/>
        <v>November</v>
      </c>
      <c r="P551" s="46">
        <f t="shared" si="35"/>
        <v>2023</v>
      </c>
      <c r="Q551" s="47" t="str">
        <f>_xlfn.CONCAT(SALES[[#This Row],[Sales_ID]]," [",SALES[[#This Row],[Quantity]],"]")</f>
        <v>SALE-549 [1]</v>
      </c>
    </row>
    <row r="552" spans="1:17" x14ac:dyDescent="0.3">
      <c r="A552" t="s">
        <v>2339</v>
      </c>
      <c r="B552" s="2">
        <v>45851</v>
      </c>
      <c r="C552" t="s">
        <v>1683</v>
      </c>
      <c r="D552" t="s">
        <v>1494</v>
      </c>
      <c r="E552" t="s">
        <v>1388</v>
      </c>
      <c r="F552">
        <v>4</v>
      </c>
      <c r="G552" s="3">
        <v>714.89</v>
      </c>
      <c r="H552" s="4">
        <v>0.15</v>
      </c>
      <c r="I552" t="s">
        <v>3957</v>
      </c>
      <c r="J552" s="3">
        <v>2430.6260000000002</v>
      </c>
      <c r="K552" s="45">
        <f>SALES[[#This Row],[Quantity]]*SALES[[#This Row],[Unit_Price]]*SALES[[#This Row],[Discount]]</f>
        <v>428.93399999999997</v>
      </c>
      <c r="L552" s="46" t="str">
        <f>IF(SALES[Total_Amount]&gt;=1500,"High","Low")</f>
        <v>High</v>
      </c>
      <c r="M552" s="46" t="str">
        <f t="shared" si="32"/>
        <v>Premium</v>
      </c>
      <c r="N552" s="46" t="str">
        <f t="shared" si="33"/>
        <v>Low Price</v>
      </c>
      <c r="O552" s="46" t="str">
        <f t="shared" si="34"/>
        <v>July</v>
      </c>
      <c r="P552" s="46">
        <f t="shared" si="35"/>
        <v>2025</v>
      </c>
      <c r="Q552" s="47" t="str">
        <f>_xlfn.CONCAT(SALES[[#This Row],[Sales_ID]]," [",SALES[[#This Row],[Quantity]],"]")</f>
        <v>SALE-550 [4]</v>
      </c>
    </row>
    <row r="553" spans="1:17" x14ac:dyDescent="0.3">
      <c r="A553" t="s">
        <v>2340</v>
      </c>
      <c r="B553" s="2">
        <v>45222</v>
      </c>
      <c r="C553" t="s">
        <v>1368</v>
      </c>
      <c r="D553" t="s">
        <v>1414</v>
      </c>
      <c r="E553" t="s">
        <v>1439</v>
      </c>
      <c r="F553">
        <v>3</v>
      </c>
      <c r="G553" s="3">
        <v>137.77000000000001</v>
      </c>
      <c r="H553" s="4">
        <v>0.26</v>
      </c>
      <c r="I553" t="s">
        <v>3958</v>
      </c>
      <c r="J553" s="3">
        <v>305.84940000000012</v>
      </c>
      <c r="K553" s="45">
        <f>SALES[[#This Row],[Quantity]]*SALES[[#This Row],[Unit_Price]]*SALES[[#This Row],[Discount]]</f>
        <v>107.46060000000001</v>
      </c>
      <c r="L553" s="46" t="str">
        <f>IF(SALES[Total_Amount]&gt;=1500,"High","Low")</f>
        <v>Low</v>
      </c>
      <c r="M553" s="46" t="str">
        <f t="shared" si="32"/>
        <v>Normal</v>
      </c>
      <c r="N553" s="46" t="str">
        <f t="shared" si="33"/>
        <v>Low Price</v>
      </c>
      <c r="O553" s="46" t="str">
        <f t="shared" si="34"/>
        <v>October</v>
      </c>
      <c r="P553" s="46">
        <f t="shared" si="35"/>
        <v>2023</v>
      </c>
      <c r="Q553" s="47" t="str">
        <f>_xlfn.CONCAT(SALES[[#This Row],[Sales_ID]]," [",SALES[[#This Row],[Quantity]],"]")</f>
        <v>SALE-551 [3]</v>
      </c>
    </row>
    <row r="554" spans="1:17" x14ac:dyDescent="0.3">
      <c r="A554" t="s">
        <v>2341</v>
      </c>
      <c r="B554" s="2">
        <v>45940</v>
      </c>
      <c r="C554" t="s">
        <v>2048</v>
      </c>
      <c r="D554" t="s">
        <v>1760</v>
      </c>
      <c r="E554" t="s">
        <v>1489</v>
      </c>
      <c r="F554">
        <v>3</v>
      </c>
      <c r="G554" s="3">
        <v>862.18</v>
      </c>
      <c r="H554" s="4">
        <v>0.22</v>
      </c>
      <c r="I554" t="s">
        <v>3958</v>
      </c>
      <c r="J554" s="3">
        <v>2017.5011999999999</v>
      </c>
      <c r="K554" s="45">
        <f>SALES[[#This Row],[Quantity]]*SALES[[#This Row],[Unit_Price]]*SALES[[#This Row],[Discount]]</f>
        <v>569.03880000000004</v>
      </c>
      <c r="L554" s="46" t="str">
        <f>IF(SALES[Total_Amount]&gt;=1500,"High","Low")</f>
        <v>High</v>
      </c>
      <c r="M554" s="46" t="str">
        <f t="shared" si="32"/>
        <v>Premium</v>
      </c>
      <c r="N554" s="46" t="str">
        <f t="shared" si="33"/>
        <v>High Price</v>
      </c>
      <c r="O554" s="46" t="str">
        <f t="shared" si="34"/>
        <v>October</v>
      </c>
      <c r="P554" s="46">
        <f t="shared" si="35"/>
        <v>2025</v>
      </c>
      <c r="Q554" s="47" t="str">
        <f>_xlfn.CONCAT(SALES[[#This Row],[Sales_ID]]," [",SALES[[#This Row],[Quantity]],"]")</f>
        <v>SALE-552 [3]</v>
      </c>
    </row>
    <row r="555" spans="1:17" x14ac:dyDescent="0.3">
      <c r="A555" t="s">
        <v>2342</v>
      </c>
      <c r="B555" s="2">
        <v>45822</v>
      </c>
      <c r="C555" t="s">
        <v>2343</v>
      </c>
      <c r="D555" t="s">
        <v>1543</v>
      </c>
      <c r="E555" t="s">
        <v>1377</v>
      </c>
      <c r="F555">
        <v>2</v>
      </c>
      <c r="G555" s="3">
        <v>833.64</v>
      </c>
      <c r="H555" s="4">
        <v>0.24</v>
      </c>
      <c r="I555" t="s">
        <v>3958</v>
      </c>
      <c r="J555" s="3">
        <v>1267.1328000000001</v>
      </c>
      <c r="K555" s="45">
        <f>SALES[[#This Row],[Quantity]]*SALES[[#This Row],[Unit_Price]]*SALES[[#This Row],[Discount]]</f>
        <v>400.1472</v>
      </c>
      <c r="L555" s="46" t="str">
        <f>IF(SALES[Total_Amount]&gt;=1500,"High","Low")</f>
        <v>Low</v>
      </c>
      <c r="M555" s="46" t="str">
        <f t="shared" si="32"/>
        <v>High</v>
      </c>
      <c r="N555" s="46" t="str">
        <f t="shared" si="33"/>
        <v>High Price</v>
      </c>
      <c r="O555" s="46" t="str">
        <f t="shared" si="34"/>
        <v>June</v>
      </c>
      <c r="P555" s="46">
        <f t="shared" si="35"/>
        <v>2025</v>
      </c>
      <c r="Q555" s="47" t="str">
        <f>_xlfn.CONCAT(SALES[[#This Row],[Sales_ID]]," [",SALES[[#This Row],[Quantity]],"]")</f>
        <v>SALE-553 [2]</v>
      </c>
    </row>
    <row r="556" spans="1:17" x14ac:dyDescent="0.3">
      <c r="A556" t="s">
        <v>2344</v>
      </c>
      <c r="B556" s="2">
        <v>45752</v>
      </c>
      <c r="C556" t="s">
        <v>2345</v>
      </c>
      <c r="D556" t="s">
        <v>1521</v>
      </c>
      <c r="E556" t="s">
        <v>1391</v>
      </c>
      <c r="F556">
        <v>3</v>
      </c>
      <c r="G556" s="3">
        <v>543.22</v>
      </c>
      <c r="H556" s="4">
        <v>0.05</v>
      </c>
      <c r="I556" t="s">
        <v>1131</v>
      </c>
      <c r="J556" s="3">
        <v>1548.1769999999999</v>
      </c>
      <c r="K556" s="45">
        <f>SALES[[#This Row],[Quantity]]*SALES[[#This Row],[Unit_Price]]*SALES[[#This Row],[Discount]]</f>
        <v>81.483000000000004</v>
      </c>
      <c r="L556" s="46" t="str">
        <f>IF(SALES[Total_Amount]&gt;=1500,"High","Low")</f>
        <v>High</v>
      </c>
      <c r="M556" s="46" t="str">
        <f t="shared" si="32"/>
        <v>High</v>
      </c>
      <c r="N556" s="46" t="str">
        <f t="shared" si="33"/>
        <v>Low Price</v>
      </c>
      <c r="O556" s="46" t="str">
        <f t="shared" si="34"/>
        <v>April</v>
      </c>
      <c r="P556" s="46">
        <f t="shared" si="35"/>
        <v>2025</v>
      </c>
      <c r="Q556" s="47" t="str">
        <f>_xlfn.CONCAT(SALES[[#This Row],[Sales_ID]]," [",SALES[[#This Row],[Quantity]],"]")</f>
        <v>SALE-554 [3]</v>
      </c>
    </row>
    <row r="557" spans="1:17" x14ac:dyDescent="0.3">
      <c r="A557" t="s">
        <v>2346</v>
      </c>
      <c r="B557" s="2">
        <v>45677</v>
      </c>
      <c r="C557" t="s">
        <v>2347</v>
      </c>
      <c r="D557" t="s">
        <v>1384</v>
      </c>
      <c r="E557" t="s">
        <v>1439</v>
      </c>
      <c r="F557">
        <v>3</v>
      </c>
      <c r="G557" s="3">
        <v>691.02</v>
      </c>
      <c r="H557" s="4">
        <v>0.12</v>
      </c>
      <c r="I557" t="s">
        <v>1131</v>
      </c>
      <c r="J557" s="3">
        <v>1824.2927999999999</v>
      </c>
      <c r="K557" s="45">
        <f>SALES[[#This Row],[Quantity]]*SALES[[#This Row],[Unit_Price]]*SALES[[#This Row],[Discount]]</f>
        <v>248.76719999999997</v>
      </c>
      <c r="L557" s="46" t="str">
        <f>IF(SALES[Total_Amount]&gt;=1500,"High","Low")</f>
        <v>High</v>
      </c>
      <c r="M557" s="46" t="str">
        <f t="shared" si="32"/>
        <v>High</v>
      </c>
      <c r="N557" s="46" t="str">
        <f t="shared" si="33"/>
        <v>Low Price</v>
      </c>
      <c r="O557" s="46" t="str">
        <f t="shared" si="34"/>
        <v>January</v>
      </c>
      <c r="P557" s="46">
        <f t="shared" si="35"/>
        <v>2025</v>
      </c>
      <c r="Q557" s="47" t="str">
        <f>_xlfn.CONCAT(SALES[[#This Row],[Sales_ID]]," [",SALES[[#This Row],[Quantity]],"]")</f>
        <v>SALE-555 [3]</v>
      </c>
    </row>
    <row r="558" spans="1:17" x14ac:dyDescent="0.3">
      <c r="A558" t="s">
        <v>2348</v>
      </c>
      <c r="B558" s="2">
        <v>45253</v>
      </c>
      <c r="C558" t="s">
        <v>1633</v>
      </c>
      <c r="D558" t="s">
        <v>1589</v>
      </c>
      <c r="E558" t="s">
        <v>1344</v>
      </c>
      <c r="F558">
        <v>4</v>
      </c>
      <c r="G558" s="3">
        <v>338.73</v>
      </c>
      <c r="H558" s="4">
        <v>0.18</v>
      </c>
      <c r="I558" t="s">
        <v>3957</v>
      </c>
      <c r="J558" s="3">
        <v>1111.0344</v>
      </c>
      <c r="K558" s="45">
        <f>SALES[[#This Row],[Quantity]]*SALES[[#This Row],[Unit_Price]]*SALES[[#This Row],[Discount]]</f>
        <v>243.88560000000001</v>
      </c>
      <c r="L558" s="46" t="str">
        <f>IF(SALES[Total_Amount]&gt;=1500,"High","Low")</f>
        <v>Low</v>
      </c>
      <c r="M558" s="46" t="str">
        <f t="shared" si="32"/>
        <v>High</v>
      </c>
      <c r="N558" s="46" t="str">
        <f t="shared" si="33"/>
        <v>High Price</v>
      </c>
      <c r="O558" s="46" t="str">
        <f t="shared" si="34"/>
        <v>November</v>
      </c>
      <c r="P558" s="46">
        <f t="shared" si="35"/>
        <v>2023</v>
      </c>
      <c r="Q558" s="47" t="str">
        <f>_xlfn.CONCAT(SALES[[#This Row],[Sales_ID]]," [",SALES[[#This Row],[Quantity]],"]")</f>
        <v>SALE-556 [4]</v>
      </c>
    </row>
    <row r="559" spans="1:17" x14ac:dyDescent="0.3">
      <c r="A559" t="s">
        <v>2349</v>
      </c>
      <c r="B559" s="2">
        <v>45389</v>
      </c>
      <c r="C559" t="s">
        <v>2350</v>
      </c>
      <c r="D559" t="s">
        <v>1955</v>
      </c>
      <c r="E559" t="s">
        <v>1388</v>
      </c>
      <c r="F559">
        <v>3</v>
      </c>
      <c r="G559" s="3">
        <v>366.08</v>
      </c>
      <c r="H559" s="4">
        <v>0.05</v>
      </c>
      <c r="I559" t="s">
        <v>3957</v>
      </c>
      <c r="J559" s="3">
        <v>1043.328</v>
      </c>
      <c r="K559" s="45">
        <f>SALES[[#This Row],[Quantity]]*SALES[[#This Row],[Unit_Price]]*SALES[[#This Row],[Discount]]</f>
        <v>54.912000000000006</v>
      </c>
      <c r="L559" s="46" t="str">
        <f>IF(SALES[Total_Amount]&gt;=1500,"High","Low")</f>
        <v>Low</v>
      </c>
      <c r="M559" s="46" t="str">
        <f t="shared" si="32"/>
        <v>High</v>
      </c>
      <c r="N559" s="46" t="str">
        <f t="shared" si="33"/>
        <v>Low Price</v>
      </c>
      <c r="O559" s="46" t="str">
        <f t="shared" si="34"/>
        <v>April</v>
      </c>
      <c r="P559" s="46">
        <f t="shared" si="35"/>
        <v>2024</v>
      </c>
      <c r="Q559" s="47" t="str">
        <f>_xlfn.CONCAT(SALES[[#This Row],[Sales_ID]]," [",SALES[[#This Row],[Quantity]],"]")</f>
        <v>SALE-557 [3]</v>
      </c>
    </row>
    <row r="560" spans="1:17" x14ac:dyDescent="0.3">
      <c r="A560" t="s">
        <v>2351</v>
      </c>
      <c r="B560" s="2">
        <v>45840</v>
      </c>
      <c r="C560" t="s">
        <v>1644</v>
      </c>
      <c r="D560" t="s">
        <v>1438</v>
      </c>
      <c r="E560" t="s">
        <v>1408</v>
      </c>
      <c r="F560">
        <v>4</v>
      </c>
      <c r="G560" s="3">
        <v>539.48</v>
      </c>
      <c r="H560" s="4">
        <v>0.28000000000000003</v>
      </c>
      <c r="I560" t="s">
        <v>1131</v>
      </c>
      <c r="J560" s="3">
        <v>1553.7023999999999</v>
      </c>
      <c r="K560" s="45">
        <f>SALES[[#This Row],[Quantity]]*SALES[[#This Row],[Unit_Price]]*SALES[[#This Row],[Discount]]</f>
        <v>604.21760000000006</v>
      </c>
      <c r="L560" s="46" t="str">
        <f>IF(SALES[Total_Amount]&gt;=1500,"High","Low")</f>
        <v>High</v>
      </c>
      <c r="M560" s="46" t="str">
        <f t="shared" si="32"/>
        <v>High</v>
      </c>
      <c r="N560" s="46" t="str">
        <f t="shared" si="33"/>
        <v>High Price</v>
      </c>
      <c r="O560" s="46" t="str">
        <f t="shared" si="34"/>
        <v>July</v>
      </c>
      <c r="P560" s="46">
        <f t="shared" si="35"/>
        <v>2025</v>
      </c>
      <c r="Q560" s="47" t="str">
        <f>_xlfn.CONCAT(SALES[[#This Row],[Sales_ID]]," [",SALES[[#This Row],[Quantity]],"]")</f>
        <v>SALE-558 [4]</v>
      </c>
    </row>
    <row r="561" spans="1:17" x14ac:dyDescent="0.3">
      <c r="A561" t="s">
        <v>2352</v>
      </c>
      <c r="B561" s="2">
        <v>45256</v>
      </c>
      <c r="C561" t="s">
        <v>2353</v>
      </c>
      <c r="D561" t="s">
        <v>1567</v>
      </c>
      <c r="E561" t="s">
        <v>1388</v>
      </c>
      <c r="F561">
        <v>1</v>
      </c>
      <c r="G561" s="3">
        <v>499.59</v>
      </c>
      <c r="H561" s="4">
        <v>0.03</v>
      </c>
      <c r="I561" t="s">
        <v>1131</v>
      </c>
      <c r="J561" s="3">
        <v>484.60230000000001</v>
      </c>
      <c r="K561" s="45">
        <f>SALES[[#This Row],[Quantity]]*SALES[[#This Row],[Unit_Price]]*SALES[[#This Row],[Discount]]</f>
        <v>14.987699999999998</v>
      </c>
      <c r="L561" s="46" t="str">
        <f>IF(SALES[Total_Amount]&gt;=1500,"High","Low")</f>
        <v>Low</v>
      </c>
      <c r="M561" s="46" t="str">
        <f t="shared" si="32"/>
        <v>Normal</v>
      </c>
      <c r="N561" s="46" t="str">
        <f t="shared" si="33"/>
        <v>Low Price</v>
      </c>
      <c r="O561" s="46" t="str">
        <f t="shared" si="34"/>
        <v>November</v>
      </c>
      <c r="P561" s="46">
        <f t="shared" si="35"/>
        <v>2023</v>
      </c>
      <c r="Q561" s="47" t="str">
        <f>_xlfn.CONCAT(SALES[[#This Row],[Sales_ID]]," [",SALES[[#This Row],[Quantity]],"]")</f>
        <v>SALE-559 [1]</v>
      </c>
    </row>
    <row r="562" spans="1:17" x14ac:dyDescent="0.3">
      <c r="A562" t="s">
        <v>2354</v>
      </c>
      <c r="B562" s="2">
        <v>45326</v>
      </c>
      <c r="C562" t="s">
        <v>2355</v>
      </c>
      <c r="D562" t="s">
        <v>1488</v>
      </c>
      <c r="E562" t="s">
        <v>1348</v>
      </c>
      <c r="F562">
        <v>3</v>
      </c>
      <c r="G562" s="3">
        <v>330.04</v>
      </c>
      <c r="H562" s="4">
        <v>0.2</v>
      </c>
      <c r="I562" t="s">
        <v>3957</v>
      </c>
      <c r="J562" s="3">
        <v>792.09600000000012</v>
      </c>
      <c r="K562" s="45">
        <f>SALES[[#This Row],[Quantity]]*SALES[[#This Row],[Unit_Price]]*SALES[[#This Row],[Discount]]</f>
        <v>198.02400000000003</v>
      </c>
      <c r="L562" s="46" t="str">
        <f>IF(SALES[Total_Amount]&gt;=1500,"High","Low")</f>
        <v>Low</v>
      </c>
      <c r="M562" s="46" t="str">
        <f t="shared" si="32"/>
        <v>Normal</v>
      </c>
      <c r="N562" s="46" t="str">
        <f t="shared" si="33"/>
        <v>Low Price</v>
      </c>
      <c r="O562" s="46" t="str">
        <f t="shared" si="34"/>
        <v>February</v>
      </c>
      <c r="P562" s="46">
        <f t="shared" si="35"/>
        <v>2024</v>
      </c>
      <c r="Q562" s="47" t="str">
        <f>_xlfn.CONCAT(SALES[[#This Row],[Sales_ID]]," [",SALES[[#This Row],[Quantity]],"]")</f>
        <v>SALE-560 [3]</v>
      </c>
    </row>
    <row r="563" spans="1:17" x14ac:dyDescent="0.3">
      <c r="A563" t="s">
        <v>2356</v>
      </c>
      <c r="B563" s="2">
        <v>45459</v>
      </c>
      <c r="C563" t="s">
        <v>1614</v>
      </c>
      <c r="D563" t="s">
        <v>1717</v>
      </c>
      <c r="E563" t="s">
        <v>1344</v>
      </c>
      <c r="F563">
        <v>2</v>
      </c>
      <c r="G563" s="3">
        <v>813.01</v>
      </c>
      <c r="H563" s="4">
        <v>0.06</v>
      </c>
      <c r="I563" t="s">
        <v>3958</v>
      </c>
      <c r="J563" s="3">
        <v>1528.4588000000001</v>
      </c>
      <c r="K563" s="45">
        <f>SALES[[#This Row],[Quantity]]*SALES[[#This Row],[Unit_Price]]*SALES[[#This Row],[Discount]]</f>
        <v>97.561199999999999</v>
      </c>
      <c r="L563" s="46" t="str">
        <f>IF(SALES[Total_Amount]&gt;=1500,"High","Low")</f>
        <v>High</v>
      </c>
      <c r="M563" s="46" t="str">
        <f t="shared" si="32"/>
        <v>High</v>
      </c>
      <c r="N563" s="46" t="str">
        <f t="shared" si="33"/>
        <v>Low Price</v>
      </c>
      <c r="O563" s="46" t="str">
        <f t="shared" si="34"/>
        <v>June</v>
      </c>
      <c r="P563" s="46">
        <f t="shared" si="35"/>
        <v>2024</v>
      </c>
      <c r="Q563" s="47" t="str">
        <f>_xlfn.CONCAT(SALES[[#This Row],[Sales_ID]]," [",SALES[[#This Row],[Quantity]],"]")</f>
        <v>SALE-561 [2]</v>
      </c>
    </row>
    <row r="564" spans="1:17" x14ac:dyDescent="0.3">
      <c r="A564" t="s">
        <v>2357</v>
      </c>
      <c r="B564" s="2">
        <v>45715</v>
      </c>
      <c r="C564" t="s">
        <v>2358</v>
      </c>
      <c r="D564" t="s">
        <v>1579</v>
      </c>
      <c r="E564" t="s">
        <v>1439</v>
      </c>
      <c r="F564">
        <v>4</v>
      </c>
      <c r="G564" s="3">
        <v>204.8</v>
      </c>
      <c r="H564" s="4">
        <v>0.03</v>
      </c>
      <c r="I564" t="s">
        <v>3958</v>
      </c>
      <c r="J564" s="3">
        <v>794.62400000000002</v>
      </c>
      <c r="K564" s="45">
        <f>SALES[[#This Row],[Quantity]]*SALES[[#This Row],[Unit_Price]]*SALES[[#This Row],[Discount]]</f>
        <v>24.576000000000001</v>
      </c>
      <c r="L564" s="46" t="str">
        <f>IF(SALES[Total_Amount]&gt;=1500,"High","Low")</f>
        <v>Low</v>
      </c>
      <c r="M564" s="46" t="str">
        <f t="shared" si="32"/>
        <v>Normal</v>
      </c>
      <c r="N564" s="46" t="str">
        <f t="shared" si="33"/>
        <v>Low Price</v>
      </c>
      <c r="O564" s="46" t="str">
        <f t="shared" si="34"/>
        <v>February</v>
      </c>
      <c r="P564" s="46">
        <f t="shared" si="35"/>
        <v>2025</v>
      </c>
      <c r="Q564" s="47" t="str">
        <f>_xlfn.CONCAT(SALES[[#This Row],[Sales_ID]]," [",SALES[[#This Row],[Quantity]],"]")</f>
        <v>SALE-562 [4]</v>
      </c>
    </row>
    <row r="565" spans="1:17" x14ac:dyDescent="0.3">
      <c r="A565" t="s">
        <v>2359</v>
      </c>
      <c r="B565" s="2">
        <v>45223</v>
      </c>
      <c r="C565" t="s">
        <v>2267</v>
      </c>
      <c r="D565" t="s">
        <v>1600</v>
      </c>
      <c r="E565" t="s">
        <v>1340</v>
      </c>
      <c r="F565">
        <v>3</v>
      </c>
      <c r="G565" s="3">
        <v>728.32</v>
      </c>
      <c r="H565" s="4">
        <v>0.01</v>
      </c>
      <c r="I565" t="s">
        <v>3957</v>
      </c>
      <c r="J565" s="3">
        <v>2163.1104</v>
      </c>
      <c r="K565" s="45">
        <f>SALES[[#This Row],[Quantity]]*SALES[[#This Row],[Unit_Price]]*SALES[[#This Row],[Discount]]</f>
        <v>21.849600000000002</v>
      </c>
      <c r="L565" s="46" t="str">
        <f>IF(SALES[Total_Amount]&gt;=1500,"High","Low")</f>
        <v>High</v>
      </c>
      <c r="M565" s="46" t="str">
        <f t="shared" si="32"/>
        <v>Premium</v>
      </c>
      <c r="N565" s="46" t="str">
        <f t="shared" si="33"/>
        <v>Low Price</v>
      </c>
      <c r="O565" s="46" t="str">
        <f t="shared" si="34"/>
        <v>October</v>
      </c>
      <c r="P565" s="46">
        <f t="shared" si="35"/>
        <v>2023</v>
      </c>
      <c r="Q565" s="47" t="str">
        <f>_xlfn.CONCAT(SALES[[#This Row],[Sales_ID]]," [",SALES[[#This Row],[Quantity]],"]")</f>
        <v>SALE-563 [3]</v>
      </c>
    </row>
    <row r="566" spans="1:17" x14ac:dyDescent="0.3">
      <c r="A566" t="s">
        <v>2360</v>
      </c>
      <c r="B566" s="2">
        <v>45507</v>
      </c>
      <c r="C566" t="s">
        <v>2361</v>
      </c>
      <c r="D566" t="s">
        <v>1354</v>
      </c>
      <c r="E566" t="s">
        <v>1359</v>
      </c>
      <c r="F566">
        <v>3</v>
      </c>
      <c r="G566" s="3">
        <v>836.4</v>
      </c>
      <c r="H566" s="4">
        <v>0</v>
      </c>
      <c r="I566" t="s">
        <v>3957</v>
      </c>
      <c r="J566" s="3">
        <v>2509.1999999999998</v>
      </c>
      <c r="K566" s="45">
        <f>SALES[[#This Row],[Quantity]]*SALES[[#This Row],[Unit_Price]]*SALES[[#This Row],[Discount]]</f>
        <v>0</v>
      </c>
      <c r="L566" s="46" t="str">
        <f>IF(SALES[Total_Amount]&gt;=1500,"High","Low")</f>
        <v>High</v>
      </c>
      <c r="M566" s="46" t="str">
        <f t="shared" si="32"/>
        <v>Premium</v>
      </c>
      <c r="N566" s="46" t="str">
        <f t="shared" si="33"/>
        <v>Low Price</v>
      </c>
      <c r="O566" s="46" t="str">
        <f t="shared" si="34"/>
        <v>August</v>
      </c>
      <c r="P566" s="46">
        <f t="shared" si="35"/>
        <v>2024</v>
      </c>
      <c r="Q566" s="47" t="str">
        <f>_xlfn.CONCAT(SALES[[#This Row],[Sales_ID]]," [",SALES[[#This Row],[Quantity]],"]")</f>
        <v>SALE-564 [3]</v>
      </c>
    </row>
    <row r="567" spans="1:17" x14ac:dyDescent="0.3">
      <c r="A567" t="s">
        <v>2362</v>
      </c>
      <c r="B567" s="2">
        <v>45843</v>
      </c>
      <c r="C567" t="s">
        <v>2363</v>
      </c>
      <c r="D567" t="s">
        <v>1631</v>
      </c>
      <c r="E567" t="s">
        <v>1446</v>
      </c>
      <c r="F567">
        <v>1</v>
      </c>
      <c r="G567" s="3">
        <v>780.16</v>
      </c>
      <c r="H567" s="4">
        <v>0.02</v>
      </c>
      <c r="I567" t="s">
        <v>1131</v>
      </c>
      <c r="J567" s="3">
        <v>764.55679999999995</v>
      </c>
      <c r="K567" s="45">
        <f>SALES[[#This Row],[Quantity]]*SALES[[#This Row],[Unit_Price]]*SALES[[#This Row],[Discount]]</f>
        <v>15.603199999999999</v>
      </c>
      <c r="L567" s="46" t="str">
        <f>IF(SALES[Total_Amount]&gt;=1500,"High","Low")</f>
        <v>Low</v>
      </c>
      <c r="M567" s="46" t="str">
        <f t="shared" si="32"/>
        <v>Normal</v>
      </c>
      <c r="N567" s="46" t="str">
        <f t="shared" si="33"/>
        <v>Low Price</v>
      </c>
      <c r="O567" s="46" t="str">
        <f t="shared" si="34"/>
        <v>July</v>
      </c>
      <c r="P567" s="46">
        <f t="shared" si="35"/>
        <v>2025</v>
      </c>
      <c r="Q567" s="47" t="str">
        <f>_xlfn.CONCAT(SALES[[#This Row],[Sales_ID]]," [",SALES[[#This Row],[Quantity]],"]")</f>
        <v>SALE-565 [1]</v>
      </c>
    </row>
    <row r="568" spans="1:17" x14ac:dyDescent="0.3">
      <c r="A568" t="s">
        <v>2364</v>
      </c>
      <c r="B568" s="2">
        <v>45804</v>
      </c>
      <c r="C568" t="s">
        <v>1482</v>
      </c>
      <c r="D568" t="s">
        <v>1572</v>
      </c>
      <c r="E568" t="s">
        <v>1408</v>
      </c>
      <c r="F568">
        <v>4</v>
      </c>
      <c r="G568" s="3">
        <v>354.12</v>
      </c>
      <c r="H568" s="4">
        <v>0.06</v>
      </c>
      <c r="I568" t="s">
        <v>3958</v>
      </c>
      <c r="J568" s="3">
        <v>1331.4911999999999</v>
      </c>
      <c r="K568" s="45">
        <f>SALES[[#This Row],[Quantity]]*SALES[[#This Row],[Unit_Price]]*SALES[[#This Row],[Discount]]</f>
        <v>84.988799999999998</v>
      </c>
      <c r="L568" s="46" t="str">
        <f>IF(SALES[Total_Amount]&gt;=1500,"High","Low")</f>
        <v>Low</v>
      </c>
      <c r="M568" s="46" t="str">
        <f t="shared" si="32"/>
        <v>High</v>
      </c>
      <c r="N568" s="46" t="str">
        <f t="shared" si="33"/>
        <v>Low Price</v>
      </c>
      <c r="O568" s="46" t="str">
        <f t="shared" si="34"/>
        <v>May</v>
      </c>
      <c r="P568" s="46">
        <f t="shared" si="35"/>
        <v>2025</v>
      </c>
      <c r="Q568" s="47" t="str">
        <f>_xlfn.CONCAT(SALES[[#This Row],[Sales_ID]]," [",SALES[[#This Row],[Quantity]],"]")</f>
        <v>SALE-566 [4]</v>
      </c>
    </row>
    <row r="569" spans="1:17" x14ac:dyDescent="0.3">
      <c r="A569" t="s">
        <v>2365</v>
      </c>
      <c r="B569" s="2">
        <v>45602</v>
      </c>
      <c r="C569" t="s">
        <v>2361</v>
      </c>
      <c r="D569" t="s">
        <v>1780</v>
      </c>
      <c r="E569" t="s">
        <v>1439</v>
      </c>
      <c r="F569">
        <v>4</v>
      </c>
      <c r="G569" s="3">
        <v>282.48</v>
      </c>
      <c r="H569" s="4">
        <v>0.11</v>
      </c>
      <c r="I569" t="s">
        <v>3958</v>
      </c>
      <c r="J569" s="3">
        <v>1005.6288</v>
      </c>
      <c r="K569" s="45">
        <f>SALES[[#This Row],[Quantity]]*SALES[[#This Row],[Unit_Price]]*SALES[[#This Row],[Discount]]</f>
        <v>124.2912</v>
      </c>
      <c r="L569" s="46" t="str">
        <f>IF(SALES[Total_Amount]&gt;=1500,"High","Low")</f>
        <v>Low</v>
      </c>
      <c r="M569" s="46" t="str">
        <f t="shared" si="32"/>
        <v>High</v>
      </c>
      <c r="N569" s="46" t="str">
        <f t="shared" si="33"/>
        <v>Low Price</v>
      </c>
      <c r="O569" s="46" t="str">
        <f t="shared" si="34"/>
        <v>November</v>
      </c>
      <c r="P569" s="46">
        <f t="shared" si="35"/>
        <v>2024</v>
      </c>
      <c r="Q569" s="47" t="str">
        <f>_xlfn.CONCAT(SALES[[#This Row],[Sales_ID]]," [",SALES[[#This Row],[Quantity]],"]")</f>
        <v>SALE-567 [4]</v>
      </c>
    </row>
    <row r="570" spans="1:17" x14ac:dyDescent="0.3">
      <c r="A570" t="s">
        <v>2366</v>
      </c>
      <c r="B570" s="2">
        <v>45446</v>
      </c>
      <c r="C570" t="s">
        <v>2367</v>
      </c>
      <c r="D570" t="s">
        <v>1503</v>
      </c>
      <c r="E570" t="s">
        <v>1426</v>
      </c>
      <c r="F570">
        <v>2</v>
      </c>
      <c r="G570" s="3">
        <v>740.68</v>
      </c>
      <c r="H570" s="4">
        <v>0.02</v>
      </c>
      <c r="I570" t="s">
        <v>3958</v>
      </c>
      <c r="J570" s="3">
        <v>1451.7328</v>
      </c>
      <c r="K570" s="45">
        <f>SALES[[#This Row],[Quantity]]*SALES[[#This Row],[Unit_Price]]*SALES[[#This Row],[Discount]]</f>
        <v>29.627199999999998</v>
      </c>
      <c r="L570" s="46" t="str">
        <f>IF(SALES[Total_Amount]&gt;=1500,"High","Low")</f>
        <v>Low</v>
      </c>
      <c r="M570" s="46" t="str">
        <f t="shared" si="32"/>
        <v>High</v>
      </c>
      <c r="N570" s="46" t="str">
        <f t="shared" si="33"/>
        <v>Low Price</v>
      </c>
      <c r="O570" s="46" t="str">
        <f t="shared" si="34"/>
        <v>June</v>
      </c>
      <c r="P570" s="46">
        <f t="shared" si="35"/>
        <v>2024</v>
      </c>
      <c r="Q570" s="47" t="str">
        <f>_xlfn.CONCAT(SALES[[#This Row],[Sales_ID]]," [",SALES[[#This Row],[Quantity]],"]")</f>
        <v>SALE-568 [2]</v>
      </c>
    </row>
    <row r="571" spans="1:17" x14ac:dyDescent="0.3">
      <c r="A571" t="s">
        <v>2368</v>
      </c>
      <c r="B571" s="2">
        <v>45384</v>
      </c>
      <c r="C571" t="s">
        <v>1644</v>
      </c>
      <c r="D571" t="s">
        <v>1362</v>
      </c>
      <c r="E571" t="s">
        <v>1395</v>
      </c>
      <c r="F571">
        <v>3</v>
      </c>
      <c r="G571" s="3">
        <v>600.58000000000004</v>
      </c>
      <c r="H571" s="4">
        <v>0.28999999999999998</v>
      </c>
      <c r="I571" t="s">
        <v>1131</v>
      </c>
      <c r="J571" s="3">
        <v>1279.2354</v>
      </c>
      <c r="K571" s="45">
        <f>SALES[[#This Row],[Quantity]]*SALES[[#This Row],[Unit_Price]]*SALES[[#This Row],[Discount]]</f>
        <v>522.50459999999998</v>
      </c>
      <c r="L571" s="46" t="str">
        <f>IF(SALES[Total_Amount]&gt;=1500,"High","Low")</f>
        <v>Low</v>
      </c>
      <c r="M571" s="46" t="str">
        <f t="shared" si="32"/>
        <v>High</v>
      </c>
      <c r="N571" s="46" t="str">
        <f t="shared" si="33"/>
        <v>High Price</v>
      </c>
      <c r="O571" s="46" t="str">
        <f t="shared" si="34"/>
        <v>April</v>
      </c>
      <c r="P571" s="46">
        <f t="shared" si="35"/>
        <v>2024</v>
      </c>
      <c r="Q571" s="47" t="str">
        <f>_xlfn.CONCAT(SALES[[#This Row],[Sales_ID]]," [",SALES[[#This Row],[Quantity]],"]")</f>
        <v>SALE-569 [3]</v>
      </c>
    </row>
    <row r="572" spans="1:17" x14ac:dyDescent="0.3">
      <c r="A572" t="s">
        <v>2369</v>
      </c>
      <c r="B572" s="2">
        <v>45348</v>
      </c>
      <c r="C572" t="s">
        <v>2370</v>
      </c>
      <c r="D572" t="s">
        <v>1398</v>
      </c>
      <c r="E572" t="s">
        <v>1340</v>
      </c>
      <c r="F572">
        <v>3</v>
      </c>
      <c r="G572" s="3">
        <v>345.58</v>
      </c>
      <c r="H572" s="4">
        <v>0.22</v>
      </c>
      <c r="I572" t="s">
        <v>3957</v>
      </c>
      <c r="J572" s="3">
        <v>808.65719999999999</v>
      </c>
      <c r="K572" s="45">
        <f>SALES[[#This Row],[Quantity]]*SALES[[#This Row],[Unit_Price]]*SALES[[#This Row],[Discount]]</f>
        <v>228.08279999999999</v>
      </c>
      <c r="L572" s="46" t="str">
        <f>IF(SALES[Total_Amount]&gt;=1500,"High","Low")</f>
        <v>Low</v>
      </c>
      <c r="M572" s="46" t="str">
        <f t="shared" si="32"/>
        <v>Normal</v>
      </c>
      <c r="N572" s="46" t="str">
        <f t="shared" si="33"/>
        <v>Low Price</v>
      </c>
      <c r="O572" s="46" t="str">
        <f t="shared" si="34"/>
        <v>February</v>
      </c>
      <c r="P572" s="46">
        <f t="shared" si="35"/>
        <v>2024</v>
      </c>
      <c r="Q572" s="47" t="str">
        <f>_xlfn.CONCAT(SALES[[#This Row],[Sales_ID]]," [",SALES[[#This Row],[Quantity]],"]")</f>
        <v>SALE-570 [3]</v>
      </c>
    </row>
    <row r="573" spans="1:17" x14ac:dyDescent="0.3">
      <c r="A573" t="s">
        <v>2371</v>
      </c>
      <c r="B573" s="2">
        <v>45688</v>
      </c>
      <c r="C573" t="s">
        <v>2372</v>
      </c>
      <c r="D573" t="s">
        <v>2066</v>
      </c>
      <c r="E573" t="s">
        <v>1489</v>
      </c>
      <c r="F573">
        <v>1</v>
      </c>
      <c r="G573" s="3">
        <v>974.52</v>
      </c>
      <c r="H573" s="4">
        <v>0.01</v>
      </c>
      <c r="I573" t="s">
        <v>3958</v>
      </c>
      <c r="J573" s="3">
        <v>964.77480000000003</v>
      </c>
      <c r="K573" s="45">
        <f>SALES[[#This Row],[Quantity]]*SALES[[#This Row],[Unit_Price]]*SALES[[#This Row],[Discount]]</f>
        <v>9.7452000000000005</v>
      </c>
      <c r="L573" s="46" t="str">
        <f>IF(SALES[Total_Amount]&gt;=1500,"High","Low")</f>
        <v>Low</v>
      </c>
      <c r="M573" s="46" t="str">
        <f t="shared" si="32"/>
        <v>Normal</v>
      </c>
      <c r="N573" s="46" t="str">
        <f t="shared" si="33"/>
        <v>Low Price</v>
      </c>
      <c r="O573" s="46" t="str">
        <f t="shared" si="34"/>
        <v>January</v>
      </c>
      <c r="P573" s="46">
        <f t="shared" si="35"/>
        <v>2025</v>
      </c>
      <c r="Q573" s="47" t="str">
        <f>_xlfn.CONCAT(SALES[[#This Row],[Sales_ID]]," [",SALES[[#This Row],[Quantity]],"]")</f>
        <v>SALE-571 [1]</v>
      </c>
    </row>
    <row r="574" spans="1:17" x14ac:dyDescent="0.3">
      <c r="A574" t="s">
        <v>2373</v>
      </c>
      <c r="B574" s="2">
        <v>45249</v>
      </c>
      <c r="C574" t="s">
        <v>2374</v>
      </c>
      <c r="D574" t="s">
        <v>1570</v>
      </c>
      <c r="E574" t="s">
        <v>1381</v>
      </c>
      <c r="F574">
        <v>3</v>
      </c>
      <c r="G574" s="3">
        <v>282.33</v>
      </c>
      <c r="H574" s="4">
        <v>7.0000000000000007E-2</v>
      </c>
      <c r="I574" t="s">
        <v>3957</v>
      </c>
      <c r="J574" s="3">
        <v>787.70069999999998</v>
      </c>
      <c r="K574" s="45">
        <f>SALES[[#This Row],[Quantity]]*SALES[[#This Row],[Unit_Price]]*SALES[[#This Row],[Discount]]</f>
        <v>59.289300000000004</v>
      </c>
      <c r="L574" s="46" t="str">
        <f>IF(SALES[Total_Amount]&gt;=1500,"High","Low")</f>
        <v>Low</v>
      </c>
      <c r="M574" s="46" t="str">
        <f t="shared" si="32"/>
        <v>Normal</v>
      </c>
      <c r="N574" s="46" t="str">
        <f t="shared" si="33"/>
        <v>Low Price</v>
      </c>
      <c r="O574" s="46" t="str">
        <f t="shared" si="34"/>
        <v>November</v>
      </c>
      <c r="P574" s="46">
        <f t="shared" si="35"/>
        <v>2023</v>
      </c>
      <c r="Q574" s="47" t="str">
        <f>_xlfn.CONCAT(SALES[[#This Row],[Sales_ID]]," [",SALES[[#This Row],[Quantity]],"]")</f>
        <v>SALE-572 [3]</v>
      </c>
    </row>
    <row r="575" spans="1:17" x14ac:dyDescent="0.3">
      <c r="A575" t="s">
        <v>2375</v>
      </c>
      <c r="B575" s="2">
        <v>45726</v>
      </c>
      <c r="C575" t="s">
        <v>1786</v>
      </c>
      <c r="D575" t="s">
        <v>1351</v>
      </c>
      <c r="E575" t="s">
        <v>1399</v>
      </c>
      <c r="F575">
        <v>4</v>
      </c>
      <c r="G575" s="3">
        <v>158.46</v>
      </c>
      <c r="H575" s="4">
        <v>0.09</v>
      </c>
      <c r="I575" t="s">
        <v>3958</v>
      </c>
      <c r="J575" s="3">
        <v>576.7944</v>
      </c>
      <c r="K575" s="45">
        <f>SALES[[#This Row],[Quantity]]*SALES[[#This Row],[Unit_Price]]*SALES[[#This Row],[Discount]]</f>
        <v>57.0456</v>
      </c>
      <c r="L575" s="46" t="str">
        <f>IF(SALES[Total_Amount]&gt;=1500,"High","Low")</f>
        <v>Low</v>
      </c>
      <c r="M575" s="46" t="str">
        <f t="shared" si="32"/>
        <v>Normal</v>
      </c>
      <c r="N575" s="46" t="str">
        <f t="shared" si="33"/>
        <v>Low Price</v>
      </c>
      <c r="O575" s="46" t="str">
        <f t="shared" si="34"/>
        <v>March</v>
      </c>
      <c r="P575" s="46">
        <f t="shared" si="35"/>
        <v>2025</v>
      </c>
      <c r="Q575" s="47" t="str">
        <f>_xlfn.CONCAT(SALES[[#This Row],[Sales_ID]]," [",SALES[[#This Row],[Quantity]],"]")</f>
        <v>SALE-573 [4]</v>
      </c>
    </row>
    <row r="576" spans="1:17" x14ac:dyDescent="0.3">
      <c r="A576" t="s">
        <v>2376</v>
      </c>
      <c r="B576" s="2">
        <v>45283</v>
      </c>
      <c r="C576" t="s">
        <v>1667</v>
      </c>
      <c r="D576" t="s">
        <v>1725</v>
      </c>
      <c r="E576" t="s">
        <v>1359</v>
      </c>
      <c r="F576">
        <v>2</v>
      </c>
      <c r="G576" s="3">
        <v>778.56</v>
      </c>
      <c r="H576" s="4">
        <v>0.11</v>
      </c>
      <c r="I576" t="s">
        <v>1131</v>
      </c>
      <c r="J576" s="3">
        <v>1385.8368</v>
      </c>
      <c r="K576" s="45">
        <f>SALES[[#This Row],[Quantity]]*SALES[[#This Row],[Unit_Price]]*SALES[[#This Row],[Discount]]</f>
        <v>171.28319999999999</v>
      </c>
      <c r="L576" s="46" t="str">
        <f>IF(SALES[Total_Amount]&gt;=1500,"High","Low")</f>
        <v>Low</v>
      </c>
      <c r="M576" s="46" t="str">
        <f t="shared" si="32"/>
        <v>High</v>
      </c>
      <c r="N576" s="46" t="str">
        <f t="shared" si="33"/>
        <v>Low Price</v>
      </c>
      <c r="O576" s="46" t="str">
        <f t="shared" si="34"/>
        <v>December</v>
      </c>
      <c r="P576" s="46">
        <f t="shared" si="35"/>
        <v>2023</v>
      </c>
      <c r="Q576" s="47" t="str">
        <f>_xlfn.CONCAT(SALES[[#This Row],[Sales_ID]]," [",SALES[[#This Row],[Quantity]],"]")</f>
        <v>SALE-574 [2]</v>
      </c>
    </row>
    <row r="577" spans="1:17" x14ac:dyDescent="0.3">
      <c r="A577" t="s">
        <v>2377</v>
      </c>
      <c r="B577" s="2">
        <v>45353</v>
      </c>
      <c r="C577" t="s">
        <v>1383</v>
      </c>
      <c r="D577" t="s">
        <v>1597</v>
      </c>
      <c r="E577" t="s">
        <v>1399</v>
      </c>
      <c r="F577">
        <v>4</v>
      </c>
      <c r="G577" s="3">
        <v>280.16000000000003</v>
      </c>
      <c r="H577" s="4">
        <v>0.18</v>
      </c>
      <c r="I577" t="s">
        <v>1131</v>
      </c>
      <c r="J577" s="3">
        <v>918.92480000000012</v>
      </c>
      <c r="K577" s="45">
        <f>SALES[[#This Row],[Quantity]]*SALES[[#This Row],[Unit_Price]]*SALES[[#This Row],[Discount]]</f>
        <v>201.71520000000001</v>
      </c>
      <c r="L577" s="46" t="str">
        <f>IF(SALES[Total_Amount]&gt;=1500,"High","Low")</f>
        <v>Low</v>
      </c>
      <c r="M577" s="46" t="str">
        <f t="shared" si="32"/>
        <v>Normal</v>
      </c>
      <c r="N577" s="46" t="str">
        <f t="shared" si="33"/>
        <v>Low Price</v>
      </c>
      <c r="O577" s="46" t="str">
        <f t="shared" si="34"/>
        <v>March</v>
      </c>
      <c r="P577" s="46">
        <f t="shared" si="35"/>
        <v>2024</v>
      </c>
      <c r="Q577" s="47" t="str">
        <f>_xlfn.CONCAT(SALES[[#This Row],[Sales_ID]]," [",SALES[[#This Row],[Quantity]],"]")</f>
        <v>SALE-575 [4]</v>
      </c>
    </row>
    <row r="578" spans="1:17" x14ac:dyDescent="0.3">
      <c r="A578" t="s">
        <v>2378</v>
      </c>
      <c r="B578" s="2">
        <v>45592</v>
      </c>
      <c r="C578" t="s">
        <v>1599</v>
      </c>
      <c r="D578" t="s">
        <v>1564</v>
      </c>
      <c r="E578" t="s">
        <v>1408</v>
      </c>
      <c r="F578">
        <v>2</v>
      </c>
      <c r="G578" s="3">
        <v>649.54999999999995</v>
      </c>
      <c r="H578" s="4">
        <v>0.28999999999999998</v>
      </c>
      <c r="I578" t="s">
        <v>3958</v>
      </c>
      <c r="J578" s="3">
        <v>922.36099999999988</v>
      </c>
      <c r="K578" s="45">
        <f>SALES[[#This Row],[Quantity]]*SALES[[#This Row],[Unit_Price]]*SALES[[#This Row],[Discount]]</f>
        <v>376.73899999999998</v>
      </c>
      <c r="L578" s="46" t="str">
        <f>IF(SALES[Total_Amount]&gt;=1500,"High","Low")</f>
        <v>Low</v>
      </c>
      <c r="M578" s="46" t="str">
        <f t="shared" ref="M578:M641" si="36">_xlfn.IFS(J578&gt;2000,"Premium",J578&gt;1000,"High",J578&lt;=1000,"Normal")</f>
        <v>Normal</v>
      </c>
      <c r="N578" s="46" t="str">
        <f t="shared" ref="N578:N641" si="37">IF(AND(H578&gt;15%,J578&gt;1000),"High Price","Low Price")</f>
        <v>Low Price</v>
      </c>
      <c r="O578" s="46" t="str">
        <f t="shared" ref="O578:O641" si="38">TEXT(B578,"mmmm")</f>
        <v>October</v>
      </c>
      <c r="P578" s="46">
        <f t="shared" ref="P578:P641" si="39">YEAR(B578)</f>
        <v>2024</v>
      </c>
      <c r="Q578" s="47" t="str">
        <f>_xlfn.CONCAT(SALES[[#This Row],[Sales_ID]]," [",SALES[[#This Row],[Quantity]],"]")</f>
        <v>SALE-576 [2]</v>
      </c>
    </row>
    <row r="579" spans="1:17" x14ac:dyDescent="0.3">
      <c r="A579" t="s">
        <v>2379</v>
      </c>
      <c r="B579" s="2">
        <v>45360</v>
      </c>
      <c r="C579" t="s">
        <v>1554</v>
      </c>
      <c r="D579" t="s">
        <v>1384</v>
      </c>
      <c r="E579" t="s">
        <v>1439</v>
      </c>
      <c r="F579">
        <v>2</v>
      </c>
      <c r="G579" s="3">
        <v>994.32</v>
      </c>
      <c r="H579" s="4">
        <v>0.27</v>
      </c>
      <c r="I579" t="s">
        <v>3958</v>
      </c>
      <c r="J579" s="3">
        <v>1451.7072000000001</v>
      </c>
      <c r="K579" s="45">
        <f>SALES[[#This Row],[Quantity]]*SALES[[#This Row],[Unit_Price]]*SALES[[#This Row],[Discount]]</f>
        <v>536.93280000000004</v>
      </c>
      <c r="L579" s="46" t="str">
        <f>IF(SALES[Total_Amount]&gt;=1500,"High","Low")</f>
        <v>Low</v>
      </c>
      <c r="M579" s="46" t="str">
        <f t="shared" si="36"/>
        <v>High</v>
      </c>
      <c r="N579" s="46" t="str">
        <f t="shared" si="37"/>
        <v>High Price</v>
      </c>
      <c r="O579" s="46" t="str">
        <f t="shared" si="38"/>
        <v>March</v>
      </c>
      <c r="P579" s="46">
        <f t="shared" si="39"/>
        <v>2024</v>
      </c>
      <c r="Q579" s="47" t="str">
        <f>_xlfn.CONCAT(SALES[[#This Row],[Sales_ID]]," [",SALES[[#This Row],[Quantity]],"]")</f>
        <v>SALE-577 [2]</v>
      </c>
    </row>
    <row r="580" spans="1:17" x14ac:dyDescent="0.3">
      <c r="A580" t="s">
        <v>2380</v>
      </c>
      <c r="B580" s="2">
        <v>45649</v>
      </c>
      <c r="C580" t="s">
        <v>2254</v>
      </c>
      <c r="D580" t="s">
        <v>1784</v>
      </c>
      <c r="E580" t="s">
        <v>1446</v>
      </c>
      <c r="F580">
        <v>1</v>
      </c>
      <c r="G580" s="3">
        <v>64.94</v>
      </c>
      <c r="H580" s="4">
        <v>0.21</v>
      </c>
      <c r="I580" t="s">
        <v>3958</v>
      </c>
      <c r="J580" s="3">
        <v>51.302599999999998</v>
      </c>
      <c r="K580" s="45">
        <f>SALES[[#This Row],[Quantity]]*SALES[[#This Row],[Unit_Price]]*SALES[[#This Row],[Discount]]</f>
        <v>13.6374</v>
      </c>
      <c r="L580" s="46" t="str">
        <f>IF(SALES[Total_Amount]&gt;=1500,"High","Low")</f>
        <v>Low</v>
      </c>
      <c r="M580" s="46" t="str">
        <f t="shared" si="36"/>
        <v>Normal</v>
      </c>
      <c r="N580" s="46" t="str">
        <f t="shared" si="37"/>
        <v>Low Price</v>
      </c>
      <c r="O580" s="46" t="str">
        <f t="shared" si="38"/>
        <v>December</v>
      </c>
      <c r="P580" s="46">
        <f t="shared" si="39"/>
        <v>2024</v>
      </c>
      <c r="Q580" s="47" t="str">
        <f>_xlfn.CONCAT(SALES[[#This Row],[Sales_ID]]," [",SALES[[#This Row],[Quantity]],"]")</f>
        <v>SALE-578 [1]</v>
      </c>
    </row>
    <row r="581" spans="1:17" x14ac:dyDescent="0.3">
      <c r="A581" t="s">
        <v>2381</v>
      </c>
      <c r="B581" s="2">
        <v>45709</v>
      </c>
      <c r="C581" t="s">
        <v>1906</v>
      </c>
      <c r="D581" t="s">
        <v>1380</v>
      </c>
      <c r="E581" t="s">
        <v>1359</v>
      </c>
      <c r="F581">
        <v>2</v>
      </c>
      <c r="G581" s="3">
        <v>507.66</v>
      </c>
      <c r="H581" s="4">
        <v>0</v>
      </c>
      <c r="I581" t="s">
        <v>1131</v>
      </c>
      <c r="J581" s="3">
        <v>1015.32</v>
      </c>
      <c r="K581" s="45">
        <f>SALES[[#This Row],[Quantity]]*SALES[[#This Row],[Unit_Price]]*SALES[[#This Row],[Discount]]</f>
        <v>0</v>
      </c>
      <c r="L581" s="46" t="str">
        <f>IF(SALES[Total_Amount]&gt;=1500,"High","Low")</f>
        <v>Low</v>
      </c>
      <c r="M581" s="46" t="str">
        <f t="shared" si="36"/>
        <v>High</v>
      </c>
      <c r="N581" s="46" t="str">
        <f t="shared" si="37"/>
        <v>Low Price</v>
      </c>
      <c r="O581" s="46" t="str">
        <f t="shared" si="38"/>
        <v>February</v>
      </c>
      <c r="P581" s="46">
        <f t="shared" si="39"/>
        <v>2025</v>
      </c>
      <c r="Q581" s="47" t="str">
        <f>_xlfn.CONCAT(SALES[[#This Row],[Sales_ID]]," [",SALES[[#This Row],[Quantity]],"]")</f>
        <v>SALE-579 [2]</v>
      </c>
    </row>
    <row r="582" spans="1:17" x14ac:dyDescent="0.3">
      <c r="A582" t="s">
        <v>2382</v>
      </c>
      <c r="B582" s="2">
        <v>45273</v>
      </c>
      <c r="C582" t="s">
        <v>2383</v>
      </c>
      <c r="D582" t="s">
        <v>1784</v>
      </c>
      <c r="E582" t="s">
        <v>1363</v>
      </c>
      <c r="F582">
        <v>4</v>
      </c>
      <c r="G582" s="3">
        <v>968.27</v>
      </c>
      <c r="H582" s="4">
        <v>0.03</v>
      </c>
      <c r="I582" t="s">
        <v>3958</v>
      </c>
      <c r="J582" s="3">
        <v>3756.8876</v>
      </c>
      <c r="K582" s="45">
        <f>SALES[[#This Row],[Quantity]]*SALES[[#This Row],[Unit_Price]]*SALES[[#This Row],[Discount]]</f>
        <v>116.19239999999999</v>
      </c>
      <c r="L582" s="46" t="str">
        <f>IF(SALES[Total_Amount]&gt;=1500,"High","Low")</f>
        <v>High</v>
      </c>
      <c r="M582" s="46" t="str">
        <f t="shared" si="36"/>
        <v>Premium</v>
      </c>
      <c r="N582" s="46" t="str">
        <f t="shared" si="37"/>
        <v>Low Price</v>
      </c>
      <c r="O582" s="46" t="str">
        <f t="shared" si="38"/>
        <v>December</v>
      </c>
      <c r="P582" s="46">
        <f t="shared" si="39"/>
        <v>2023</v>
      </c>
      <c r="Q582" s="47" t="str">
        <f>_xlfn.CONCAT(SALES[[#This Row],[Sales_ID]]," [",SALES[[#This Row],[Quantity]],"]")</f>
        <v>SALE-580 [4]</v>
      </c>
    </row>
    <row r="583" spans="1:17" x14ac:dyDescent="0.3">
      <c r="A583" t="s">
        <v>2384</v>
      </c>
      <c r="B583" s="2">
        <v>45250</v>
      </c>
      <c r="C583" t="s">
        <v>1967</v>
      </c>
      <c r="D583" t="s">
        <v>1384</v>
      </c>
      <c r="E583" t="s">
        <v>1355</v>
      </c>
      <c r="F583">
        <v>4</v>
      </c>
      <c r="G583" s="3">
        <v>510.33</v>
      </c>
      <c r="H583" s="4">
        <v>0.2</v>
      </c>
      <c r="I583" t="s">
        <v>3958</v>
      </c>
      <c r="J583" s="3">
        <v>1633.056</v>
      </c>
      <c r="K583" s="45">
        <f>SALES[[#This Row],[Quantity]]*SALES[[#This Row],[Unit_Price]]*SALES[[#This Row],[Discount]]</f>
        <v>408.26400000000001</v>
      </c>
      <c r="L583" s="46" t="str">
        <f>IF(SALES[Total_Amount]&gt;=1500,"High","Low")</f>
        <v>High</v>
      </c>
      <c r="M583" s="46" t="str">
        <f t="shared" si="36"/>
        <v>High</v>
      </c>
      <c r="N583" s="46" t="str">
        <f t="shared" si="37"/>
        <v>High Price</v>
      </c>
      <c r="O583" s="46" t="str">
        <f t="shared" si="38"/>
        <v>November</v>
      </c>
      <c r="P583" s="46">
        <f t="shared" si="39"/>
        <v>2023</v>
      </c>
      <c r="Q583" s="47" t="str">
        <f>_xlfn.CONCAT(SALES[[#This Row],[Sales_ID]]," [",SALES[[#This Row],[Quantity]],"]")</f>
        <v>SALE-581 [4]</v>
      </c>
    </row>
    <row r="584" spans="1:17" x14ac:dyDescent="0.3">
      <c r="A584" t="s">
        <v>2385</v>
      </c>
      <c r="B584" s="2">
        <v>45539</v>
      </c>
      <c r="C584" t="s">
        <v>2267</v>
      </c>
      <c r="D584" t="s">
        <v>1491</v>
      </c>
      <c r="E584" t="s">
        <v>1399</v>
      </c>
      <c r="F584">
        <v>2</v>
      </c>
      <c r="G584" s="3">
        <v>156.72999999999999</v>
      </c>
      <c r="H584" s="4">
        <v>0.18</v>
      </c>
      <c r="I584" t="s">
        <v>1131</v>
      </c>
      <c r="J584" s="3">
        <v>257.03719999999998</v>
      </c>
      <c r="K584" s="45">
        <f>SALES[[#This Row],[Quantity]]*SALES[[#This Row],[Unit_Price]]*SALES[[#This Row],[Discount]]</f>
        <v>56.422799999999995</v>
      </c>
      <c r="L584" s="46" t="str">
        <f>IF(SALES[Total_Amount]&gt;=1500,"High","Low")</f>
        <v>Low</v>
      </c>
      <c r="M584" s="46" t="str">
        <f t="shared" si="36"/>
        <v>Normal</v>
      </c>
      <c r="N584" s="46" t="str">
        <f t="shared" si="37"/>
        <v>Low Price</v>
      </c>
      <c r="O584" s="46" t="str">
        <f t="shared" si="38"/>
        <v>September</v>
      </c>
      <c r="P584" s="46">
        <f t="shared" si="39"/>
        <v>2024</v>
      </c>
      <c r="Q584" s="47" t="str">
        <f>_xlfn.CONCAT(SALES[[#This Row],[Sales_ID]]," [",SALES[[#This Row],[Quantity]],"]")</f>
        <v>SALE-582 [2]</v>
      </c>
    </row>
    <row r="585" spans="1:17" x14ac:dyDescent="0.3">
      <c r="A585" t="s">
        <v>2386</v>
      </c>
      <c r="B585" s="2">
        <v>45810</v>
      </c>
      <c r="C585" t="s">
        <v>1498</v>
      </c>
      <c r="D585" t="s">
        <v>1369</v>
      </c>
      <c r="E585" t="s">
        <v>1419</v>
      </c>
      <c r="F585">
        <v>3</v>
      </c>
      <c r="G585" s="3">
        <v>53.83</v>
      </c>
      <c r="H585" s="4">
        <v>0.24</v>
      </c>
      <c r="I585" t="s">
        <v>3957</v>
      </c>
      <c r="J585" s="3">
        <v>122.7324</v>
      </c>
      <c r="K585" s="45">
        <f>SALES[[#This Row],[Quantity]]*SALES[[#This Row],[Unit_Price]]*SALES[[#This Row],[Discount]]</f>
        <v>38.757600000000004</v>
      </c>
      <c r="L585" s="46" t="str">
        <f>IF(SALES[Total_Amount]&gt;=1500,"High","Low")</f>
        <v>Low</v>
      </c>
      <c r="M585" s="46" t="str">
        <f t="shared" si="36"/>
        <v>Normal</v>
      </c>
      <c r="N585" s="46" t="str">
        <f t="shared" si="37"/>
        <v>Low Price</v>
      </c>
      <c r="O585" s="46" t="str">
        <f t="shared" si="38"/>
        <v>June</v>
      </c>
      <c r="P585" s="46">
        <f t="shared" si="39"/>
        <v>2025</v>
      </c>
      <c r="Q585" s="47" t="str">
        <f>_xlfn.CONCAT(SALES[[#This Row],[Sales_ID]]," [",SALES[[#This Row],[Quantity]],"]")</f>
        <v>SALE-583 [3]</v>
      </c>
    </row>
    <row r="586" spans="1:17" x14ac:dyDescent="0.3">
      <c r="A586" t="s">
        <v>2387</v>
      </c>
      <c r="B586" s="2">
        <v>45350</v>
      </c>
      <c r="C586" t="s">
        <v>1759</v>
      </c>
      <c r="D586" t="s">
        <v>1485</v>
      </c>
      <c r="E586" t="s">
        <v>1363</v>
      </c>
      <c r="F586">
        <v>1</v>
      </c>
      <c r="G586" s="3">
        <v>34.71</v>
      </c>
      <c r="H586" s="4">
        <v>0.1</v>
      </c>
      <c r="I586" t="s">
        <v>1131</v>
      </c>
      <c r="J586" s="3">
        <v>31.239000000000001</v>
      </c>
      <c r="K586" s="45">
        <f>SALES[[#This Row],[Quantity]]*SALES[[#This Row],[Unit_Price]]*SALES[[#This Row],[Discount]]</f>
        <v>3.4710000000000001</v>
      </c>
      <c r="L586" s="46" t="str">
        <f>IF(SALES[Total_Amount]&gt;=1500,"High","Low")</f>
        <v>Low</v>
      </c>
      <c r="M586" s="46" t="str">
        <f t="shared" si="36"/>
        <v>Normal</v>
      </c>
      <c r="N586" s="46" t="str">
        <f t="shared" si="37"/>
        <v>Low Price</v>
      </c>
      <c r="O586" s="46" t="str">
        <f t="shared" si="38"/>
        <v>February</v>
      </c>
      <c r="P586" s="46">
        <f t="shared" si="39"/>
        <v>2024</v>
      </c>
      <c r="Q586" s="47" t="str">
        <f>_xlfn.CONCAT(SALES[[#This Row],[Sales_ID]]," [",SALES[[#This Row],[Quantity]],"]")</f>
        <v>SALE-584 [1]</v>
      </c>
    </row>
    <row r="587" spans="1:17" x14ac:dyDescent="0.3">
      <c r="A587" t="s">
        <v>2388</v>
      </c>
      <c r="B587" s="2">
        <v>45633</v>
      </c>
      <c r="C587" t="s">
        <v>2209</v>
      </c>
      <c r="D587" t="s">
        <v>1435</v>
      </c>
      <c r="E587" t="s">
        <v>1381</v>
      </c>
      <c r="F587">
        <v>2</v>
      </c>
      <c r="G587" s="3">
        <v>829.15</v>
      </c>
      <c r="H587" s="4">
        <v>0.11</v>
      </c>
      <c r="I587" t="s">
        <v>3958</v>
      </c>
      <c r="J587" s="3">
        <v>1475.8869999999999</v>
      </c>
      <c r="K587" s="45">
        <f>SALES[[#This Row],[Quantity]]*SALES[[#This Row],[Unit_Price]]*SALES[[#This Row],[Discount]]</f>
        <v>182.41299999999998</v>
      </c>
      <c r="L587" s="46" t="str">
        <f>IF(SALES[Total_Amount]&gt;=1500,"High","Low")</f>
        <v>Low</v>
      </c>
      <c r="M587" s="46" t="str">
        <f t="shared" si="36"/>
        <v>High</v>
      </c>
      <c r="N587" s="46" t="str">
        <f t="shared" si="37"/>
        <v>Low Price</v>
      </c>
      <c r="O587" s="46" t="str">
        <f t="shared" si="38"/>
        <v>December</v>
      </c>
      <c r="P587" s="46">
        <f t="shared" si="39"/>
        <v>2024</v>
      </c>
      <c r="Q587" s="47" t="str">
        <f>_xlfn.CONCAT(SALES[[#This Row],[Sales_ID]]," [",SALES[[#This Row],[Quantity]],"]")</f>
        <v>SALE-585 [2]</v>
      </c>
    </row>
    <row r="588" spans="1:17" x14ac:dyDescent="0.3">
      <c r="A588" t="s">
        <v>2389</v>
      </c>
      <c r="B588" s="2">
        <v>45798</v>
      </c>
      <c r="C588" t="s">
        <v>1650</v>
      </c>
      <c r="D588" t="s">
        <v>1432</v>
      </c>
      <c r="E588" t="s">
        <v>1340</v>
      </c>
      <c r="F588">
        <v>2</v>
      </c>
      <c r="G588" s="3">
        <v>481.86</v>
      </c>
      <c r="H588" s="4">
        <v>0.1</v>
      </c>
      <c r="I588" t="s">
        <v>1131</v>
      </c>
      <c r="J588" s="3">
        <v>867.34800000000007</v>
      </c>
      <c r="K588" s="45">
        <f>SALES[[#This Row],[Quantity]]*SALES[[#This Row],[Unit_Price]]*SALES[[#This Row],[Discount]]</f>
        <v>96.372000000000014</v>
      </c>
      <c r="L588" s="46" t="str">
        <f>IF(SALES[Total_Amount]&gt;=1500,"High","Low")</f>
        <v>Low</v>
      </c>
      <c r="M588" s="46" t="str">
        <f t="shared" si="36"/>
        <v>Normal</v>
      </c>
      <c r="N588" s="46" t="str">
        <f t="shared" si="37"/>
        <v>Low Price</v>
      </c>
      <c r="O588" s="46" t="str">
        <f t="shared" si="38"/>
        <v>May</v>
      </c>
      <c r="P588" s="46">
        <f t="shared" si="39"/>
        <v>2025</v>
      </c>
      <c r="Q588" s="47" t="str">
        <f>_xlfn.CONCAT(SALES[[#This Row],[Sales_ID]]," [",SALES[[#This Row],[Quantity]],"]")</f>
        <v>SALE-586 [2]</v>
      </c>
    </row>
    <row r="589" spans="1:17" x14ac:dyDescent="0.3">
      <c r="A589" t="s">
        <v>2390</v>
      </c>
      <c r="B589" s="2">
        <v>45354</v>
      </c>
      <c r="C589" t="s">
        <v>2391</v>
      </c>
      <c r="D589" t="s">
        <v>1496</v>
      </c>
      <c r="E589" t="s">
        <v>1359</v>
      </c>
      <c r="F589">
        <v>4</v>
      </c>
      <c r="G589" s="3">
        <v>915.17</v>
      </c>
      <c r="H589" s="4">
        <v>0.19</v>
      </c>
      <c r="I589" t="s">
        <v>1131</v>
      </c>
      <c r="J589" s="3">
        <v>2965.1507999999999</v>
      </c>
      <c r="K589" s="45">
        <f>SALES[[#This Row],[Quantity]]*SALES[[#This Row],[Unit_Price]]*SALES[[#This Row],[Discount]]</f>
        <v>695.52919999999995</v>
      </c>
      <c r="L589" s="46" t="str">
        <f>IF(SALES[Total_Amount]&gt;=1500,"High","Low")</f>
        <v>High</v>
      </c>
      <c r="M589" s="46" t="str">
        <f t="shared" si="36"/>
        <v>Premium</v>
      </c>
      <c r="N589" s="46" t="str">
        <f t="shared" si="37"/>
        <v>High Price</v>
      </c>
      <c r="O589" s="46" t="str">
        <f t="shared" si="38"/>
        <v>March</v>
      </c>
      <c r="P589" s="46">
        <f t="shared" si="39"/>
        <v>2024</v>
      </c>
      <c r="Q589" s="47" t="str">
        <f>_xlfn.CONCAT(SALES[[#This Row],[Sales_ID]]," [",SALES[[#This Row],[Quantity]],"]")</f>
        <v>SALE-587 [4]</v>
      </c>
    </row>
    <row r="590" spans="1:17" x14ac:dyDescent="0.3">
      <c r="A590" t="s">
        <v>2392</v>
      </c>
      <c r="B590" s="2">
        <v>45357</v>
      </c>
      <c r="C590" t="s">
        <v>1626</v>
      </c>
      <c r="D590" t="s">
        <v>1564</v>
      </c>
      <c r="E590" t="s">
        <v>1415</v>
      </c>
      <c r="F590">
        <v>1</v>
      </c>
      <c r="G590" s="3">
        <v>250.95</v>
      </c>
      <c r="H590" s="4">
        <v>0.03</v>
      </c>
      <c r="I590" t="s">
        <v>3958</v>
      </c>
      <c r="J590" s="3">
        <v>243.42150000000001</v>
      </c>
      <c r="K590" s="45">
        <f>SALES[[#This Row],[Quantity]]*SALES[[#This Row],[Unit_Price]]*SALES[[#This Row],[Discount]]</f>
        <v>7.5284999999999993</v>
      </c>
      <c r="L590" s="46" t="str">
        <f>IF(SALES[Total_Amount]&gt;=1500,"High","Low")</f>
        <v>Low</v>
      </c>
      <c r="M590" s="46" t="str">
        <f t="shared" si="36"/>
        <v>Normal</v>
      </c>
      <c r="N590" s="46" t="str">
        <f t="shared" si="37"/>
        <v>Low Price</v>
      </c>
      <c r="O590" s="46" t="str">
        <f t="shared" si="38"/>
        <v>March</v>
      </c>
      <c r="P590" s="46">
        <f t="shared" si="39"/>
        <v>2024</v>
      </c>
      <c r="Q590" s="47" t="str">
        <f>_xlfn.CONCAT(SALES[[#This Row],[Sales_ID]]," [",SALES[[#This Row],[Quantity]],"]")</f>
        <v>SALE-588 [1]</v>
      </c>
    </row>
    <row r="591" spans="1:17" x14ac:dyDescent="0.3">
      <c r="A591" t="s">
        <v>2393</v>
      </c>
      <c r="B591" s="2">
        <v>45257</v>
      </c>
      <c r="C591" t="s">
        <v>1604</v>
      </c>
      <c r="D591" t="s">
        <v>2394</v>
      </c>
      <c r="E591" t="s">
        <v>1355</v>
      </c>
      <c r="F591">
        <v>3</v>
      </c>
      <c r="G591" s="3">
        <v>882.84</v>
      </c>
      <c r="H591" s="4">
        <v>0.1</v>
      </c>
      <c r="I591" t="s">
        <v>3957</v>
      </c>
      <c r="J591" s="3">
        <v>2383.6680000000001</v>
      </c>
      <c r="K591" s="45">
        <f>SALES[[#This Row],[Quantity]]*SALES[[#This Row],[Unit_Price]]*SALES[[#This Row],[Discount]]</f>
        <v>264.85200000000003</v>
      </c>
      <c r="L591" s="46" t="str">
        <f>IF(SALES[Total_Amount]&gt;=1500,"High","Low")</f>
        <v>High</v>
      </c>
      <c r="M591" s="46" t="str">
        <f t="shared" si="36"/>
        <v>Premium</v>
      </c>
      <c r="N591" s="46" t="str">
        <f t="shared" si="37"/>
        <v>Low Price</v>
      </c>
      <c r="O591" s="46" t="str">
        <f t="shared" si="38"/>
        <v>November</v>
      </c>
      <c r="P591" s="46">
        <f t="shared" si="39"/>
        <v>2023</v>
      </c>
      <c r="Q591" s="47" t="str">
        <f>_xlfn.CONCAT(SALES[[#This Row],[Sales_ID]]," [",SALES[[#This Row],[Quantity]],"]")</f>
        <v>SALE-589 [3]</v>
      </c>
    </row>
    <row r="592" spans="1:17" x14ac:dyDescent="0.3">
      <c r="A592" t="s">
        <v>2395</v>
      </c>
      <c r="B592" s="2">
        <v>45702</v>
      </c>
      <c r="C592" t="s">
        <v>1793</v>
      </c>
      <c r="D592" t="s">
        <v>1521</v>
      </c>
      <c r="E592" t="s">
        <v>1415</v>
      </c>
      <c r="F592">
        <v>4</v>
      </c>
      <c r="G592" s="3">
        <v>573.37</v>
      </c>
      <c r="H592" s="4">
        <v>0.04</v>
      </c>
      <c r="I592" t="s">
        <v>1131</v>
      </c>
      <c r="J592" s="3">
        <v>2201.7408</v>
      </c>
      <c r="K592" s="45">
        <f>SALES[[#This Row],[Quantity]]*SALES[[#This Row],[Unit_Price]]*SALES[[#This Row],[Discount]]</f>
        <v>91.739199999999997</v>
      </c>
      <c r="L592" s="46" t="str">
        <f>IF(SALES[Total_Amount]&gt;=1500,"High","Low")</f>
        <v>High</v>
      </c>
      <c r="M592" s="46" t="str">
        <f t="shared" si="36"/>
        <v>Premium</v>
      </c>
      <c r="N592" s="46" t="str">
        <f t="shared" si="37"/>
        <v>Low Price</v>
      </c>
      <c r="O592" s="46" t="str">
        <f t="shared" si="38"/>
        <v>February</v>
      </c>
      <c r="P592" s="46">
        <f t="shared" si="39"/>
        <v>2025</v>
      </c>
      <c r="Q592" s="47" t="str">
        <f>_xlfn.CONCAT(SALES[[#This Row],[Sales_ID]]," [",SALES[[#This Row],[Quantity]],"]")</f>
        <v>SALE-590 [4]</v>
      </c>
    </row>
    <row r="593" spans="1:17" x14ac:dyDescent="0.3">
      <c r="A593" t="s">
        <v>2396</v>
      </c>
      <c r="B593" s="2">
        <v>45318</v>
      </c>
      <c r="C593" t="s">
        <v>1539</v>
      </c>
      <c r="D593" t="s">
        <v>1737</v>
      </c>
      <c r="E593" t="s">
        <v>1446</v>
      </c>
      <c r="F593">
        <v>3</v>
      </c>
      <c r="G593" s="3">
        <v>622.72</v>
      </c>
      <c r="H593" s="4">
        <v>0.04</v>
      </c>
      <c r="I593" t="s">
        <v>3957</v>
      </c>
      <c r="J593" s="3">
        <v>1793.4336000000001</v>
      </c>
      <c r="K593" s="45">
        <f>SALES[[#This Row],[Quantity]]*SALES[[#This Row],[Unit_Price]]*SALES[[#This Row],[Discount]]</f>
        <v>74.726399999999998</v>
      </c>
      <c r="L593" s="46" t="str">
        <f>IF(SALES[Total_Amount]&gt;=1500,"High","Low")</f>
        <v>High</v>
      </c>
      <c r="M593" s="46" t="str">
        <f t="shared" si="36"/>
        <v>High</v>
      </c>
      <c r="N593" s="46" t="str">
        <f t="shared" si="37"/>
        <v>Low Price</v>
      </c>
      <c r="O593" s="46" t="str">
        <f t="shared" si="38"/>
        <v>January</v>
      </c>
      <c r="P593" s="46">
        <f t="shared" si="39"/>
        <v>2024</v>
      </c>
      <c r="Q593" s="47" t="str">
        <f>_xlfn.CONCAT(SALES[[#This Row],[Sales_ID]]," [",SALES[[#This Row],[Quantity]],"]")</f>
        <v>SALE-591 [3]</v>
      </c>
    </row>
    <row r="594" spans="1:17" x14ac:dyDescent="0.3">
      <c r="A594" t="s">
        <v>2397</v>
      </c>
      <c r="B594" s="2">
        <v>45943</v>
      </c>
      <c r="C594" t="s">
        <v>2322</v>
      </c>
      <c r="D594" t="s">
        <v>1760</v>
      </c>
      <c r="E594" t="s">
        <v>1344</v>
      </c>
      <c r="F594">
        <v>3</v>
      </c>
      <c r="G594" s="3">
        <v>259.74</v>
      </c>
      <c r="H594" s="4">
        <v>0.24</v>
      </c>
      <c r="I594" t="s">
        <v>3957</v>
      </c>
      <c r="J594" s="3">
        <v>592.20720000000006</v>
      </c>
      <c r="K594" s="45">
        <f>SALES[[#This Row],[Quantity]]*SALES[[#This Row],[Unit_Price]]*SALES[[#This Row],[Discount]]</f>
        <v>187.0128</v>
      </c>
      <c r="L594" s="46" t="str">
        <f>IF(SALES[Total_Amount]&gt;=1500,"High","Low")</f>
        <v>Low</v>
      </c>
      <c r="M594" s="46" t="str">
        <f t="shared" si="36"/>
        <v>Normal</v>
      </c>
      <c r="N594" s="46" t="str">
        <f t="shared" si="37"/>
        <v>Low Price</v>
      </c>
      <c r="O594" s="46" t="str">
        <f t="shared" si="38"/>
        <v>October</v>
      </c>
      <c r="P594" s="46">
        <f t="shared" si="39"/>
        <v>2025</v>
      </c>
      <c r="Q594" s="47" t="str">
        <f>_xlfn.CONCAT(SALES[[#This Row],[Sales_ID]]," [",SALES[[#This Row],[Quantity]],"]")</f>
        <v>SALE-592 [3]</v>
      </c>
    </row>
    <row r="595" spans="1:17" x14ac:dyDescent="0.3">
      <c r="A595" t="s">
        <v>2398</v>
      </c>
      <c r="B595" s="2">
        <v>45769</v>
      </c>
      <c r="C595" t="s">
        <v>1574</v>
      </c>
      <c r="D595" t="s">
        <v>1727</v>
      </c>
      <c r="E595" t="s">
        <v>1408</v>
      </c>
      <c r="F595">
        <v>4</v>
      </c>
      <c r="G595" s="3">
        <v>951.09</v>
      </c>
      <c r="H595" s="4">
        <v>0.14000000000000001</v>
      </c>
      <c r="I595" t="s">
        <v>1131</v>
      </c>
      <c r="J595" s="3">
        <v>3271.7496000000001</v>
      </c>
      <c r="K595" s="45">
        <f>SALES[[#This Row],[Quantity]]*SALES[[#This Row],[Unit_Price]]*SALES[[#This Row],[Discount]]</f>
        <v>532.61040000000003</v>
      </c>
      <c r="L595" s="46" t="str">
        <f>IF(SALES[Total_Amount]&gt;=1500,"High","Low")</f>
        <v>High</v>
      </c>
      <c r="M595" s="46" t="str">
        <f t="shared" si="36"/>
        <v>Premium</v>
      </c>
      <c r="N595" s="46" t="str">
        <f t="shared" si="37"/>
        <v>Low Price</v>
      </c>
      <c r="O595" s="46" t="str">
        <f t="shared" si="38"/>
        <v>April</v>
      </c>
      <c r="P595" s="46">
        <f t="shared" si="39"/>
        <v>2025</v>
      </c>
      <c r="Q595" s="47" t="str">
        <f>_xlfn.CONCAT(SALES[[#This Row],[Sales_ID]]," [",SALES[[#This Row],[Quantity]],"]")</f>
        <v>SALE-593 [4]</v>
      </c>
    </row>
    <row r="596" spans="1:17" x14ac:dyDescent="0.3">
      <c r="A596" t="s">
        <v>2399</v>
      </c>
      <c r="B596" s="2">
        <v>45765</v>
      </c>
      <c r="C596" t="s">
        <v>1832</v>
      </c>
      <c r="D596" t="s">
        <v>1369</v>
      </c>
      <c r="E596" t="s">
        <v>1439</v>
      </c>
      <c r="F596">
        <v>1</v>
      </c>
      <c r="G596" s="3">
        <v>71.709999999999994</v>
      </c>
      <c r="H596" s="4">
        <v>0.23</v>
      </c>
      <c r="I596" t="s">
        <v>1131</v>
      </c>
      <c r="J596" s="3">
        <v>55.216700000000003</v>
      </c>
      <c r="K596" s="45">
        <f>SALES[[#This Row],[Quantity]]*SALES[[#This Row],[Unit_Price]]*SALES[[#This Row],[Discount]]</f>
        <v>16.493299999999998</v>
      </c>
      <c r="L596" s="46" t="str">
        <f>IF(SALES[Total_Amount]&gt;=1500,"High","Low")</f>
        <v>Low</v>
      </c>
      <c r="M596" s="46" t="str">
        <f t="shared" si="36"/>
        <v>Normal</v>
      </c>
      <c r="N596" s="46" t="str">
        <f t="shared" si="37"/>
        <v>Low Price</v>
      </c>
      <c r="O596" s="46" t="str">
        <f t="shared" si="38"/>
        <v>April</v>
      </c>
      <c r="P596" s="46">
        <f t="shared" si="39"/>
        <v>2025</v>
      </c>
      <c r="Q596" s="47" t="str">
        <f>_xlfn.CONCAT(SALES[[#This Row],[Sales_ID]]," [",SALES[[#This Row],[Quantity]],"]")</f>
        <v>SALE-594 [1]</v>
      </c>
    </row>
    <row r="597" spans="1:17" x14ac:dyDescent="0.3">
      <c r="A597" t="s">
        <v>2400</v>
      </c>
      <c r="B597" s="2">
        <v>45891</v>
      </c>
      <c r="C597" t="s">
        <v>2401</v>
      </c>
      <c r="D597" t="s">
        <v>1503</v>
      </c>
      <c r="E597" t="s">
        <v>1359</v>
      </c>
      <c r="F597">
        <v>4</v>
      </c>
      <c r="G597" s="3">
        <v>894.93</v>
      </c>
      <c r="H597" s="4">
        <v>0.05</v>
      </c>
      <c r="I597" t="s">
        <v>1131</v>
      </c>
      <c r="J597" s="3">
        <v>3400.733999999999</v>
      </c>
      <c r="K597" s="45">
        <f>SALES[[#This Row],[Quantity]]*SALES[[#This Row],[Unit_Price]]*SALES[[#This Row],[Discount]]</f>
        <v>178.98599999999999</v>
      </c>
      <c r="L597" s="46" t="str">
        <f>IF(SALES[Total_Amount]&gt;=1500,"High","Low")</f>
        <v>High</v>
      </c>
      <c r="M597" s="46" t="str">
        <f t="shared" si="36"/>
        <v>Premium</v>
      </c>
      <c r="N597" s="46" t="str">
        <f t="shared" si="37"/>
        <v>Low Price</v>
      </c>
      <c r="O597" s="46" t="str">
        <f t="shared" si="38"/>
        <v>August</v>
      </c>
      <c r="P597" s="46">
        <f t="shared" si="39"/>
        <v>2025</v>
      </c>
      <c r="Q597" s="47" t="str">
        <f>_xlfn.CONCAT(SALES[[#This Row],[Sales_ID]]," [",SALES[[#This Row],[Quantity]],"]")</f>
        <v>SALE-595 [4]</v>
      </c>
    </row>
    <row r="598" spans="1:17" x14ac:dyDescent="0.3">
      <c r="A598" t="s">
        <v>2402</v>
      </c>
      <c r="B598" s="2">
        <v>45842</v>
      </c>
      <c r="C598" t="s">
        <v>2403</v>
      </c>
      <c r="D598" t="s">
        <v>1485</v>
      </c>
      <c r="E598" t="s">
        <v>1348</v>
      </c>
      <c r="F598">
        <v>4</v>
      </c>
      <c r="G598" s="3">
        <v>870.18</v>
      </c>
      <c r="H598" s="4">
        <v>0.13</v>
      </c>
      <c r="I598" t="s">
        <v>1131</v>
      </c>
      <c r="J598" s="3">
        <v>3028.2264</v>
      </c>
      <c r="K598" s="45">
        <f>SALES[[#This Row],[Quantity]]*SALES[[#This Row],[Unit_Price]]*SALES[[#This Row],[Discount]]</f>
        <v>452.49360000000001</v>
      </c>
      <c r="L598" s="46" t="str">
        <f>IF(SALES[Total_Amount]&gt;=1500,"High","Low")</f>
        <v>High</v>
      </c>
      <c r="M598" s="46" t="str">
        <f t="shared" si="36"/>
        <v>Premium</v>
      </c>
      <c r="N598" s="46" t="str">
        <f t="shared" si="37"/>
        <v>Low Price</v>
      </c>
      <c r="O598" s="46" t="str">
        <f t="shared" si="38"/>
        <v>July</v>
      </c>
      <c r="P598" s="46">
        <f t="shared" si="39"/>
        <v>2025</v>
      </c>
      <c r="Q598" s="47" t="str">
        <f>_xlfn.CONCAT(SALES[[#This Row],[Sales_ID]]," [",SALES[[#This Row],[Quantity]],"]")</f>
        <v>SALE-596 [4]</v>
      </c>
    </row>
    <row r="599" spans="1:17" x14ac:dyDescent="0.3">
      <c r="A599" t="s">
        <v>2404</v>
      </c>
      <c r="B599" s="2">
        <v>45382</v>
      </c>
      <c r="C599" t="s">
        <v>2347</v>
      </c>
      <c r="D599" t="s">
        <v>1923</v>
      </c>
      <c r="E599" t="s">
        <v>1439</v>
      </c>
      <c r="F599">
        <v>2</v>
      </c>
      <c r="G599" s="3">
        <v>552.72</v>
      </c>
      <c r="H599" s="4">
        <v>0.06</v>
      </c>
      <c r="I599" t="s">
        <v>3958</v>
      </c>
      <c r="J599" s="3">
        <v>1039.1135999999999</v>
      </c>
      <c r="K599" s="45">
        <f>SALES[[#This Row],[Quantity]]*SALES[[#This Row],[Unit_Price]]*SALES[[#This Row],[Discount]]</f>
        <v>66.326400000000007</v>
      </c>
      <c r="L599" s="46" t="str">
        <f>IF(SALES[Total_Amount]&gt;=1500,"High","Low")</f>
        <v>Low</v>
      </c>
      <c r="M599" s="46" t="str">
        <f t="shared" si="36"/>
        <v>High</v>
      </c>
      <c r="N599" s="46" t="str">
        <f t="shared" si="37"/>
        <v>Low Price</v>
      </c>
      <c r="O599" s="46" t="str">
        <f t="shared" si="38"/>
        <v>March</v>
      </c>
      <c r="P599" s="46">
        <f t="shared" si="39"/>
        <v>2024</v>
      </c>
      <c r="Q599" s="47" t="str">
        <f>_xlfn.CONCAT(SALES[[#This Row],[Sales_ID]]," [",SALES[[#This Row],[Quantity]],"]")</f>
        <v>SALE-597 [2]</v>
      </c>
    </row>
    <row r="600" spans="1:17" x14ac:dyDescent="0.3">
      <c r="A600" t="s">
        <v>2405</v>
      </c>
      <c r="B600" s="2">
        <v>45236</v>
      </c>
      <c r="C600" t="s">
        <v>1839</v>
      </c>
      <c r="D600" t="s">
        <v>1380</v>
      </c>
      <c r="E600" t="s">
        <v>1348</v>
      </c>
      <c r="F600">
        <v>3</v>
      </c>
      <c r="G600" s="3">
        <v>700.43</v>
      </c>
      <c r="H600" s="4">
        <v>0.01</v>
      </c>
      <c r="I600" t="s">
        <v>1131</v>
      </c>
      <c r="J600" s="3">
        <v>2080.2770999999998</v>
      </c>
      <c r="K600" s="45">
        <f>SALES[[#This Row],[Quantity]]*SALES[[#This Row],[Unit_Price]]*SALES[[#This Row],[Discount]]</f>
        <v>21.012899999999998</v>
      </c>
      <c r="L600" s="46" t="str">
        <f>IF(SALES[Total_Amount]&gt;=1500,"High","Low")</f>
        <v>High</v>
      </c>
      <c r="M600" s="46" t="str">
        <f t="shared" si="36"/>
        <v>Premium</v>
      </c>
      <c r="N600" s="46" t="str">
        <f t="shared" si="37"/>
        <v>Low Price</v>
      </c>
      <c r="O600" s="46" t="str">
        <f t="shared" si="38"/>
        <v>November</v>
      </c>
      <c r="P600" s="46">
        <f t="shared" si="39"/>
        <v>2023</v>
      </c>
      <c r="Q600" s="47" t="str">
        <f>_xlfn.CONCAT(SALES[[#This Row],[Sales_ID]]," [",SALES[[#This Row],[Quantity]],"]")</f>
        <v>SALE-598 [3]</v>
      </c>
    </row>
    <row r="601" spans="1:17" x14ac:dyDescent="0.3">
      <c r="A601" t="s">
        <v>2406</v>
      </c>
      <c r="B601" s="2">
        <v>45806</v>
      </c>
      <c r="C601" t="s">
        <v>2407</v>
      </c>
      <c r="D601" t="s">
        <v>1952</v>
      </c>
      <c r="E601" t="s">
        <v>1439</v>
      </c>
      <c r="F601">
        <v>2</v>
      </c>
      <c r="G601" s="3">
        <v>823.03</v>
      </c>
      <c r="H601" s="4">
        <v>0.18</v>
      </c>
      <c r="I601" t="s">
        <v>3958</v>
      </c>
      <c r="J601" s="3">
        <v>1349.7692</v>
      </c>
      <c r="K601" s="45">
        <f>SALES[[#This Row],[Quantity]]*SALES[[#This Row],[Unit_Price]]*SALES[[#This Row],[Discount]]</f>
        <v>296.29079999999999</v>
      </c>
      <c r="L601" s="46" t="str">
        <f>IF(SALES[Total_Amount]&gt;=1500,"High","Low")</f>
        <v>Low</v>
      </c>
      <c r="M601" s="46" t="str">
        <f t="shared" si="36"/>
        <v>High</v>
      </c>
      <c r="N601" s="46" t="str">
        <f t="shared" si="37"/>
        <v>High Price</v>
      </c>
      <c r="O601" s="46" t="str">
        <f t="shared" si="38"/>
        <v>May</v>
      </c>
      <c r="P601" s="46">
        <f t="shared" si="39"/>
        <v>2025</v>
      </c>
      <c r="Q601" s="47" t="str">
        <f>_xlfn.CONCAT(SALES[[#This Row],[Sales_ID]]," [",SALES[[#This Row],[Quantity]],"]")</f>
        <v>SALE-599 [2]</v>
      </c>
    </row>
    <row r="602" spans="1:17" x14ac:dyDescent="0.3">
      <c r="A602" t="s">
        <v>2408</v>
      </c>
      <c r="B602" s="2">
        <v>45401</v>
      </c>
      <c r="C602" t="s">
        <v>1527</v>
      </c>
      <c r="D602" t="s">
        <v>1760</v>
      </c>
      <c r="E602" t="s">
        <v>1426</v>
      </c>
      <c r="F602">
        <v>1</v>
      </c>
      <c r="G602" s="3">
        <v>117.37</v>
      </c>
      <c r="H602" s="4">
        <v>0.21</v>
      </c>
      <c r="I602" t="s">
        <v>3957</v>
      </c>
      <c r="J602" s="3">
        <v>92.722300000000004</v>
      </c>
      <c r="K602" s="45">
        <f>SALES[[#This Row],[Quantity]]*SALES[[#This Row],[Unit_Price]]*SALES[[#This Row],[Discount]]</f>
        <v>24.6477</v>
      </c>
      <c r="L602" s="46" t="str">
        <f>IF(SALES[Total_Amount]&gt;=1500,"High","Low")</f>
        <v>Low</v>
      </c>
      <c r="M602" s="46" t="str">
        <f t="shared" si="36"/>
        <v>Normal</v>
      </c>
      <c r="N602" s="46" t="str">
        <f t="shared" si="37"/>
        <v>Low Price</v>
      </c>
      <c r="O602" s="46" t="str">
        <f t="shared" si="38"/>
        <v>April</v>
      </c>
      <c r="P602" s="46">
        <f t="shared" si="39"/>
        <v>2024</v>
      </c>
      <c r="Q602" s="47" t="str">
        <f>_xlfn.CONCAT(SALES[[#This Row],[Sales_ID]]," [",SALES[[#This Row],[Quantity]],"]")</f>
        <v>SALE-600 [1]</v>
      </c>
    </row>
    <row r="603" spans="1:17" x14ac:dyDescent="0.3">
      <c r="A603" t="s">
        <v>2409</v>
      </c>
      <c r="B603" s="2">
        <v>45716</v>
      </c>
      <c r="C603" t="s">
        <v>2061</v>
      </c>
      <c r="D603" t="s">
        <v>1362</v>
      </c>
      <c r="E603" t="s">
        <v>1381</v>
      </c>
      <c r="F603">
        <v>4</v>
      </c>
      <c r="G603" s="3">
        <v>165.37</v>
      </c>
      <c r="H603" s="4">
        <v>0.28999999999999998</v>
      </c>
      <c r="I603" t="s">
        <v>3957</v>
      </c>
      <c r="J603" s="3">
        <v>469.6508</v>
      </c>
      <c r="K603" s="45">
        <f>SALES[[#This Row],[Quantity]]*SALES[[#This Row],[Unit_Price]]*SALES[[#This Row],[Discount]]</f>
        <v>191.82919999999999</v>
      </c>
      <c r="L603" s="46" t="str">
        <f>IF(SALES[Total_Amount]&gt;=1500,"High","Low")</f>
        <v>Low</v>
      </c>
      <c r="M603" s="46" t="str">
        <f t="shared" si="36"/>
        <v>Normal</v>
      </c>
      <c r="N603" s="46" t="str">
        <f t="shared" si="37"/>
        <v>Low Price</v>
      </c>
      <c r="O603" s="46" t="str">
        <f t="shared" si="38"/>
        <v>February</v>
      </c>
      <c r="P603" s="46">
        <f t="shared" si="39"/>
        <v>2025</v>
      </c>
      <c r="Q603" s="47" t="str">
        <f>_xlfn.CONCAT(SALES[[#This Row],[Sales_ID]]," [",SALES[[#This Row],[Quantity]],"]")</f>
        <v>SALE-601 [4]</v>
      </c>
    </row>
    <row r="604" spans="1:17" x14ac:dyDescent="0.3">
      <c r="A604" t="s">
        <v>2410</v>
      </c>
      <c r="B604" s="2">
        <v>45718</v>
      </c>
      <c r="C604" t="s">
        <v>1566</v>
      </c>
      <c r="D604" t="s">
        <v>2026</v>
      </c>
      <c r="E604" t="s">
        <v>1419</v>
      </c>
      <c r="F604">
        <v>3</v>
      </c>
      <c r="G604" s="3">
        <v>483.06</v>
      </c>
      <c r="H604" s="4">
        <v>0.05</v>
      </c>
      <c r="I604" t="s">
        <v>3957</v>
      </c>
      <c r="J604" s="3">
        <v>1376.721</v>
      </c>
      <c r="K604" s="45">
        <f>SALES[[#This Row],[Quantity]]*SALES[[#This Row],[Unit_Price]]*SALES[[#This Row],[Discount]]</f>
        <v>72.459000000000003</v>
      </c>
      <c r="L604" s="46" t="str">
        <f>IF(SALES[Total_Amount]&gt;=1500,"High","Low")</f>
        <v>Low</v>
      </c>
      <c r="M604" s="46" t="str">
        <f t="shared" si="36"/>
        <v>High</v>
      </c>
      <c r="N604" s="46" t="str">
        <f t="shared" si="37"/>
        <v>Low Price</v>
      </c>
      <c r="O604" s="46" t="str">
        <f t="shared" si="38"/>
        <v>March</v>
      </c>
      <c r="P604" s="46">
        <f t="shared" si="39"/>
        <v>2025</v>
      </c>
      <c r="Q604" s="47" t="str">
        <f>_xlfn.CONCAT(SALES[[#This Row],[Sales_ID]]," [",SALES[[#This Row],[Quantity]],"]")</f>
        <v>SALE-602 [3]</v>
      </c>
    </row>
    <row r="605" spans="1:17" x14ac:dyDescent="0.3">
      <c r="A605" t="s">
        <v>2411</v>
      </c>
      <c r="B605" s="2">
        <v>45379</v>
      </c>
      <c r="C605" t="s">
        <v>1757</v>
      </c>
      <c r="D605" t="s">
        <v>1784</v>
      </c>
      <c r="E605" t="s">
        <v>1359</v>
      </c>
      <c r="F605">
        <v>4</v>
      </c>
      <c r="G605" s="3">
        <v>262.05</v>
      </c>
      <c r="H605" s="4">
        <v>0.24</v>
      </c>
      <c r="I605" t="s">
        <v>3958</v>
      </c>
      <c r="J605" s="3">
        <v>796.63200000000006</v>
      </c>
      <c r="K605" s="45">
        <f>SALES[[#This Row],[Quantity]]*SALES[[#This Row],[Unit_Price]]*SALES[[#This Row],[Discount]]</f>
        <v>251.56800000000001</v>
      </c>
      <c r="L605" s="46" t="str">
        <f>IF(SALES[Total_Amount]&gt;=1500,"High","Low")</f>
        <v>Low</v>
      </c>
      <c r="M605" s="46" t="str">
        <f t="shared" si="36"/>
        <v>Normal</v>
      </c>
      <c r="N605" s="46" t="str">
        <f t="shared" si="37"/>
        <v>Low Price</v>
      </c>
      <c r="O605" s="46" t="str">
        <f t="shared" si="38"/>
        <v>March</v>
      </c>
      <c r="P605" s="46">
        <f t="shared" si="39"/>
        <v>2024</v>
      </c>
      <c r="Q605" s="47" t="str">
        <f>_xlfn.CONCAT(SALES[[#This Row],[Sales_ID]]," [",SALES[[#This Row],[Quantity]],"]")</f>
        <v>SALE-603 [4]</v>
      </c>
    </row>
    <row r="606" spans="1:17" x14ac:dyDescent="0.3">
      <c r="A606" t="s">
        <v>2412</v>
      </c>
      <c r="B606" s="2">
        <v>45635</v>
      </c>
      <c r="C606" t="s">
        <v>1882</v>
      </c>
      <c r="D606" t="s">
        <v>1654</v>
      </c>
      <c r="E606" t="s">
        <v>1377</v>
      </c>
      <c r="F606">
        <v>3</v>
      </c>
      <c r="G606" s="3">
        <v>970.89</v>
      </c>
      <c r="H606" s="4">
        <v>0.11</v>
      </c>
      <c r="I606" t="s">
        <v>1131</v>
      </c>
      <c r="J606" s="3">
        <v>2592.2763</v>
      </c>
      <c r="K606" s="45">
        <f>SALES[[#This Row],[Quantity]]*SALES[[#This Row],[Unit_Price]]*SALES[[#This Row],[Discount]]</f>
        <v>320.39370000000002</v>
      </c>
      <c r="L606" s="46" t="str">
        <f>IF(SALES[Total_Amount]&gt;=1500,"High","Low")</f>
        <v>High</v>
      </c>
      <c r="M606" s="46" t="str">
        <f t="shared" si="36"/>
        <v>Premium</v>
      </c>
      <c r="N606" s="46" t="str">
        <f t="shared" si="37"/>
        <v>Low Price</v>
      </c>
      <c r="O606" s="46" t="str">
        <f t="shared" si="38"/>
        <v>December</v>
      </c>
      <c r="P606" s="46">
        <f t="shared" si="39"/>
        <v>2024</v>
      </c>
      <c r="Q606" s="47" t="str">
        <f>_xlfn.CONCAT(SALES[[#This Row],[Sales_ID]]," [",SALES[[#This Row],[Quantity]],"]")</f>
        <v>SALE-604 [3]</v>
      </c>
    </row>
    <row r="607" spans="1:17" x14ac:dyDescent="0.3">
      <c r="A607" t="s">
        <v>2413</v>
      </c>
      <c r="B607" s="2">
        <v>45222</v>
      </c>
      <c r="C607" t="s">
        <v>1873</v>
      </c>
      <c r="D607" t="s">
        <v>1411</v>
      </c>
      <c r="E607" t="s">
        <v>1373</v>
      </c>
      <c r="F607">
        <v>1</v>
      </c>
      <c r="G607" s="3">
        <v>61.11</v>
      </c>
      <c r="H607" s="4">
        <v>0.1</v>
      </c>
      <c r="I607" t="s">
        <v>3958</v>
      </c>
      <c r="J607" s="3">
        <v>54.999000000000002</v>
      </c>
      <c r="K607" s="45">
        <f>SALES[[#This Row],[Quantity]]*SALES[[#This Row],[Unit_Price]]*SALES[[#This Row],[Discount]]</f>
        <v>6.1110000000000007</v>
      </c>
      <c r="L607" s="46" t="str">
        <f>IF(SALES[Total_Amount]&gt;=1500,"High","Low")</f>
        <v>Low</v>
      </c>
      <c r="M607" s="46" t="str">
        <f t="shared" si="36"/>
        <v>Normal</v>
      </c>
      <c r="N607" s="46" t="str">
        <f t="shared" si="37"/>
        <v>Low Price</v>
      </c>
      <c r="O607" s="46" t="str">
        <f t="shared" si="38"/>
        <v>October</v>
      </c>
      <c r="P607" s="46">
        <f t="shared" si="39"/>
        <v>2023</v>
      </c>
      <c r="Q607" s="47" t="str">
        <f>_xlfn.CONCAT(SALES[[#This Row],[Sales_ID]]," [",SALES[[#This Row],[Quantity]],"]")</f>
        <v>SALE-605 [1]</v>
      </c>
    </row>
    <row r="608" spans="1:17" x14ac:dyDescent="0.3">
      <c r="A608" t="s">
        <v>2414</v>
      </c>
      <c r="B608" s="2">
        <v>45555</v>
      </c>
      <c r="C608" t="s">
        <v>1616</v>
      </c>
      <c r="D608" t="s">
        <v>1402</v>
      </c>
      <c r="E608" t="s">
        <v>1348</v>
      </c>
      <c r="F608">
        <v>3</v>
      </c>
      <c r="G608" s="3">
        <v>827.88</v>
      </c>
      <c r="H608" s="4">
        <v>0.19</v>
      </c>
      <c r="I608" t="s">
        <v>3958</v>
      </c>
      <c r="J608" s="3">
        <v>2011.7483999999999</v>
      </c>
      <c r="K608" s="45">
        <f>SALES[[#This Row],[Quantity]]*SALES[[#This Row],[Unit_Price]]*SALES[[#This Row],[Discount]]</f>
        <v>471.89159999999998</v>
      </c>
      <c r="L608" s="46" t="str">
        <f>IF(SALES[Total_Amount]&gt;=1500,"High","Low")</f>
        <v>High</v>
      </c>
      <c r="M608" s="46" t="str">
        <f t="shared" si="36"/>
        <v>Premium</v>
      </c>
      <c r="N608" s="46" t="str">
        <f t="shared" si="37"/>
        <v>High Price</v>
      </c>
      <c r="O608" s="46" t="str">
        <f t="shared" si="38"/>
        <v>September</v>
      </c>
      <c r="P608" s="46">
        <f t="shared" si="39"/>
        <v>2024</v>
      </c>
      <c r="Q608" s="47" t="str">
        <f>_xlfn.CONCAT(SALES[[#This Row],[Sales_ID]]," [",SALES[[#This Row],[Quantity]],"]")</f>
        <v>SALE-606 [3]</v>
      </c>
    </row>
    <row r="609" spans="1:17" x14ac:dyDescent="0.3">
      <c r="A609" t="s">
        <v>2415</v>
      </c>
      <c r="B609" s="2">
        <v>45583</v>
      </c>
      <c r="C609" t="s">
        <v>2416</v>
      </c>
      <c r="D609" t="s">
        <v>1679</v>
      </c>
      <c r="E609" t="s">
        <v>1408</v>
      </c>
      <c r="F609">
        <v>3</v>
      </c>
      <c r="G609" s="3">
        <v>926.85</v>
      </c>
      <c r="H609" s="4">
        <v>0.18</v>
      </c>
      <c r="I609" t="s">
        <v>1131</v>
      </c>
      <c r="J609" s="3">
        <v>2280.0509999999999</v>
      </c>
      <c r="K609" s="45">
        <f>SALES[[#This Row],[Quantity]]*SALES[[#This Row],[Unit_Price]]*SALES[[#This Row],[Discount]]</f>
        <v>500.49900000000002</v>
      </c>
      <c r="L609" s="46" t="str">
        <f>IF(SALES[Total_Amount]&gt;=1500,"High","Low")</f>
        <v>High</v>
      </c>
      <c r="M609" s="46" t="str">
        <f t="shared" si="36"/>
        <v>Premium</v>
      </c>
      <c r="N609" s="46" t="str">
        <f t="shared" si="37"/>
        <v>High Price</v>
      </c>
      <c r="O609" s="46" t="str">
        <f t="shared" si="38"/>
        <v>October</v>
      </c>
      <c r="P609" s="46">
        <f t="shared" si="39"/>
        <v>2024</v>
      </c>
      <c r="Q609" s="47" t="str">
        <f>_xlfn.CONCAT(SALES[[#This Row],[Sales_ID]]," [",SALES[[#This Row],[Quantity]],"]")</f>
        <v>SALE-607 [3]</v>
      </c>
    </row>
    <row r="610" spans="1:17" x14ac:dyDescent="0.3">
      <c r="A610" t="s">
        <v>2417</v>
      </c>
      <c r="B610" s="2">
        <v>45662</v>
      </c>
      <c r="C610" t="s">
        <v>2418</v>
      </c>
      <c r="D610" t="s">
        <v>1462</v>
      </c>
      <c r="E610" t="s">
        <v>1377</v>
      </c>
      <c r="F610">
        <v>1</v>
      </c>
      <c r="G610" s="3">
        <v>874.59</v>
      </c>
      <c r="H610" s="4">
        <v>0.28999999999999998</v>
      </c>
      <c r="I610" t="s">
        <v>3958</v>
      </c>
      <c r="J610" s="3">
        <v>620.95889999999997</v>
      </c>
      <c r="K610" s="45">
        <f>SALES[[#This Row],[Quantity]]*SALES[[#This Row],[Unit_Price]]*SALES[[#This Row],[Discount]]</f>
        <v>253.6311</v>
      </c>
      <c r="L610" s="46" t="str">
        <f>IF(SALES[Total_Amount]&gt;=1500,"High","Low")</f>
        <v>Low</v>
      </c>
      <c r="M610" s="46" t="str">
        <f t="shared" si="36"/>
        <v>Normal</v>
      </c>
      <c r="N610" s="46" t="str">
        <f t="shared" si="37"/>
        <v>Low Price</v>
      </c>
      <c r="O610" s="46" t="str">
        <f t="shared" si="38"/>
        <v>January</v>
      </c>
      <c r="P610" s="46">
        <f t="shared" si="39"/>
        <v>2025</v>
      </c>
      <c r="Q610" s="47" t="str">
        <f>_xlfn.CONCAT(SALES[[#This Row],[Sales_ID]]," [",SALES[[#This Row],[Quantity]],"]")</f>
        <v>SALE-608 [1]</v>
      </c>
    </row>
    <row r="611" spans="1:17" x14ac:dyDescent="0.3">
      <c r="A611" t="s">
        <v>2419</v>
      </c>
      <c r="B611" s="2">
        <v>45921</v>
      </c>
      <c r="C611" t="s">
        <v>1482</v>
      </c>
      <c r="D611" t="s">
        <v>1358</v>
      </c>
      <c r="E611" t="s">
        <v>1381</v>
      </c>
      <c r="F611">
        <v>4</v>
      </c>
      <c r="G611" s="3">
        <v>479.11</v>
      </c>
      <c r="H611" s="4">
        <v>0.24</v>
      </c>
      <c r="I611" t="s">
        <v>3958</v>
      </c>
      <c r="J611" s="3">
        <v>1456.4944</v>
      </c>
      <c r="K611" s="45">
        <f>SALES[[#This Row],[Quantity]]*SALES[[#This Row],[Unit_Price]]*SALES[[#This Row],[Discount]]</f>
        <v>459.94560000000001</v>
      </c>
      <c r="L611" s="46" t="str">
        <f>IF(SALES[Total_Amount]&gt;=1500,"High","Low")</f>
        <v>Low</v>
      </c>
      <c r="M611" s="46" t="str">
        <f t="shared" si="36"/>
        <v>High</v>
      </c>
      <c r="N611" s="46" t="str">
        <f t="shared" si="37"/>
        <v>High Price</v>
      </c>
      <c r="O611" s="46" t="str">
        <f t="shared" si="38"/>
        <v>September</v>
      </c>
      <c r="P611" s="46">
        <f t="shared" si="39"/>
        <v>2025</v>
      </c>
      <c r="Q611" s="47" t="str">
        <f>_xlfn.CONCAT(SALES[[#This Row],[Sales_ID]]," [",SALES[[#This Row],[Quantity]],"]")</f>
        <v>SALE-609 [4]</v>
      </c>
    </row>
    <row r="612" spans="1:17" x14ac:dyDescent="0.3">
      <c r="A612" t="s">
        <v>2420</v>
      </c>
      <c r="B612" s="2">
        <v>45490</v>
      </c>
      <c r="C612" t="s">
        <v>1431</v>
      </c>
      <c r="D612" t="s">
        <v>1737</v>
      </c>
      <c r="E612" t="s">
        <v>1344</v>
      </c>
      <c r="F612">
        <v>3</v>
      </c>
      <c r="G612" s="3">
        <v>182.91</v>
      </c>
      <c r="H612" s="4">
        <v>0.28999999999999998</v>
      </c>
      <c r="I612" t="s">
        <v>3957</v>
      </c>
      <c r="J612" s="3">
        <v>389.59829999999999</v>
      </c>
      <c r="K612" s="45">
        <f>SALES[[#This Row],[Quantity]]*SALES[[#This Row],[Unit_Price]]*SALES[[#This Row],[Discount]]</f>
        <v>159.1317</v>
      </c>
      <c r="L612" s="46" t="str">
        <f>IF(SALES[Total_Amount]&gt;=1500,"High","Low")</f>
        <v>Low</v>
      </c>
      <c r="M612" s="46" t="str">
        <f t="shared" si="36"/>
        <v>Normal</v>
      </c>
      <c r="N612" s="46" t="str">
        <f t="shared" si="37"/>
        <v>Low Price</v>
      </c>
      <c r="O612" s="46" t="str">
        <f t="shared" si="38"/>
        <v>July</v>
      </c>
      <c r="P612" s="46">
        <f t="shared" si="39"/>
        <v>2024</v>
      </c>
      <c r="Q612" s="47" t="str">
        <f>_xlfn.CONCAT(SALES[[#This Row],[Sales_ID]]," [",SALES[[#This Row],[Quantity]],"]")</f>
        <v>SALE-610 [3]</v>
      </c>
    </row>
    <row r="613" spans="1:17" x14ac:dyDescent="0.3">
      <c r="A613" t="s">
        <v>2421</v>
      </c>
      <c r="B613" s="2">
        <v>45652</v>
      </c>
      <c r="C613" t="s">
        <v>1783</v>
      </c>
      <c r="D613" t="s">
        <v>1387</v>
      </c>
      <c r="E613" t="s">
        <v>1355</v>
      </c>
      <c r="F613">
        <v>4</v>
      </c>
      <c r="G613" s="3">
        <v>745.51</v>
      </c>
      <c r="H613" s="4">
        <v>0.05</v>
      </c>
      <c r="I613" t="s">
        <v>3957</v>
      </c>
      <c r="J613" s="3">
        <v>2832.9380000000001</v>
      </c>
      <c r="K613" s="45">
        <f>SALES[[#This Row],[Quantity]]*SALES[[#This Row],[Unit_Price]]*SALES[[#This Row],[Discount]]</f>
        <v>149.102</v>
      </c>
      <c r="L613" s="46" t="str">
        <f>IF(SALES[Total_Amount]&gt;=1500,"High","Low")</f>
        <v>High</v>
      </c>
      <c r="M613" s="46" t="str">
        <f t="shared" si="36"/>
        <v>Premium</v>
      </c>
      <c r="N613" s="46" t="str">
        <f t="shared" si="37"/>
        <v>Low Price</v>
      </c>
      <c r="O613" s="46" t="str">
        <f t="shared" si="38"/>
        <v>December</v>
      </c>
      <c r="P613" s="46">
        <f t="shared" si="39"/>
        <v>2024</v>
      </c>
      <c r="Q613" s="47" t="str">
        <f>_xlfn.CONCAT(SALES[[#This Row],[Sales_ID]]," [",SALES[[#This Row],[Quantity]],"]")</f>
        <v>SALE-611 [4]</v>
      </c>
    </row>
    <row r="614" spans="1:17" x14ac:dyDescent="0.3">
      <c r="A614" t="s">
        <v>2422</v>
      </c>
      <c r="B614" s="2">
        <v>45598</v>
      </c>
      <c r="C614" t="s">
        <v>1989</v>
      </c>
      <c r="D614" t="s">
        <v>1384</v>
      </c>
      <c r="E614" t="s">
        <v>1391</v>
      </c>
      <c r="F614">
        <v>3</v>
      </c>
      <c r="G614" s="3">
        <v>920.61</v>
      </c>
      <c r="H614" s="4">
        <v>0.04</v>
      </c>
      <c r="I614" t="s">
        <v>3957</v>
      </c>
      <c r="J614" s="3">
        <v>2651.3568</v>
      </c>
      <c r="K614" s="45">
        <f>SALES[[#This Row],[Quantity]]*SALES[[#This Row],[Unit_Price]]*SALES[[#This Row],[Discount]]</f>
        <v>110.47320000000001</v>
      </c>
      <c r="L614" s="46" t="str">
        <f>IF(SALES[Total_Amount]&gt;=1500,"High","Low")</f>
        <v>High</v>
      </c>
      <c r="M614" s="46" t="str">
        <f t="shared" si="36"/>
        <v>Premium</v>
      </c>
      <c r="N614" s="46" t="str">
        <f t="shared" si="37"/>
        <v>Low Price</v>
      </c>
      <c r="O614" s="46" t="str">
        <f t="shared" si="38"/>
        <v>November</v>
      </c>
      <c r="P614" s="46">
        <f t="shared" si="39"/>
        <v>2024</v>
      </c>
      <c r="Q614" s="47" t="str">
        <f>_xlfn.CONCAT(SALES[[#This Row],[Sales_ID]]," [",SALES[[#This Row],[Quantity]],"]")</f>
        <v>SALE-612 [3]</v>
      </c>
    </row>
    <row r="615" spans="1:17" x14ac:dyDescent="0.3">
      <c r="A615" t="s">
        <v>2423</v>
      </c>
      <c r="B615" s="2">
        <v>45772</v>
      </c>
      <c r="C615" t="s">
        <v>2424</v>
      </c>
      <c r="D615" t="s">
        <v>1449</v>
      </c>
      <c r="E615" t="s">
        <v>1419</v>
      </c>
      <c r="F615">
        <v>4</v>
      </c>
      <c r="G615" s="3">
        <v>659.03</v>
      </c>
      <c r="H615" s="4">
        <v>0.15</v>
      </c>
      <c r="I615" t="s">
        <v>3957</v>
      </c>
      <c r="J615" s="3">
        <v>2240.7020000000002</v>
      </c>
      <c r="K615" s="45">
        <f>SALES[[#This Row],[Quantity]]*SALES[[#This Row],[Unit_Price]]*SALES[[#This Row],[Discount]]</f>
        <v>395.41799999999995</v>
      </c>
      <c r="L615" s="46" t="str">
        <f>IF(SALES[Total_Amount]&gt;=1500,"High","Low")</f>
        <v>High</v>
      </c>
      <c r="M615" s="46" t="str">
        <f t="shared" si="36"/>
        <v>Premium</v>
      </c>
      <c r="N615" s="46" t="str">
        <f t="shared" si="37"/>
        <v>Low Price</v>
      </c>
      <c r="O615" s="46" t="str">
        <f t="shared" si="38"/>
        <v>April</v>
      </c>
      <c r="P615" s="46">
        <f t="shared" si="39"/>
        <v>2025</v>
      </c>
      <c r="Q615" s="47" t="str">
        <f>_xlfn.CONCAT(SALES[[#This Row],[Sales_ID]]," [",SALES[[#This Row],[Quantity]],"]")</f>
        <v>SALE-613 [4]</v>
      </c>
    </row>
    <row r="616" spans="1:17" x14ac:dyDescent="0.3">
      <c r="A616" t="s">
        <v>2425</v>
      </c>
      <c r="B616" s="2">
        <v>45338</v>
      </c>
      <c r="C616" t="s">
        <v>2426</v>
      </c>
      <c r="D616" t="s">
        <v>1952</v>
      </c>
      <c r="E616" t="s">
        <v>1439</v>
      </c>
      <c r="F616">
        <v>1</v>
      </c>
      <c r="G616" s="3">
        <v>312.91000000000003</v>
      </c>
      <c r="H616" s="4">
        <v>0.12</v>
      </c>
      <c r="I616" t="s">
        <v>3958</v>
      </c>
      <c r="J616" s="3">
        <v>275.36079999999998</v>
      </c>
      <c r="K616" s="45">
        <f>SALES[[#This Row],[Quantity]]*SALES[[#This Row],[Unit_Price]]*SALES[[#This Row],[Discount]]</f>
        <v>37.549199999999999</v>
      </c>
      <c r="L616" s="46" t="str">
        <f>IF(SALES[Total_Amount]&gt;=1500,"High","Low")</f>
        <v>Low</v>
      </c>
      <c r="M616" s="46" t="str">
        <f t="shared" si="36"/>
        <v>Normal</v>
      </c>
      <c r="N616" s="46" t="str">
        <f t="shared" si="37"/>
        <v>Low Price</v>
      </c>
      <c r="O616" s="46" t="str">
        <f t="shared" si="38"/>
        <v>February</v>
      </c>
      <c r="P616" s="46">
        <f t="shared" si="39"/>
        <v>2024</v>
      </c>
      <c r="Q616" s="47" t="str">
        <f>_xlfn.CONCAT(SALES[[#This Row],[Sales_ID]]," [",SALES[[#This Row],[Quantity]],"]")</f>
        <v>SALE-614 [1]</v>
      </c>
    </row>
    <row r="617" spans="1:17" x14ac:dyDescent="0.3">
      <c r="A617" t="s">
        <v>2427</v>
      </c>
      <c r="B617" s="2">
        <v>45524</v>
      </c>
      <c r="C617" t="s">
        <v>2307</v>
      </c>
      <c r="D617" t="s">
        <v>1422</v>
      </c>
      <c r="E617" t="s">
        <v>1415</v>
      </c>
      <c r="F617">
        <v>4</v>
      </c>
      <c r="G617" s="3">
        <v>705.64</v>
      </c>
      <c r="H617" s="4">
        <v>0.11</v>
      </c>
      <c r="I617" t="s">
        <v>3958</v>
      </c>
      <c r="J617" s="3">
        <v>2512.0783999999999</v>
      </c>
      <c r="K617" s="45">
        <f>SALES[[#This Row],[Quantity]]*SALES[[#This Row],[Unit_Price]]*SALES[[#This Row],[Discount]]</f>
        <v>310.48160000000001</v>
      </c>
      <c r="L617" s="46" t="str">
        <f>IF(SALES[Total_Amount]&gt;=1500,"High","Low")</f>
        <v>High</v>
      </c>
      <c r="M617" s="46" t="str">
        <f t="shared" si="36"/>
        <v>Premium</v>
      </c>
      <c r="N617" s="46" t="str">
        <f t="shared" si="37"/>
        <v>Low Price</v>
      </c>
      <c r="O617" s="46" t="str">
        <f t="shared" si="38"/>
        <v>August</v>
      </c>
      <c r="P617" s="46">
        <f t="shared" si="39"/>
        <v>2024</v>
      </c>
      <c r="Q617" s="47" t="str">
        <f>_xlfn.CONCAT(SALES[[#This Row],[Sales_ID]]," [",SALES[[#This Row],[Quantity]],"]")</f>
        <v>SALE-615 [4]</v>
      </c>
    </row>
    <row r="618" spans="1:17" x14ac:dyDescent="0.3">
      <c r="A618" t="s">
        <v>2428</v>
      </c>
      <c r="B618" s="2">
        <v>45497</v>
      </c>
      <c r="C618" t="s">
        <v>1410</v>
      </c>
      <c r="D618" t="s">
        <v>1952</v>
      </c>
      <c r="E618" t="s">
        <v>1419</v>
      </c>
      <c r="F618">
        <v>4</v>
      </c>
      <c r="G618" s="3">
        <v>386.41</v>
      </c>
      <c r="H618" s="4">
        <v>0.13</v>
      </c>
      <c r="I618" t="s">
        <v>1131</v>
      </c>
      <c r="J618" s="3">
        <v>1344.7067999999999</v>
      </c>
      <c r="K618" s="45">
        <f>SALES[[#This Row],[Quantity]]*SALES[[#This Row],[Unit_Price]]*SALES[[#This Row],[Discount]]</f>
        <v>200.93320000000003</v>
      </c>
      <c r="L618" s="46" t="str">
        <f>IF(SALES[Total_Amount]&gt;=1500,"High","Low")</f>
        <v>Low</v>
      </c>
      <c r="M618" s="46" t="str">
        <f t="shared" si="36"/>
        <v>High</v>
      </c>
      <c r="N618" s="46" t="str">
        <f t="shared" si="37"/>
        <v>Low Price</v>
      </c>
      <c r="O618" s="46" t="str">
        <f t="shared" si="38"/>
        <v>July</v>
      </c>
      <c r="P618" s="46">
        <f t="shared" si="39"/>
        <v>2024</v>
      </c>
      <c r="Q618" s="47" t="str">
        <f>_xlfn.CONCAT(SALES[[#This Row],[Sales_ID]]," [",SALES[[#This Row],[Quantity]],"]")</f>
        <v>SALE-616 [4]</v>
      </c>
    </row>
    <row r="619" spans="1:17" x14ac:dyDescent="0.3">
      <c r="A619" t="s">
        <v>2429</v>
      </c>
      <c r="B619" s="2">
        <v>45534</v>
      </c>
      <c r="C619" t="s">
        <v>1616</v>
      </c>
      <c r="D619" t="s">
        <v>1467</v>
      </c>
      <c r="E619" t="s">
        <v>1489</v>
      </c>
      <c r="F619">
        <v>3</v>
      </c>
      <c r="G619" s="3">
        <v>265.89</v>
      </c>
      <c r="H619" s="4">
        <v>0.08</v>
      </c>
      <c r="I619" t="s">
        <v>1131</v>
      </c>
      <c r="J619" s="3">
        <v>733.85640000000001</v>
      </c>
      <c r="K619" s="45">
        <f>SALES[[#This Row],[Quantity]]*SALES[[#This Row],[Unit_Price]]*SALES[[#This Row],[Discount]]</f>
        <v>63.813600000000001</v>
      </c>
      <c r="L619" s="46" t="str">
        <f>IF(SALES[Total_Amount]&gt;=1500,"High","Low")</f>
        <v>Low</v>
      </c>
      <c r="M619" s="46" t="str">
        <f t="shared" si="36"/>
        <v>Normal</v>
      </c>
      <c r="N619" s="46" t="str">
        <f t="shared" si="37"/>
        <v>Low Price</v>
      </c>
      <c r="O619" s="46" t="str">
        <f t="shared" si="38"/>
        <v>August</v>
      </c>
      <c r="P619" s="46">
        <f t="shared" si="39"/>
        <v>2024</v>
      </c>
      <c r="Q619" s="47" t="str">
        <f>_xlfn.CONCAT(SALES[[#This Row],[Sales_ID]]," [",SALES[[#This Row],[Quantity]],"]")</f>
        <v>SALE-617 [3]</v>
      </c>
    </row>
    <row r="620" spans="1:17" x14ac:dyDescent="0.3">
      <c r="A620" t="s">
        <v>2430</v>
      </c>
      <c r="B620" s="2">
        <v>45925</v>
      </c>
      <c r="C620" t="s">
        <v>1842</v>
      </c>
      <c r="D620" t="s">
        <v>1488</v>
      </c>
      <c r="E620" t="s">
        <v>1388</v>
      </c>
      <c r="F620">
        <v>1</v>
      </c>
      <c r="G620" s="3">
        <v>703.16</v>
      </c>
      <c r="H620" s="4">
        <v>0.28999999999999998</v>
      </c>
      <c r="I620" t="s">
        <v>3957</v>
      </c>
      <c r="J620" s="3">
        <v>499.24360000000001</v>
      </c>
      <c r="K620" s="45">
        <f>SALES[[#This Row],[Quantity]]*SALES[[#This Row],[Unit_Price]]*SALES[[#This Row],[Discount]]</f>
        <v>203.91639999999998</v>
      </c>
      <c r="L620" s="46" t="str">
        <f>IF(SALES[Total_Amount]&gt;=1500,"High","Low")</f>
        <v>Low</v>
      </c>
      <c r="M620" s="46" t="str">
        <f t="shared" si="36"/>
        <v>Normal</v>
      </c>
      <c r="N620" s="46" t="str">
        <f t="shared" si="37"/>
        <v>Low Price</v>
      </c>
      <c r="O620" s="46" t="str">
        <f t="shared" si="38"/>
        <v>September</v>
      </c>
      <c r="P620" s="46">
        <f t="shared" si="39"/>
        <v>2025</v>
      </c>
      <c r="Q620" s="47" t="str">
        <f>_xlfn.CONCAT(SALES[[#This Row],[Sales_ID]]," [",SALES[[#This Row],[Quantity]],"]")</f>
        <v>SALE-618 [1]</v>
      </c>
    </row>
    <row r="621" spans="1:17" x14ac:dyDescent="0.3">
      <c r="A621" t="s">
        <v>2431</v>
      </c>
      <c r="B621" s="2">
        <v>45765</v>
      </c>
      <c r="C621" t="s">
        <v>1902</v>
      </c>
      <c r="D621" t="s">
        <v>1339</v>
      </c>
      <c r="E621" t="s">
        <v>1408</v>
      </c>
      <c r="F621">
        <v>2</v>
      </c>
      <c r="G621" s="3">
        <v>394.5</v>
      </c>
      <c r="H621" s="4">
        <v>0.28999999999999998</v>
      </c>
      <c r="I621" t="s">
        <v>1131</v>
      </c>
      <c r="J621" s="3">
        <v>560.18999999999994</v>
      </c>
      <c r="K621" s="45">
        <f>SALES[[#This Row],[Quantity]]*SALES[[#This Row],[Unit_Price]]*SALES[[#This Row],[Discount]]</f>
        <v>228.80999999999997</v>
      </c>
      <c r="L621" s="46" t="str">
        <f>IF(SALES[Total_Amount]&gt;=1500,"High","Low")</f>
        <v>Low</v>
      </c>
      <c r="M621" s="46" t="str">
        <f t="shared" si="36"/>
        <v>Normal</v>
      </c>
      <c r="N621" s="46" t="str">
        <f t="shared" si="37"/>
        <v>Low Price</v>
      </c>
      <c r="O621" s="46" t="str">
        <f t="shared" si="38"/>
        <v>April</v>
      </c>
      <c r="P621" s="46">
        <f t="shared" si="39"/>
        <v>2025</v>
      </c>
      <c r="Q621" s="47" t="str">
        <f>_xlfn.CONCAT(SALES[[#This Row],[Sales_ID]]," [",SALES[[#This Row],[Quantity]],"]")</f>
        <v>SALE-619 [2]</v>
      </c>
    </row>
    <row r="622" spans="1:17" x14ac:dyDescent="0.3">
      <c r="A622" t="s">
        <v>2432</v>
      </c>
      <c r="B622" s="2">
        <v>45882</v>
      </c>
      <c r="C622" t="s">
        <v>2433</v>
      </c>
      <c r="D622" t="s">
        <v>1339</v>
      </c>
      <c r="E622" t="s">
        <v>1359</v>
      </c>
      <c r="F622">
        <v>3</v>
      </c>
      <c r="G622" s="3">
        <v>411.25</v>
      </c>
      <c r="H622" s="4">
        <v>0.05</v>
      </c>
      <c r="I622" t="s">
        <v>3957</v>
      </c>
      <c r="J622" s="3">
        <v>1172.0625</v>
      </c>
      <c r="K622" s="45">
        <f>SALES[[#This Row],[Quantity]]*SALES[[#This Row],[Unit_Price]]*SALES[[#This Row],[Discount]]</f>
        <v>61.6875</v>
      </c>
      <c r="L622" s="46" t="str">
        <f>IF(SALES[Total_Amount]&gt;=1500,"High","Low")</f>
        <v>Low</v>
      </c>
      <c r="M622" s="46" t="str">
        <f t="shared" si="36"/>
        <v>High</v>
      </c>
      <c r="N622" s="46" t="str">
        <f t="shared" si="37"/>
        <v>Low Price</v>
      </c>
      <c r="O622" s="46" t="str">
        <f t="shared" si="38"/>
        <v>August</v>
      </c>
      <c r="P622" s="46">
        <f t="shared" si="39"/>
        <v>2025</v>
      </c>
      <c r="Q622" s="47" t="str">
        <f>_xlfn.CONCAT(SALES[[#This Row],[Sales_ID]]," [",SALES[[#This Row],[Quantity]],"]")</f>
        <v>SALE-620 [3]</v>
      </c>
    </row>
    <row r="623" spans="1:17" x14ac:dyDescent="0.3">
      <c r="A623" t="s">
        <v>2434</v>
      </c>
      <c r="B623" s="2">
        <v>45923</v>
      </c>
      <c r="C623" t="s">
        <v>2435</v>
      </c>
      <c r="D623" t="s">
        <v>1673</v>
      </c>
      <c r="E623" t="s">
        <v>1439</v>
      </c>
      <c r="F623">
        <v>4</v>
      </c>
      <c r="G623" s="3">
        <v>395.45</v>
      </c>
      <c r="H623" s="4">
        <v>0.01</v>
      </c>
      <c r="I623" t="s">
        <v>3957</v>
      </c>
      <c r="J623" s="3">
        <v>1565.982</v>
      </c>
      <c r="K623" s="45">
        <f>SALES[[#This Row],[Quantity]]*SALES[[#This Row],[Unit_Price]]*SALES[[#This Row],[Discount]]</f>
        <v>15.818</v>
      </c>
      <c r="L623" s="46" t="str">
        <f>IF(SALES[Total_Amount]&gt;=1500,"High","Low")</f>
        <v>High</v>
      </c>
      <c r="M623" s="46" t="str">
        <f t="shared" si="36"/>
        <v>High</v>
      </c>
      <c r="N623" s="46" t="str">
        <f t="shared" si="37"/>
        <v>Low Price</v>
      </c>
      <c r="O623" s="46" t="str">
        <f t="shared" si="38"/>
        <v>September</v>
      </c>
      <c r="P623" s="46">
        <f t="shared" si="39"/>
        <v>2025</v>
      </c>
      <c r="Q623" s="47" t="str">
        <f>_xlfn.CONCAT(SALES[[#This Row],[Sales_ID]]," [",SALES[[#This Row],[Quantity]],"]")</f>
        <v>SALE-621 [4]</v>
      </c>
    </row>
    <row r="624" spans="1:17" x14ac:dyDescent="0.3">
      <c r="A624" t="s">
        <v>2436</v>
      </c>
      <c r="B624" s="2">
        <v>45421</v>
      </c>
      <c r="C624" t="s">
        <v>2437</v>
      </c>
      <c r="D624" t="s">
        <v>1631</v>
      </c>
      <c r="E624" t="s">
        <v>1355</v>
      </c>
      <c r="F624">
        <v>2</v>
      </c>
      <c r="G624" s="3">
        <v>678.98</v>
      </c>
      <c r="H624" s="4">
        <v>0.23</v>
      </c>
      <c r="I624" t="s">
        <v>3957</v>
      </c>
      <c r="J624" s="3">
        <v>1045.6292000000001</v>
      </c>
      <c r="K624" s="45">
        <f>SALES[[#This Row],[Quantity]]*SALES[[#This Row],[Unit_Price]]*SALES[[#This Row],[Discount]]</f>
        <v>312.33080000000001</v>
      </c>
      <c r="L624" s="46" t="str">
        <f>IF(SALES[Total_Amount]&gt;=1500,"High","Low")</f>
        <v>Low</v>
      </c>
      <c r="M624" s="46" t="str">
        <f t="shared" si="36"/>
        <v>High</v>
      </c>
      <c r="N624" s="46" t="str">
        <f t="shared" si="37"/>
        <v>High Price</v>
      </c>
      <c r="O624" s="46" t="str">
        <f t="shared" si="38"/>
        <v>May</v>
      </c>
      <c r="P624" s="46">
        <f t="shared" si="39"/>
        <v>2024</v>
      </c>
      <c r="Q624" s="47" t="str">
        <f>_xlfn.CONCAT(SALES[[#This Row],[Sales_ID]]," [",SALES[[#This Row],[Quantity]],"]")</f>
        <v>SALE-622 [2]</v>
      </c>
    </row>
    <row r="625" spans="1:17" x14ac:dyDescent="0.3">
      <c r="A625" t="s">
        <v>2438</v>
      </c>
      <c r="B625" s="2">
        <v>45608</v>
      </c>
      <c r="C625" t="s">
        <v>1469</v>
      </c>
      <c r="D625" t="s">
        <v>1402</v>
      </c>
      <c r="E625" t="s">
        <v>1377</v>
      </c>
      <c r="F625">
        <v>4</v>
      </c>
      <c r="G625" s="3">
        <v>757.71</v>
      </c>
      <c r="H625" s="4">
        <v>0.26</v>
      </c>
      <c r="I625" t="s">
        <v>1131</v>
      </c>
      <c r="J625" s="3">
        <v>2242.8216000000002</v>
      </c>
      <c r="K625" s="45">
        <f>SALES[[#This Row],[Quantity]]*SALES[[#This Row],[Unit_Price]]*SALES[[#This Row],[Discount]]</f>
        <v>788.01840000000004</v>
      </c>
      <c r="L625" s="46" t="str">
        <f>IF(SALES[Total_Amount]&gt;=1500,"High","Low")</f>
        <v>High</v>
      </c>
      <c r="M625" s="46" t="str">
        <f t="shared" si="36"/>
        <v>Premium</v>
      </c>
      <c r="N625" s="46" t="str">
        <f t="shared" si="37"/>
        <v>High Price</v>
      </c>
      <c r="O625" s="46" t="str">
        <f t="shared" si="38"/>
        <v>November</v>
      </c>
      <c r="P625" s="46">
        <f t="shared" si="39"/>
        <v>2024</v>
      </c>
      <c r="Q625" s="47" t="str">
        <f>_xlfn.CONCAT(SALES[[#This Row],[Sales_ID]]," [",SALES[[#This Row],[Quantity]],"]")</f>
        <v>SALE-623 [4]</v>
      </c>
    </row>
    <row r="626" spans="1:17" x14ac:dyDescent="0.3">
      <c r="A626" t="s">
        <v>2439</v>
      </c>
      <c r="B626" s="2">
        <v>45644</v>
      </c>
      <c r="C626" t="s">
        <v>2440</v>
      </c>
      <c r="D626" t="s">
        <v>1467</v>
      </c>
      <c r="E626" t="s">
        <v>1363</v>
      </c>
      <c r="F626">
        <v>1</v>
      </c>
      <c r="G626" s="3">
        <v>647.86</v>
      </c>
      <c r="H626" s="4">
        <v>0.05</v>
      </c>
      <c r="I626" t="s">
        <v>1131</v>
      </c>
      <c r="J626" s="3">
        <v>615.46699999999998</v>
      </c>
      <c r="K626" s="45">
        <f>SALES[[#This Row],[Quantity]]*SALES[[#This Row],[Unit_Price]]*SALES[[#This Row],[Discount]]</f>
        <v>32.393000000000001</v>
      </c>
      <c r="L626" s="46" t="str">
        <f>IF(SALES[Total_Amount]&gt;=1500,"High","Low")</f>
        <v>Low</v>
      </c>
      <c r="M626" s="46" t="str">
        <f t="shared" si="36"/>
        <v>Normal</v>
      </c>
      <c r="N626" s="46" t="str">
        <f t="shared" si="37"/>
        <v>Low Price</v>
      </c>
      <c r="O626" s="46" t="str">
        <f t="shared" si="38"/>
        <v>December</v>
      </c>
      <c r="P626" s="46">
        <f t="shared" si="39"/>
        <v>2024</v>
      </c>
      <c r="Q626" s="47" t="str">
        <f>_xlfn.CONCAT(SALES[[#This Row],[Sales_ID]]," [",SALES[[#This Row],[Quantity]],"]")</f>
        <v>SALE-624 [1]</v>
      </c>
    </row>
    <row r="627" spans="1:17" x14ac:dyDescent="0.3">
      <c r="A627" t="s">
        <v>2441</v>
      </c>
      <c r="B627" s="2">
        <v>45517</v>
      </c>
      <c r="C627" t="s">
        <v>1803</v>
      </c>
      <c r="D627" t="s">
        <v>1422</v>
      </c>
      <c r="E627" t="s">
        <v>1426</v>
      </c>
      <c r="F627">
        <v>2</v>
      </c>
      <c r="G627" s="3">
        <v>179.64</v>
      </c>
      <c r="H627" s="4">
        <v>0.1</v>
      </c>
      <c r="I627" t="s">
        <v>3958</v>
      </c>
      <c r="J627" s="3">
        <v>323.35199999999998</v>
      </c>
      <c r="K627" s="45">
        <f>SALES[[#This Row],[Quantity]]*SALES[[#This Row],[Unit_Price]]*SALES[[#This Row],[Discount]]</f>
        <v>35.927999999999997</v>
      </c>
      <c r="L627" s="46" t="str">
        <f>IF(SALES[Total_Amount]&gt;=1500,"High","Low")</f>
        <v>Low</v>
      </c>
      <c r="M627" s="46" t="str">
        <f t="shared" si="36"/>
        <v>Normal</v>
      </c>
      <c r="N627" s="46" t="str">
        <f t="shared" si="37"/>
        <v>Low Price</v>
      </c>
      <c r="O627" s="46" t="str">
        <f t="shared" si="38"/>
        <v>August</v>
      </c>
      <c r="P627" s="46">
        <f t="shared" si="39"/>
        <v>2024</v>
      </c>
      <c r="Q627" s="47" t="str">
        <f>_xlfn.CONCAT(SALES[[#This Row],[Sales_ID]]," [",SALES[[#This Row],[Quantity]],"]")</f>
        <v>SALE-625 [2]</v>
      </c>
    </row>
    <row r="628" spans="1:17" x14ac:dyDescent="0.3">
      <c r="A628" t="s">
        <v>2442</v>
      </c>
      <c r="B628" s="2">
        <v>45545</v>
      </c>
      <c r="C628" t="s">
        <v>1413</v>
      </c>
      <c r="D628" t="s">
        <v>1812</v>
      </c>
      <c r="E628" t="s">
        <v>1363</v>
      </c>
      <c r="F628">
        <v>3</v>
      </c>
      <c r="G628" s="3">
        <v>392.65</v>
      </c>
      <c r="H628" s="4">
        <v>0.17</v>
      </c>
      <c r="I628" t="s">
        <v>3958</v>
      </c>
      <c r="J628" s="3">
        <v>977.69849999999985</v>
      </c>
      <c r="K628" s="45">
        <f>SALES[[#This Row],[Quantity]]*SALES[[#This Row],[Unit_Price]]*SALES[[#This Row],[Discount]]</f>
        <v>200.25149999999999</v>
      </c>
      <c r="L628" s="46" t="str">
        <f>IF(SALES[Total_Amount]&gt;=1500,"High","Low")</f>
        <v>Low</v>
      </c>
      <c r="M628" s="46" t="str">
        <f t="shared" si="36"/>
        <v>Normal</v>
      </c>
      <c r="N628" s="46" t="str">
        <f t="shared" si="37"/>
        <v>Low Price</v>
      </c>
      <c r="O628" s="46" t="str">
        <f t="shared" si="38"/>
        <v>September</v>
      </c>
      <c r="P628" s="46">
        <f t="shared" si="39"/>
        <v>2024</v>
      </c>
      <c r="Q628" s="47" t="str">
        <f>_xlfn.CONCAT(SALES[[#This Row],[Sales_ID]]," [",SALES[[#This Row],[Quantity]],"]")</f>
        <v>SALE-626 [3]</v>
      </c>
    </row>
    <row r="629" spans="1:17" x14ac:dyDescent="0.3">
      <c r="A629" t="s">
        <v>2443</v>
      </c>
      <c r="B629" s="2">
        <v>45547</v>
      </c>
      <c r="C629" t="s">
        <v>1561</v>
      </c>
      <c r="D629" t="s">
        <v>1567</v>
      </c>
      <c r="E629" t="s">
        <v>1388</v>
      </c>
      <c r="F629">
        <v>4</v>
      </c>
      <c r="G629" s="3">
        <v>969.55</v>
      </c>
      <c r="H629" s="4">
        <v>0.09</v>
      </c>
      <c r="I629" t="s">
        <v>1131</v>
      </c>
      <c r="J629" s="3">
        <v>3529.1619999999998</v>
      </c>
      <c r="K629" s="45">
        <f>SALES[[#This Row],[Quantity]]*SALES[[#This Row],[Unit_Price]]*SALES[[#This Row],[Discount]]</f>
        <v>349.03799999999995</v>
      </c>
      <c r="L629" s="46" t="str">
        <f>IF(SALES[Total_Amount]&gt;=1500,"High","Low")</f>
        <v>High</v>
      </c>
      <c r="M629" s="46" t="str">
        <f t="shared" si="36"/>
        <v>Premium</v>
      </c>
      <c r="N629" s="46" t="str">
        <f t="shared" si="37"/>
        <v>Low Price</v>
      </c>
      <c r="O629" s="46" t="str">
        <f t="shared" si="38"/>
        <v>September</v>
      </c>
      <c r="P629" s="46">
        <f t="shared" si="39"/>
        <v>2024</v>
      </c>
      <c r="Q629" s="47" t="str">
        <f>_xlfn.CONCAT(SALES[[#This Row],[Sales_ID]]," [",SALES[[#This Row],[Quantity]],"]")</f>
        <v>SALE-627 [4]</v>
      </c>
    </row>
    <row r="630" spans="1:17" x14ac:dyDescent="0.3">
      <c r="A630" t="s">
        <v>2444</v>
      </c>
      <c r="B630" s="2">
        <v>45433</v>
      </c>
      <c r="C630" t="s">
        <v>1772</v>
      </c>
      <c r="D630" t="s">
        <v>1343</v>
      </c>
      <c r="E630" t="s">
        <v>1446</v>
      </c>
      <c r="F630">
        <v>3</v>
      </c>
      <c r="G630" s="3">
        <v>322.94</v>
      </c>
      <c r="H630" s="4">
        <v>0.01</v>
      </c>
      <c r="I630" t="s">
        <v>3957</v>
      </c>
      <c r="J630" s="3">
        <v>959.13179999999988</v>
      </c>
      <c r="K630" s="45">
        <f>SALES[[#This Row],[Quantity]]*SALES[[#This Row],[Unit_Price]]*SALES[[#This Row],[Discount]]</f>
        <v>9.6882000000000001</v>
      </c>
      <c r="L630" s="46" t="str">
        <f>IF(SALES[Total_Amount]&gt;=1500,"High","Low")</f>
        <v>Low</v>
      </c>
      <c r="M630" s="46" t="str">
        <f t="shared" si="36"/>
        <v>Normal</v>
      </c>
      <c r="N630" s="46" t="str">
        <f t="shared" si="37"/>
        <v>Low Price</v>
      </c>
      <c r="O630" s="46" t="str">
        <f t="shared" si="38"/>
        <v>May</v>
      </c>
      <c r="P630" s="46">
        <f t="shared" si="39"/>
        <v>2024</v>
      </c>
      <c r="Q630" s="47" t="str">
        <f>_xlfn.CONCAT(SALES[[#This Row],[Sales_ID]]," [",SALES[[#This Row],[Quantity]],"]")</f>
        <v>SALE-628 [3]</v>
      </c>
    </row>
    <row r="631" spans="1:17" x14ac:dyDescent="0.3">
      <c r="A631" t="s">
        <v>2445</v>
      </c>
      <c r="B631" s="2">
        <v>45792</v>
      </c>
      <c r="C631" t="s">
        <v>2294</v>
      </c>
      <c r="D631" t="s">
        <v>1557</v>
      </c>
      <c r="E631" t="s">
        <v>1373</v>
      </c>
      <c r="F631">
        <v>1</v>
      </c>
      <c r="G631" s="3">
        <v>92.83</v>
      </c>
      <c r="H631" s="4">
        <v>0.26</v>
      </c>
      <c r="I631" t="s">
        <v>3958</v>
      </c>
      <c r="J631" s="3">
        <v>68.694199999999995</v>
      </c>
      <c r="K631" s="45">
        <f>SALES[[#This Row],[Quantity]]*SALES[[#This Row],[Unit_Price]]*SALES[[#This Row],[Discount]]</f>
        <v>24.1358</v>
      </c>
      <c r="L631" s="46" t="str">
        <f>IF(SALES[Total_Amount]&gt;=1500,"High","Low")</f>
        <v>Low</v>
      </c>
      <c r="M631" s="46" t="str">
        <f t="shared" si="36"/>
        <v>Normal</v>
      </c>
      <c r="N631" s="46" t="str">
        <f t="shared" si="37"/>
        <v>Low Price</v>
      </c>
      <c r="O631" s="46" t="str">
        <f t="shared" si="38"/>
        <v>May</v>
      </c>
      <c r="P631" s="46">
        <f t="shared" si="39"/>
        <v>2025</v>
      </c>
      <c r="Q631" s="47" t="str">
        <f>_xlfn.CONCAT(SALES[[#This Row],[Sales_ID]]," [",SALES[[#This Row],[Quantity]],"]")</f>
        <v>SALE-629 [1]</v>
      </c>
    </row>
    <row r="632" spans="1:17" x14ac:dyDescent="0.3">
      <c r="A632" t="s">
        <v>2446</v>
      </c>
      <c r="B632" s="2">
        <v>45804</v>
      </c>
      <c r="C632" t="s">
        <v>1493</v>
      </c>
      <c r="D632" t="s">
        <v>1657</v>
      </c>
      <c r="E632" t="s">
        <v>1340</v>
      </c>
      <c r="F632">
        <v>4</v>
      </c>
      <c r="G632" s="3">
        <v>432.29</v>
      </c>
      <c r="H632" s="4">
        <v>0.16</v>
      </c>
      <c r="I632" t="s">
        <v>1131</v>
      </c>
      <c r="J632" s="3">
        <v>1452.4944</v>
      </c>
      <c r="K632" s="45">
        <f>SALES[[#This Row],[Quantity]]*SALES[[#This Row],[Unit_Price]]*SALES[[#This Row],[Discount]]</f>
        <v>276.66560000000004</v>
      </c>
      <c r="L632" s="46" t="str">
        <f>IF(SALES[Total_Amount]&gt;=1500,"High","Low")</f>
        <v>Low</v>
      </c>
      <c r="M632" s="46" t="str">
        <f t="shared" si="36"/>
        <v>High</v>
      </c>
      <c r="N632" s="46" t="str">
        <f t="shared" si="37"/>
        <v>High Price</v>
      </c>
      <c r="O632" s="46" t="str">
        <f t="shared" si="38"/>
        <v>May</v>
      </c>
      <c r="P632" s="46">
        <f t="shared" si="39"/>
        <v>2025</v>
      </c>
      <c r="Q632" s="47" t="str">
        <f>_xlfn.CONCAT(SALES[[#This Row],[Sales_ID]]," [",SALES[[#This Row],[Quantity]],"]")</f>
        <v>SALE-630 [4]</v>
      </c>
    </row>
    <row r="633" spans="1:17" x14ac:dyDescent="0.3">
      <c r="A633" t="s">
        <v>2447</v>
      </c>
      <c r="B633" s="2">
        <v>45311</v>
      </c>
      <c r="C633" t="s">
        <v>1510</v>
      </c>
      <c r="D633" t="s">
        <v>1380</v>
      </c>
      <c r="E633" t="s">
        <v>1408</v>
      </c>
      <c r="F633">
        <v>2</v>
      </c>
      <c r="G633" s="3">
        <v>925.78</v>
      </c>
      <c r="H633" s="4">
        <v>0.14000000000000001</v>
      </c>
      <c r="I633" t="s">
        <v>1131</v>
      </c>
      <c r="J633" s="3">
        <v>1592.3416</v>
      </c>
      <c r="K633" s="45">
        <f>SALES[[#This Row],[Quantity]]*SALES[[#This Row],[Unit_Price]]*SALES[[#This Row],[Discount]]</f>
        <v>259.21840000000003</v>
      </c>
      <c r="L633" s="46" t="str">
        <f>IF(SALES[Total_Amount]&gt;=1500,"High","Low")</f>
        <v>High</v>
      </c>
      <c r="M633" s="46" t="str">
        <f t="shared" si="36"/>
        <v>High</v>
      </c>
      <c r="N633" s="46" t="str">
        <f t="shared" si="37"/>
        <v>Low Price</v>
      </c>
      <c r="O633" s="46" t="str">
        <f t="shared" si="38"/>
        <v>January</v>
      </c>
      <c r="P633" s="46">
        <f t="shared" si="39"/>
        <v>2024</v>
      </c>
      <c r="Q633" s="47" t="str">
        <f>_xlfn.CONCAT(SALES[[#This Row],[Sales_ID]]," [",SALES[[#This Row],[Quantity]],"]")</f>
        <v>SALE-631 [2]</v>
      </c>
    </row>
    <row r="634" spans="1:17" x14ac:dyDescent="0.3">
      <c r="A634" t="s">
        <v>2448</v>
      </c>
      <c r="B634" s="2">
        <v>45605</v>
      </c>
      <c r="C634" t="s">
        <v>2198</v>
      </c>
      <c r="D634" t="s">
        <v>1609</v>
      </c>
      <c r="E634" t="s">
        <v>1489</v>
      </c>
      <c r="F634">
        <v>2</v>
      </c>
      <c r="G634" s="3">
        <v>151.47</v>
      </c>
      <c r="H634" s="4">
        <v>0.21</v>
      </c>
      <c r="I634" t="s">
        <v>3958</v>
      </c>
      <c r="J634" s="3">
        <v>239.32259999999999</v>
      </c>
      <c r="K634" s="45">
        <f>SALES[[#This Row],[Quantity]]*SALES[[#This Row],[Unit_Price]]*SALES[[#This Row],[Discount]]</f>
        <v>63.617399999999996</v>
      </c>
      <c r="L634" s="46" t="str">
        <f>IF(SALES[Total_Amount]&gt;=1500,"High","Low")</f>
        <v>Low</v>
      </c>
      <c r="M634" s="46" t="str">
        <f t="shared" si="36"/>
        <v>Normal</v>
      </c>
      <c r="N634" s="46" t="str">
        <f t="shared" si="37"/>
        <v>Low Price</v>
      </c>
      <c r="O634" s="46" t="str">
        <f t="shared" si="38"/>
        <v>November</v>
      </c>
      <c r="P634" s="46">
        <f t="shared" si="39"/>
        <v>2024</v>
      </c>
      <c r="Q634" s="47" t="str">
        <f>_xlfn.CONCAT(SALES[[#This Row],[Sales_ID]]," [",SALES[[#This Row],[Quantity]],"]")</f>
        <v>SALE-632 [2]</v>
      </c>
    </row>
    <row r="635" spans="1:17" x14ac:dyDescent="0.3">
      <c r="A635" t="s">
        <v>2449</v>
      </c>
      <c r="B635" s="2">
        <v>45338</v>
      </c>
      <c r="C635" t="s">
        <v>1894</v>
      </c>
      <c r="D635" t="s">
        <v>1557</v>
      </c>
      <c r="E635" t="s">
        <v>1419</v>
      </c>
      <c r="F635">
        <v>1</v>
      </c>
      <c r="G635" s="3">
        <v>343.05</v>
      </c>
      <c r="H635" s="4">
        <v>0.28000000000000003</v>
      </c>
      <c r="I635" t="s">
        <v>3958</v>
      </c>
      <c r="J635" s="3">
        <v>246.99600000000001</v>
      </c>
      <c r="K635" s="45">
        <f>SALES[[#This Row],[Quantity]]*SALES[[#This Row],[Unit_Price]]*SALES[[#This Row],[Discount]]</f>
        <v>96.054000000000016</v>
      </c>
      <c r="L635" s="46" t="str">
        <f>IF(SALES[Total_Amount]&gt;=1500,"High","Low")</f>
        <v>Low</v>
      </c>
      <c r="M635" s="46" t="str">
        <f t="shared" si="36"/>
        <v>Normal</v>
      </c>
      <c r="N635" s="46" t="str">
        <f t="shared" si="37"/>
        <v>Low Price</v>
      </c>
      <c r="O635" s="46" t="str">
        <f t="shared" si="38"/>
        <v>February</v>
      </c>
      <c r="P635" s="46">
        <f t="shared" si="39"/>
        <v>2024</v>
      </c>
      <c r="Q635" s="47" t="str">
        <f>_xlfn.CONCAT(SALES[[#This Row],[Sales_ID]]," [",SALES[[#This Row],[Quantity]],"]")</f>
        <v>SALE-633 [1]</v>
      </c>
    </row>
    <row r="636" spans="1:17" x14ac:dyDescent="0.3">
      <c r="A636" t="s">
        <v>2450</v>
      </c>
      <c r="B636" s="2">
        <v>45642</v>
      </c>
      <c r="C636" t="s">
        <v>1766</v>
      </c>
      <c r="D636" t="s">
        <v>1570</v>
      </c>
      <c r="E636" t="s">
        <v>1363</v>
      </c>
      <c r="F636">
        <v>1</v>
      </c>
      <c r="G636" s="3">
        <v>373.06</v>
      </c>
      <c r="H636" s="4">
        <v>0.11</v>
      </c>
      <c r="I636" t="s">
        <v>3958</v>
      </c>
      <c r="J636" s="3">
        <v>332.02339999999998</v>
      </c>
      <c r="K636" s="45">
        <f>SALES[[#This Row],[Quantity]]*SALES[[#This Row],[Unit_Price]]*SALES[[#This Row],[Discount]]</f>
        <v>41.0366</v>
      </c>
      <c r="L636" s="46" t="str">
        <f>IF(SALES[Total_Amount]&gt;=1500,"High","Low")</f>
        <v>Low</v>
      </c>
      <c r="M636" s="46" t="str">
        <f t="shared" si="36"/>
        <v>Normal</v>
      </c>
      <c r="N636" s="46" t="str">
        <f t="shared" si="37"/>
        <v>Low Price</v>
      </c>
      <c r="O636" s="46" t="str">
        <f t="shared" si="38"/>
        <v>December</v>
      </c>
      <c r="P636" s="46">
        <f t="shared" si="39"/>
        <v>2024</v>
      </c>
      <c r="Q636" s="47" t="str">
        <f>_xlfn.CONCAT(SALES[[#This Row],[Sales_ID]]," [",SALES[[#This Row],[Quantity]],"]")</f>
        <v>SALE-634 [1]</v>
      </c>
    </row>
    <row r="637" spans="1:17" x14ac:dyDescent="0.3">
      <c r="A637" t="s">
        <v>2451</v>
      </c>
      <c r="B637" s="2">
        <v>45693</v>
      </c>
      <c r="C637" t="s">
        <v>2452</v>
      </c>
      <c r="D637" t="s">
        <v>2066</v>
      </c>
      <c r="E637" t="s">
        <v>1391</v>
      </c>
      <c r="F637">
        <v>1</v>
      </c>
      <c r="G637" s="3">
        <v>124.98</v>
      </c>
      <c r="H637" s="4">
        <v>7.0000000000000007E-2</v>
      </c>
      <c r="I637" t="s">
        <v>1131</v>
      </c>
      <c r="J637" s="3">
        <v>116.23139999999999</v>
      </c>
      <c r="K637" s="45">
        <f>SALES[[#This Row],[Quantity]]*SALES[[#This Row],[Unit_Price]]*SALES[[#This Row],[Discount]]</f>
        <v>8.7486000000000015</v>
      </c>
      <c r="L637" s="46" t="str">
        <f>IF(SALES[Total_Amount]&gt;=1500,"High","Low")</f>
        <v>Low</v>
      </c>
      <c r="M637" s="46" t="str">
        <f t="shared" si="36"/>
        <v>Normal</v>
      </c>
      <c r="N637" s="46" t="str">
        <f t="shared" si="37"/>
        <v>Low Price</v>
      </c>
      <c r="O637" s="46" t="str">
        <f t="shared" si="38"/>
        <v>February</v>
      </c>
      <c r="P637" s="46">
        <f t="shared" si="39"/>
        <v>2025</v>
      </c>
      <c r="Q637" s="47" t="str">
        <f>_xlfn.CONCAT(SALES[[#This Row],[Sales_ID]]," [",SALES[[#This Row],[Quantity]],"]")</f>
        <v>SALE-635 [1]</v>
      </c>
    </row>
    <row r="638" spans="1:17" x14ac:dyDescent="0.3">
      <c r="A638" t="s">
        <v>2453</v>
      </c>
      <c r="B638" s="2">
        <v>45763</v>
      </c>
      <c r="C638" t="s">
        <v>1783</v>
      </c>
      <c r="D638" t="s">
        <v>1734</v>
      </c>
      <c r="E638" t="s">
        <v>1399</v>
      </c>
      <c r="F638">
        <v>4</v>
      </c>
      <c r="G638" s="3">
        <v>221.49</v>
      </c>
      <c r="H638" s="4">
        <v>0.26</v>
      </c>
      <c r="I638" t="s">
        <v>3958</v>
      </c>
      <c r="J638" s="3">
        <v>655.61040000000003</v>
      </c>
      <c r="K638" s="45">
        <f>SALES[[#This Row],[Quantity]]*SALES[[#This Row],[Unit_Price]]*SALES[[#This Row],[Discount]]</f>
        <v>230.34960000000001</v>
      </c>
      <c r="L638" s="46" t="str">
        <f>IF(SALES[Total_Amount]&gt;=1500,"High","Low")</f>
        <v>Low</v>
      </c>
      <c r="M638" s="46" t="str">
        <f t="shared" si="36"/>
        <v>Normal</v>
      </c>
      <c r="N638" s="46" t="str">
        <f t="shared" si="37"/>
        <v>Low Price</v>
      </c>
      <c r="O638" s="46" t="str">
        <f t="shared" si="38"/>
        <v>April</v>
      </c>
      <c r="P638" s="46">
        <f t="shared" si="39"/>
        <v>2025</v>
      </c>
      <c r="Q638" s="47" t="str">
        <f>_xlfn.CONCAT(SALES[[#This Row],[Sales_ID]]," [",SALES[[#This Row],[Quantity]],"]")</f>
        <v>SALE-636 [4]</v>
      </c>
    </row>
    <row r="639" spans="1:17" x14ac:dyDescent="0.3">
      <c r="A639" t="s">
        <v>2454</v>
      </c>
      <c r="B639" s="2">
        <v>45572</v>
      </c>
      <c r="C639" t="s">
        <v>1809</v>
      </c>
      <c r="D639" t="s">
        <v>1473</v>
      </c>
      <c r="E639" t="s">
        <v>1391</v>
      </c>
      <c r="F639">
        <v>1</v>
      </c>
      <c r="G639" s="3">
        <v>563.32000000000005</v>
      </c>
      <c r="H639" s="4">
        <v>0.01</v>
      </c>
      <c r="I639" t="s">
        <v>3958</v>
      </c>
      <c r="J639" s="3">
        <v>557.68680000000006</v>
      </c>
      <c r="K639" s="45">
        <f>SALES[[#This Row],[Quantity]]*SALES[[#This Row],[Unit_Price]]*SALES[[#This Row],[Discount]]</f>
        <v>5.6332000000000004</v>
      </c>
      <c r="L639" s="46" t="str">
        <f>IF(SALES[Total_Amount]&gt;=1500,"High","Low")</f>
        <v>Low</v>
      </c>
      <c r="M639" s="46" t="str">
        <f t="shared" si="36"/>
        <v>Normal</v>
      </c>
      <c r="N639" s="46" t="str">
        <f t="shared" si="37"/>
        <v>Low Price</v>
      </c>
      <c r="O639" s="46" t="str">
        <f t="shared" si="38"/>
        <v>October</v>
      </c>
      <c r="P639" s="46">
        <f t="shared" si="39"/>
        <v>2024</v>
      </c>
      <c r="Q639" s="47" t="str">
        <f>_xlfn.CONCAT(SALES[[#This Row],[Sales_ID]]," [",SALES[[#This Row],[Quantity]],"]")</f>
        <v>SALE-637 [1]</v>
      </c>
    </row>
    <row r="640" spans="1:17" x14ac:dyDescent="0.3">
      <c r="A640" t="s">
        <v>2455</v>
      </c>
      <c r="B640" s="2">
        <v>45338</v>
      </c>
      <c r="C640" t="s">
        <v>2456</v>
      </c>
      <c r="D640" t="s">
        <v>1717</v>
      </c>
      <c r="E640" t="s">
        <v>1373</v>
      </c>
      <c r="F640">
        <v>1</v>
      </c>
      <c r="G640" s="3">
        <v>362.93</v>
      </c>
      <c r="H640" s="4">
        <v>0.27</v>
      </c>
      <c r="I640" t="s">
        <v>3957</v>
      </c>
      <c r="J640" s="3">
        <v>264.93889999999999</v>
      </c>
      <c r="K640" s="45">
        <f>SALES[[#This Row],[Quantity]]*SALES[[#This Row],[Unit_Price]]*SALES[[#This Row],[Discount]]</f>
        <v>97.991100000000003</v>
      </c>
      <c r="L640" s="46" t="str">
        <f>IF(SALES[Total_Amount]&gt;=1500,"High","Low")</f>
        <v>Low</v>
      </c>
      <c r="M640" s="46" t="str">
        <f t="shared" si="36"/>
        <v>Normal</v>
      </c>
      <c r="N640" s="46" t="str">
        <f t="shared" si="37"/>
        <v>Low Price</v>
      </c>
      <c r="O640" s="46" t="str">
        <f t="shared" si="38"/>
        <v>February</v>
      </c>
      <c r="P640" s="46">
        <f t="shared" si="39"/>
        <v>2024</v>
      </c>
      <c r="Q640" s="47" t="str">
        <f>_xlfn.CONCAT(SALES[[#This Row],[Sales_ID]]," [",SALES[[#This Row],[Quantity]],"]")</f>
        <v>SALE-638 [1]</v>
      </c>
    </row>
    <row r="641" spans="1:17" x14ac:dyDescent="0.3">
      <c r="A641" t="s">
        <v>2457</v>
      </c>
      <c r="B641" s="2">
        <v>45373</v>
      </c>
      <c r="C641" t="s">
        <v>2458</v>
      </c>
      <c r="D641" t="s">
        <v>1717</v>
      </c>
      <c r="E641" t="s">
        <v>1391</v>
      </c>
      <c r="F641">
        <v>4</v>
      </c>
      <c r="G641" s="3">
        <v>369.22</v>
      </c>
      <c r="H641" s="4">
        <v>0.18</v>
      </c>
      <c r="I641" t="s">
        <v>1131</v>
      </c>
      <c r="J641" s="3">
        <v>1211.0416</v>
      </c>
      <c r="K641" s="45">
        <f>SALES[[#This Row],[Quantity]]*SALES[[#This Row],[Unit_Price]]*SALES[[#This Row],[Discount]]</f>
        <v>265.83840000000004</v>
      </c>
      <c r="L641" s="46" t="str">
        <f>IF(SALES[Total_Amount]&gt;=1500,"High","Low")</f>
        <v>Low</v>
      </c>
      <c r="M641" s="46" t="str">
        <f t="shared" si="36"/>
        <v>High</v>
      </c>
      <c r="N641" s="46" t="str">
        <f t="shared" si="37"/>
        <v>High Price</v>
      </c>
      <c r="O641" s="46" t="str">
        <f t="shared" si="38"/>
        <v>March</v>
      </c>
      <c r="P641" s="46">
        <f t="shared" si="39"/>
        <v>2024</v>
      </c>
      <c r="Q641" s="47" t="str">
        <f>_xlfn.CONCAT(SALES[[#This Row],[Sales_ID]]," [",SALES[[#This Row],[Quantity]],"]")</f>
        <v>SALE-639 [4]</v>
      </c>
    </row>
    <row r="642" spans="1:17" x14ac:dyDescent="0.3">
      <c r="A642" t="s">
        <v>2459</v>
      </c>
      <c r="B642" s="2">
        <v>45590</v>
      </c>
      <c r="C642" t="s">
        <v>2460</v>
      </c>
      <c r="D642" t="s">
        <v>2394</v>
      </c>
      <c r="E642" t="s">
        <v>1377</v>
      </c>
      <c r="F642">
        <v>3</v>
      </c>
      <c r="G642" s="3">
        <v>950.83</v>
      </c>
      <c r="H642" s="4">
        <v>0.06</v>
      </c>
      <c r="I642" t="s">
        <v>3958</v>
      </c>
      <c r="J642" s="3">
        <v>2681.3406</v>
      </c>
      <c r="K642" s="45">
        <f>SALES[[#This Row],[Quantity]]*SALES[[#This Row],[Unit_Price]]*SALES[[#This Row],[Discount]]</f>
        <v>171.14940000000001</v>
      </c>
      <c r="L642" s="46" t="str">
        <f>IF(SALES[Total_Amount]&gt;=1500,"High","Low")</f>
        <v>High</v>
      </c>
      <c r="M642" s="46" t="str">
        <f t="shared" ref="M642:M705" si="40">_xlfn.IFS(J642&gt;2000,"Premium",J642&gt;1000,"High",J642&lt;=1000,"Normal")</f>
        <v>Premium</v>
      </c>
      <c r="N642" s="46" t="str">
        <f t="shared" ref="N642:N705" si="41">IF(AND(H642&gt;15%,J642&gt;1000),"High Price","Low Price")</f>
        <v>Low Price</v>
      </c>
      <c r="O642" s="46" t="str">
        <f t="shared" ref="O642:O705" si="42">TEXT(B642,"mmmm")</f>
        <v>October</v>
      </c>
      <c r="P642" s="46">
        <f t="shared" ref="P642:P705" si="43">YEAR(B642)</f>
        <v>2024</v>
      </c>
      <c r="Q642" s="47" t="str">
        <f>_xlfn.CONCAT(SALES[[#This Row],[Sales_ID]]," [",SALES[[#This Row],[Quantity]],"]")</f>
        <v>SALE-640 [3]</v>
      </c>
    </row>
    <row r="643" spans="1:17" x14ac:dyDescent="0.3">
      <c r="A643" t="s">
        <v>2461</v>
      </c>
      <c r="B643" s="2">
        <v>45365</v>
      </c>
      <c r="C643" t="s">
        <v>1583</v>
      </c>
      <c r="D643" t="s">
        <v>1929</v>
      </c>
      <c r="E643" t="s">
        <v>1408</v>
      </c>
      <c r="F643">
        <v>3</v>
      </c>
      <c r="G643" s="3">
        <v>338.79</v>
      </c>
      <c r="H643" s="4">
        <v>0.01</v>
      </c>
      <c r="I643" t="s">
        <v>3957</v>
      </c>
      <c r="J643" s="3">
        <v>1006.2063000000001</v>
      </c>
      <c r="K643" s="45">
        <f>SALES[[#This Row],[Quantity]]*SALES[[#This Row],[Unit_Price]]*SALES[[#This Row],[Discount]]</f>
        <v>10.163700000000002</v>
      </c>
      <c r="L643" s="46" t="str">
        <f>IF(SALES[Total_Amount]&gt;=1500,"High","Low")</f>
        <v>Low</v>
      </c>
      <c r="M643" s="46" t="str">
        <f t="shared" si="40"/>
        <v>High</v>
      </c>
      <c r="N643" s="46" t="str">
        <f t="shared" si="41"/>
        <v>Low Price</v>
      </c>
      <c r="O643" s="46" t="str">
        <f t="shared" si="42"/>
        <v>March</v>
      </c>
      <c r="P643" s="46">
        <f t="shared" si="43"/>
        <v>2024</v>
      </c>
      <c r="Q643" s="47" t="str">
        <f>_xlfn.CONCAT(SALES[[#This Row],[Sales_ID]]," [",SALES[[#This Row],[Quantity]],"]")</f>
        <v>SALE-641 [3]</v>
      </c>
    </row>
    <row r="644" spans="1:17" x14ac:dyDescent="0.3">
      <c r="A644" t="s">
        <v>2462</v>
      </c>
      <c r="B644" s="2">
        <v>45711</v>
      </c>
      <c r="C644" t="s">
        <v>2265</v>
      </c>
      <c r="D644" t="s">
        <v>1631</v>
      </c>
      <c r="E644" t="s">
        <v>1381</v>
      </c>
      <c r="F644">
        <v>3</v>
      </c>
      <c r="G644" s="3">
        <v>853.32</v>
      </c>
      <c r="H644" s="4">
        <v>7.0000000000000007E-2</v>
      </c>
      <c r="I644" t="s">
        <v>1131</v>
      </c>
      <c r="J644" s="3">
        <v>2380.7628</v>
      </c>
      <c r="K644" s="45">
        <f>SALES[[#This Row],[Quantity]]*SALES[[#This Row],[Unit_Price]]*SALES[[#This Row],[Discount]]</f>
        <v>179.19720000000001</v>
      </c>
      <c r="L644" s="46" t="str">
        <f>IF(SALES[Total_Amount]&gt;=1500,"High","Low")</f>
        <v>High</v>
      </c>
      <c r="M644" s="46" t="str">
        <f t="shared" si="40"/>
        <v>Premium</v>
      </c>
      <c r="N644" s="46" t="str">
        <f t="shared" si="41"/>
        <v>Low Price</v>
      </c>
      <c r="O644" s="46" t="str">
        <f t="shared" si="42"/>
        <v>February</v>
      </c>
      <c r="P644" s="46">
        <f t="shared" si="43"/>
        <v>2025</v>
      </c>
      <c r="Q644" s="47" t="str">
        <f>_xlfn.CONCAT(SALES[[#This Row],[Sales_ID]]," [",SALES[[#This Row],[Quantity]],"]")</f>
        <v>SALE-642 [3]</v>
      </c>
    </row>
    <row r="645" spans="1:17" x14ac:dyDescent="0.3">
      <c r="A645" t="s">
        <v>2463</v>
      </c>
      <c r="B645" s="2">
        <v>45586</v>
      </c>
      <c r="C645" t="s">
        <v>2363</v>
      </c>
      <c r="D645" t="s">
        <v>1351</v>
      </c>
      <c r="E645" t="s">
        <v>1426</v>
      </c>
      <c r="F645">
        <v>3</v>
      </c>
      <c r="G645" s="3">
        <v>89.78</v>
      </c>
      <c r="H645" s="4">
        <v>0.2</v>
      </c>
      <c r="I645" t="s">
        <v>1131</v>
      </c>
      <c r="J645" s="3">
        <v>215.47200000000001</v>
      </c>
      <c r="K645" s="45">
        <f>SALES[[#This Row],[Quantity]]*SALES[[#This Row],[Unit_Price]]*SALES[[#This Row],[Discount]]</f>
        <v>53.868000000000009</v>
      </c>
      <c r="L645" s="46" t="str">
        <f>IF(SALES[Total_Amount]&gt;=1500,"High","Low")</f>
        <v>Low</v>
      </c>
      <c r="M645" s="46" t="str">
        <f t="shared" si="40"/>
        <v>Normal</v>
      </c>
      <c r="N645" s="46" t="str">
        <f t="shared" si="41"/>
        <v>Low Price</v>
      </c>
      <c r="O645" s="46" t="str">
        <f t="shared" si="42"/>
        <v>October</v>
      </c>
      <c r="P645" s="46">
        <f t="shared" si="43"/>
        <v>2024</v>
      </c>
      <c r="Q645" s="47" t="str">
        <f>_xlfn.CONCAT(SALES[[#This Row],[Sales_ID]]," [",SALES[[#This Row],[Quantity]],"]")</f>
        <v>SALE-643 [3]</v>
      </c>
    </row>
    <row r="646" spans="1:17" x14ac:dyDescent="0.3">
      <c r="A646" t="s">
        <v>2464</v>
      </c>
      <c r="B646" s="2">
        <v>45334</v>
      </c>
      <c r="C646" t="s">
        <v>1976</v>
      </c>
      <c r="D646" t="s">
        <v>1725</v>
      </c>
      <c r="E646" t="s">
        <v>1381</v>
      </c>
      <c r="F646">
        <v>1</v>
      </c>
      <c r="G646" s="3">
        <v>172.04</v>
      </c>
      <c r="H646" s="4">
        <v>0.04</v>
      </c>
      <c r="I646" t="s">
        <v>3958</v>
      </c>
      <c r="J646" s="3">
        <v>165.1584</v>
      </c>
      <c r="K646" s="45">
        <f>SALES[[#This Row],[Quantity]]*SALES[[#This Row],[Unit_Price]]*SALES[[#This Row],[Discount]]</f>
        <v>6.8815999999999997</v>
      </c>
      <c r="L646" s="46" t="str">
        <f>IF(SALES[Total_Amount]&gt;=1500,"High","Low")</f>
        <v>Low</v>
      </c>
      <c r="M646" s="46" t="str">
        <f t="shared" si="40"/>
        <v>Normal</v>
      </c>
      <c r="N646" s="46" t="str">
        <f t="shared" si="41"/>
        <v>Low Price</v>
      </c>
      <c r="O646" s="46" t="str">
        <f t="shared" si="42"/>
        <v>February</v>
      </c>
      <c r="P646" s="46">
        <f t="shared" si="43"/>
        <v>2024</v>
      </c>
      <c r="Q646" s="47" t="str">
        <f>_xlfn.CONCAT(SALES[[#This Row],[Sales_ID]]," [",SALES[[#This Row],[Quantity]],"]")</f>
        <v>SALE-644 [1]</v>
      </c>
    </row>
    <row r="647" spans="1:17" x14ac:dyDescent="0.3">
      <c r="A647" t="s">
        <v>2465</v>
      </c>
      <c r="B647" s="2">
        <v>45333</v>
      </c>
      <c r="C647" t="s">
        <v>1342</v>
      </c>
      <c r="D647" t="s">
        <v>1605</v>
      </c>
      <c r="E647" t="s">
        <v>1381</v>
      </c>
      <c r="F647">
        <v>1</v>
      </c>
      <c r="G647" s="3">
        <v>389.2</v>
      </c>
      <c r="H647" s="4">
        <v>0.05</v>
      </c>
      <c r="I647" t="s">
        <v>3957</v>
      </c>
      <c r="J647" s="3">
        <v>369.74</v>
      </c>
      <c r="K647" s="45">
        <f>SALES[[#This Row],[Quantity]]*SALES[[#This Row],[Unit_Price]]*SALES[[#This Row],[Discount]]</f>
        <v>19.46</v>
      </c>
      <c r="L647" s="46" t="str">
        <f>IF(SALES[Total_Amount]&gt;=1500,"High","Low")</f>
        <v>Low</v>
      </c>
      <c r="M647" s="46" t="str">
        <f t="shared" si="40"/>
        <v>Normal</v>
      </c>
      <c r="N647" s="46" t="str">
        <f t="shared" si="41"/>
        <v>Low Price</v>
      </c>
      <c r="O647" s="46" t="str">
        <f t="shared" si="42"/>
        <v>February</v>
      </c>
      <c r="P647" s="46">
        <f t="shared" si="43"/>
        <v>2024</v>
      </c>
      <c r="Q647" s="47" t="str">
        <f>_xlfn.CONCAT(SALES[[#This Row],[Sales_ID]]," [",SALES[[#This Row],[Quantity]],"]")</f>
        <v>SALE-645 [1]</v>
      </c>
    </row>
    <row r="648" spans="1:17" x14ac:dyDescent="0.3">
      <c r="A648" t="s">
        <v>2466</v>
      </c>
      <c r="B648" s="2">
        <v>45778</v>
      </c>
      <c r="C648" t="s">
        <v>2370</v>
      </c>
      <c r="D648" t="s">
        <v>1435</v>
      </c>
      <c r="E648" t="s">
        <v>1408</v>
      </c>
      <c r="F648">
        <v>3</v>
      </c>
      <c r="G648" s="3">
        <v>865.96</v>
      </c>
      <c r="H648" s="4">
        <v>0.12</v>
      </c>
      <c r="I648" t="s">
        <v>3958</v>
      </c>
      <c r="J648" s="3">
        <v>2286.1343999999999</v>
      </c>
      <c r="K648" s="45">
        <f>SALES[[#This Row],[Quantity]]*SALES[[#This Row],[Unit_Price]]*SALES[[#This Row],[Discount]]</f>
        <v>311.74560000000002</v>
      </c>
      <c r="L648" s="46" t="str">
        <f>IF(SALES[Total_Amount]&gt;=1500,"High","Low")</f>
        <v>High</v>
      </c>
      <c r="M648" s="46" t="str">
        <f t="shared" si="40"/>
        <v>Premium</v>
      </c>
      <c r="N648" s="46" t="str">
        <f t="shared" si="41"/>
        <v>Low Price</v>
      </c>
      <c r="O648" s="46" t="str">
        <f t="shared" si="42"/>
        <v>May</v>
      </c>
      <c r="P648" s="46">
        <f t="shared" si="43"/>
        <v>2025</v>
      </c>
      <c r="Q648" s="47" t="str">
        <f>_xlfn.CONCAT(SALES[[#This Row],[Sales_ID]]," [",SALES[[#This Row],[Quantity]],"]")</f>
        <v>SALE-646 [3]</v>
      </c>
    </row>
    <row r="649" spans="1:17" x14ac:dyDescent="0.3">
      <c r="A649" t="s">
        <v>2467</v>
      </c>
      <c r="B649" s="2">
        <v>45592</v>
      </c>
      <c r="C649" t="s">
        <v>1868</v>
      </c>
      <c r="D649" t="s">
        <v>1521</v>
      </c>
      <c r="E649" t="s">
        <v>1381</v>
      </c>
      <c r="F649">
        <v>3</v>
      </c>
      <c r="G649" s="3">
        <v>79.95</v>
      </c>
      <c r="H649" s="4">
        <v>0.2</v>
      </c>
      <c r="I649" t="s">
        <v>1131</v>
      </c>
      <c r="J649" s="3">
        <v>191.88</v>
      </c>
      <c r="K649" s="45">
        <f>SALES[[#This Row],[Quantity]]*SALES[[#This Row],[Unit_Price]]*SALES[[#This Row],[Discount]]</f>
        <v>47.970000000000006</v>
      </c>
      <c r="L649" s="46" t="str">
        <f>IF(SALES[Total_Amount]&gt;=1500,"High","Low")</f>
        <v>Low</v>
      </c>
      <c r="M649" s="46" t="str">
        <f t="shared" si="40"/>
        <v>Normal</v>
      </c>
      <c r="N649" s="46" t="str">
        <f t="shared" si="41"/>
        <v>Low Price</v>
      </c>
      <c r="O649" s="46" t="str">
        <f t="shared" si="42"/>
        <v>October</v>
      </c>
      <c r="P649" s="46">
        <f t="shared" si="43"/>
        <v>2024</v>
      </c>
      <c r="Q649" s="47" t="str">
        <f>_xlfn.CONCAT(SALES[[#This Row],[Sales_ID]]," [",SALES[[#This Row],[Quantity]],"]")</f>
        <v>SALE-647 [3]</v>
      </c>
    </row>
    <row r="650" spans="1:17" x14ac:dyDescent="0.3">
      <c r="A650" t="s">
        <v>2468</v>
      </c>
      <c r="B650" s="2">
        <v>45259</v>
      </c>
      <c r="C650" t="s">
        <v>1428</v>
      </c>
      <c r="D650" t="s">
        <v>1470</v>
      </c>
      <c r="E650" t="s">
        <v>1359</v>
      </c>
      <c r="F650">
        <v>1</v>
      </c>
      <c r="G650" s="3">
        <v>566.5</v>
      </c>
      <c r="H650" s="4">
        <v>0.25</v>
      </c>
      <c r="I650" t="s">
        <v>1131</v>
      </c>
      <c r="J650" s="3">
        <v>424.875</v>
      </c>
      <c r="K650" s="45">
        <f>SALES[[#This Row],[Quantity]]*SALES[[#This Row],[Unit_Price]]*SALES[[#This Row],[Discount]]</f>
        <v>141.625</v>
      </c>
      <c r="L650" s="46" t="str">
        <f>IF(SALES[Total_Amount]&gt;=1500,"High","Low")</f>
        <v>Low</v>
      </c>
      <c r="M650" s="46" t="str">
        <f t="shared" si="40"/>
        <v>Normal</v>
      </c>
      <c r="N650" s="46" t="str">
        <f t="shared" si="41"/>
        <v>Low Price</v>
      </c>
      <c r="O650" s="46" t="str">
        <f t="shared" si="42"/>
        <v>November</v>
      </c>
      <c r="P650" s="46">
        <f t="shared" si="43"/>
        <v>2023</v>
      </c>
      <c r="Q650" s="47" t="str">
        <f>_xlfn.CONCAT(SALES[[#This Row],[Sales_ID]]," [",SALES[[#This Row],[Quantity]],"]")</f>
        <v>SALE-648 [1]</v>
      </c>
    </row>
    <row r="651" spans="1:17" x14ac:dyDescent="0.3">
      <c r="A651" t="s">
        <v>2469</v>
      </c>
      <c r="B651" s="2">
        <v>45801</v>
      </c>
      <c r="C651" t="s">
        <v>2470</v>
      </c>
      <c r="D651" t="s">
        <v>1494</v>
      </c>
      <c r="E651" t="s">
        <v>1373</v>
      </c>
      <c r="F651">
        <v>2</v>
      </c>
      <c r="G651" s="3">
        <v>347.95</v>
      </c>
      <c r="H651" s="4">
        <v>0.13</v>
      </c>
      <c r="I651" t="s">
        <v>1131</v>
      </c>
      <c r="J651" s="3">
        <v>605.43299999999999</v>
      </c>
      <c r="K651" s="45">
        <f>SALES[[#This Row],[Quantity]]*SALES[[#This Row],[Unit_Price]]*SALES[[#This Row],[Discount]]</f>
        <v>90.466999999999999</v>
      </c>
      <c r="L651" s="46" t="str">
        <f>IF(SALES[Total_Amount]&gt;=1500,"High","Low")</f>
        <v>Low</v>
      </c>
      <c r="M651" s="46" t="str">
        <f t="shared" si="40"/>
        <v>Normal</v>
      </c>
      <c r="N651" s="46" t="str">
        <f t="shared" si="41"/>
        <v>Low Price</v>
      </c>
      <c r="O651" s="46" t="str">
        <f t="shared" si="42"/>
        <v>May</v>
      </c>
      <c r="P651" s="46">
        <f t="shared" si="43"/>
        <v>2025</v>
      </c>
      <c r="Q651" s="47" t="str">
        <f>_xlfn.CONCAT(SALES[[#This Row],[Sales_ID]]," [",SALES[[#This Row],[Quantity]],"]")</f>
        <v>SALE-649 [2]</v>
      </c>
    </row>
    <row r="652" spans="1:17" x14ac:dyDescent="0.3">
      <c r="A652" t="s">
        <v>2471</v>
      </c>
      <c r="B652" s="2">
        <v>45347</v>
      </c>
      <c r="C652" t="s">
        <v>1915</v>
      </c>
      <c r="D652" t="s">
        <v>1863</v>
      </c>
      <c r="E652" t="s">
        <v>1340</v>
      </c>
      <c r="F652">
        <v>2</v>
      </c>
      <c r="G652" s="3">
        <v>250.83</v>
      </c>
      <c r="H652" s="4">
        <v>0.15</v>
      </c>
      <c r="I652" t="s">
        <v>3958</v>
      </c>
      <c r="J652" s="3">
        <v>426.411</v>
      </c>
      <c r="K652" s="45">
        <f>SALES[[#This Row],[Quantity]]*SALES[[#This Row],[Unit_Price]]*SALES[[#This Row],[Discount]]</f>
        <v>75.248999999999995</v>
      </c>
      <c r="L652" s="46" t="str">
        <f>IF(SALES[Total_Amount]&gt;=1500,"High","Low")</f>
        <v>Low</v>
      </c>
      <c r="M652" s="46" t="str">
        <f t="shared" si="40"/>
        <v>Normal</v>
      </c>
      <c r="N652" s="46" t="str">
        <f t="shared" si="41"/>
        <v>Low Price</v>
      </c>
      <c r="O652" s="46" t="str">
        <f t="shared" si="42"/>
        <v>February</v>
      </c>
      <c r="P652" s="46">
        <f t="shared" si="43"/>
        <v>2024</v>
      </c>
      <c r="Q652" s="47" t="str">
        <f>_xlfn.CONCAT(SALES[[#This Row],[Sales_ID]]," [",SALES[[#This Row],[Quantity]],"]")</f>
        <v>SALE-650 [2]</v>
      </c>
    </row>
    <row r="653" spans="1:17" x14ac:dyDescent="0.3">
      <c r="A653" t="s">
        <v>2472</v>
      </c>
      <c r="B653" s="2">
        <v>45721</v>
      </c>
      <c r="C653" t="s">
        <v>2363</v>
      </c>
      <c r="D653" t="s">
        <v>1564</v>
      </c>
      <c r="E653" t="s">
        <v>1381</v>
      </c>
      <c r="F653">
        <v>1</v>
      </c>
      <c r="G653" s="3">
        <v>888.05</v>
      </c>
      <c r="H653" s="4">
        <v>0.2</v>
      </c>
      <c r="I653" t="s">
        <v>3958</v>
      </c>
      <c r="J653" s="3">
        <v>710.44</v>
      </c>
      <c r="K653" s="45">
        <f>SALES[[#This Row],[Quantity]]*SALES[[#This Row],[Unit_Price]]*SALES[[#This Row],[Discount]]</f>
        <v>177.61</v>
      </c>
      <c r="L653" s="46" t="str">
        <f>IF(SALES[Total_Amount]&gt;=1500,"High","Low")</f>
        <v>Low</v>
      </c>
      <c r="M653" s="46" t="str">
        <f t="shared" si="40"/>
        <v>Normal</v>
      </c>
      <c r="N653" s="46" t="str">
        <f t="shared" si="41"/>
        <v>Low Price</v>
      </c>
      <c r="O653" s="46" t="str">
        <f t="shared" si="42"/>
        <v>March</v>
      </c>
      <c r="P653" s="46">
        <f t="shared" si="43"/>
        <v>2025</v>
      </c>
      <c r="Q653" s="47" t="str">
        <f>_xlfn.CONCAT(SALES[[#This Row],[Sales_ID]]," [",SALES[[#This Row],[Quantity]],"]")</f>
        <v>SALE-651 [1]</v>
      </c>
    </row>
    <row r="654" spans="1:17" x14ac:dyDescent="0.3">
      <c r="A654" t="s">
        <v>2473</v>
      </c>
      <c r="B654" s="2">
        <v>45531</v>
      </c>
      <c r="C654" t="s">
        <v>2149</v>
      </c>
      <c r="D654" t="s">
        <v>1380</v>
      </c>
      <c r="E654" t="s">
        <v>1415</v>
      </c>
      <c r="F654">
        <v>2</v>
      </c>
      <c r="G654" s="3">
        <v>673.02</v>
      </c>
      <c r="H654" s="4">
        <v>0.11</v>
      </c>
      <c r="I654" t="s">
        <v>3958</v>
      </c>
      <c r="J654" s="3">
        <v>1197.9756</v>
      </c>
      <c r="K654" s="45">
        <f>SALES[[#This Row],[Quantity]]*SALES[[#This Row],[Unit_Price]]*SALES[[#This Row],[Discount]]</f>
        <v>148.06440000000001</v>
      </c>
      <c r="L654" s="46" t="str">
        <f>IF(SALES[Total_Amount]&gt;=1500,"High","Low")</f>
        <v>Low</v>
      </c>
      <c r="M654" s="46" t="str">
        <f t="shared" si="40"/>
        <v>High</v>
      </c>
      <c r="N654" s="46" t="str">
        <f t="shared" si="41"/>
        <v>Low Price</v>
      </c>
      <c r="O654" s="46" t="str">
        <f t="shared" si="42"/>
        <v>August</v>
      </c>
      <c r="P654" s="46">
        <f t="shared" si="43"/>
        <v>2024</v>
      </c>
      <c r="Q654" s="47" t="str">
        <f>_xlfn.CONCAT(SALES[[#This Row],[Sales_ID]]," [",SALES[[#This Row],[Quantity]],"]")</f>
        <v>SALE-652 [2]</v>
      </c>
    </row>
    <row r="655" spans="1:17" x14ac:dyDescent="0.3">
      <c r="A655" t="s">
        <v>2474</v>
      </c>
      <c r="B655" s="2">
        <v>45332</v>
      </c>
      <c r="C655" t="s">
        <v>2475</v>
      </c>
      <c r="D655" t="s">
        <v>1923</v>
      </c>
      <c r="E655" t="s">
        <v>1340</v>
      </c>
      <c r="F655">
        <v>2</v>
      </c>
      <c r="G655" s="3">
        <v>492.62</v>
      </c>
      <c r="H655" s="4">
        <v>0.26</v>
      </c>
      <c r="I655" t="s">
        <v>1131</v>
      </c>
      <c r="J655" s="3">
        <v>729.07759999999996</v>
      </c>
      <c r="K655" s="45">
        <f>SALES[[#This Row],[Quantity]]*SALES[[#This Row],[Unit_Price]]*SALES[[#This Row],[Discount]]</f>
        <v>256.16239999999999</v>
      </c>
      <c r="L655" s="46" t="str">
        <f>IF(SALES[Total_Amount]&gt;=1500,"High","Low")</f>
        <v>Low</v>
      </c>
      <c r="M655" s="46" t="str">
        <f t="shared" si="40"/>
        <v>Normal</v>
      </c>
      <c r="N655" s="46" t="str">
        <f t="shared" si="41"/>
        <v>Low Price</v>
      </c>
      <c r="O655" s="46" t="str">
        <f t="shared" si="42"/>
        <v>February</v>
      </c>
      <c r="P655" s="46">
        <f t="shared" si="43"/>
        <v>2024</v>
      </c>
      <c r="Q655" s="47" t="str">
        <f>_xlfn.CONCAT(SALES[[#This Row],[Sales_ID]]," [",SALES[[#This Row],[Quantity]],"]")</f>
        <v>SALE-653 [2]</v>
      </c>
    </row>
    <row r="656" spans="1:17" x14ac:dyDescent="0.3">
      <c r="A656" t="s">
        <v>2476</v>
      </c>
      <c r="B656" s="2">
        <v>45344</v>
      </c>
      <c r="C656" t="s">
        <v>2477</v>
      </c>
      <c r="D656" t="s">
        <v>1638</v>
      </c>
      <c r="E656" t="s">
        <v>1340</v>
      </c>
      <c r="F656">
        <v>4</v>
      </c>
      <c r="G656" s="3">
        <v>986.93</v>
      </c>
      <c r="H656" s="4">
        <v>0.01</v>
      </c>
      <c r="I656" t="s">
        <v>3957</v>
      </c>
      <c r="J656" s="3">
        <v>3908.2428</v>
      </c>
      <c r="K656" s="45">
        <f>SALES[[#This Row],[Quantity]]*SALES[[#This Row],[Unit_Price]]*SALES[[#This Row],[Discount]]</f>
        <v>39.477199999999996</v>
      </c>
      <c r="L656" s="46" t="str">
        <f>IF(SALES[Total_Amount]&gt;=1500,"High","Low")</f>
        <v>High</v>
      </c>
      <c r="M656" s="46" t="str">
        <f t="shared" si="40"/>
        <v>Premium</v>
      </c>
      <c r="N656" s="46" t="str">
        <f t="shared" si="41"/>
        <v>Low Price</v>
      </c>
      <c r="O656" s="46" t="str">
        <f t="shared" si="42"/>
        <v>February</v>
      </c>
      <c r="P656" s="46">
        <f t="shared" si="43"/>
        <v>2024</v>
      </c>
      <c r="Q656" s="47" t="str">
        <f>_xlfn.CONCAT(SALES[[#This Row],[Sales_ID]]," [",SALES[[#This Row],[Quantity]],"]")</f>
        <v>SALE-654 [4]</v>
      </c>
    </row>
    <row r="657" spans="1:17" x14ac:dyDescent="0.3">
      <c r="A657" t="s">
        <v>2478</v>
      </c>
      <c r="B657" s="2">
        <v>45388</v>
      </c>
      <c r="C657" t="s">
        <v>1993</v>
      </c>
      <c r="D657" t="s">
        <v>1624</v>
      </c>
      <c r="E657" t="s">
        <v>1446</v>
      </c>
      <c r="F657">
        <v>4</v>
      </c>
      <c r="G657" s="3">
        <v>411.68</v>
      </c>
      <c r="H657" s="4">
        <v>0.06</v>
      </c>
      <c r="I657" t="s">
        <v>3958</v>
      </c>
      <c r="J657" s="3">
        <v>1547.9168</v>
      </c>
      <c r="K657" s="45">
        <f>SALES[[#This Row],[Quantity]]*SALES[[#This Row],[Unit_Price]]*SALES[[#This Row],[Discount]]</f>
        <v>98.803200000000004</v>
      </c>
      <c r="L657" s="46" t="str">
        <f>IF(SALES[Total_Amount]&gt;=1500,"High","Low")</f>
        <v>High</v>
      </c>
      <c r="M657" s="46" t="str">
        <f t="shared" si="40"/>
        <v>High</v>
      </c>
      <c r="N657" s="46" t="str">
        <f t="shared" si="41"/>
        <v>Low Price</v>
      </c>
      <c r="O657" s="46" t="str">
        <f t="shared" si="42"/>
        <v>April</v>
      </c>
      <c r="P657" s="46">
        <f t="shared" si="43"/>
        <v>2024</v>
      </c>
      <c r="Q657" s="47" t="str">
        <f>_xlfn.CONCAT(SALES[[#This Row],[Sales_ID]]," [",SALES[[#This Row],[Quantity]],"]")</f>
        <v>SALE-655 [4]</v>
      </c>
    </row>
    <row r="658" spans="1:17" x14ac:dyDescent="0.3">
      <c r="A658" t="s">
        <v>2479</v>
      </c>
      <c r="B658" s="2">
        <v>45397</v>
      </c>
      <c r="C658" t="s">
        <v>1928</v>
      </c>
      <c r="D658" t="s">
        <v>1394</v>
      </c>
      <c r="E658" t="s">
        <v>1344</v>
      </c>
      <c r="F658">
        <v>2</v>
      </c>
      <c r="G658" s="3">
        <v>637.55999999999995</v>
      </c>
      <c r="H658" s="4">
        <v>0.05</v>
      </c>
      <c r="I658" t="s">
        <v>1131</v>
      </c>
      <c r="J658" s="3">
        <v>1211.364</v>
      </c>
      <c r="K658" s="45">
        <f>SALES[[#This Row],[Quantity]]*SALES[[#This Row],[Unit_Price]]*SALES[[#This Row],[Discount]]</f>
        <v>63.756</v>
      </c>
      <c r="L658" s="46" t="str">
        <f>IF(SALES[Total_Amount]&gt;=1500,"High","Low")</f>
        <v>Low</v>
      </c>
      <c r="M658" s="46" t="str">
        <f t="shared" si="40"/>
        <v>High</v>
      </c>
      <c r="N658" s="46" t="str">
        <f t="shared" si="41"/>
        <v>Low Price</v>
      </c>
      <c r="O658" s="46" t="str">
        <f t="shared" si="42"/>
        <v>April</v>
      </c>
      <c r="P658" s="46">
        <f t="shared" si="43"/>
        <v>2024</v>
      </c>
      <c r="Q658" s="47" t="str">
        <f>_xlfn.CONCAT(SALES[[#This Row],[Sales_ID]]," [",SALES[[#This Row],[Quantity]],"]")</f>
        <v>SALE-656 [2]</v>
      </c>
    </row>
    <row r="659" spans="1:17" x14ac:dyDescent="0.3">
      <c r="A659" t="s">
        <v>2480</v>
      </c>
      <c r="B659" s="2">
        <v>45633</v>
      </c>
      <c r="C659" t="s">
        <v>2050</v>
      </c>
      <c r="D659" t="s">
        <v>1438</v>
      </c>
      <c r="E659" t="s">
        <v>1340</v>
      </c>
      <c r="F659">
        <v>3</v>
      </c>
      <c r="G659" s="3">
        <v>706.87</v>
      </c>
      <c r="H659" s="4">
        <v>0.27</v>
      </c>
      <c r="I659" t="s">
        <v>3957</v>
      </c>
      <c r="J659" s="3">
        <v>1548.0453</v>
      </c>
      <c r="K659" s="45">
        <f>SALES[[#This Row],[Quantity]]*SALES[[#This Row],[Unit_Price]]*SALES[[#This Row],[Discount]]</f>
        <v>572.56470000000002</v>
      </c>
      <c r="L659" s="46" t="str">
        <f>IF(SALES[Total_Amount]&gt;=1500,"High","Low")</f>
        <v>High</v>
      </c>
      <c r="M659" s="46" t="str">
        <f t="shared" si="40"/>
        <v>High</v>
      </c>
      <c r="N659" s="46" t="str">
        <f t="shared" si="41"/>
        <v>High Price</v>
      </c>
      <c r="O659" s="46" t="str">
        <f t="shared" si="42"/>
        <v>December</v>
      </c>
      <c r="P659" s="46">
        <f t="shared" si="43"/>
        <v>2024</v>
      </c>
      <c r="Q659" s="47" t="str">
        <f>_xlfn.CONCAT(SALES[[#This Row],[Sales_ID]]," [",SALES[[#This Row],[Quantity]],"]")</f>
        <v>SALE-657 [3]</v>
      </c>
    </row>
    <row r="660" spans="1:17" x14ac:dyDescent="0.3">
      <c r="A660" t="s">
        <v>2481</v>
      </c>
      <c r="B660" s="2">
        <v>45629</v>
      </c>
      <c r="C660" t="s">
        <v>2482</v>
      </c>
      <c r="D660" t="s">
        <v>1358</v>
      </c>
      <c r="E660" t="s">
        <v>1426</v>
      </c>
      <c r="F660">
        <v>2</v>
      </c>
      <c r="G660" s="3">
        <v>884.48</v>
      </c>
      <c r="H660" s="4">
        <v>0</v>
      </c>
      <c r="I660" t="s">
        <v>1131</v>
      </c>
      <c r="J660" s="3">
        <v>1768.96</v>
      </c>
      <c r="K660" s="45">
        <f>SALES[[#This Row],[Quantity]]*SALES[[#This Row],[Unit_Price]]*SALES[[#This Row],[Discount]]</f>
        <v>0</v>
      </c>
      <c r="L660" s="46" t="str">
        <f>IF(SALES[Total_Amount]&gt;=1500,"High","Low")</f>
        <v>High</v>
      </c>
      <c r="M660" s="46" t="str">
        <f t="shared" si="40"/>
        <v>High</v>
      </c>
      <c r="N660" s="46" t="str">
        <f t="shared" si="41"/>
        <v>Low Price</v>
      </c>
      <c r="O660" s="46" t="str">
        <f t="shared" si="42"/>
        <v>December</v>
      </c>
      <c r="P660" s="46">
        <f t="shared" si="43"/>
        <v>2024</v>
      </c>
      <c r="Q660" s="47" t="str">
        <f>_xlfn.CONCAT(SALES[[#This Row],[Sales_ID]]," [",SALES[[#This Row],[Quantity]],"]")</f>
        <v>SALE-658 [2]</v>
      </c>
    </row>
    <row r="661" spans="1:17" x14ac:dyDescent="0.3">
      <c r="A661" t="s">
        <v>2483</v>
      </c>
      <c r="B661" s="2">
        <v>45291</v>
      </c>
      <c r="C661" t="s">
        <v>1997</v>
      </c>
      <c r="D661" t="s">
        <v>1760</v>
      </c>
      <c r="E661" t="s">
        <v>1363</v>
      </c>
      <c r="F661">
        <v>3</v>
      </c>
      <c r="G661" s="3">
        <v>718.23</v>
      </c>
      <c r="H661" s="4">
        <v>0.19</v>
      </c>
      <c r="I661" t="s">
        <v>3958</v>
      </c>
      <c r="J661" s="3">
        <v>1745.2989</v>
      </c>
      <c r="K661" s="45">
        <f>SALES[[#This Row],[Quantity]]*SALES[[#This Row],[Unit_Price]]*SALES[[#This Row],[Discount]]</f>
        <v>409.39109999999999</v>
      </c>
      <c r="L661" s="46" t="str">
        <f>IF(SALES[Total_Amount]&gt;=1500,"High","Low")</f>
        <v>High</v>
      </c>
      <c r="M661" s="46" t="str">
        <f t="shared" si="40"/>
        <v>High</v>
      </c>
      <c r="N661" s="46" t="str">
        <f t="shared" si="41"/>
        <v>High Price</v>
      </c>
      <c r="O661" s="46" t="str">
        <f t="shared" si="42"/>
        <v>December</v>
      </c>
      <c r="P661" s="46">
        <f t="shared" si="43"/>
        <v>2023</v>
      </c>
      <c r="Q661" s="47" t="str">
        <f>_xlfn.CONCAT(SALES[[#This Row],[Sales_ID]]," [",SALES[[#This Row],[Quantity]],"]")</f>
        <v>SALE-659 [3]</v>
      </c>
    </row>
    <row r="662" spans="1:17" x14ac:dyDescent="0.3">
      <c r="A662" t="s">
        <v>2484</v>
      </c>
      <c r="B662" s="2">
        <v>45914</v>
      </c>
      <c r="C662" t="s">
        <v>2485</v>
      </c>
      <c r="D662" t="s">
        <v>1631</v>
      </c>
      <c r="E662" t="s">
        <v>1415</v>
      </c>
      <c r="F662">
        <v>3</v>
      </c>
      <c r="G662" s="3">
        <v>107.44</v>
      </c>
      <c r="H662" s="4">
        <v>0.27</v>
      </c>
      <c r="I662" t="s">
        <v>3958</v>
      </c>
      <c r="J662" s="3">
        <v>235.2936</v>
      </c>
      <c r="K662" s="45">
        <f>SALES[[#This Row],[Quantity]]*SALES[[#This Row],[Unit_Price]]*SALES[[#This Row],[Discount]]</f>
        <v>87.02640000000001</v>
      </c>
      <c r="L662" s="46" t="str">
        <f>IF(SALES[Total_Amount]&gt;=1500,"High","Low")</f>
        <v>Low</v>
      </c>
      <c r="M662" s="46" t="str">
        <f t="shared" si="40"/>
        <v>Normal</v>
      </c>
      <c r="N662" s="46" t="str">
        <f t="shared" si="41"/>
        <v>Low Price</v>
      </c>
      <c r="O662" s="46" t="str">
        <f t="shared" si="42"/>
        <v>September</v>
      </c>
      <c r="P662" s="46">
        <f t="shared" si="43"/>
        <v>2025</v>
      </c>
      <c r="Q662" s="47" t="str">
        <f>_xlfn.CONCAT(SALES[[#This Row],[Sales_ID]]," [",SALES[[#This Row],[Quantity]],"]")</f>
        <v>SALE-660 [3]</v>
      </c>
    </row>
    <row r="663" spans="1:17" x14ac:dyDescent="0.3">
      <c r="A663" t="s">
        <v>2486</v>
      </c>
      <c r="B663" s="2">
        <v>45673</v>
      </c>
      <c r="C663" t="s">
        <v>1346</v>
      </c>
      <c r="D663" t="s">
        <v>1572</v>
      </c>
      <c r="E663" t="s">
        <v>1340</v>
      </c>
      <c r="F663">
        <v>4</v>
      </c>
      <c r="G663" s="3">
        <v>608.97</v>
      </c>
      <c r="H663" s="4">
        <v>0.14000000000000001</v>
      </c>
      <c r="I663" t="s">
        <v>1131</v>
      </c>
      <c r="J663" s="3">
        <v>2094.8568</v>
      </c>
      <c r="K663" s="45">
        <f>SALES[[#This Row],[Quantity]]*SALES[[#This Row],[Unit_Price]]*SALES[[#This Row],[Discount]]</f>
        <v>341.02320000000003</v>
      </c>
      <c r="L663" s="46" t="str">
        <f>IF(SALES[Total_Amount]&gt;=1500,"High","Low")</f>
        <v>High</v>
      </c>
      <c r="M663" s="46" t="str">
        <f t="shared" si="40"/>
        <v>Premium</v>
      </c>
      <c r="N663" s="46" t="str">
        <f t="shared" si="41"/>
        <v>Low Price</v>
      </c>
      <c r="O663" s="46" t="str">
        <f t="shared" si="42"/>
        <v>January</v>
      </c>
      <c r="P663" s="46">
        <f t="shared" si="43"/>
        <v>2025</v>
      </c>
      <c r="Q663" s="47" t="str">
        <f>_xlfn.CONCAT(SALES[[#This Row],[Sales_ID]]," [",SALES[[#This Row],[Quantity]],"]")</f>
        <v>SALE-661 [4]</v>
      </c>
    </row>
    <row r="664" spans="1:17" x14ac:dyDescent="0.3">
      <c r="A664" t="s">
        <v>2487</v>
      </c>
      <c r="B664" s="2">
        <v>45689</v>
      </c>
      <c r="C664" t="s">
        <v>2488</v>
      </c>
      <c r="D664" t="s">
        <v>1848</v>
      </c>
      <c r="E664" t="s">
        <v>1426</v>
      </c>
      <c r="F664">
        <v>3</v>
      </c>
      <c r="G664" s="3">
        <v>260.45999999999998</v>
      </c>
      <c r="H664" s="4">
        <v>0.09</v>
      </c>
      <c r="I664" t="s">
        <v>3957</v>
      </c>
      <c r="J664" s="3">
        <v>711.05579999999986</v>
      </c>
      <c r="K664" s="45">
        <f>SALES[[#This Row],[Quantity]]*SALES[[#This Row],[Unit_Price]]*SALES[[#This Row],[Discount]]</f>
        <v>70.32419999999999</v>
      </c>
      <c r="L664" s="46" t="str">
        <f>IF(SALES[Total_Amount]&gt;=1500,"High","Low")</f>
        <v>Low</v>
      </c>
      <c r="M664" s="46" t="str">
        <f t="shared" si="40"/>
        <v>Normal</v>
      </c>
      <c r="N664" s="46" t="str">
        <f t="shared" si="41"/>
        <v>Low Price</v>
      </c>
      <c r="O664" s="46" t="str">
        <f t="shared" si="42"/>
        <v>February</v>
      </c>
      <c r="P664" s="46">
        <f t="shared" si="43"/>
        <v>2025</v>
      </c>
      <c r="Q664" s="47" t="str">
        <f>_xlfn.CONCAT(SALES[[#This Row],[Sales_ID]]," [",SALES[[#This Row],[Quantity]],"]")</f>
        <v>SALE-662 [3]</v>
      </c>
    </row>
    <row r="665" spans="1:17" x14ac:dyDescent="0.3">
      <c r="A665" t="s">
        <v>2489</v>
      </c>
      <c r="B665" s="2">
        <v>45646</v>
      </c>
      <c r="C665" t="s">
        <v>2336</v>
      </c>
      <c r="D665" t="s">
        <v>1624</v>
      </c>
      <c r="E665" t="s">
        <v>1426</v>
      </c>
      <c r="F665">
        <v>1</v>
      </c>
      <c r="G665" s="3">
        <v>747.03</v>
      </c>
      <c r="H665" s="4">
        <v>0.01</v>
      </c>
      <c r="I665" t="s">
        <v>3957</v>
      </c>
      <c r="J665" s="3">
        <v>739.55970000000002</v>
      </c>
      <c r="K665" s="45">
        <f>SALES[[#This Row],[Quantity]]*SALES[[#This Row],[Unit_Price]]*SALES[[#This Row],[Discount]]</f>
        <v>7.4702999999999999</v>
      </c>
      <c r="L665" s="46" t="str">
        <f>IF(SALES[Total_Amount]&gt;=1500,"High","Low")</f>
        <v>Low</v>
      </c>
      <c r="M665" s="46" t="str">
        <f t="shared" si="40"/>
        <v>Normal</v>
      </c>
      <c r="N665" s="46" t="str">
        <f t="shared" si="41"/>
        <v>Low Price</v>
      </c>
      <c r="O665" s="46" t="str">
        <f t="shared" si="42"/>
        <v>December</v>
      </c>
      <c r="P665" s="46">
        <f t="shared" si="43"/>
        <v>2024</v>
      </c>
      <c r="Q665" s="47" t="str">
        <f>_xlfn.CONCAT(SALES[[#This Row],[Sales_ID]]," [",SALES[[#This Row],[Quantity]],"]")</f>
        <v>SALE-663 [1]</v>
      </c>
    </row>
    <row r="666" spans="1:17" x14ac:dyDescent="0.3">
      <c r="A666" t="s">
        <v>2490</v>
      </c>
      <c r="B666" s="2">
        <v>45475</v>
      </c>
      <c r="C666" t="s">
        <v>1514</v>
      </c>
      <c r="D666" t="s">
        <v>1457</v>
      </c>
      <c r="E666" t="s">
        <v>1348</v>
      </c>
      <c r="F666">
        <v>4</v>
      </c>
      <c r="G666" s="3">
        <v>700.88</v>
      </c>
      <c r="H666" s="4">
        <v>0.23</v>
      </c>
      <c r="I666" t="s">
        <v>3958</v>
      </c>
      <c r="J666" s="3">
        <v>2158.7103999999999</v>
      </c>
      <c r="K666" s="45">
        <f>SALES[[#This Row],[Quantity]]*SALES[[#This Row],[Unit_Price]]*SALES[[#This Row],[Discount]]</f>
        <v>644.80960000000005</v>
      </c>
      <c r="L666" s="46" t="str">
        <f>IF(SALES[Total_Amount]&gt;=1500,"High","Low")</f>
        <v>High</v>
      </c>
      <c r="M666" s="46" t="str">
        <f t="shared" si="40"/>
        <v>Premium</v>
      </c>
      <c r="N666" s="46" t="str">
        <f t="shared" si="41"/>
        <v>High Price</v>
      </c>
      <c r="O666" s="46" t="str">
        <f t="shared" si="42"/>
        <v>July</v>
      </c>
      <c r="P666" s="46">
        <f t="shared" si="43"/>
        <v>2024</v>
      </c>
      <c r="Q666" s="47" t="str">
        <f>_xlfn.CONCAT(SALES[[#This Row],[Sales_ID]]," [",SALES[[#This Row],[Quantity]],"]")</f>
        <v>SALE-664 [4]</v>
      </c>
    </row>
    <row r="667" spans="1:17" x14ac:dyDescent="0.3">
      <c r="A667" t="s">
        <v>2491</v>
      </c>
      <c r="B667" s="2">
        <v>45781</v>
      </c>
      <c r="C667" t="s">
        <v>2492</v>
      </c>
      <c r="D667" t="s">
        <v>2262</v>
      </c>
      <c r="E667" t="s">
        <v>1377</v>
      </c>
      <c r="F667">
        <v>4</v>
      </c>
      <c r="G667" s="5">
        <v>20.09</v>
      </c>
      <c r="H667" s="4">
        <v>0.16</v>
      </c>
      <c r="I667" t="s">
        <v>3958</v>
      </c>
      <c r="J667" s="3">
        <v>67.502399999999994</v>
      </c>
      <c r="K667" s="45">
        <f>SALES[[#This Row],[Quantity]]*SALES[[#This Row],[Unit_Price]]*SALES[[#This Row],[Discount]]</f>
        <v>12.8576</v>
      </c>
      <c r="L667" s="46" t="str">
        <f>IF(SALES[Total_Amount]&gt;=1500,"High","Low")</f>
        <v>Low</v>
      </c>
      <c r="M667" s="46" t="str">
        <f t="shared" si="40"/>
        <v>Normal</v>
      </c>
      <c r="N667" s="46" t="str">
        <f t="shared" si="41"/>
        <v>Low Price</v>
      </c>
      <c r="O667" s="46" t="str">
        <f t="shared" si="42"/>
        <v>May</v>
      </c>
      <c r="P667" s="46">
        <f t="shared" si="43"/>
        <v>2025</v>
      </c>
      <c r="Q667" s="47" t="str">
        <f>_xlfn.CONCAT(SALES[[#This Row],[Sales_ID]]," [",SALES[[#This Row],[Quantity]],"]")</f>
        <v>SALE-665 [4]</v>
      </c>
    </row>
    <row r="668" spans="1:17" x14ac:dyDescent="0.3">
      <c r="A668" t="s">
        <v>2493</v>
      </c>
      <c r="B668" s="2">
        <v>45654</v>
      </c>
      <c r="C668" t="s">
        <v>2350</v>
      </c>
      <c r="D668" t="s">
        <v>1929</v>
      </c>
      <c r="E668" t="s">
        <v>1489</v>
      </c>
      <c r="F668">
        <v>3</v>
      </c>
      <c r="G668" s="3">
        <v>917.64</v>
      </c>
      <c r="H668" s="4">
        <v>0.24</v>
      </c>
      <c r="I668" t="s">
        <v>3958</v>
      </c>
      <c r="J668" s="3">
        <v>2092.2192</v>
      </c>
      <c r="K668" s="45">
        <f>SALES[[#This Row],[Quantity]]*SALES[[#This Row],[Unit_Price]]*SALES[[#This Row],[Discount]]</f>
        <v>660.70079999999996</v>
      </c>
      <c r="L668" s="46" t="str">
        <f>IF(SALES[Total_Amount]&gt;=1500,"High","Low")</f>
        <v>High</v>
      </c>
      <c r="M668" s="46" t="str">
        <f t="shared" si="40"/>
        <v>Premium</v>
      </c>
      <c r="N668" s="46" t="str">
        <f t="shared" si="41"/>
        <v>High Price</v>
      </c>
      <c r="O668" s="46" t="str">
        <f t="shared" si="42"/>
        <v>December</v>
      </c>
      <c r="P668" s="46">
        <f t="shared" si="43"/>
        <v>2024</v>
      </c>
      <c r="Q668" s="47" t="str">
        <f>_xlfn.CONCAT(SALES[[#This Row],[Sales_ID]]," [",SALES[[#This Row],[Quantity]],"]")</f>
        <v>SALE-666 [3]</v>
      </c>
    </row>
    <row r="669" spans="1:17" x14ac:dyDescent="0.3">
      <c r="A669" t="s">
        <v>2494</v>
      </c>
      <c r="B669" s="2">
        <v>45594</v>
      </c>
      <c r="C669" t="s">
        <v>2495</v>
      </c>
      <c r="D669" t="s">
        <v>1494</v>
      </c>
      <c r="E669" t="s">
        <v>1373</v>
      </c>
      <c r="F669">
        <v>1</v>
      </c>
      <c r="G669" s="3">
        <v>242.08</v>
      </c>
      <c r="H669" s="4">
        <v>0.18</v>
      </c>
      <c r="I669" t="s">
        <v>3958</v>
      </c>
      <c r="J669" s="3">
        <v>198.50559999999999</v>
      </c>
      <c r="K669" s="45">
        <f>SALES[[#This Row],[Quantity]]*SALES[[#This Row],[Unit_Price]]*SALES[[#This Row],[Discount]]</f>
        <v>43.574399999999997</v>
      </c>
      <c r="L669" s="46" t="str">
        <f>IF(SALES[Total_Amount]&gt;=1500,"High","Low")</f>
        <v>Low</v>
      </c>
      <c r="M669" s="46" t="str">
        <f t="shared" si="40"/>
        <v>Normal</v>
      </c>
      <c r="N669" s="46" t="str">
        <f t="shared" si="41"/>
        <v>Low Price</v>
      </c>
      <c r="O669" s="46" t="str">
        <f t="shared" si="42"/>
        <v>October</v>
      </c>
      <c r="P669" s="46">
        <f t="shared" si="43"/>
        <v>2024</v>
      </c>
      <c r="Q669" s="47" t="str">
        <f>_xlfn.CONCAT(SALES[[#This Row],[Sales_ID]]," [",SALES[[#This Row],[Quantity]],"]")</f>
        <v>SALE-667 [1]</v>
      </c>
    </row>
    <row r="670" spans="1:17" x14ac:dyDescent="0.3">
      <c r="A670" t="s">
        <v>2496</v>
      </c>
      <c r="B670" s="2">
        <v>45581</v>
      </c>
      <c r="C670" t="s">
        <v>2343</v>
      </c>
      <c r="D670" t="s">
        <v>1780</v>
      </c>
      <c r="E670" t="s">
        <v>1359</v>
      </c>
      <c r="F670">
        <v>1</v>
      </c>
      <c r="G670" s="3">
        <v>536.67999999999995</v>
      </c>
      <c r="H670" s="4">
        <v>0.27</v>
      </c>
      <c r="I670" t="s">
        <v>3957</v>
      </c>
      <c r="J670" s="3">
        <v>391.77640000000002</v>
      </c>
      <c r="K670" s="45">
        <f>SALES[[#This Row],[Quantity]]*SALES[[#This Row],[Unit_Price]]*SALES[[#This Row],[Discount]]</f>
        <v>144.90359999999998</v>
      </c>
      <c r="L670" s="46" t="str">
        <f>IF(SALES[Total_Amount]&gt;=1500,"High","Low")</f>
        <v>Low</v>
      </c>
      <c r="M670" s="46" t="str">
        <f t="shared" si="40"/>
        <v>Normal</v>
      </c>
      <c r="N670" s="46" t="str">
        <f t="shared" si="41"/>
        <v>Low Price</v>
      </c>
      <c r="O670" s="46" t="str">
        <f t="shared" si="42"/>
        <v>October</v>
      </c>
      <c r="P670" s="46">
        <f t="shared" si="43"/>
        <v>2024</v>
      </c>
      <c r="Q670" s="47" t="str">
        <f>_xlfn.CONCAT(SALES[[#This Row],[Sales_ID]]," [",SALES[[#This Row],[Quantity]],"]")</f>
        <v>SALE-668 [1]</v>
      </c>
    </row>
    <row r="671" spans="1:17" x14ac:dyDescent="0.3">
      <c r="A671" t="s">
        <v>2497</v>
      </c>
      <c r="B671" s="2">
        <v>45748</v>
      </c>
      <c r="C671" t="s">
        <v>1404</v>
      </c>
      <c r="D671" t="s">
        <v>1476</v>
      </c>
      <c r="E671" t="s">
        <v>1363</v>
      </c>
      <c r="F671">
        <v>2</v>
      </c>
      <c r="G671" s="3">
        <v>145.18</v>
      </c>
      <c r="H671" s="4">
        <v>0.26</v>
      </c>
      <c r="I671" t="s">
        <v>3958</v>
      </c>
      <c r="J671" s="3">
        <v>214.8664</v>
      </c>
      <c r="K671" s="45">
        <f>SALES[[#This Row],[Quantity]]*SALES[[#This Row],[Unit_Price]]*SALES[[#This Row],[Discount]]</f>
        <v>75.493600000000001</v>
      </c>
      <c r="L671" s="46" t="str">
        <f>IF(SALES[Total_Amount]&gt;=1500,"High","Low")</f>
        <v>Low</v>
      </c>
      <c r="M671" s="46" t="str">
        <f t="shared" si="40"/>
        <v>Normal</v>
      </c>
      <c r="N671" s="46" t="str">
        <f t="shared" si="41"/>
        <v>Low Price</v>
      </c>
      <c r="O671" s="46" t="str">
        <f t="shared" si="42"/>
        <v>April</v>
      </c>
      <c r="P671" s="46">
        <f t="shared" si="43"/>
        <v>2025</v>
      </c>
      <c r="Q671" s="47" t="str">
        <f>_xlfn.CONCAT(SALES[[#This Row],[Sales_ID]]," [",SALES[[#This Row],[Quantity]],"]")</f>
        <v>SALE-669 [2]</v>
      </c>
    </row>
    <row r="672" spans="1:17" x14ac:dyDescent="0.3">
      <c r="A672" t="s">
        <v>2498</v>
      </c>
      <c r="B672" s="2">
        <v>45369</v>
      </c>
      <c r="C672" t="s">
        <v>1556</v>
      </c>
      <c r="D672" t="s">
        <v>1425</v>
      </c>
      <c r="E672" t="s">
        <v>1363</v>
      </c>
      <c r="F672">
        <v>2</v>
      </c>
      <c r="G672" s="3">
        <v>132.77000000000001</v>
      </c>
      <c r="H672" s="4">
        <v>0.13</v>
      </c>
      <c r="I672" t="s">
        <v>1131</v>
      </c>
      <c r="J672" s="3">
        <v>231.0198</v>
      </c>
      <c r="K672" s="45">
        <f>SALES[[#This Row],[Quantity]]*SALES[[#This Row],[Unit_Price]]*SALES[[#This Row],[Discount]]</f>
        <v>34.520200000000003</v>
      </c>
      <c r="L672" s="46" t="str">
        <f>IF(SALES[Total_Amount]&gt;=1500,"High","Low")</f>
        <v>Low</v>
      </c>
      <c r="M672" s="46" t="str">
        <f t="shared" si="40"/>
        <v>Normal</v>
      </c>
      <c r="N672" s="46" t="str">
        <f t="shared" si="41"/>
        <v>Low Price</v>
      </c>
      <c r="O672" s="46" t="str">
        <f t="shared" si="42"/>
        <v>March</v>
      </c>
      <c r="P672" s="46">
        <f t="shared" si="43"/>
        <v>2024</v>
      </c>
      <c r="Q672" s="47" t="str">
        <f>_xlfn.CONCAT(SALES[[#This Row],[Sales_ID]]," [",SALES[[#This Row],[Quantity]],"]")</f>
        <v>SALE-670 [2]</v>
      </c>
    </row>
    <row r="673" spans="1:17" x14ac:dyDescent="0.3">
      <c r="A673" t="s">
        <v>2499</v>
      </c>
      <c r="B673" s="2">
        <v>45701</v>
      </c>
      <c r="C673" t="s">
        <v>1904</v>
      </c>
      <c r="D673" t="s">
        <v>1892</v>
      </c>
      <c r="E673" t="s">
        <v>1395</v>
      </c>
      <c r="F673">
        <v>4</v>
      </c>
      <c r="G673" s="3">
        <v>682.11</v>
      </c>
      <c r="H673" s="4">
        <v>0.14000000000000001</v>
      </c>
      <c r="I673" t="s">
        <v>3957</v>
      </c>
      <c r="J673" s="3">
        <v>2346.4584</v>
      </c>
      <c r="K673" s="45">
        <f>SALES[[#This Row],[Quantity]]*SALES[[#This Row],[Unit_Price]]*SALES[[#This Row],[Discount]]</f>
        <v>381.98160000000007</v>
      </c>
      <c r="L673" s="46" t="str">
        <f>IF(SALES[Total_Amount]&gt;=1500,"High","Low")</f>
        <v>High</v>
      </c>
      <c r="M673" s="46" t="str">
        <f t="shared" si="40"/>
        <v>Premium</v>
      </c>
      <c r="N673" s="46" t="str">
        <f t="shared" si="41"/>
        <v>Low Price</v>
      </c>
      <c r="O673" s="46" t="str">
        <f t="shared" si="42"/>
        <v>February</v>
      </c>
      <c r="P673" s="46">
        <f t="shared" si="43"/>
        <v>2025</v>
      </c>
      <c r="Q673" s="47" t="str">
        <f>_xlfn.CONCAT(SALES[[#This Row],[Sales_ID]]," [",SALES[[#This Row],[Quantity]],"]")</f>
        <v>SALE-671 [4]</v>
      </c>
    </row>
    <row r="674" spans="1:17" x14ac:dyDescent="0.3">
      <c r="A674" t="s">
        <v>2500</v>
      </c>
      <c r="B674" s="2">
        <v>45510</v>
      </c>
      <c r="C674" t="s">
        <v>2501</v>
      </c>
      <c r="D674" t="s">
        <v>1506</v>
      </c>
      <c r="E674" t="s">
        <v>1344</v>
      </c>
      <c r="F674">
        <v>4</v>
      </c>
      <c r="G674" s="3">
        <v>502.95</v>
      </c>
      <c r="H674" s="4">
        <v>0.14000000000000001</v>
      </c>
      <c r="I674" t="s">
        <v>1131</v>
      </c>
      <c r="J674" s="3">
        <v>1730.1479999999999</v>
      </c>
      <c r="K674" s="45">
        <f>SALES[[#This Row],[Quantity]]*SALES[[#This Row],[Unit_Price]]*SALES[[#This Row],[Discount]]</f>
        <v>281.65200000000004</v>
      </c>
      <c r="L674" s="46" t="str">
        <f>IF(SALES[Total_Amount]&gt;=1500,"High","Low")</f>
        <v>High</v>
      </c>
      <c r="M674" s="46" t="str">
        <f t="shared" si="40"/>
        <v>High</v>
      </c>
      <c r="N674" s="46" t="str">
        <f t="shared" si="41"/>
        <v>Low Price</v>
      </c>
      <c r="O674" s="46" t="str">
        <f t="shared" si="42"/>
        <v>August</v>
      </c>
      <c r="P674" s="46">
        <f t="shared" si="43"/>
        <v>2024</v>
      </c>
      <c r="Q674" s="47" t="str">
        <f>_xlfn.CONCAT(SALES[[#This Row],[Sales_ID]]," [",SALES[[#This Row],[Quantity]],"]")</f>
        <v>SALE-672 [4]</v>
      </c>
    </row>
    <row r="675" spans="1:17" x14ac:dyDescent="0.3">
      <c r="A675" t="s">
        <v>2502</v>
      </c>
      <c r="B675" s="2">
        <v>45538</v>
      </c>
      <c r="C675" t="s">
        <v>2019</v>
      </c>
      <c r="D675" t="s">
        <v>1929</v>
      </c>
      <c r="E675" t="s">
        <v>1388</v>
      </c>
      <c r="F675">
        <v>2</v>
      </c>
      <c r="G675" s="3">
        <v>472.08</v>
      </c>
      <c r="H675" s="4">
        <v>7.0000000000000007E-2</v>
      </c>
      <c r="I675" t="s">
        <v>3957</v>
      </c>
      <c r="J675" s="3">
        <v>878.0687999999999</v>
      </c>
      <c r="K675" s="45">
        <f>SALES[[#This Row],[Quantity]]*SALES[[#This Row],[Unit_Price]]*SALES[[#This Row],[Discount]]</f>
        <v>66.091200000000001</v>
      </c>
      <c r="L675" s="46" t="str">
        <f>IF(SALES[Total_Amount]&gt;=1500,"High","Low")</f>
        <v>Low</v>
      </c>
      <c r="M675" s="46" t="str">
        <f t="shared" si="40"/>
        <v>Normal</v>
      </c>
      <c r="N675" s="46" t="str">
        <f t="shared" si="41"/>
        <v>Low Price</v>
      </c>
      <c r="O675" s="46" t="str">
        <f t="shared" si="42"/>
        <v>September</v>
      </c>
      <c r="P675" s="46">
        <f t="shared" si="43"/>
        <v>2024</v>
      </c>
      <c r="Q675" s="47" t="str">
        <f>_xlfn.CONCAT(SALES[[#This Row],[Sales_ID]]," [",SALES[[#This Row],[Quantity]],"]")</f>
        <v>SALE-673 [2]</v>
      </c>
    </row>
    <row r="676" spans="1:17" x14ac:dyDescent="0.3">
      <c r="A676" t="s">
        <v>2503</v>
      </c>
      <c r="B676" s="2">
        <v>45665</v>
      </c>
      <c r="C676" t="s">
        <v>1685</v>
      </c>
      <c r="D676" t="s">
        <v>1676</v>
      </c>
      <c r="E676" t="s">
        <v>1344</v>
      </c>
      <c r="F676">
        <v>2</v>
      </c>
      <c r="G676" s="3">
        <v>218.11</v>
      </c>
      <c r="H676" s="4">
        <v>0.02</v>
      </c>
      <c r="I676" t="s">
        <v>1131</v>
      </c>
      <c r="J676" s="3">
        <v>427.49560000000002</v>
      </c>
      <c r="K676" s="45">
        <f>SALES[[#This Row],[Quantity]]*SALES[[#This Row],[Unit_Price]]*SALES[[#This Row],[Discount]]</f>
        <v>8.724400000000001</v>
      </c>
      <c r="L676" s="46" t="str">
        <f>IF(SALES[Total_Amount]&gt;=1500,"High","Low")</f>
        <v>Low</v>
      </c>
      <c r="M676" s="46" t="str">
        <f t="shared" si="40"/>
        <v>Normal</v>
      </c>
      <c r="N676" s="46" t="str">
        <f t="shared" si="41"/>
        <v>Low Price</v>
      </c>
      <c r="O676" s="46" t="str">
        <f t="shared" si="42"/>
        <v>January</v>
      </c>
      <c r="P676" s="46">
        <f t="shared" si="43"/>
        <v>2025</v>
      </c>
      <c r="Q676" s="47" t="str">
        <f>_xlfn.CONCAT(SALES[[#This Row],[Sales_ID]]," [",SALES[[#This Row],[Quantity]],"]")</f>
        <v>SALE-674 [2]</v>
      </c>
    </row>
    <row r="677" spans="1:17" x14ac:dyDescent="0.3">
      <c r="A677" t="s">
        <v>2504</v>
      </c>
      <c r="B677" s="2">
        <v>45859</v>
      </c>
      <c r="C677" t="s">
        <v>2343</v>
      </c>
      <c r="D677" t="s">
        <v>1579</v>
      </c>
      <c r="E677" t="s">
        <v>1426</v>
      </c>
      <c r="F677">
        <v>4</v>
      </c>
      <c r="G677" s="3">
        <v>845.58</v>
      </c>
      <c r="H677" s="4">
        <v>0.06</v>
      </c>
      <c r="I677" t="s">
        <v>3958</v>
      </c>
      <c r="J677" s="3">
        <v>3179.3807999999999</v>
      </c>
      <c r="K677" s="45">
        <f>SALES[[#This Row],[Quantity]]*SALES[[#This Row],[Unit_Price]]*SALES[[#This Row],[Discount]]</f>
        <v>202.9392</v>
      </c>
      <c r="L677" s="46" t="str">
        <f>IF(SALES[Total_Amount]&gt;=1500,"High","Low")</f>
        <v>High</v>
      </c>
      <c r="M677" s="46" t="str">
        <f t="shared" si="40"/>
        <v>Premium</v>
      </c>
      <c r="N677" s="46" t="str">
        <f t="shared" si="41"/>
        <v>Low Price</v>
      </c>
      <c r="O677" s="46" t="str">
        <f t="shared" si="42"/>
        <v>July</v>
      </c>
      <c r="P677" s="46">
        <f t="shared" si="43"/>
        <v>2025</v>
      </c>
      <c r="Q677" s="47" t="str">
        <f>_xlfn.CONCAT(SALES[[#This Row],[Sales_ID]]," [",SALES[[#This Row],[Quantity]],"]")</f>
        <v>SALE-675 [4]</v>
      </c>
    </row>
    <row r="678" spans="1:17" x14ac:dyDescent="0.3">
      <c r="A678" t="s">
        <v>2505</v>
      </c>
      <c r="B678" s="2">
        <v>45255</v>
      </c>
      <c r="C678" t="s">
        <v>1762</v>
      </c>
      <c r="D678" t="s">
        <v>1612</v>
      </c>
      <c r="E678" t="s">
        <v>1439</v>
      </c>
      <c r="F678">
        <v>2</v>
      </c>
      <c r="G678" s="3">
        <v>111.28</v>
      </c>
      <c r="H678" s="4">
        <v>0.14000000000000001</v>
      </c>
      <c r="I678" t="s">
        <v>3957</v>
      </c>
      <c r="J678" s="3">
        <v>191.4016</v>
      </c>
      <c r="K678" s="45">
        <f>SALES[[#This Row],[Quantity]]*SALES[[#This Row],[Unit_Price]]*SALES[[#This Row],[Discount]]</f>
        <v>31.158400000000004</v>
      </c>
      <c r="L678" s="46" t="str">
        <f>IF(SALES[Total_Amount]&gt;=1500,"High","Low")</f>
        <v>Low</v>
      </c>
      <c r="M678" s="46" t="str">
        <f t="shared" si="40"/>
        <v>Normal</v>
      </c>
      <c r="N678" s="46" t="str">
        <f t="shared" si="41"/>
        <v>Low Price</v>
      </c>
      <c r="O678" s="46" t="str">
        <f t="shared" si="42"/>
        <v>November</v>
      </c>
      <c r="P678" s="46">
        <f t="shared" si="43"/>
        <v>2023</v>
      </c>
      <c r="Q678" s="47" t="str">
        <f>_xlfn.CONCAT(SALES[[#This Row],[Sales_ID]]," [",SALES[[#This Row],[Quantity]],"]")</f>
        <v>SALE-676 [2]</v>
      </c>
    </row>
    <row r="679" spans="1:17" x14ac:dyDescent="0.3">
      <c r="A679" t="s">
        <v>2506</v>
      </c>
      <c r="B679" s="2">
        <v>45842</v>
      </c>
      <c r="C679" t="s">
        <v>2507</v>
      </c>
      <c r="D679" t="s">
        <v>1354</v>
      </c>
      <c r="E679" t="s">
        <v>1377</v>
      </c>
      <c r="F679">
        <v>2</v>
      </c>
      <c r="G679" s="3">
        <v>37.21</v>
      </c>
      <c r="H679" s="4">
        <v>0.19</v>
      </c>
      <c r="I679" t="s">
        <v>3957</v>
      </c>
      <c r="J679" s="3">
        <v>60.280200000000008</v>
      </c>
      <c r="K679" s="45">
        <f>SALES[[#This Row],[Quantity]]*SALES[[#This Row],[Unit_Price]]*SALES[[#This Row],[Discount]]</f>
        <v>14.139800000000001</v>
      </c>
      <c r="L679" s="46" t="str">
        <f>IF(SALES[Total_Amount]&gt;=1500,"High","Low")</f>
        <v>Low</v>
      </c>
      <c r="M679" s="46" t="str">
        <f t="shared" si="40"/>
        <v>Normal</v>
      </c>
      <c r="N679" s="46" t="str">
        <f t="shared" si="41"/>
        <v>Low Price</v>
      </c>
      <c r="O679" s="46" t="str">
        <f t="shared" si="42"/>
        <v>July</v>
      </c>
      <c r="P679" s="46">
        <f t="shared" si="43"/>
        <v>2025</v>
      </c>
      <c r="Q679" s="47" t="str">
        <f>_xlfn.CONCAT(SALES[[#This Row],[Sales_ID]]," [",SALES[[#This Row],[Quantity]],"]")</f>
        <v>SALE-677 [2]</v>
      </c>
    </row>
    <row r="680" spans="1:17" x14ac:dyDescent="0.3">
      <c r="A680" t="s">
        <v>2508</v>
      </c>
      <c r="B680" s="2">
        <v>45220</v>
      </c>
      <c r="C680" t="s">
        <v>1965</v>
      </c>
      <c r="D680" t="s">
        <v>1812</v>
      </c>
      <c r="E680" t="s">
        <v>1408</v>
      </c>
      <c r="F680">
        <v>1</v>
      </c>
      <c r="G680" s="3">
        <v>331.73</v>
      </c>
      <c r="H680" s="4">
        <v>0.04</v>
      </c>
      <c r="I680" t="s">
        <v>3957</v>
      </c>
      <c r="J680" s="3">
        <v>318.46080000000001</v>
      </c>
      <c r="K680" s="45">
        <f>SALES[[#This Row],[Quantity]]*SALES[[#This Row],[Unit_Price]]*SALES[[#This Row],[Discount]]</f>
        <v>13.269200000000001</v>
      </c>
      <c r="L680" s="46" t="str">
        <f>IF(SALES[Total_Amount]&gt;=1500,"High","Low")</f>
        <v>Low</v>
      </c>
      <c r="M680" s="46" t="str">
        <f t="shared" si="40"/>
        <v>Normal</v>
      </c>
      <c r="N680" s="46" t="str">
        <f t="shared" si="41"/>
        <v>Low Price</v>
      </c>
      <c r="O680" s="46" t="str">
        <f t="shared" si="42"/>
        <v>October</v>
      </c>
      <c r="P680" s="46">
        <f t="shared" si="43"/>
        <v>2023</v>
      </c>
      <c r="Q680" s="47" t="str">
        <f>_xlfn.CONCAT(SALES[[#This Row],[Sales_ID]]," [",SALES[[#This Row],[Quantity]],"]")</f>
        <v>SALE-678 [1]</v>
      </c>
    </row>
    <row r="681" spans="1:17" x14ac:dyDescent="0.3">
      <c r="A681" t="s">
        <v>2509</v>
      </c>
      <c r="B681" s="2">
        <v>45273</v>
      </c>
      <c r="C681" t="s">
        <v>1879</v>
      </c>
      <c r="D681" t="s">
        <v>1366</v>
      </c>
      <c r="E681" t="s">
        <v>1446</v>
      </c>
      <c r="F681">
        <v>3</v>
      </c>
      <c r="G681" s="3">
        <v>306.70999999999998</v>
      </c>
      <c r="H681" s="4">
        <v>0.09</v>
      </c>
      <c r="I681" t="s">
        <v>3958</v>
      </c>
      <c r="J681" s="3">
        <v>837.31829999999991</v>
      </c>
      <c r="K681" s="45">
        <f>SALES[[#This Row],[Quantity]]*SALES[[#This Row],[Unit_Price]]*SALES[[#This Row],[Discount]]</f>
        <v>82.811699999999988</v>
      </c>
      <c r="L681" s="46" t="str">
        <f>IF(SALES[Total_Amount]&gt;=1500,"High","Low")</f>
        <v>Low</v>
      </c>
      <c r="M681" s="46" t="str">
        <f t="shared" si="40"/>
        <v>Normal</v>
      </c>
      <c r="N681" s="46" t="str">
        <f t="shared" si="41"/>
        <v>Low Price</v>
      </c>
      <c r="O681" s="46" t="str">
        <f t="shared" si="42"/>
        <v>December</v>
      </c>
      <c r="P681" s="46">
        <f t="shared" si="43"/>
        <v>2023</v>
      </c>
      <c r="Q681" s="47" t="str">
        <f>_xlfn.CONCAT(SALES[[#This Row],[Sales_ID]]," [",SALES[[#This Row],[Quantity]],"]")</f>
        <v>SALE-679 [3]</v>
      </c>
    </row>
    <row r="682" spans="1:17" x14ac:dyDescent="0.3">
      <c r="A682" t="s">
        <v>2510</v>
      </c>
      <c r="B682" s="2">
        <v>45456</v>
      </c>
      <c r="C682" t="s">
        <v>2345</v>
      </c>
      <c r="D682" t="s">
        <v>1609</v>
      </c>
      <c r="E682" t="s">
        <v>1426</v>
      </c>
      <c r="F682">
        <v>4</v>
      </c>
      <c r="G682" s="3">
        <v>484.92</v>
      </c>
      <c r="H682" s="4">
        <v>0.28000000000000003</v>
      </c>
      <c r="I682" t="s">
        <v>3958</v>
      </c>
      <c r="J682" s="3">
        <v>1396.5696</v>
      </c>
      <c r="K682" s="45">
        <f>SALES[[#This Row],[Quantity]]*SALES[[#This Row],[Unit_Price]]*SALES[[#This Row],[Discount]]</f>
        <v>543.11040000000003</v>
      </c>
      <c r="L682" s="46" t="str">
        <f>IF(SALES[Total_Amount]&gt;=1500,"High","Low")</f>
        <v>Low</v>
      </c>
      <c r="M682" s="46" t="str">
        <f t="shared" si="40"/>
        <v>High</v>
      </c>
      <c r="N682" s="46" t="str">
        <f t="shared" si="41"/>
        <v>High Price</v>
      </c>
      <c r="O682" s="46" t="str">
        <f t="shared" si="42"/>
        <v>June</v>
      </c>
      <c r="P682" s="46">
        <f t="shared" si="43"/>
        <v>2024</v>
      </c>
      <c r="Q682" s="47" t="str">
        <f>_xlfn.CONCAT(SALES[[#This Row],[Sales_ID]]," [",SALES[[#This Row],[Quantity]],"]")</f>
        <v>SALE-680 [4]</v>
      </c>
    </row>
    <row r="683" spans="1:17" x14ac:dyDescent="0.3">
      <c r="A683" t="s">
        <v>2511</v>
      </c>
      <c r="B683" s="2">
        <v>45292</v>
      </c>
      <c r="C683" t="s">
        <v>2145</v>
      </c>
      <c r="D683" t="s">
        <v>1597</v>
      </c>
      <c r="E683" t="s">
        <v>1355</v>
      </c>
      <c r="F683">
        <v>2</v>
      </c>
      <c r="G683" s="3">
        <v>42.04</v>
      </c>
      <c r="H683" s="4">
        <v>7.0000000000000007E-2</v>
      </c>
      <c r="I683" t="s">
        <v>3957</v>
      </c>
      <c r="J683" s="3">
        <v>78.194399999999987</v>
      </c>
      <c r="K683" s="45">
        <f>SALES[[#This Row],[Quantity]]*SALES[[#This Row],[Unit_Price]]*SALES[[#This Row],[Discount]]</f>
        <v>5.8856000000000002</v>
      </c>
      <c r="L683" s="46" t="str">
        <f>IF(SALES[Total_Amount]&gt;=1500,"High","Low")</f>
        <v>Low</v>
      </c>
      <c r="M683" s="46" t="str">
        <f t="shared" si="40"/>
        <v>Normal</v>
      </c>
      <c r="N683" s="46" t="str">
        <f t="shared" si="41"/>
        <v>Low Price</v>
      </c>
      <c r="O683" s="46" t="str">
        <f t="shared" si="42"/>
        <v>January</v>
      </c>
      <c r="P683" s="46">
        <f t="shared" si="43"/>
        <v>2024</v>
      </c>
      <c r="Q683" s="47" t="str">
        <f>_xlfn.CONCAT(SALES[[#This Row],[Sales_ID]]," [",SALES[[#This Row],[Quantity]],"]")</f>
        <v>SALE-681 [2]</v>
      </c>
    </row>
    <row r="684" spans="1:17" x14ac:dyDescent="0.3">
      <c r="A684" t="s">
        <v>2512</v>
      </c>
      <c r="B684" s="2">
        <v>45278</v>
      </c>
      <c r="C684" t="s">
        <v>2513</v>
      </c>
      <c r="D684" t="s">
        <v>1725</v>
      </c>
      <c r="E684" t="s">
        <v>1426</v>
      </c>
      <c r="F684">
        <v>3</v>
      </c>
      <c r="G684" s="3">
        <v>599.48</v>
      </c>
      <c r="H684" s="4">
        <v>0.22</v>
      </c>
      <c r="I684" t="s">
        <v>3958</v>
      </c>
      <c r="J684" s="3">
        <v>1402.7832000000001</v>
      </c>
      <c r="K684" s="45">
        <f>SALES[[#This Row],[Quantity]]*SALES[[#This Row],[Unit_Price]]*SALES[[#This Row],[Discount]]</f>
        <v>395.65680000000003</v>
      </c>
      <c r="L684" s="46" t="str">
        <f>IF(SALES[Total_Amount]&gt;=1500,"High","Low")</f>
        <v>Low</v>
      </c>
      <c r="M684" s="46" t="str">
        <f t="shared" si="40"/>
        <v>High</v>
      </c>
      <c r="N684" s="46" t="str">
        <f t="shared" si="41"/>
        <v>High Price</v>
      </c>
      <c r="O684" s="46" t="str">
        <f t="shared" si="42"/>
        <v>December</v>
      </c>
      <c r="P684" s="46">
        <f t="shared" si="43"/>
        <v>2023</v>
      </c>
      <c r="Q684" s="47" t="str">
        <f>_xlfn.CONCAT(SALES[[#This Row],[Sales_ID]]," [",SALES[[#This Row],[Quantity]],"]")</f>
        <v>SALE-682 [3]</v>
      </c>
    </row>
    <row r="685" spans="1:17" x14ac:dyDescent="0.3">
      <c r="A685" t="s">
        <v>2514</v>
      </c>
      <c r="B685" s="2">
        <v>45232</v>
      </c>
      <c r="C685" t="s">
        <v>2515</v>
      </c>
      <c r="D685" t="s">
        <v>1570</v>
      </c>
      <c r="E685" t="s">
        <v>1381</v>
      </c>
      <c r="F685">
        <v>3</v>
      </c>
      <c r="G685" s="3">
        <v>401.42</v>
      </c>
      <c r="H685" s="4">
        <v>0.01</v>
      </c>
      <c r="I685" t="s">
        <v>1131</v>
      </c>
      <c r="J685" s="3">
        <v>1192.2174</v>
      </c>
      <c r="K685" s="45">
        <f>SALES[[#This Row],[Quantity]]*SALES[[#This Row],[Unit_Price]]*SALES[[#This Row],[Discount]]</f>
        <v>12.0426</v>
      </c>
      <c r="L685" s="46" t="str">
        <f>IF(SALES[Total_Amount]&gt;=1500,"High","Low")</f>
        <v>Low</v>
      </c>
      <c r="M685" s="46" t="str">
        <f t="shared" si="40"/>
        <v>High</v>
      </c>
      <c r="N685" s="46" t="str">
        <f t="shared" si="41"/>
        <v>Low Price</v>
      </c>
      <c r="O685" s="46" t="str">
        <f t="shared" si="42"/>
        <v>November</v>
      </c>
      <c r="P685" s="46">
        <f t="shared" si="43"/>
        <v>2023</v>
      </c>
      <c r="Q685" s="47" t="str">
        <f>_xlfn.CONCAT(SALES[[#This Row],[Sales_ID]]," [",SALES[[#This Row],[Quantity]],"]")</f>
        <v>SALE-683 [3]</v>
      </c>
    </row>
    <row r="686" spans="1:17" x14ac:dyDescent="0.3">
      <c r="A686" t="s">
        <v>2516</v>
      </c>
      <c r="B686" s="2">
        <v>45907</v>
      </c>
      <c r="C686" t="s">
        <v>2517</v>
      </c>
      <c r="D686" t="s">
        <v>1572</v>
      </c>
      <c r="E686" t="s">
        <v>1348</v>
      </c>
      <c r="F686">
        <v>4</v>
      </c>
      <c r="G686" s="3">
        <v>442.54</v>
      </c>
      <c r="H686" s="4">
        <v>0.06</v>
      </c>
      <c r="I686" t="s">
        <v>3957</v>
      </c>
      <c r="J686" s="3">
        <v>1663.9503999999999</v>
      </c>
      <c r="K686" s="45">
        <f>SALES[[#This Row],[Quantity]]*SALES[[#This Row],[Unit_Price]]*SALES[[#This Row],[Discount]]</f>
        <v>106.20959999999999</v>
      </c>
      <c r="L686" s="46" t="str">
        <f>IF(SALES[Total_Amount]&gt;=1500,"High","Low")</f>
        <v>High</v>
      </c>
      <c r="M686" s="46" t="str">
        <f t="shared" si="40"/>
        <v>High</v>
      </c>
      <c r="N686" s="46" t="str">
        <f t="shared" si="41"/>
        <v>Low Price</v>
      </c>
      <c r="O686" s="46" t="str">
        <f t="shared" si="42"/>
        <v>September</v>
      </c>
      <c r="P686" s="46">
        <f t="shared" si="43"/>
        <v>2025</v>
      </c>
      <c r="Q686" s="47" t="str">
        <f>_xlfn.CONCAT(SALES[[#This Row],[Sales_ID]]," [",SALES[[#This Row],[Quantity]],"]")</f>
        <v>SALE-684 [4]</v>
      </c>
    </row>
    <row r="687" spans="1:17" x14ac:dyDescent="0.3">
      <c r="A687" t="s">
        <v>2518</v>
      </c>
      <c r="B687" s="2">
        <v>45270</v>
      </c>
      <c r="C687" t="s">
        <v>2519</v>
      </c>
      <c r="D687" t="s">
        <v>1384</v>
      </c>
      <c r="E687" t="s">
        <v>1408</v>
      </c>
      <c r="F687">
        <v>4</v>
      </c>
      <c r="G687" s="3">
        <v>451.41</v>
      </c>
      <c r="H687" s="4">
        <v>0.06</v>
      </c>
      <c r="I687" t="s">
        <v>3958</v>
      </c>
      <c r="J687" s="3">
        <v>1697.3016</v>
      </c>
      <c r="K687" s="45">
        <f>SALES[[#This Row],[Quantity]]*SALES[[#This Row],[Unit_Price]]*SALES[[#This Row],[Discount]]</f>
        <v>108.33840000000001</v>
      </c>
      <c r="L687" s="46" t="str">
        <f>IF(SALES[Total_Amount]&gt;=1500,"High","Low")</f>
        <v>High</v>
      </c>
      <c r="M687" s="46" t="str">
        <f t="shared" si="40"/>
        <v>High</v>
      </c>
      <c r="N687" s="46" t="str">
        <f t="shared" si="41"/>
        <v>Low Price</v>
      </c>
      <c r="O687" s="46" t="str">
        <f t="shared" si="42"/>
        <v>December</v>
      </c>
      <c r="P687" s="46">
        <f t="shared" si="43"/>
        <v>2023</v>
      </c>
      <c r="Q687" s="47" t="str">
        <f>_xlfn.CONCAT(SALES[[#This Row],[Sales_ID]]," [",SALES[[#This Row],[Quantity]],"]")</f>
        <v>SALE-685 [4]</v>
      </c>
    </row>
    <row r="688" spans="1:17" x14ac:dyDescent="0.3">
      <c r="A688" t="s">
        <v>2520</v>
      </c>
      <c r="B688" s="2">
        <v>45942</v>
      </c>
      <c r="C688" t="s">
        <v>2217</v>
      </c>
      <c r="D688" t="s">
        <v>1567</v>
      </c>
      <c r="E688" t="s">
        <v>1395</v>
      </c>
      <c r="F688">
        <v>4</v>
      </c>
      <c r="G688" s="3">
        <v>547.21</v>
      </c>
      <c r="H688" s="4">
        <v>0.25</v>
      </c>
      <c r="I688" t="s">
        <v>3957</v>
      </c>
      <c r="J688" s="3">
        <v>1641.63</v>
      </c>
      <c r="K688" s="45">
        <f>SALES[[#This Row],[Quantity]]*SALES[[#This Row],[Unit_Price]]*SALES[[#This Row],[Discount]]</f>
        <v>547.21</v>
      </c>
      <c r="L688" s="46" t="str">
        <f>IF(SALES[Total_Amount]&gt;=1500,"High","Low")</f>
        <v>High</v>
      </c>
      <c r="M688" s="46" t="str">
        <f t="shared" si="40"/>
        <v>High</v>
      </c>
      <c r="N688" s="46" t="str">
        <f t="shared" si="41"/>
        <v>High Price</v>
      </c>
      <c r="O688" s="46" t="str">
        <f t="shared" si="42"/>
        <v>October</v>
      </c>
      <c r="P688" s="46">
        <f t="shared" si="43"/>
        <v>2025</v>
      </c>
      <c r="Q688" s="47" t="str">
        <f>_xlfn.CONCAT(SALES[[#This Row],[Sales_ID]]," [",SALES[[#This Row],[Quantity]],"]")</f>
        <v>SALE-686 [4]</v>
      </c>
    </row>
    <row r="689" spans="1:17" x14ac:dyDescent="0.3">
      <c r="A689" t="s">
        <v>2521</v>
      </c>
      <c r="B689" s="2">
        <v>45750</v>
      </c>
      <c r="C689" t="s">
        <v>1480</v>
      </c>
      <c r="D689" t="s">
        <v>1679</v>
      </c>
      <c r="E689" t="s">
        <v>1363</v>
      </c>
      <c r="F689">
        <v>1</v>
      </c>
      <c r="G689" s="3">
        <v>979.28</v>
      </c>
      <c r="H689" s="4">
        <v>0.2</v>
      </c>
      <c r="I689" t="s">
        <v>3958</v>
      </c>
      <c r="J689" s="3">
        <v>783.42399999999998</v>
      </c>
      <c r="K689" s="45">
        <f>SALES[[#This Row],[Quantity]]*SALES[[#This Row],[Unit_Price]]*SALES[[#This Row],[Discount]]</f>
        <v>195.85599999999999</v>
      </c>
      <c r="L689" s="46" t="str">
        <f>IF(SALES[Total_Amount]&gt;=1500,"High","Low")</f>
        <v>Low</v>
      </c>
      <c r="M689" s="46" t="str">
        <f t="shared" si="40"/>
        <v>Normal</v>
      </c>
      <c r="N689" s="46" t="str">
        <f t="shared" si="41"/>
        <v>Low Price</v>
      </c>
      <c r="O689" s="46" t="str">
        <f t="shared" si="42"/>
        <v>April</v>
      </c>
      <c r="P689" s="46">
        <f t="shared" si="43"/>
        <v>2025</v>
      </c>
      <c r="Q689" s="47" t="str">
        <f>_xlfn.CONCAT(SALES[[#This Row],[Sales_ID]]," [",SALES[[#This Row],[Quantity]],"]")</f>
        <v>SALE-687 [1]</v>
      </c>
    </row>
    <row r="690" spans="1:17" x14ac:dyDescent="0.3">
      <c r="A690" t="s">
        <v>2522</v>
      </c>
      <c r="B690" s="2">
        <v>45300</v>
      </c>
      <c r="C690" t="s">
        <v>1371</v>
      </c>
      <c r="D690" t="s">
        <v>1362</v>
      </c>
      <c r="E690" t="s">
        <v>1359</v>
      </c>
      <c r="F690">
        <v>4</v>
      </c>
      <c r="G690" s="3">
        <v>263.58999999999997</v>
      </c>
      <c r="H690" s="4">
        <v>0.04</v>
      </c>
      <c r="I690" t="s">
        <v>3957</v>
      </c>
      <c r="J690" s="3">
        <v>1012.1856</v>
      </c>
      <c r="K690" s="45">
        <f>SALES[[#This Row],[Quantity]]*SALES[[#This Row],[Unit_Price]]*SALES[[#This Row],[Discount]]</f>
        <v>42.174399999999999</v>
      </c>
      <c r="L690" s="46" t="str">
        <f>IF(SALES[Total_Amount]&gt;=1500,"High","Low")</f>
        <v>Low</v>
      </c>
      <c r="M690" s="46" t="str">
        <f t="shared" si="40"/>
        <v>High</v>
      </c>
      <c r="N690" s="46" t="str">
        <f t="shared" si="41"/>
        <v>Low Price</v>
      </c>
      <c r="O690" s="46" t="str">
        <f t="shared" si="42"/>
        <v>January</v>
      </c>
      <c r="P690" s="46">
        <f t="shared" si="43"/>
        <v>2024</v>
      </c>
      <c r="Q690" s="47" t="str">
        <f>_xlfn.CONCAT(SALES[[#This Row],[Sales_ID]]," [",SALES[[#This Row],[Quantity]],"]")</f>
        <v>SALE-688 [4]</v>
      </c>
    </row>
    <row r="691" spans="1:17" x14ac:dyDescent="0.3">
      <c r="A691" t="s">
        <v>2523</v>
      </c>
      <c r="B691" s="2">
        <v>45876</v>
      </c>
      <c r="C691" t="s">
        <v>1618</v>
      </c>
      <c r="D691" t="s">
        <v>1605</v>
      </c>
      <c r="E691" t="s">
        <v>1355</v>
      </c>
      <c r="F691">
        <v>1</v>
      </c>
      <c r="G691" s="3">
        <v>692.75</v>
      </c>
      <c r="H691" s="4">
        <v>0.11</v>
      </c>
      <c r="I691" t="s">
        <v>1131</v>
      </c>
      <c r="J691" s="3">
        <v>616.54750000000001</v>
      </c>
      <c r="K691" s="45">
        <f>SALES[[#This Row],[Quantity]]*SALES[[#This Row],[Unit_Price]]*SALES[[#This Row],[Discount]]</f>
        <v>76.202500000000001</v>
      </c>
      <c r="L691" s="46" t="str">
        <f>IF(SALES[Total_Amount]&gt;=1500,"High","Low")</f>
        <v>Low</v>
      </c>
      <c r="M691" s="46" t="str">
        <f t="shared" si="40"/>
        <v>Normal</v>
      </c>
      <c r="N691" s="46" t="str">
        <f t="shared" si="41"/>
        <v>Low Price</v>
      </c>
      <c r="O691" s="46" t="str">
        <f t="shared" si="42"/>
        <v>August</v>
      </c>
      <c r="P691" s="46">
        <f t="shared" si="43"/>
        <v>2025</v>
      </c>
      <c r="Q691" s="47" t="str">
        <f>_xlfn.CONCAT(SALES[[#This Row],[Sales_ID]]," [",SALES[[#This Row],[Quantity]],"]")</f>
        <v>SALE-689 [1]</v>
      </c>
    </row>
    <row r="692" spans="1:17" x14ac:dyDescent="0.3">
      <c r="A692" t="s">
        <v>2524</v>
      </c>
      <c r="B692" s="2">
        <v>45301</v>
      </c>
      <c r="C692" t="s">
        <v>2219</v>
      </c>
      <c r="D692" t="s">
        <v>1780</v>
      </c>
      <c r="E692" t="s">
        <v>1340</v>
      </c>
      <c r="F692">
        <v>3</v>
      </c>
      <c r="G692" s="3">
        <v>142.83000000000001</v>
      </c>
      <c r="H692" s="4">
        <v>0.01</v>
      </c>
      <c r="I692" t="s">
        <v>3957</v>
      </c>
      <c r="J692" s="3">
        <v>424.20510000000002</v>
      </c>
      <c r="K692" s="45">
        <f>SALES[[#This Row],[Quantity]]*SALES[[#This Row],[Unit_Price]]*SALES[[#This Row],[Discount]]</f>
        <v>4.2849000000000004</v>
      </c>
      <c r="L692" s="46" t="str">
        <f>IF(SALES[Total_Amount]&gt;=1500,"High","Low")</f>
        <v>Low</v>
      </c>
      <c r="M692" s="46" t="str">
        <f t="shared" si="40"/>
        <v>Normal</v>
      </c>
      <c r="N692" s="46" t="str">
        <f t="shared" si="41"/>
        <v>Low Price</v>
      </c>
      <c r="O692" s="46" t="str">
        <f t="shared" si="42"/>
        <v>January</v>
      </c>
      <c r="P692" s="46">
        <f t="shared" si="43"/>
        <v>2024</v>
      </c>
      <c r="Q692" s="47" t="str">
        <f>_xlfn.CONCAT(SALES[[#This Row],[Sales_ID]]," [",SALES[[#This Row],[Quantity]],"]")</f>
        <v>SALE-690 [3]</v>
      </c>
    </row>
    <row r="693" spans="1:17" x14ac:dyDescent="0.3">
      <c r="A693" t="s">
        <v>2525</v>
      </c>
      <c r="B693" s="2">
        <v>45857</v>
      </c>
      <c r="C693" t="s">
        <v>2526</v>
      </c>
      <c r="D693" t="s">
        <v>1624</v>
      </c>
      <c r="E693" t="s">
        <v>1439</v>
      </c>
      <c r="F693">
        <v>2</v>
      </c>
      <c r="G693" s="3">
        <v>419.25</v>
      </c>
      <c r="H693" s="4">
        <v>0.17</v>
      </c>
      <c r="I693" t="s">
        <v>3958</v>
      </c>
      <c r="J693" s="3">
        <v>695.95499999999993</v>
      </c>
      <c r="K693" s="45">
        <f>SALES[[#This Row],[Quantity]]*SALES[[#This Row],[Unit_Price]]*SALES[[#This Row],[Discount]]</f>
        <v>142.54500000000002</v>
      </c>
      <c r="L693" s="46" t="str">
        <f>IF(SALES[Total_Amount]&gt;=1500,"High","Low")</f>
        <v>Low</v>
      </c>
      <c r="M693" s="46" t="str">
        <f t="shared" si="40"/>
        <v>Normal</v>
      </c>
      <c r="N693" s="46" t="str">
        <f t="shared" si="41"/>
        <v>Low Price</v>
      </c>
      <c r="O693" s="46" t="str">
        <f t="shared" si="42"/>
        <v>July</v>
      </c>
      <c r="P693" s="46">
        <f t="shared" si="43"/>
        <v>2025</v>
      </c>
      <c r="Q693" s="47" t="str">
        <f>_xlfn.CONCAT(SALES[[#This Row],[Sales_ID]]," [",SALES[[#This Row],[Quantity]],"]")</f>
        <v>SALE-691 [2]</v>
      </c>
    </row>
    <row r="694" spans="1:17" x14ac:dyDescent="0.3">
      <c r="A694" t="s">
        <v>2527</v>
      </c>
      <c r="B694" s="2">
        <v>45650</v>
      </c>
      <c r="C694" t="s">
        <v>1896</v>
      </c>
      <c r="D694" t="s">
        <v>1470</v>
      </c>
      <c r="E694" t="s">
        <v>1399</v>
      </c>
      <c r="F694">
        <v>2</v>
      </c>
      <c r="G694" s="3">
        <v>800.84</v>
      </c>
      <c r="H694" s="4">
        <v>0.27</v>
      </c>
      <c r="I694" t="s">
        <v>1131</v>
      </c>
      <c r="J694" s="3">
        <v>1169.2264</v>
      </c>
      <c r="K694" s="45">
        <f>SALES[[#This Row],[Quantity]]*SALES[[#This Row],[Unit_Price]]*SALES[[#This Row],[Discount]]</f>
        <v>432.45360000000005</v>
      </c>
      <c r="L694" s="46" t="str">
        <f>IF(SALES[Total_Amount]&gt;=1500,"High","Low")</f>
        <v>Low</v>
      </c>
      <c r="M694" s="46" t="str">
        <f t="shared" si="40"/>
        <v>High</v>
      </c>
      <c r="N694" s="46" t="str">
        <f t="shared" si="41"/>
        <v>High Price</v>
      </c>
      <c r="O694" s="46" t="str">
        <f t="shared" si="42"/>
        <v>December</v>
      </c>
      <c r="P694" s="46">
        <f t="shared" si="43"/>
        <v>2024</v>
      </c>
      <c r="Q694" s="47" t="str">
        <f>_xlfn.CONCAT(SALES[[#This Row],[Sales_ID]]," [",SALES[[#This Row],[Quantity]],"]")</f>
        <v>SALE-692 [2]</v>
      </c>
    </row>
    <row r="695" spans="1:17" x14ac:dyDescent="0.3">
      <c r="A695" t="s">
        <v>2528</v>
      </c>
      <c r="B695" s="2">
        <v>45520</v>
      </c>
      <c r="C695" t="s">
        <v>2169</v>
      </c>
      <c r="D695" t="s">
        <v>1673</v>
      </c>
      <c r="E695" t="s">
        <v>1439</v>
      </c>
      <c r="F695">
        <v>1</v>
      </c>
      <c r="G695" s="3">
        <v>301.24</v>
      </c>
      <c r="H695" s="4">
        <v>0.11</v>
      </c>
      <c r="I695" t="s">
        <v>3958</v>
      </c>
      <c r="J695" s="3">
        <v>268.10359999999997</v>
      </c>
      <c r="K695" s="45">
        <f>SALES[[#This Row],[Quantity]]*SALES[[#This Row],[Unit_Price]]*SALES[[#This Row],[Discount]]</f>
        <v>33.136400000000002</v>
      </c>
      <c r="L695" s="46" t="str">
        <f>IF(SALES[Total_Amount]&gt;=1500,"High","Low")</f>
        <v>Low</v>
      </c>
      <c r="M695" s="46" t="str">
        <f t="shared" si="40"/>
        <v>Normal</v>
      </c>
      <c r="N695" s="46" t="str">
        <f t="shared" si="41"/>
        <v>Low Price</v>
      </c>
      <c r="O695" s="46" t="str">
        <f t="shared" si="42"/>
        <v>August</v>
      </c>
      <c r="P695" s="46">
        <f t="shared" si="43"/>
        <v>2024</v>
      </c>
      <c r="Q695" s="47" t="str">
        <f>_xlfn.CONCAT(SALES[[#This Row],[Sales_ID]]," [",SALES[[#This Row],[Quantity]],"]")</f>
        <v>SALE-693 [1]</v>
      </c>
    </row>
    <row r="696" spans="1:17" x14ac:dyDescent="0.3">
      <c r="A696" t="s">
        <v>2529</v>
      </c>
      <c r="B696" s="2">
        <v>45497</v>
      </c>
      <c r="C696" t="s">
        <v>2176</v>
      </c>
      <c r="D696" t="s">
        <v>1638</v>
      </c>
      <c r="E696" t="s">
        <v>1355</v>
      </c>
      <c r="F696">
        <v>2</v>
      </c>
      <c r="G696" s="3">
        <v>701.49</v>
      </c>
      <c r="H696" s="4">
        <v>0.09</v>
      </c>
      <c r="I696" t="s">
        <v>3958</v>
      </c>
      <c r="J696" s="3">
        <v>1276.7118</v>
      </c>
      <c r="K696" s="45">
        <f>SALES[[#This Row],[Quantity]]*SALES[[#This Row],[Unit_Price]]*SALES[[#This Row],[Discount]]</f>
        <v>126.26819999999999</v>
      </c>
      <c r="L696" s="46" t="str">
        <f>IF(SALES[Total_Amount]&gt;=1500,"High","Low")</f>
        <v>Low</v>
      </c>
      <c r="M696" s="46" t="str">
        <f t="shared" si="40"/>
        <v>High</v>
      </c>
      <c r="N696" s="46" t="str">
        <f t="shared" si="41"/>
        <v>Low Price</v>
      </c>
      <c r="O696" s="46" t="str">
        <f t="shared" si="42"/>
        <v>July</v>
      </c>
      <c r="P696" s="46">
        <f t="shared" si="43"/>
        <v>2024</v>
      </c>
      <c r="Q696" s="47" t="str">
        <f>_xlfn.CONCAT(SALES[[#This Row],[Sales_ID]]," [",SALES[[#This Row],[Quantity]],"]")</f>
        <v>SALE-694 [2]</v>
      </c>
    </row>
    <row r="697" spans="1:17" x14ac:dyDescent="0.3">
      <c r="A697" t="s">
        <v>2530</v>
      </c>
      <c r="B697" s="2">
        <v>45615</v>
      </c>
      <c r="C697" t="s">
        <v>2531</v>
      </c>
      <c r="D697" t="s">
        <v>1470</v>
      </c>
      <c r="E697" t="s">
        <v>1419</v>
      </c>
      <c r="F697">
        <v>4</v>
      </c>
      <c r="G697" s="3">
        <v>413.48</v>
      </c>
      <c r="H697" s="4">
        <v>0.02</v>
      </c>
      <c r="I697" t="s">
        <v>3958</v>
      </c>
      <c r="J697" s="3">
        <v>1620.8416</v>
      </c>
      <c r="K697" s="45">
        <f>SALES[[#This Row],[Quantity]]*SALES[[#This Row],[Unit_Price]]*SALES[[#This Row],[Discount]]</f>
        <v>33.078400000000002</v>
      </c>
      <c r="L697" s="46" t="str">
        <f>IF(SALES[Total_Amount]&gt;=1500,"High","Low")</f>
        <v>High</v>
      </c>
      <c r="M697" s="46" t="str">
        <f t="shared" si="40"/>
        <v>High</v>
      </c>
      <c r="N697" s="46" t="str">
        <f t="shared" si="41"/>
        <v>Low Price</v>
      </c>
      <c r="O697" s="46" t="str">
        <f t="shared" si="42"/>
        <v>November</v>
      </c>
      <c r="P697" s="46">
        <f t="shared" si="43"/>
        <v>2024</v>
      </c>
      <c r="Q697" s="47" t="str">
        <f>_xlfn.CONCAT(SALES[[#This Row],[Sales_ID]]," [",SALES[[#This Row],[Quantity]],"]")</f>
        <v>SALE-695 [4]</v>
      </c>
    </row>
    <row r="698" spans="1:17" x14ac:dyDescent="0.3">
      <c r="A698" t="s">
        <v>2532</v>
      </c>
      <c r="B698" s="2">
        <v>45365</v>
      </c>
      <c r="C698" t="s">
        <v>2231</v>
      </c>
      <c r="D698" t="s">
        <v>1657</v>
      </c>
      <c r="E698" t="s">
        <v>1381</v>
      </c>
      <c r="F698">
        <v>4</v>
      </c>
      <c r="G698" s="3">
        <v>167.83</v>
      </c>
      <c r="H698" s="4">
        <v>0.15</v>
      </c>
      <c r="I698" t="s">
        <v>3957</v>
      </c>
      <c r="J698" s="3">
        <v>570.62200000000007</v>
      </c>
      <c r="K698" s="45">
        <f>SALES[[#This Row],[Quantity]]*SALES[[#This Row],[Unit_Price]]*SALES[[#This Row],[Discount]]</f>
        <v>100.69800000000001</v>
      </c>
      <c r="L698" s="46" t="str">
        <f>IF(SALES[Total_Amount]&gt;=1500,"High","Low")</f>
        <v>Low</v>
      </c>
      <c r="M698" s="46" t="str">
        <f t="shared" si="40"/>
        <v>Normal</v>
      </c>
      <c r="N698" s="46" t="str">
        <f t="shared" si="41"/>
        <v>Low Price</v>
      </c>
      <c r="O698" s="46" t="str">
        <f t="shared" si="42"/>
        <v>March</v>
      </c>
      <c r="P698" s="46">
        <f t="shared" si="43"/>
        <v>2024</v>
      </c>
      <c r="Q698" s="47" t="str">
        <f>_xlfn.CONCAT(SALES[[#This Row],[Sales_ID]]," [",SALES[[#This Row],[Quantity]],"]")</f>
        <v>SALE-696 [4]</v>
      </c>
    </row>
    <row r="699" spans="1:17" x14ac:dyDescent="0.3">
      <c r="A699" t="s">
        <v>2533</v>
      </c>
      <c r="B699" s="2">
        <v>45832</v>
      </c>
      <c r="C699" t="s">
        <v>2534</v>
      </c>
      <c r="D699" t="s">
        <v>1358</v>
      </c>
      <c r="E699" t="s">
        <v>1415</v>
      </c>
      <c r="F699">
        <v>2</v>
      </c>
      <c r="G699" s="3">
        <v>669.12</v>
      </c>
      <c r="H699" s="4">
        <v>0.22</v>
      </c>
      <c r="I699" t="s">
        <v>3957</v>
      </c>
      <c r="J699" s="3">
        <v>1043.8271999999999</v>
      </c>
      <c r="K699" s="45">
        <f>SALES[[#This Row],[Quantity]]*SALES[[#This Row],[Unit_Price]]*SALES[[#This Row],[Discount]]</f>
        <v>294.4128</v>
      </c>
      <c r="L699" s="46" t="str">
        <f>IF(SALES[Total_Amount]&gt;=1500,"High","Low")</f>
        <v>Low</v>
      </c>
      <c r="M699" s="46" t="str">
        <f t="shared" si="40"/>
        <v>High</v>
      </c>
      <c r="N699" s="46" t="str">
        <f t="shared" si="41"/>
        <v>High Price</v>
      </c>
      <c r="O699" s="46" t="str">
        <f t="shared" si="42"/>
        <v>June</v>
      </c>
      <c r="P699" s="46">
        <f t="shared" si="43"/>
        <v>2025</v>
      </c>
      <c r="Q699" s="47" t="str">
        <f>_xlfn.CONCAT(SALES[[#This Row],[Sales_ID]]," [",SALES[[#This Row],[Quantity]],"]")</f>
        <v>SALE-697 [2]</v>
      </c>
    </row>
    <row r="700" spans="1:17" x14ac:dyDescent="0.3">
      <c r="A700" t="s">
        <v>2535</v>
      </c>
      <c r="B700" s="2">
        <v>45530</v>
      </c>
      <c r="C700" t="s">
        <v>2140</v>
      </c>
      <c r="D700" t="s">
        <v>1929</v>
      </c>
      <c r="E700" t="s">
        <v>1359</v>
      </c>
      <c r="F700">
        <v>3</v>
      </c>
      <c r="G700" s="3">
        <v>346.77</v>
      </c>
      <c r="H700" s="4">
        <v>0.18</v>
      </c>
      <c r="I700" t="s">
        <v>3958</v>
      </c>
      <c r="J700" s="3">
        <v>853.05420000000004</v>
      </c>
      <c r="K700" s="45">
        <f>SALES[[#This Row],[Quantity]]*SALES[[#This Row],[Unit_Price]]*SALES[[#This Row],[Discount]]</f>
        <v>187.25579999999999</v>
      </c>
      <c r="L700" s="46" t="str">
        <f>IF(SALES[Total_Amount]&gt;=1500,"High","Low")</f>
        <v>Low</v>
      </c>
      <c r="M700" s="46" t="str">
        <f t="shared" si="40"/>
        <v>Normal</v>
      </c>
      <c r="N700" s="46" t="str">
        <f t="shared" si="41"/>
        <v>Low Price</v>
      </c>
      <c r="O700" s="46" t="str">
        <f t="shared" si="42"/>
        <v>August</v>
      </c>
      <c r="P700" s="46">
        <f t="shared" si="43"/>
        <v>2024</v>
      </c>
      <c r="Q700" s="47" t="str">
        <f>_xlfn.CONCAT(SALES[[#This Row],[Sales_ID]]," [",SALES[[#This Row],[Quantity]],"]")</f>
        <v>SALE-698 [3]</v>
      </c>
    </row>
    <row r="701" spans="1:17" x14ac:dyDescent="0.3">
      <c r="A701" t="s">
        <v>2536</v>
      </c>
      <c r="B701" s="2">
        <v>45939</v>
      </c>
      <c r="C701" t="s">
        <v>2440</v>
      </c>
      <c r="D701" t="s">
        <v>1473</v>
      </c>
      <c r="E701" t="s">
        <v>1399</v>
      </c>
      <c r="F701">
        <v>3</v>
      </c>
      <c r="G701" s="3">
        <v>648.33000000000004</v>
      </c>
      <c r="H701" s="4">
        <v>0.2</v>
      </c>
      <c r="I701" t="s">
        <v>1131</v>
      </c>
      <c r="J701" s="3">
        <v>1555.992</v>
      </c>
      <c r="K701" s="45">
        <f>SALES[[#This Row],[Quantity]]*SALES[[#This Row],[Unit_Price]]*SALES[[#This Row],[Discount]]</f>
        <v>388.99800000000005</v>
      </c>
      <c r="L701" s="46" t="str">
        <f>IF(SALES[Total_Amount]&gt;=1500,"High","Low")</f>
        <v>High</v>
      </c>
      <c r="M701" s="46" t="str">
        <f t="shared" si="40"/>
        <v>High</v>
      </c>
      <c r="N701" s="46" t="str">
        <f t="shared" si="41"/>
        <v>High Price</v>
      </c>
      <c r="O701" s="46" t="str">
        <f t="shared" si="42"/>
        <v>October</v>
      </c>
      <c r="P701" s="46">
        <f t="shared" si="43"/>
        <v>2025</v>
      </c>
      <c r="Q701" s="47" t="str">
        <f>_xlfn.CONCAT(SALES[[#This Row],[Sales_ID]]," [",SALES[[#This Row],[Quantity]],"]")</f>
        <v>SALE-699 [3]</v>
      </c>
    </row>
    <row r="702" spans="1:17" x14ac:dyDescent="0.3">
      <c r="A702" t="s">
        <v>2537</v>
      </c>
      <c r="B702" s="2">
        <v>45401</v>
      </c>
      <c r="C702" t="s">
        <v>2538</v>
      </c>
      <c r="D702" t="s">
        <v>2026</v>
      </c>
      <c r="E702" t="s">
        <v>1439</v>
      </c>
      <c r="F702">
        <v>4</v>
      </c>
      <c r="G702" s="3">
        <v>254.94</v>
      </c>
      <c r="H702" s="4">
        <v>0.06</v>
      </c>
      <c r="I702" t="s">
        <v>3958</v>
      </c>
      <c r="J702" s="3">
        <v>958.57439999999997</v>
      </c>
      <c r="K702" s="45">
        <f>SALES[[#This Row],[Quantity]]*SALES[[#This Row],[Unit_Price]]*SALES[[#This Row],[Discount]]</f>
        <v>61.185599999999994</v>
      </c>
      <c r="L702" s="46" t="str">
        <f>IF(SALES[Total_Amount]&gt;=1500,"High","Low")</f>
        <v>Low</v>
      </c>
      <c r="M702" s="46" t="str">
        <f t="shared" si="40"/>
        <v>Normal</v>
      </c>
      <c r="N702" s="46" t="str">
        <f t="shared" si="41"/>
        <v>Low Price</v>
      </c>
      <c r="O702" s="46" t="str">
        <f t="shared" si="42"/>
        <v>April</v>
      </c>
      <c r="P702" s="46">
        <f t="shared" si="43"/>
        <v>2024</v>
      </c>
      <c r="Q702" s="47" t="str">
        <f>_xlfn.CONCAT(SALES[[#This Row],[Sales_ID]]," [",SALES[[#This Row],[Quantity]],"]")</f>
        <v>SALE-700 [4]</v>
      </c>
    </row>
    <row r="703" spans="1:17" x14ac:dyDescent="0.3">
      <c r="A703" t="s">
        <v>2539</v>
      </c>
      <c r="B703" s="2">
        <v>45420</v>
      </c>
      <c r="C703" t="s">
        <v>1621</v>
      </c>
      <c r="D703" t="s">
        <v>1784</v>
      </c>
      <c r="E703" t="s">
        <v>1363</v>
      </c>
      <c r="F703">
        <v>1</v>
      </c>
      <c r="G703" s="3">
        <v>445.5</v>
      </c>
      <c r="H703" s="4">
        <v>0.28000000000000003</v>
      </c>
      <c r="I703" t="s">
        <v>3957</v>
      </c>
      <c r="J703" s="3">
        <v>320.76</v>
      </c>
      <c r="K703" s="45">
        <f>SALES[[#This Row],[Quantity]]*SALES[[#This Row],[Unit_Price]]*SALES[[#This Row],[Discount]]</f>
        <v>124.74000000000001</v>
      </c>
      <c r="L703" s="46" t="str">
        <f>IF(SALES[Total_Amount]&gt;=1500,"High","Low")</f>
        <v>Low</v>
      </c>
      <c r="M703" s="46" t="str">
        <f t="shared" si="40"/>
        <v>Normal</v>
      </c>
      <c r="N703" s="46" t="str">
        <f t="shared" si="41"/>
        <v>Low Price</v>
      </c>
      <c r="O703" s="46" t="str">
        <f t="shared" si="42"/>
        <v>May</v>
      </c>
      <c r="P703" s="46">
        <f t="shared" si="43"/>
        <v>2024</v>
      </c>
      <c r="Q703" s="47" t="str">
        <f>_xlfn.CONCAT(SALES[[#This Row],[Sales_ID]]," [",SALES[[#This Row],[Quantity]],"]")</f>
        <v>SALE-701 [1]</v>
      </c>
    </row>
    <row r="704" spans="1:17" x14ac:dyDescent="0.3">
      <c r="A704" t="s">
        <v>2540</v>
      </c>
      <c r="B704" s="2">
        <v>45459</v>
      </c>
      <c r="C704" t="s">
        <v>1556</v>
      </c>
      <c r="D704" t="s">
        <v>1631</v>
      </c>
      <c r="E704" t="s">
        <v>1363</v>
      </c>
      <c r="F704">
        <v>1</v>
      </c>
      <c r="G704" s="3">
        <v>900.94</v>
      </c>
      <c r="H704" s="4">
        <v>0.1</v>
      </c>
      <c r="I704" t="s">
        <v>3957</v>
      </c>
      <c r="J704" s="3">
        <v>810.84600000000012</v>
      </c>
      <c r="K704" s="45">
        <f>SALES[[#This Row],[Quantity]]*SALES[[#This Row],[Unit_Price]]*SALES[[#This Row],[Discount]]</f>
        <v>90.094000000000008</v>
      </c>
      <c r="L704" s="46" t="str">
        <f>IF(SALES[Total_Amount]&gt;=1500,"High","Low")</f>
        <v>Low</v>
      </c>
      <c r="M704" s="46" t="str">
        <f t="shared" si="40"/>
        <v>Normal</v>
      </c>
      <c r="N704" s="46" t="str">
        <f t="shared" si="41"/>
        <v>Low Price</v>
      </c>
      <c r="O704" s="46" t="str">
        <f t="shared" si="42"/>
        <v>June</v>
      </c>
      <c r="P704" s="46">
        <f t="shared" si="43"/>
        <v>2024</v>
      </c>
      <c r="Q704" s="47" t="str">
        <f>_xlfn.CONCAT(SALES[[#This Row],[Sales_ID]]," [",SALES[[#This Row],[Quantity]],"]")</f>
        <v>SALE-702 [1]</v>
      </c>
    </row>
    <row r="705" spans="1:17" x14ac:dyDescent="0.3">
      <c r="A705" t="s">
        <v>2541</v>
      </c>
      <c r="B705" s="2">
        <v>45429</v>
      </c>
      <c r="C705" t="s">
        <v>2542</v>
      </c>
      <c r="D705" t="s">
        <v>1358</v>
      </c>
      <c r="E705" t="s">
        <v>1388</v>
      </c>
      <c r="F705">
        <v>3</v>
      </c>
      <c r="G705" s="3">
        <v>262.69</v>
      </c>
      <c r="H705" s="4">
        <v>0.04</v>
      </c>
      <c r="I705" t="s">
        <v>3958</v>
      </c>
      <c r="J705" s="3">
        <v>756.54719999999986</v>
      </c>
      <c r="K705" s="45">
        <f>SALES[[#This Row],[Quantity]]*SALES[[#This Row],[Unit_Price]]*SALES[[#This Row],[Discount]]</f>
        <v>31.522799999999997</v>
      </c>
      <c r="L705" s="46" t="str">
        <f>IF(SALES[Total_Amount]&gt;=1500,"High","Low")</f>
        <v>Low</v>
      </c>
      <c r="M705" s="46" t="str">
        <f t="shared" si="40"/>
        <v>Normal</v>
      </c>
      <c r="N705" s="46" t="str">
        <f t="shared" si="41"/>
        <v>Low Price</v>
      </c>
      <c r="O705" s="46" t="str">
        <f t="shared" si="42"/>
        <v>May</v>
      </c>
      <c r="P705" s="46">
        <f t="shared" si="43"/>
        <v>2024</v>
      </c>
      <c r="Q705" s="47" t="str">
        <f>_xlfn.CONCAT(SALES[[#This Row],[Sales_ID]]," [",SALES[[#This Row],[Quantity]],"]")</f>
        <v>SALE-703 [3]</v>
      </c>
    </row>
    <row r="706" spans="1:17" x14ac:dyDescent="0.3">
      <c r="A706" t="s">
        <v>2543</v>
      </c>
      <c r="B706" s="2">
        <v>45386</v>
      </c>
      <c r="C706" t="s">
        <v>2544</v>
      </c>
      <c r="D706" t="s">
        <v>1889</v>
      </c>
      <c r="E706" t="s">
        <v>1439</v>
      </c>
      <c r="F706">
        <v>3</v>
      </c>
      <c r="G706" s="3">
        <v>212.72</v>
      </c>
      <c r="H706" s="4">
        <v>0.22</v>
      </c>
      <c r="I706" t="s">
        <v>3958</v>
      </c>
      <c r="J706" s="3">
        <v>497.76479999999998</v>
      </c>
      <c r="K706" s="45">
        <f>SALES[[#This Row],[Quantity]]*SALES[[#This Row],[Unit_Price]]*SALES[[#This Row],[Discount]]</f>
        <v>140.39519999999999</v>
      </c>
      <c r="L706" s="46" t="str">
        <f>IF(SALES[Total_Amount]&gt;=1500,"High","Low")</f>
        <v>Low</v>
      </c>
      <c r="M706" s="46" t="str">
        <f t="shared" ref="M706:M769" si="44">_xlfn.IFS(J706&gt;2000,"Premium",J706&gt;1000,"High",J706&lt;=1000,"Normal")</f>
        <v>Normal</v>
      </c>
      <c r="N706" s="46" t="str">
        <f t="shared" ref="N706:N769" si="45">IF(AND(H706&gt;15%,J706&gt;1000),"High Price","Low Price")</f>
        <v>Low Price</v>
      </c>
      <c r="O706" s="46" t="str">
        <f t="shared" ref="O706:O769" si="46">TEXT(B706,"mmmm")</f>
        <v>April</v>
      </c>
      <c r="P706" s="46">
        <f t="shared" ref="P706:P769" si="47">YEAR(B706)</f>
        <v>2024</v>
      </c>
      <c r="Q706" s="47" t="str">
        <f>_xlfn.CONCAT(SALES[[#This Row],[Sales_ID]]," [",SALES[[#This Row],[Quantity]],"]")</f>
        <v>SALE-704 [3]</v>
      </c>
    </row>
    <row r="707" spans="1:17" x14ac:dyDescent="0.3">
      <c r="A707" t="s">
        <v>2545</v>
      </c>
      <c r="B707" s="2">
        <v>45803</v>
      </c>
      <c r="C707" t="s">
        <v>2546</v>
      </c>
      <c r="D707" t="s">
        <v>1376</v>
      </c>
      <c r="E707" t="s">
        <v>1415</v>
      </c>
      <c r="F707">
        <v>4</v>
      </c>
      <c r="G707" s="3">
        <v>757.9</v>
      </c>
      <c r="H707" s="4">
        <v>0.22</v>
      </c>
      <c r="I707" t="s">
        <v>3958</v>
      </c>
      <c r="J707" s="3">
        <v>2364.6480000000001</v>
      </c>
      <c r="K707" s="45">
        <f>SALES[[#This Row],[Quantity]]*SALES[[#This Row],[Unit_Price]]*SALES[[#This Row],[Discount]]</f>
        <v>666.952</v>
      </c>
      <c r="L707" s="46" t="str">
        <f>IF(SALES[Total_Amount]&gt;=1500,"High","Low")</f>
        <v>High</v>
      </c>
      <c r="M707" s="46" t="str">
        <f t="shared" si="44"/>
        <v>Premium</v>
      </c>
      <c r="N707" s="46" t="str">
        <f t="shared" si="45"/>
        <v>High Price</v>
      </c>
      <c r="O707" s="46" t="str">
        <f t="shared" si="46"/>
        <v>May</v>
      </c>
      <c r="P707" s="46">
        <f t="shared" si="47"/>
        <v>2025</v>
      </c>
      <c r="Q707" s="47" t="str">
        <f>_xlfn.CONCAT(SALES[[#This Row],[Sales_ID]]," [",SALES[[#This Row],[Quantity]],"]")</f>
        <v>SALE-705 [4]</v>
      </c>
    </row>
    <row r="708" spans="1:17" x14ac:dyDescent="0.3">
      <c r="A708" t="s">
        <v>2547</v>
      </c>
      <c r="B708" s="2">
        <v>45346</v>
      </c>
      <c r="C708" t="s">
        <v>1967</v>
      </c>
      <c r="D708" t="s">
        <v>1612</v>
      </c>
      <c r="E708" t="s">
        <v>1344</v>
      </c>
      <c r="F708">
        <v>1</v>
      </c>
      <c r="G708" s="3">
        <v>846.04</v>
      </c>
      <c r="H708" s="4">
        <v>0.08</v>
      </c>
      <c r="I708" t="s">
        <v>3958</v>
      </c>
      <c r="J708" s="3">
        <v>778.35680000000002</v>
      </c>
      <c r="K708" s="45">
        <f>SALES[[#This Row],[Quantity]]*SALES[[#This Row],[Unit_Price]]*SALES[[#This Row],[Discount]]</f>
        <v>67.683199999999999</v>
      </c>
      <c r="L708" s="46" t="str">
        <f>IF(SALES[Total_Amount]&gt;=1500,"High","Low")</f>
        <v>Low</v>
      </c>
      <c r="M708" s="46" t="str">
        <f t="shared" si="44"/>
        <v>Normal</v>
      </c>
      <c r="N708" s="46" t="str">
        <f t="shared" si="45"/>
        <v>Low Price</v>
      </c>
      <c r="O708" s="46" t="str">
        <f t="shared" si="46"/>
        <v>February</v>
      </c>
      <c r="P708" s="46">
        <f t="shared" si="47"/>
        <v>2024</v>
      </c>
      <c r="Q708" s="47" t="str">
        <f>_xlfn.CONCAT(SALES[[#This Row],[Sales_ID]]," [",SALES[[#This Row],[Quantity]],"]")</f>
        <v>SALE-706 [1]</v>
      </c>
    </row>
    <row r="709" spans="1:17" x14ac:dyDescent="0.3">
      <c r="A709" t="s">
        <v>2548</v>
      </c>
      <c r="B709" s="2">
        <v>45267</v>
      </c>
      <c r="C709" t="s">
        <v>2181</v>
      </c>
      <c r="D709" t="s">
        <v>1543</v>
      </c>
      <c r="E709" t="s">
        <v>1359</v>
      </c>
      <c r="F709">
        <v>3</v>
      </c>
      <c r="G709" s="3">
        <v>179.7</v>
      </c>
      <c r="H709" s="4">
        <v>0.17</v>
      </c>
      <c r="I709" t="s">
        <v>1131</v>
      </c>
      <c r="J709" s="3">
        <v>447.45299999999992</v>
      </c>
      <c r="K709" s="45">
        <f>SALES[[#This Row],[Quantity]]*SALES[[#This Row],[Unit_Price]]*SALES[[#This Row],[Discount]]</f>
        <v>91.646999999999991</v>
      </c>
      <c r="L709" s="46" t="str">
        <f>IF(SALES[Total_Amount]&gt;=1500,"High","Low")</f>
        <v>Low</v>
      </c>
      <c r="M709" s="46" t="str">
        <f t="shared" si="44"/>
        <v>Normal</v>
      </c>
      <c r="N709" s="46" t="str">
        <f t="shared" si="45"/>
        <v>Low Price</v>
      </c>
      <c r="O709" s="46" t="str">
        <f t="shared" si="46"/>
        <v>December</v>
      </c>
      <c r="P709" s="46">
        <f t="shared" si="47"/>
        <v>2023</v>
      </c>
      <c r="Q709" s="47" t="str">
        <f>_xlfn.CONCAT(SALES[[#This Row],[Sales_ID]]," [",SALES[[#This Row],[Quantity]],"]")</f>
        <v>SALE-707 [3]</v>
      </c>
    </row>
    <row r="710" spans="1:17" x14ac:dyDescent="0.3">
      <c r="A710" t="s">
        <v>2549</v>
      </c>
      <c r="B710" s="2">
        <v>45572</v>
      </c>
      <c r="C710" t="s">
        <v>2550</v>
      </c>
      <c r="D710" t="s">
        <v>1519</v>
      </c>
      <c r="E710" t="s">
        <v>1363</v>
      </c>
      <c r="F710">
        <v>4</v>
      </c>
      <c r="G710" s="3">
        <v>681.08</v>
      </c>
      <c r="H710" s="4">
        <v>0</v>
      </c>
      <c r="I710" t="s">
        <v>3958</v>
      </c>
      <c r="J710" s="3">
        <v>2724.32</v>
      </c>
      <c r="K710" s="45">
        <f>SALES[[#This Row],[Quantity]]*SALES[[#This Row],[Unit_Price]]*SALES[[#This Row],[Discount]]</f>
        <v>0</v>
      </c>
      <c r="L710" s="46" t="str">
        <f>IF(SALES[Total_Amount]&gt;=1500,"High","Low")</f>
        <v>High</v>
      </c>
      <c r="M710" s="46" t="str">
        <f t="shared" si="44"/>
        <v>Premium</v>
      </c>
      <c r="N710" s="46" t="str">
        <f t="shared" si="45"/>
        <v>Low Price</v>
      </c>
      <c r="O710" s="46" t="str">
        <f t="shared" si="46"/>
        <v>October</v>
      </c>
      <c r="P710" s="46">
        <f t="shared" si="47"/>
        <v>2024</v>
      </c>
      <c r="Q710" s="47" t="str">
        <f>_xlfn.CONCAT(SALES[[#This Row],[Sales_ID]]," [",SALES[[#This Row],[Quantity]],"]")</f>
        <v>SALE-708 [4]</v>
      </c>
    </row>
    <row r="711" spans="1:17" x14ac:dyDescent="0.3">
      <c r="A711" t="s">
        <v>2551</v>
      </c>
      <c r="B711" s="2">
        <v>45252</v>
      </c>
      <c r="C711" t="s">
        <v>1569</v>
      </c>
      <c r="D711" t="s">
        <v>1787</v>
      </c>
      <c r="E711" t="s">
        <v>1359</v>
      </c>
      <c r="F711">
        <v>4</v>
      </c>
      <c r="G711" s="3">
        <v>723.44</v>
      </c>
      <c r="H711" s="4">
        <v>0.14000000000000001</v>
      </c>
      <c r="I711" t="s">
        <v>3958</v>
      </c>
      <c r="J711" s="3">
        <v>2488.6336000000001</v>
      </c>
      <c r="K711" s="45">
        <f>SALES[[#This Row],[Quantity]]*SALES[[#This Row],[Unit_Price]]*SALES[[#This Row],[Discount]]</f>
        <v>405.12640000000005</v>
      </c>
      <c r="L711" s="46" t="str">
        <f>IF(SALES[Total_Amount]&gt;=1500,"High","Low")</f>
        <v>High</v>
      </c>
      <c r="M711" s="46" t="str">
        <f t="shared" si="44"/>
        <v>Premium</v>
      </c>
      <c r="N711" s="46" t="str">
        <f t="shared" si="45"/>
        <v>Low Price</v>
      </c>
      <c r="O711" s="46" t="str">
        <f t="shared" si="46"/>
        <v>November</v>
      </c>
      <c r="P711" s="46">
        <f t="shared" si="47"/>
        <v>2023</v>
      </c>
      <c r="Q711" s="47" t="str">
        <f>_xlfn.CONCAT(SALES[[#This Row],[Sales_ID]]," [",SALES[[#This Row],[Quantity]],"]")</f>
        <v>SALE-709 [4]</v>
      </c>
    </row>
    <row r="712" spans="1:17" x14ac:dyDescent="0.3">
      <c r="A712" t="s">
        <v>2552</v>
      </c>
      <c r="B712" s="2">
        <v>45939</v>
      </c>
      <c r="C712" t="s">
        <v>1525</v>
      </c>
      <c r="D712" t="s">
        <v>1519</v>
      </c>
      <c r="E712" t="s">
        <v>1377</v>
      </c>
      <c r="F712">
        <v>4</v>
      </c>
      <c r="G712" s="3">
        <v>471.89</v>
      </c>
      <c r="H712" s="4">
        <v>0.12</v>
      </c>
      <c r="I712" t="s">
        <v>1131</v>
      </c>
      <c r="J712" s="3">
        <v>1661.0527999999999</v>
      </c>
      <c r="K712" s="45">
        <f>SALES[[#This Row],[Quantity]]*SALES[[#This Row],[Unit_Price]]*SALES[[#This Row],[Discount]]</f>
        <v>226.50719999999998</v>
      </c>
      <c r="L712" s="46" t="str">
        <f>IF(SALES[Total_Amount]&gt;=1500,"High","Low")</f>
        <v>High</v>
      </c>
      <c r="M712" s="46" t="str">
        <f t="shared" si="44"/>
        <v>High</v>
      </c>
      <c r="N712" s="46" t="str">
        <f t="shared" si="45"/>
        <v>Low Price</v>
      </c>
      <c r="O712" s="46" t="str">
        <f t="shared" si="46"/>
        <v>October</v>
      </c>
      <c r="P712" s="46">
        <f t="shared" si="47"/>
        <v>2025</v>
      </c>
      <c r="Q712" s="47" t="str">
        <f>_xlfn.CONCAT(SALES[[#This Row],[Sales_ID]]," [",SALES[[#This Row],[Quantity]],"]")</f>
        <v>SALE-710 [4]</v>
      </c>
    </row>
    <row r="713" spans="1:17" x14ac:dyDescent="0.3">
      <c r="A713" t="s">
        <v>2553</v>
      </c>
      <c r="B713" s="2">
        <v>45559</v>
      </c>
      <c r="C713" t="s">
        <v>2225</v>
      </c>
      <c r="D713" t="s">
        <v>1564</v>
      </c>
      <c r="E713" t="s">
        <v>1344</v>
      </c>
      <c r="F713">
        <v>1</v>
      </c>
      <c r="G713" s="3">
        <v>613.17999999999995</v>
      </c>
      <c r="H713" s="4">
        <v>0.14000000000000001</v>
      </c>
      <c r="I713" t="s">
        <v>1131</v>
      </c>
      <c r="J713" s="3">
        <v>527.33479999999997</v>
      </c>
      <c r="K713" s="45">
        <f>SALES[[#This Row],[Quantity]]*SALES[[#This Row],[Unit_Price]]*SALES[[#This Row],[Discount]]</f>
        <v>85.845200000000006</v>
      </c>
      <c r="L713" s="46" t="str">
        <f>IF(SALES[Total_Amount]&gt;=1500,"High","Low")</f>
        <v>Low</v>
      </c>
      <c r="M713" s="46" t="str">
        <f t="shared" si="44"/>
        <v>Normal</v>
      </c>
      <c r="N713" s="46" t="str">
        <f t="shared" si="45"/>
        <v>Low Price</v>
      </c>
      <c r="O713" s="46" t="str">
        <f t="shared" si="46"/>
        <v>September</v>
      </c>
      <c r="P713" s="46">
        <f t="shared" si="47"/>
        <v>2024</v>
      </c>
      <c r="Q713" s="47" t="str">
        <f>_xlfn.CONCAT(SALES[[#This Row],[Sales_ID]]," [",SALES[[#This Row],[Quantity]],"]")</f>
        <v>SALE-711 [1]</v>
      </c>
    </row>
    <row r="714" spans="1:17" x14ac:dyDescent="0.3">
      <c r="A714" t="s">
        <v>2554</v>
      </c>
      <c r="B714" s="2">
        <v>45229</v>
      </c>
      <c r="C714" t="s">
        <v>2495</v>
      </c>
      <c r="D714" t="s">
        <v>1414</v>
      </c>
      <c r="E714" t="s">
        <v>1363</v>
      </c>
      <c r="F714">
        <v>1</v>
      </c>
      <c r="G714" s="3">
        <v>651.30999999999995</v>
      </c>
      <c r="H714" s="4">
        <v>0.24</v>
      </c>
      <c r="I714" t="s">
        <v>3958</v>
      </c>
      <c r="J714" s="3">
        <v>494.99560000000002</v>
      </c>
      <c r="K714" s="45">
        <f>SALES[[#This Row],[Quantity]]*SALES[[#This Row],[Unit_Price]]*SALES[[#This Row],[Discount]]</f>
        <v>156.31439999999998</v>
      </c>
      <c r="L714" s="46" t="str">
        <f>IF(SALES[Total_Amount]&gt;=1500,"High","Low")</f>
        <v>Low</v>
      </c>
      <c r="M714" s="46" t="str">
        <f t="shared" si="44"/>
        <v>Normal</v>
      </c>
      <c r="N714" s="46" t="str">
        <f t="shared" si="45"/>
        <v>Low Price</v>
      </c>
      <c r="O714" s="46" t="str">
        <f t="shared" si="46"/>
        <v>October</v>
      </c>
      <c r="P714" s="46">
        <f t="shared" si="47"/>
        <v>2023</v>
      </c>
      <c r="Q714" s="47" t="str">
        <f>_xlfn.CONCAT(SALES[[#This Row],[Sales_ID]]," [",SALES[[#This Row],[Quantity]],"]")</f>
        <v>SALE-712 [1]</v>
      </c>
    </row>
    <row r="715" spans="1:17" x14ac:dyDescent="0.3">
      <c r="A715" t="s">
        <v>2555</v>
      </c>
      <c r="B715" s="2">
        <v>45333</v>
      </c>
      <c r="C715" t="s">
        <v>2556</v>
      </c>
      <c r="D715" t="s">
        <v>1600</v>
      </c>
      <c r="E715" t="s">
        <v>1426</v>
      </c>
      <c r="F715">
        <v>2</v>
      </c>
      <c r="G715" s="3">
        <v>635.14</v>
      </c>
      <c r="H715" s="4">
        <v>0.1</v>
      </c>
      <c r="I715" t="s">
        <v>1131</v>
      </c>
      <c r="J715" s="3">
        <v>1143.252</v>
      </c>
      <c r="K715" s="45">
        <f>SALES[[#This Row],[Quantity]]*SALES[[#This Row],[Unit_Price]]*SALES[[#This Row],[Discount]]</f>
        <v>127.02800000000001</v>
      </c>
      <c r="L715" s="46" t="str">
        <f>IF(SALES[Total_Amount]&gt;=1500,"High","Low")</f>
        <v>Low</v>
      </c>
      <c r="M715" s="46" t="str">
        <f t="shared" si="44"/>
        <v>High</v>
      </c>
      <c r="N715" s="46" t="str">
        <f t="shared" si="45"/>
        <v>Low Price</v>
      </c>
      <c r="O715" s="46" t="str">
        <f t="shared" si="46"/>
        <v>February</v>
      </c>
      <c r="P715" s="46">
        <f t="shared" si="47"/>
        <v>2024</v>
      </c>
      <c r="Q715" s="47" t="str">
        <f>_xlfn.CONCAT(SALES[[#This Row],[Sales_ID]]," [",SALES[[#This Row],[Quantity]],"]")</f>
        <v>SALE-713 [2]</v>
      </c>
    </row>
    <row r="716" spans="1:17" x14ac:dyDescent="0.3">
      <c r="A716" t="s">
        <v>2557</v>
      </c>
      <c r="B716" s="2">
        <v>45752</v>
      </c>
      <c r="C716" t="s">
        <v>2558</v>
      </c>
      <c r="D716" t="s">
        <v>1432</v>
      </c>
      <c r="E716" t="s">
        <v>1377</v>
      </c>
      <c r="F716">
        <v>4</v>
      </c>
      <c r="G716" s="3">
        <v>912.61</v>
      </c>
      <c r="H716" s="4">
        <v>0.14000000000000001</v>
      </c>
      <c r="I716" t="s">
        <v>3957</v>
      </c>
      <c r="J716" s="3">
        <v>3139.3784000000001</v>
      </c>
      <c r="K716" s="45">
        <f>SALES[[#This Row],[Quantity]]*SALES[[#This Row],[Unit_Price]]*SALES[[#This Row],[Discount]]</f>
        <v>511.06160000000006</v>
      </c>
      <c r="L716" s="46" t="str">
        <f>IF(SALES[Total_Amount]&gt;=1500,"High","Low")</f>
        <v>High</v>
      </c>
      <c r="M716" s="46" t="str">
        <f t="shared" si="44"/>
        <v>Premium</v>
      </c>
      <c r="N716" s="46" t="str">
        <f t="shared" si="45"/>
        <v>Low Price</v>
      </c>
      <c r="O716" s="46" t="str">
        <f t="shared" si="46"/>
        <v>April</v>
      </c>
      <c r="P716" s="46">
        <f t="shared" si="47"/>
        <v>2025</v>
      </c>
      <c r="Q716" s="47" t="str">
        <f>_xlfn.CONCAT(SALES[[#This Row],[Sales_ID]]," [",SALES[[#This Row],[Quantity]],"]")</f>
        <v>SALE-714 [4]</v>
      </c>
    </row>
    <row r="717" spans="1:17" x14ac:dyDescent="0.3">
      <c r="A717" t="s">
        <v>2559</v>
      </c>
      <c r="B717" s="2">
        <v>45795</v>
      </c>
      <c r="C717" t="s">
        <v>2560</v>
      </c>
      <c r="D717" t="s">
        <v>1512</v>
      </c>
      <c r="E717" t="s">
        <v>1359</v>
      </c>
      <c r="F717">
        <v>3</v>
      </c>
      <c r="G717" s="3">
        <v>79.77</v>
      </c>
      <c r="H717" s="4">
        <v>0.09</v>
      </c>
      <c r="I717" t="s">
        <v>3957</v>
      </c>
      <c r="J717" s="3">
        <v>217.77209999999999</v>
      </c>
      <c r="K717" s="45">
        <f>SALES[[#This Row],[Quantity]]*SALES[[#This Row],[Unit_Price]]*SALES[[#This Row],[Discount]]</f>
        <v>21.5379</v>
      </c>
      <c r="L717" s="46" t="str">
        <f>IF(SALES[Total_Amount]&gt;=1500,"High","Low")</f>
        <v>Low</v>
      </c>
      <c r="M717" s="46" t="str">
        <f t="shared" si="44"/>
        <v>Normal</v>
      </c>
      <c r="N717" s="46" t="str">
        <f t="shared" si="45"/>
        <v>Low Price</v>
      </c>
      <c r="O717" s="46" t="str">
        <f t="shared" si="46"/>
        <v>May</v>
      </c>
      <c r="P717" s="46">
        <f t="shared" si="47"/>
        <v>2025</v>
      </c>
      <c r="Q717" s="47" t="str">
        <f>_xlfn.CONCAT(SALES[[#This Row],[Sales_ID]]," [",SALES[[#This Row],[Quantity]],"]")</f>
        <v>SALE-715 [3]</v>
      </c>
    </row>
    <row r="718" spans="1:17" x14ac:dyDescent="0.3">
      <c r="A718" t="s">
        <v>2561</v>
      </c>
      <c r="B718" s="2">
        <v>45755</v>
      </c>
      <c r="C718" t="s">
        <v>1661</v>
      </c>
      <c r="D718" t="s">
        <v>1467</v>
      </c>
      <c r="E718" t="s">
        <v>1391</v>
      </c>
      <c r="F718">
        <v>4</v>
      </c>
      <c r="G718" s="3">
        <v>603.52</v>
      </c>
      <c r="H718" s="4">
        <v>0.25</v>
      </c>
      <c r="I718" t="s">
        <v>3957</v>
      </c>
      <c r="J718" s="3">
        <v>1810.56</v>
      </c>
      <c r="K718" s="45">
        <f>SALES[[#This Row],[Quantity]]*SALES[[#This Row],[Unit_Price]]*SALES[[#This Row],[Discount]]</f>
        <v>603.52</v>
      </c>
      <c r="L718" s="46" t="str">
        <f>IF(SALES[Total_Amount]&gt;=1500,"High","Low")</f>
        <v>High</v>
      </c>
      <c r="M718" s="46" t="str">
        <f t="shared" si="44"/>
        <v>High</v>
      </c>
      <c r="N718" s="46" t="str">
        <f t="shared" si="45"/>
        <v>High Price</v>
      </c>
      <c r="O718" s="46" t="str">
        <f t="shared" si="46"/>
        <v>April</v>
      </c>
      <c r="P718" s="46">
        <f t="shared" si="47"/>
        <v>2025</v>
      </c>
      <c r="Q718" s="47" t="str">
        <f>_xlfn.CONCAT(SALES[[#This Row],[Sales_ID]]," [",SALES[[#This Row],[Quantity]],"]")</f>
        <v>SALE-716 [4]</v>
      </c>
    </row>
    <row r="719" spans="1:17" x14ac:dyDescent="0.3">
      <c r="A719" t="s">
        <v>2562</v>
      </c>
      <c r="B719" s="2">
        <v>45625</v>
      </c>
      <c r="C719" t="s">
        <v>2080</v>
      </c>
      <c r="D719" t="s">
        <v>1435</v>
      </c>
      <c r="E719" t="s">
        <v>1446</v>
      </c>
      <c r="F719">
        <v>4</v>
      </c>
      <c r="G719" s="3">
        <v>453.12</v>
      </c>
      <c r="H719" s="4">
        <v>0.23</v>
      </c>
      <c r="I719" t="s">
        <v>1131</v>
      </c>
      <c r="J719" s="3">
        <v>1395.6096</v>
      </c>
      <c r="K719" s="45">
        <f>SALES[[#This Row],[Quantity]]*SALES[[#This Row],[Unit_Price]]*SALES[[#This Row],[Discount]]</f>
        <v>416.87040000000002</v>
      </c>
      <c r="L719" s="46" t="str">
        <f>IF(SALES[Total_Amount]&gt;=1500,"High","Low")</f>
        <v>Low</v>
      </c>
      <c r="M719" s="46" t="str">
        <f t="shared" si="44"/>
        <v>High</v>
      </c>
      <c r="N719" s="46" t="str">
        <f t="shared" si="45"/>
        <v>High Price</v>
      </c>
      <c r="O719" s="46" t="str">
        <f t="shared" si="46"/>
        <v>November</v>
      </c>
      <c r="P719" s="46">
        <f t="shared" si="47"/>
        <v>2024</v>
      </c>
      <c r="Q719" s="47" t="str">
        <f>_xlfn.CONCAT(SALES[[#This Row],[Sales_ID]]," [",SALES[[#This Row],[Quantity]],"]")</f>
        <v>SALE-717 [4]</v>
      </c>
    </row>
    <row r="720" spans="1:17" x14ac:dyDescent="0.3">
      <c r="A720" t="s">
        <v>2563</v>
      </c>
      <c r="B720" s="2">
        <v>45656</v>
      </c>
      <c r="C720" t="s">
        <v>2564</v>
      </c>
      <c r="D720" t="s">
        <v>1372</v>
      </c>
      <c r="E720" t="s">
        <v>1395</v>
      </c>
      <c r="F720">
        <v>2</v>
      </c>
      <c r="G720" s="3">
        <v>974.35</v>
      </c>
      <c r="H720" s="4">
        <v>0.15</v>
      </c>
      <c r="I720" t="s">
        <v>3957</v>
      </c>
      <c r="J720" s="3">
        <v>1656.395</v>
      </c>
      <c r="K720" s="45">
        <f>SALES[[#This Row],[Quantity]]*SALES[[#This Row],[Unit_Price]]*SALES[[#This Row],[Discount]]</f>
        <v>292.30500000000001</v>
      </c>
      <c r="L720" s="46" t="str">
        <f>IF(SALES[Total_Amount]&gt;=1500,"High","Low")</f>
        <v>High</v>
      </c>
      <c r="M720" s="46" t="str">
        <f t="shared" si="44"/>
        <v>High</v>
      </c>
      <c r="N720" s="46" t="str">
        <f t="shared" si="45"/>
        <v>Low Price</v>
      </c>
      <c r="O720" s="46" t="str">
        <f t="shared" si="46"/>
        <v>December</v>
      </c>
      <c r="P720" s="46">
        <f t="shared" si="47"/>
        <v>2024</v>
      </c>
      <c r="Q720" s="47" t="str">
        <f>_xlfn.CONCAT(SALES[[#This Row],[Sales_ID]]," [",SALES[[#This Row],[Quantity]],"]")</f>
        <v>SALE-718 [2]</v>
      </c>
    </row>
    <row r="721" spans="1:17" x14ac:dyDescent="0.3">
      <c r="A721" t="s">
        <v>2565</v>
      </c>
      <c r="B721" s="2">
        <v>45824</v>
      </c>
      <c r="C721" t="s">
        <v>1417</v>
      </c>
      <c r="D721" t="s">
        <v>2262</v>
      </c>
      <c r="E721" t="s">
        <v>1344</v>
      </c>
      <c r="F721">
        <v>4</v>
      </c>
      <c r="G721" s="3">
        <v>52.35</v>
      </c>
      <c r="H721" s="4">
        <v>0.23</v>
      </c>
      <c r="I721" t="s">
        <v>1131</v>
      </c>
      <c r="J721" s="3">
        <v>161.238</v>
      </c>
      <c r="K721" s="45">
        <f>SALES[[#This Row],[Quantity]]*SALES[[#This Row],[Unit_Price]]*SALES[[#This Row],[Discount]]</f>
        <v>48.162000000000006</v>
      </c>
      <c r="L721" s="46" t="str">
        <f>IF(SALES[Total_Amount]&gt;=1500,"High","Low")</f>
        <v>Low</v>
      </c>
      <c r="M721" s="46" t="str">
        <f t="shared" si="44"/>
        <v>Normal</v>
      </c>
      <c r="N721" s="46" t="str">
        <f t="shared" si="45"/>
        <v>Low Price</v>
      </c>
      <c r="O721" s="46" t="str">
        <f t="shared" si="46"/>
        <v>June</v>
      </c>
      <c r="P721" s="46">
        <f t="shared" si="47"/>
        <v>2025</v>
      </c>
      <c r="Q721" s="47" t="str">
        <f>_xlfn.CONCAT(SALES[[#This Row],[Sales_ID]]," [",SALES[[#This Row],[Quantity]],"]")</f>
        <v>SALE-719 [4]</v>
      </c>
    </row>
    <row r="722" spans="1:17" x14ac:dyDescent="0.3">
      <c r="A722" t="s">
        <v>2566</v>
      </c>
      <c r="B722" s="2">
        <v>45824</v>
      </c>
      <c r="C722" t="s">
        <v>2082</v>
      </c>
      <c r="D722" t="s">
        <v>1398</v>
      </c>
      <c r="E722" t="s">
        <v>1344</v>
      </c>
      <c r="F722">
        <v>3</v>
      </c>
      <c r="G722" s="3">
        <v>681.58</v>
      </c>
      <c r="H722" s="4">
        <v>0.23</v>
      </c>
      <c r="I722" t="s">
        <v>3957</v>
      </c>
      <c r="J722" s="3">
        <v>1574.4498000000001</v>
      </c>
      <c r="K722" s="45">
        <f>SALES[[#This Row],[Quantity]]*SALES[[#This Row],[Unit_Price]]*SALES[[#This Row],[Discount]]</f>
        <v>470.29020000000008</v>
      </c>
      <c r="L722" s="46" t="str">
        <f>IF(SALES[Total_Amount]&gt;=1500,"High","Low")</f>
        <v>High</v>
      </c>
      <c r="M722" s="46" t="str">
        <f t="shared" si="44"/>
        <v>High</v>
      </c>
      <c r="N722" s="46" t="str">
        <f t="shared" si="45"/>
        <v>High Price</v>
      </c>
      <c r="O722" s="46" t="str">
        <f t="shared" si="46"/>
        <v>June</v>
      </c>
      <c r="P722" s="46">
        <f t="shared" si="47"/>
        <v>2025</v>
      </c>
      <c r="Q722" s="47" t="str">
        <f>_xlfn.CONCAT(SALES[[#This Row],[Sales_ID]]," [",SALES[[#This Row],[Quantity]],"]")</f>
        <v>SALE-720 [3]</v>
      </c>
    </row>
    <row r="723" spans="1:17" x14ac:dyDescent="0.3">
      <c r="A723" t="s">
        <v>2567</v>
      </c>
      <c r="B723" s="2">
        <v>45384</v>
      </c>
      <c r="C723" t="s">
        <v>2507</v>
      </c>
      <c r="D723" t="s">
        <v>1557</v>
      </c>
      <c r="E723" t="s">
        <v>1391</v>
      </c>
      <c r="F723">
        <v>3</v>
      </c>
      <c r="G723" s="3">
        <v>71.23</v>
      </c>
      <c r="H723" s="4">
        <v>0.03</v>
      </c>
      <c r="I723" t="s">
        <v>3957</v>
      </c>
      <c r="J723" s="3">
        <v>207.27930000000001</v>
      </c>
      <c r="K723" s="45">
        <f>SALES[[#This Row],[Quantity]]*SALES[[#This Row],[Unit_Price]]*SALES[[#This Row],[Discount]]</f>
        <v>6.4106999999999994</v>
      </c>
      <c r="L723" s="46" t="str">
        <f>IF(SALES[Total_Amount]&gt;=1500,"High","Low")</f>
        <v>Low</v>
      </c>
      <c r="M723" s="46" t="str">
        <f t="shared" si="44"/>
        <v>Normal</v>
      </c>
      <c r="N723" s="46" t="str">
        <f t="shared" si="45"/>
        <v>Low Price</v>
      </c>
      <c r="O723" s="46" t="str">
        <f t="shared" si="46"/>
        <v>April</v>
      </c>
      <c r="P723" s="46">
        <f t="shared" si="47"/>
        <v>2024</v>
      </c>
      <c r="Q723" s="47" t="str">
        <f>_xlfn.CONCAT(SALES[[#This Row],[Sales_ID]]," [",SALES[[#This Row],[Quantity]],"]")</f>
        <v>SALE-721 [3]</v>
      </c>
    </row>
    <row r="724" spans="1:17" x14ac:dyDescent="0.3">
      <c r="A724" t="s">
        <v>2568</v>
      </c>
      <c r="B724" s="2">
        <v>45379</v>
      </c>
      <c r="C724" t="s">
        <v>2064</v>
      </c>
      <c r="D724" t="s">
        <v>1358</v>
      </c>
      <c r="E724" t="s">
        <v>1377</v>
      </c>
      <c r="F724">
        <v>1</v>
      </c>
      <c r="G724" s="3">
        <v>31.36</v>
      </c>
      <c r="H724" s="4">
        <v>0.21</v>
      </c>
      <c r="I724" t="s">
        <v>1131</v>
      </c>
      <c r="J724" s="3">
        <v>24.7744</v>
      </c>
      <c r="K724" s="45">
        <f>SALES[[#This Row],[Quantity]]*SALES[[#This Row],[Unit_Price]]*SALES[[#This Row],[Discount]]</f>
        <v>6.5855999999999995</v>
      </c>
      <c r="L724" s="46" t="str">
        <f>IF(SALES[Total_Amount]&gt;=1500,"High","Low")</f>
        <v>Low</v>
      </c>
      <c r="M724" s="46" t="str">
        <f t="shared" si="44"/>
        <v>Normal</v>
      </c>
      <c r="N724" s="46" t="str">
        <f t="shared" si="45"/>
        <v>Low Price</v>
      </c>
      <c r="O724" s="46" t="str">
        <f t="shared" si="46"/>
        <v>March</v>
      </c>
      <c r="P724" s="46">
        <f t="shared" si="47"/>
        <v>2024</v>
      </c>
      <c r="Q724" s="47" t="str">
        <f>_xlfn.CONCAT(SALES[[#This Row],[Sales_ID]]," [",SALES[[#This Row],[Quantity]],"]")</f>
        <v>SALE-722 [1]</v>
      </c>
    </row>
    <row r="725" spans="1:17" x14ac:dyDescent="0.3">
      <c r="A725" t="s">
        <v>2569</v>
      </c>
      <c r="B725" s="2">
        <v>45674</v>
      </c>
      <c r="C725" t="s">
        <v>2570</v>
      </c>
      <c r="D725" t="s">
        <v>1892</v>
      </c>
      <c r="E725" t="s">
        <v>1408</v>
      </c>
      <c r="F725">
        <v>2</v>
      </c>
      <c r="G725" s="3">
        <v>555.54999999999995</v>
      </c>
      <c r="H725" s="4">
        <v>0.14000000000000001</v>
      </c>
      <c r="I725" t="s">
        <v>3957</v>
      </c>
      <c r="J725" s="3">
        <v>955.54599999999994</v>
      </c>
      <c r="K725" s="45">
        <f>SALES[[#This Row],[Quantity]]*SALES[[#This Row],[Unit_Price]]*SALES[[#This Row],[Discount]]</f>
        <v>155.554</v>
      </c>
      <c r="L725" s="46" t="str">
        <f>IF(SALES[Total_Amount]&gt;=1500,"High","Low")</f>
        <v>Low</v>
      </c>
      <c r="M725" s="46" t="str">
        <f t="shared" si="44"/>
        <v>Normal</v>
      </c>
      <c r="N725" s="46" t="str">
        <f t="shared" si="45"/>
        <v>Low Price</v>
      </c>
      <c r="O725" s="46" t="str">
        <f t="shared" si="46"/>
        <v>January</v>
      </c>
      <c r="P725" s="46">
        <f t="shared" si="47"/>
        <v>2025</v>
      </c>
      <c r="Q725" s="47" t="str">
        <f>_xlfn.CONCAT(SALES[[#This Row],[Sales_ID]]," [",SALES[[#This Row],[Quantity]],"]")</f>
        <v>SALE-723 [2]</v>
      </c>
    </row>
    <row r="726" spans="1:17" x14ac:dyDescent="0.3">
      <c r="A726" t="s">
        <v>2571</v>
      </c>
      <c r="B726" s="2">
        <v>45760</v>
      </c>
      <c r="C726" t="s">
        <v>2028</v>
      </c>
      <c r="D726" t="s">
        <v>1696</v>
      </c>
      <c r="E726" t="s">
        <v>1388</v>
      </c>
      <c r="F726">
        <v>4</v>
      </c>
      <c r="G726" s="3">
        <v>805.99</v>
      </c>
      <c r="H726" s="4">
        <v>0.06</v>
      </c>
      <c r="I726" t="s">
        <v>3957</v>
      </c>
      <c r="J726" s="3">
        <v>3030.5223999999998</v>
      </c>
      <c r="K726" s="45">
        <f>SALES[[#This Row],[Quantity]]*SALES[[#This Row],[Unit_Price]]*SALES[[#This Row],[Discount]]</f>
        <v>193.4376</v>
      </c>
      <c r="L726" s="46" t="str">
        <f>IF(SALES[Total_Amount]&gt;=1500,"High","Low")</f>
        <v>High</v>
      </c>
      <c r="M726" s="46" t="str">
        <f t="shared" si="44"/>
        <v>Premium</v>
      </c>
      <c r="N726" s="46" t="str">
        <f t="shared" si="45"/>
        <v>Low Price</v>
      </c>
      <c r="O726" s="46" t="str">
        <f t="shared" si="46"/>
        <v>April</v>
      </c>
      <c r="P726" s="46">
        <f t="shared" si="47"/>
        <v>2025</v>
      </c>
      <c r="Q726" s="47" t="str">
        <f>_xlfn.CONCAT(SALES[[#This Row],[Sales_ID]]," [",SALES[[#This Row],[Quantity]],"]")</f>
        <v>SALE-724 [4]</v>
      </c>
    </row>
    <row r="727" spans="1:17" x14ac:dyDescent="0.3">
      <c r="A727" t="s">
        <v>2572</v>
      </c>
      <c r="B727" s="2">
        <v>45474</v>
      </c>
      <c r="C727" t="s">
        <v>2322</v>
      </c>
      <c r="D727" t="s">
        <v>1564</v>
      </c>
      <c r="E727" t="s">
        <v>1381</v>
      </c>
      <c r="F727">
        <v>1</v>
      </c>
      <c r="G727" s="3">
        <v>506.55</v>
      </c>
      <c r="H727" s="4">
        <v>0.28000000000000003</v>
      </c>
      <c r="I727" t="s">
        <v>3957</v>
      </c>
      <c r="J727" s="3">
        <v>364.71600000000001</v>
      </c>
      <c r="K727" s="45">
        <f>SALES[[#This Row],[Quantity]]*SALES[[#This Row],[Unit_Price]]*SALES[[#This Row],[Discount]]</f>
        <v>141.834</v>
      </c>
      <c r="L727" s="46" t="str">
        <f>IF(SALES[Total_Amount]&gt;=1500,"High","Low")</f>
        <v>Low</v>
      </c>
      <c r="M727" s="46" t="str">
        <f t="shared" si="44"/>
        <v>Normal</v>
      </c>
      <c r="N727" s="46" t="str">
        <f t="shared" si="45"/>
        <v>Low Price</v>
      </c>
      <c r="O727" s="46" t="str">
        <f t="shared" si="46"/>
        <v>July</v>
      </c>
      <c r="P727" s="46">
        <f t="shared" si="47"/>
        <v>2024</v>
      </c>
      <c r="Q727" s="47" t="str">
        <f>_xlfn.CONCAT(SALES[[#This Row],[Sales_ID]]," [",SALES[[#This Row],[Quantity]],"]")</f>
        <v>SALE-725 [1]</v>
      </c>
    </row>
    <row r="728" spans="1:17" x14ac:dyDescent="0.3">
      <c r="A728" t="s">
        <v>2573</v>
      </c>
      <c r="B728" s="2">
        <v>45640</v>
      </c>
      <c r="C728" t="s">
        <v>2574</v>
      </c>
      <c r="D728" t="s">
        <v>1892</v>
      </c>
      <c r="E728" t="s">
        <v>1489</v>
      </c>
      <c r="F728">
        <v>3</v>
      </c>
      <c r="G728" s="3">
        <v>28.69</v>
      </c>
      <c r="H728" s="4">
        <v>0.02</v>
      </c>
      <c r="I728" t="s">
        <v>3957</v>
      </c>
      <c r="J728" s="3">
        <v>84.348600000000005</v>
      </c>
      <c r="K728" s="45">
        <f>SALES[[#This Row],[Quantity]]*SALES[[#This Row],[Unit_Price]]*SALES[[#This Row],[Discount]]</f>
        <v>1.7214000000000003</v>
      </c>
      <c r="L728" s="46" t="str">
        <f>IF(SALES[Total_Amount]&gt;=1500,"High","Low")</f>
        <v>Low</v>
      </c>
      <c r="M728" s="46" t="str">
        <f t="shared" si="44"/>
        <v>Normal</v>
      </c>
      <c r="N728" s="46" t="str">
        <f t="shared" si="45"/>
        <v>Low Price</v>
      </c>
      <c r="O728" s="46" t="str">
        <f t="shared" si="46"/>
        <v>December</v>
      </c>
      <c r="P728" s="46">
        <f t="shared" si="47"/>
        <v>2024</v>
      </c>
      <c r="Q728" s="47" t="str">
        <f>_xlfn.CONCAT(SALES[[#This Row],[Sales_ID]]," [",SALES[[#This Row],[Quantity]],"]")</f>
        <v>SALE-726 [3]</v>
      </c>
    </row>
    <row r="729" spans="1:17" x14ac:dyDescent="0.3">
      <c r="A729" t="s">
        <v>2575</v>
      </c>
      <c r="B729" s="2">
        <v>45253</v>
      </c>
      <c r="C729" t="s">
        <v>2576</v>
      </c>
      <c r="D729" t="s">
        <v>1351</v>
      </c>
      <c r="E729" t="s">
        <v>1363</v>
      </c>
      <c r="F729">
        <v>1</v>
      </c>
      <c r="G729" s="3">
        <v>106.07</v>
      </c>
      <c r="H729" s="4">
        <v>0.23</v>
      </c>
      <c r="I729" t="s">
        <v>1131</v>
      </c>
      <c r="J729" s="3">
        <v>81.673900000000003</v>
      </c>
      <c r="K729" s="45">
        <f>SALES[[#This Row],[Quantity]]*SALES[[#This Row],[Unit_Price]]*SALES[[#This Row],[Discount]]</f>
        <v>24.396100000000001</v>
      </c>
      <c r="L729" s="46" t="str">
        <f>IF(SALES[Total_Amount]&gt;=1500,"High","Low")</f>
        <v>Low</v>
      </c>
      <c r="M729" s="46" t="str">
        <f t="shared" si="44"/>
        <v>Normal</v>
      </c>
      <c r="N729" s="46" t="str">
        <f t="shared" si="45"/>
        <v>Low Price</v>
      </c>
      <c r="O729" s="46" t="str">
        <f t="shared" si="46"/>
        <v>November</v>
      </c>
      <c r="P729" s="46">
        <f t="shared" si="47"/>
        <v>2023</v>
      </c>
      <c r="Q729" s="47" t="str">
        <f>_xlfn.CONCAT(SALES[[#This Row],[Sales_ID]]," [",SALES[[#This Row],[Quantity]],"]")</f>
        <v>SALE-727 [1]</v>
      </c>
    </row>
    <row r="730" spans="1:17" x14ac:dyDescent="0.3">
      <c r="A730" t="s">
        <v>2577</v>
      </c>
      <c r="B730" s="2">
        <v>45225</v>
      </c>
      <c r="C730" t="s">
        <v>1954</v>
      </c>
      <c r="D730" t="s">
        <v>1567</v>
      </c>
      <c r="E730" t="s">
        <v>1373</v>
      </c>
      <c r="F730">
        <v>4</v>
      </c>
      <c r="G730" s="3">
        <v>289.77</v>
      </c>
      <c r="H730" s="4">
        <v>0.06</v>
      </c>
      <c r="I730" t="s">
        <v>3958</v>
      </c>
      <c r="J730" s="3">
        <v>1089.5352</v>
      </c>
      <c r="K730" s="45">
        <f>SALES[[#This Row],[Quantity]]*SALES[[#This Row],[Unit_Price]]*SALES[[#This Row],[Discount]]</f>
        <v>69.544799999999995</v>
      </c>
      <c r="L730" s="46" t="str">
        <f>IF(SALES[Total_Amount]&gt;=1500,"High","Low")</f>
        <v>Low</v>
      </c>
      <c r="M730" s="46" t="str">
        <f t="shared" si="44"/>
        <v>High</v>
      </c>
      <c r="N730" s="46" t="str">
        <f t="shared" si="45"/>
        <v>Low Price</v>
      </c>
      <c r="O730" s="46" t="str">
        <f t="shared" si="46"/>
        <v>October</v>
      </c>
      <c r="P730" s="46">
        <f t="shared" si="47"/>
        <v>2023</v>
      </c>
      <c r="Q730" s="47" t="str">
        <f>_xlfn.CONCAT(SALES[[#This Row],[Sales_ID]]," [",SALES[[#This Row],[Quantity]],"]")</f>
        <v>SALE-728 [4]</v>
      </c>
    </row>
    <row r="731" spans="1:17" x14ac:dyDescent="0.3">
      <c r="A731" t="s">
        <v>2578</v>
      </c>
      <c r="B731" s="2">
        <v>45263</v>
      </c>
      <c r="C731" t="s">
        <v>2256</v>
      </c>
      <c r="D731" t="s">
        <v>1557</v>
      </c>
      <c r="E731" t="s">
        <v>1415</v>
      </c>
      <c r="F731">
        <v>2</v>
      </c>
      <c r="G731" s="3">
        <v>354.26</v>
      </c>
      <c r="H731" s="4">
        <v>0.01</v>
      </c>
      <c r="I731" t="s">
        <v>1131</v>
      </c>
      <c r="J731" s="3">
        <v>701.4348</v>
      </c>
      <c r="K731" s="45">
        <f>SALES[[#This Row],[Quantity]]*SALES[[#This Row],[Unit_Price]]*SALES[[#This Row],[Discount]]</f>
        <v>7.0852000000000004</v>
      </c>
      <c r="L731" s="46" t="str">
        <f>IF(SALES[Total_Amount]&gt;=1500,"High","Low")</f>
        <v>Low</v>
      </c>
      <c r="M731" s="46" t="str">
        <f t="shared" si="44"/>
        <v>Normal</v>
      </c>
      <c r="N731" s="46" t="str">
        <f t="shared" si="45"/>
        <v>Low Price</v>
      </c>
      <c r="O731" s="46" t="str">
        <f t="shared" si="46"/>
        <v>December</v>
      </c>
      <c r="P731" s="46">
        <f t="shared" si="47"/>
        <v>2023</v>
      </c>
      <c r="Q731" s="47" t="str">
        <f>_xlfn.CONCAT(SALES[[#This Row],[Sales_ID]]," [",SALES[[#This Row],[Quantity]],"]")</f>
        <v>SALE-729 [2]</v>
      </c>
    </row>
    <row r="732" spans="1:17" x14ac:dyDescent="0.3">
      <c r="A732" t="s">
        <v>2579</v>
      </c>
      <c r="B732" s="2">
        <v>45554</v>
      </c>
      <c r="C732" t="s">
        <v>2580</v>
      </c>
      <c r="D732" t="s">
        <v>1889</v>
      </c>
      <c r="E732" t="s">
        <v>1377</v>
      </c>
      <c r="F732">
        <v>1</v>
      </c>
      <c r="G732" s="3">
        <v>522.72</v>
      </c>
      <c r="H732" s="4">
        <v>0.25</v>
      </c>
      <c r="I732" t="s">
        <v>3958</v>
      </c>
      <c r="J732" s="3">
        <v>392.04</v>
      </c>
      <c r="K732" s="45">
        <f>SALES[[#This Row],[Quantity]]*SALES[[#This Row],[Unit_Price]]*SALES[[#This Row],[Discount]]</f>
        <v>130.68</v>
      </c>
      <c r="L732" s="46" t="str">
        <f>IF(SALES[Total_Amount]&gt;=1500,"High","Low")</f>
        <v>Low</v>
      </c>
      <c r="M732" s="46" t="str">
        <f t="shared" si="44"/>
        <v>Normal</v>
      </c>
      <c r="N732" s="46" t="str">
        <f t="shared" si="45"/>
        <v>Low Price</v>
      </c>
      <c r="O732" s="46" t="str">
        <f t="shared" si="46"/>
        <v>September</v>
      </c>
      <c r="P732" s="46">
        <f t="shared" si="47"/>
        <v>2024</v>
      </c>
      <c r="Q732" s="47" t="str">
        <f>_xlfn.CONCAT(SALES[[#This Row],[Sales_ID]]," [",SALES[[#This Row],[Quantity]],"]")</f>
        <v>SALE-730 [1]</v>
      </c>
    </row>
    <row r="733" spans="1:17" x14ac:dyDescent="0.3">
      <c r="A733" t="s">
        <v>2581</v>
      </c>
      <c r="B733" s="2">
        <v>45569</v>
      </c>
      <c r="C733" t="s">
        <v>2343</v>
      </c>
      <c r="D733" t="s">
        <v>1429</v>
      </c>
      <c r="E733" t="s">
        <v>1395</v>
      </c>
      <c r="F733">
        <v>3</v>
      </c>
      <c r="G733" s="3">
        <v>966.02</v>
      </c>
      <c r="H733" s="4">
        <v>0.03</v>
      </c>
      <c r="I733" t="s">
        <v>1131</v>
      </c>
      <c r="J733" s="3">
        <v>2811.1181999999999</v>
      </c>
      <c r="K733" s="45">
        <f>SALES[[#This Row],[Quantity]]*SALES[[#This Row],[Unit_Price]]*SALES[[#This Row],[Discount]]</f>
        <v>86.941800000000001</v>
      </c>
      <c r="L733" s="46" t="str">
        <f>IF(SALES[Total_Amount]&gt;=1500,"High","Low")</f>
        <v>High</v>
      </c>
      <c r="M733" s="46" t="str">
        <f t="shared" si="44"/>
        <v>Premium</v>
      </c>
      <c r="N733" s="46" t="str">
        <f t="shared" si="45"/>
        <v>Low Price</v>
      </c>
      <c r="O733" s="46" t="str">
        <f t="shared" si="46"/>
        <v>October</v>
      </c>
      <c r="P733" s="46">
        <f t="shared" si="47"/>
        <v>2024</v>
      </c>
      <c r="Q733" s="47" t="str">
        <f>_xlfn.CONCAT(SALES[[#This Row],[Sales_ID]]," [",SALES[[#This Row],[Quantity]],"]")</f>
        <v>SALE-731 [3]</v>
      </c>
    </row>
    <row r="734" spans="1:17" x14ac:dyDescent="0.3">
      <c r="A734" t="s">
        <v>2582</v>
      </c>
      <c r="B734" s="2">
        <v>45217</v>
      </c>
      <c r="C734" t="s">
        <v>1970</v>
      </c>
      <c r="D734" t="s">
        <v>1597</v>
      </c>
      <c r="E734" t="s">
        <v>1344</v>
      </c>
      <c r="F734">
        <v>1</v>
      </c>
      <c r="G734" s="3">
        <v>498.61</v>
      </c>
      <c r="H734" s="4">
        <v>0.04</v>
      </c>
      <c r="I734" t="s">
        <v>3958</v>
      </c>
      <c r="J734" s="3">
        <v>478.66559999999998</v>
      </c>
      <c r="K734" s="45">
        <f>SALES[[#This Row],[Quantity]]*SALES[[#This Row],[Unit_Price]]*SALES[[#This Row],[Discount]]</f>
        <v>19.944400000000002</v>
      </c>
      <c r="L734" s="46" t="str">
        <f>IF(SALES[Total_Amount]&gt;=1500,"High","Low")</f>
        <v>Low</v>
      </c>
      <c r="M734" s="46" t="str">
        <f t="shared" si="44"/>
        <v>Normal</v>
      </c>
      <c r="N734" s="46" t="str">
        <f t="shared" si="45"/>
        <v>Low Price</v>
      </c>
      <c r="O734" s="46" t="str">
        <f t="shared" si="46"/>
        <v>October</v>
      </c>
      <c r="P734" s="46">
        <f t="shared" si="47"/>
        <v>2023</v>
      </c>
      <c r="Q734" s="47" t="str">
        <f>_xlfn.CONCAT(SALES[[#This Row],[Sales_ID]]," [",SALES[[#This Row],[Quantity]],"]")</f>
        <v>SALE-732 [1]</v>
      </c>
    </row>
    <row r="735" spans="1:17" x14ac:dyDescent="0.3">
      <c r="A735" t="s">
        <v>2583</v>
      </c>
      <c r="B735" s="2">
        <v>45783</v>
      </c>
      <c r="C735" t="s">
        <v>2584</v>
      </c>
      <c r="D735" t="s">
        <v>1628</v>
      </c>
      <c r="E735" t="s">
        <v>1426</v>
      </c>
      <c r="F735">
        <v>4</v>
      </c>
      <c r="G735" s="3">
        <v>758.27</v>
      </c>
      <c r="H735" s="4">
        <v>0.05</v>
      </c>
      <c r="I735" t="s">
        <v>3958</v>
      </c>
      <c r="J735" s="3">
        <v>2881.4259999999999</v>
      </c>
      <c r="K735" s="45">
        <f>SALES[[#This Row],[Quantity]]*SALES[[#This Row],[Unit_Price]]*SALES[[#This Row],[Discount]]</f>
        <v>151.654</v>
      </c>
      <c r="L735" s="46" t="str">
        <f>IF(SALES[Total_Amount]&gt;=1500,"High","Low")</f>
        <v>High</v>
      </c>
      <c r="M735" s="46" t="str">
        <f t="shared" si="44"/>
        <v>Premium</v>
      </c>
      <c r="N735" s="46" t="str">
        <f t="shared" si="45"/>
        <v>Low Price</v>
      </c>
      <c r="O735" s="46" t="str">
        <f t="shared" si="46"/>
        <v>May</v>
      </c>
      <c r="P735" s="46">
        <f t="shared" si="47"/>
        <v>2025</v>
      </c>
      <c r="Q735" s="47" t="str">
        <f>_xlfn.CONCAT(SALES[[#This Row],[Sales_ID]]," [",SALES[[#This Row],[Quantity]],"]")</f>
        <v>SALE-733 [4]</v>
      </c>
    </row>
    <row r="736" spans="1:17" x14ac:dyDescent="0.3">
      <c r="A736" t="s">
        <v>2585</v>
      </c>
      <c r="B736" s="2">
        <v>45371</v>
      </c>
      <c r="C736" t="s">
        <v>1980</v>
      </c>
      <c r="D736" t="s">
        <v>1600</v>
      </c>
      <c r="E736" t="s">
        <v>1439</v>
      </c>
      <c r="F736">
        <v>2</v>
      </c>
      <c r="G736" s="3">
        <v>371.03</v>
      </c>
      <c r="H736" s="4">
        <v>0.23</v>
      </c>
      <c r="I736" t="s">
        <v>3958</v>
      </c>
      <c r="J736" s="3">
        <v>571.38619999999992</v>
      </c>
      <c r="K736" s="45">
        <f>SALES[[#This Row],[Quantity]]*SALES[[#This Row],[Unit_Price]]*SALES[[#This Row],[Discount]]</f>
        <v>170.6738</v>
      </c>
      <c r="L736" s="46" t="str">
        <f>IF(SALES[Total_Amount]&gt;=1500,"High","Low")</f>
        <v>Low</v>
      </c>
      <c r="M736" s="46" t="str">
        <f t="shared" si="44"/>
        <v>Normal</v>
      </c>
      <c r="N736" s="46" t="str">
        <f t="shared" si="45"/>
        <v>Low Price</v>
      </c>
      <c r="O736" s="46" t="str">
        <f t="shared" si="46"/>
        <v>March</v>
      </c>
      <c r="P736" s="46">
        <f t="shared" si="47"/>
        <v>2024</v>
      </c>
      <c r="Q736" s="47" t="str">
        <f>_xlfn.CONCAT(SALES[[#This Row],[Sales_ID]]," [",SALES[[#This Row],[Quantity]],"]")</f>
        <v>SALE-734 [2]</v>
      </c>
    </row>
    <row r="737" spans="1:17" x14ac:dyDescent="0.3">
      <c r="A737" t="s">
        <v>2586</v>
      </c>
      <c r="B737" s="2">
        <v>45453</v>
      </c>
      <c r="C737" t="s">
        <v>2587</v>
      </c>
      <c r="D737" t="s">
        <v>1567</v>
      </c>
      <c r="E737" t="s">
        <v>1344</v>
      </c>
      <c r="F737">
        <v>1</v>
      </c>
      <c r="G737" s="3">
        <v>230.32</v>
      </c>
      <c r="H737" s="4">
        <v>0.05</v>
      </c>
      <c r="I737" t="s">
        <v>1131</v>
      </c>
      <c r="J737" s="3">
        <v>218.804</v>
      </c>
      <c r="K737" s="45">
        <f>SALES[[#This Row],[Quantity]]*SALES[[#This Row],[Unit_Price]]*SALES[[#This Row],[Discount]]</f>
        <v>11.516</v>
      </c>
      <c r="L737" s="46" t="str">
        <f>IF(SALES[Total_Amount]&gt;=1500,"High","Low")</f>
        <v>Low</v>
      </c>
      <c r="M737" s="46" t="str">
        <f t="shared" si="44"/>
        <v>Normal</v>
      </c>
      <c r="N737" s="46" t="str">
        <f t="shared" si="45"/>
        <v>Low Price</v>
      </c>
      <c r="O737" s="46" t="str">
        <f t="shared" si="46"/>
        <v>June</v>
      </c>
      <c r="P737" s="46">
        <f t="shared" si="47"/>
        <v>2024</v>
      </c>
      <c r="Q737" s="47" t="str">
        <f>_xlfn.CONCAT(SALES[[#This Row],[Sales_ID]]," [",SALES[[#This Row],[Quantity]],"]")</f>
        <v>SALE-735 [1]</v>
      </c>
    </row>
    <row r="738" spans="1:17" x14ac:dyDescent="0.3">
      <c r="A738" t="s">
        <v>2588</v>
      </c>
      <c r="B738" s="2">
        <v>45526</v>
      </c>
      <c r="C738" t="s">
        <v>2589</v>
      </c>
      <c r="D738" t="s">
        <v>1848</v>
      </c>
      <c r="E738" t="s">
        <v>1426</v>
      </c>
      <c r="F738">
        <v>2</v>
      </c>
      <c r="G738" s="3">
        <v>985.43</v>
      </c>
      <c r="H738" s="4">
        <v>0.28000000000000003</v>
      </c>
      <c r="I738" t="s">
        <v>1131</v>
      </c>
      <c r="J738" s="3">
        <v>1419.0192</v>
      </c>
      <c r="K738" s="45">
        <f>SALES[[#This Row],[Quantity]]*SALES[[#This Row],[Unit_Price]]*SALES[[#This Row],[Discount]]</f>
        <v>551.84080000000006</v>
      </c>
      <c r="L738" s="46" t="str">
        <f>IF(SALES[Total_Amount]&gt;=1500,"High","Low")</f>
        <v>Low</v>
      </c>
      <c r="M738" s="46" t="str">
        <f t="shared" si="44"/>
        <v>High</v>
      </c>
      <c r="N738" s="46" t="str">
        <f t="shared" si="45"/>
        <v>High Price</v>
      </c>
      <c r="O738" s="46" t="str">
        <f t="shared" si="46"/>
        <v>August</v>
      </c>
      <c r="P738" s="46">
        <f t="shared" si="47"/>
        <v>2024</v>
      </c>
      <c r="Q738" s="47" t="str">
        <f>_xlfn.CONCAT(SALES[[#This Row],[Sales_ID]]," [",SALES[[#This Row],[Quantity]],"]")</f>
        <v>SALE-736 [2]</v>
      </c>
    </row>
    <row r="739" spans="1:17" x14ac:dyDescent="0.3">
      <c r="A739" t="s">
        <v>2590</v>
      </c>
      <c r="B739" s="2">
        <v>45756</v>
      </c>
      <c r="C739" t="s">
        <v>2200</v>
      </c>
      <c r="D739" t="s">
        <v>1952</v>
      </c>
      <c r="E739" t="s">
        <v>1363</v>
      </c>
      <c r="F739">
        <v>2</v>
      </c>
      <c r="G739" s="3">
        <v>492.5</v>
      </c>
      <c r="H739" s="4">
        <v>0.3</v>
      </c>
      <c r="I739" t="s">
        <v>3958</v>
      </c>
      <c r="J739" s="3">
        <v>689.5</v>
      </c>
      <c r="K739" s="45">
        <f>SALES[[#This Row],[Quantity]]*SALES[[#This Row],[Unit_Price]]*SALES[[#This Row],[Discount]]</f>
        <v>295.5</v>
      </c>
      <c r="L739" s="46" t="str">
        <f>IF(SALES[Total_Amount]&gt;=1500,"High","Low")</f>
        <v>Low</v>
      </c>
      <c r="M739" s="46" t="str">
        <f t="shared" si="44"/>
        <v>Normal</v>
      </c>
      <c r="N739" s="46" t="str">
        <f t="shared" si="45"/>
        <v>Low Price</v>
      </c>
      <c r="O739" s="46" t="str">
        <f t="shared" si="46"/>
        <v>April</v>
      </c>
      <c r="P739" s="46">
        <f t="shared" si="47"/>
        <v>2025</v>
      </c>
      <c r="Q739" s="47" t="str">
        <f>_xlfn.CONCAT(SALES[[#This Row],[Sales_ID]]," [",SALES[[#This Row],[Quantity]],"]")</f>
        <v>SALE-737 [2]</v>
      </c>
    </row>
    <row r="740" spans="1:17" x14ac:dyDescent="0.3">
      <c r="A740" t="s">
        <v>2591</v>
      </c>
      <c r="B740" s="2">
        <v>45657</v>
      </c>
      <c r="C740" t="s">
        <v>1879</v>
      </c>
      <c r="D740" t="s">
        <v>1572</v>
      </c>
      <c r="E740" t="s">
        <v>1489</v>
      </c>
      <c r="F740">
        <v>2</v>
      </c>
      <c r="G740" s="3">
        <v>213.69</v>
      </c>
      <c r="H740" s="4">
        <v>0.28000000000000003</v>
      </c>
      <c r="I740" t="s">
        <v>3958</v>
      </c>
      <c r="J740" s="3">
        <v>307.71359999999999</v>
      </c>
      <c r="K740" s="45">
        <f>SALES[[#This Row],[Quantity]]*SALES[[#This Row],[Unit_Price]]*SALES[[#This Row],[Discount]]</f>
        <v>119.66640000000001</v>
      </c>
      <c r="L740" s="46" t="str">
        <f>IF(SALES[Total_Amount]&gt;=1500,"High","Low")</f>
        <v>Low</v>
      </c>
      <c r="M740" s="46" t="str">
        <f t="shared" si="44"/>
        <v>Normal</v>
      </c>
      <c r="N740" s="46" t="str">
        <f t="shared" si="45"/>
        <v>Low Price</v>
      </c>
      <c r="O740" s="46" t="str">
        <f t="shared" si="46"/>
        <v>December</v>
      </c>
      <c r="P740" s="46">
        <f t="shared" si="47"/>
        <v>2024</v>
      </c>
      <c r="Q740" s="47" t="str">
        <f>_xlfn.CONCAT(SALES[[#This Row],[Sales_ID]]," [",SALES[[#This Row],[Quantity]],"]")</f>
        <v>SALE-738 [2]</v>
      </c>
    </row>
    <row r="741" spans="1:17" x14ac:dyDescent="0.3">
      <c r="A741" t="s">
        <v>2592</v>
      </c>
      <c r="B741" s="2">
        <v>45716</v>
      </c>
      <c r="C741" t="s">
        <v>1375</v>
      </c>
      <c r="D741" t="s">
        <v>1503</v>
      </c>
      <c r="E741" t="s">
        <v>1348</v>
      </c>
      <c r="F741">
        <v>4</v>
      </c>
      <c r="G741" s="3">
        <v>618.83000000000004</v>
      </c>
      <c r="H741" s="4">
        <v>0.08</v>
      </c>
      <c r="I741" t="s">
        <v>3958</v>
      </c>
      <c r="J741" s="3">
        <v>2277.2944000000002</v>
      </c>
      <c r="K741" s="45">
        <f>SALES[[#This Row],[Quantity]]*SALES[[#This Row],[Unit_Price]]*SALES[[#This Row],[Discount]]</f>
        <v>198.02560000000003</v>
      </c>
      <c r="L741" s="46" t="str">
        <f>IF(SALES[Total_Amount]&gt;=1500,"High","Low")</f>
        <v>High</v>
      </c>
      <c r="M741" s="46" t="str">
        <f t="shared" si="44"/>
        <v>Premium</v>
      </c>
      <c r="N741" s="46" t="str">
        <f t="shared" si="45"/>
        <v>Low Price</v>
      </c>
      <c r="O741" s="46" t="str">
        <f t="shared" si="46"/>
        <v>February</v>
      </c>
      <c r="P741" s="46">
        <f t="shared" si="47"/>
        <v>2025</v>
      </c>
      <c r="Q741" s="47" t="str">
        <f>_xlfn.CONCAT(SALES[[#This Row],[Sales_ID]]," [",SALES[[#This Row],[Quantity]],"]")</f>
        <v>SALE-739 [4]</v>
      </c>
    </row>
    <row r="742" spans="1:17" x14ac:dyDescent="0.3">
      <c r="A742" t="s">
        <v>2593</v>
      </c>
      <c r="B742" s="2">
        <v>45313</v>
      </c>
      <c r="C742" t="s">
        <v>1708</v>
      </c>
      <c r="D742" t="s">
        <v>1354</v>
      </c>
      <c r="E742" t="s">
        <v>1489</v>
      </c>
      <c r="F742">
        <v>2</v>
      </c>
      <c r="G742" s="3">
        <v>81.16</v>
      </c>
      <c r="H742" s="4">
        <v>0.16</v>
      </c>
      <c r="I742" t="s">
        <v>3958</v>
      </c>
      <c r="J742" s="3">
        <v>136.34880000000001</v>
      </c>
      <c r="K742" s="45">
        <f>SALES[[#This Row],[Quantity]]*SALES[[#This Row],[Unit_Price]]*SALES[[#This Row],[Discount]]</f>
        <v>25.9712</v>
      </c>
      <c r="L742" s="46" t="str">
        <f>IF(SALES[Total_Amount]&gt;=1500,"High","Low")</f>
        <v>Low</v>
      </c>
      <c r="M742" s="46" t="str">
        <f t="shared" si="44"/>
        <v>Normal</v>
      </c>
      <c r="N742" s="46" t="str">
        <f t="shared" si="45"/>
        <v>Low Price</v>
      </c>
      <c r="O742" s="46" t="str">
        <f t="shared" si="46"/>
        <v>January</v>
      </c>
      <c r="P742" s="46">
        <f t="shared" si="47"/>
        <v>2024</v>
      </c>
      <c r="Q742" s="47" t="str">
        <f>_xlfn.CONCAT(SALES[[#This Row],[Sales_ID]]," [",SALES[[#This Row],[Quantity]],"]")</f>
        <v>SALE-740 [2]</v>
      </c>
    </row>
    <row r="743" spans="1:17" x14ac:dyDescent="0.3">
      <c r="A743" t="s">
        <v>2594</v>
      </c>
      <c r="B743" s="2">
        <v>45372</v>
      </c>
      <c r="C743" t="s">
        <v>1618</v>
      </c>
      <c r="D743" t="s">
        <v>1589</v>
      </c>
      <c r="E743" t="s">
        <v>1395</v>
      </c>
      <c r="F743">
        <v>1</v>
      </c>
      <c r="G743" s="3">
        <v>431.69</v>
      </c>
      <c r="H743" s="4">
        <v>0.09</v>
      </c>
      <c r="I743" t="s">
        <v>3957</v>
      </c>
      <c r="J743" s="3">
        <v>392.83789999999999</v>
      </c>
      <c r="K743" s="45">
        <f>SALES[[#This Row],[Quantity]]*SALES[[#This Row],[Unit_Price]]*SALES[[#This Row],[Discount]]</f>
        <v>38.8521</v>
      </c>
      <c r="L743" s="46" t="str">
        <f>IF(SALES[Total_Amount]&gt;=1500,"High","Low")</f>
        <v>Low</v>
      </c>
      <c r="M743" s="46" t="str">
        <f t="shared" si="44"/>
        <v>Normal</v>
      </c>
      <c r="N743" s="46" t="str">
        <f t="shared" si="45"/>
        <v>Low Price</v>
      </c>
      <c r="O743" s="46" t="str">
        <f t="shared" si="46"/>
        <v>March</v>
      </c>
      <c r="P743" s="46">
        <f t="shared" si="47"/>
        <v>2024</v>
      </c>
      <c r="Q743" s="47" t="str">
        <f>_xlfn.CONCAT(SALES[[#This Row],[Sales_ID]]," [",SALES[[#This Row],[Quantity]],"]")</f>
        <v>SALE-741 [1]</v>
      </c>
    </row>
    <row r="744" spans="1:17" x14ac:dyDescent="0.3">
      <c r="A744" t="s">
        <v>2595</v>
      </c>
      <c r="B744" s="2">
        <v>45648</v>
      </c>
      <c r="C744" t="s">
        <v>1719</v>
      </c>
      <c r="D744" t="s">
        <v>2066</v>
      </c>
      <c r="E744" t="s">
        <v>1355</v>
      </c>
      <c r="F744">
        <v>3</v>
      </c>
      <c r="G744" s="3">
        <v>438.65</v>
      </c>
      <c r="H744" s="4">
        <v>0.28999999999999998</v>
      </c>
      <c r="I744" t="s">
        <v>3958</v>
      </c>
      <c r="J744" s="3">
        <v>934.32449999999983</v>
      </c>
      <c r="K744" s="45">
        <f>SALES[[#This Row],[Quantity]]*SALES[[#This Row],[Unit_Price]]*SALES[[#This Row],[Discount]]</f>
        <v>381.62549999999993</v>
      </c>
      <c r="L744" s="46" t="str">
        <f>IF(SALES[Total_Amount]&gt;=1500,"High","Low")</f>
        <v>Low</v>
      </c>
      <c r="M744" s="46" t="str">
        <f t="shared" si="44"/>
        <v>Normal</v>
      </c>
      <c r="N744" s="46" t="str">
        <f t="shared" si="45"/>
        <v>Low Price</v>
      </c>
      <c r="O744" s="46" t="str">
        <f t="shared" si="46"/>
        <v>December</v>
      </c>
      <c r="P744" s="46">
        <f t="shared" si="47"/>
        <v>2024</v>
      </c>
      <c r="Q744" s="47" t="str">
        <f>_xlfn.CONCAT(SALES[[#This Row],[Sales_ID]]," [",SALES[[#This Row],[Quantity]],"]")</f>
        <v>SALE-742 [3]</v>
      </c>
    </row>
    <row r="745" spans="1:17" x14ac:dyDescent="0.3">
      <c r="A745" t="s">
        <v>2596</v>
      </c>
      <c r="B745" s="2">
        <v>45384</v>
      </c>
      <c r="C745" t="s">
        <v>2597</v>
      </c>
      <c r="D745" t="s">
        <v>1454</v>
      </c>
      <c r="E745" t="s">
        <v>1340</v>
      </c>
      <c r="F745">
        <v>3</v>
      </c>
      <c r="G745" s="3">
        <v>339.41</v>
      </c>
      <c r="H745" s="4">
        <v>0.26</v>
      </c>
      <c r="I745" t="s">
        <v>3957</v>
      </c>
      <c r="J745" s="3">
        <v>753.49019999999996</v>
      </c>
      <c r="K745" s="45">
        <f>SALES[[#This Row],[Quantity]]*SALES[[#This Row],[Unit_Price]]*SALES[[#This Row],[Discount]]</f>
        <v>264.7398</v>
      </c>
      <c r="L745" s="46" t="str">
        <f>IF(SALES[Total_Amount]&gt;=1500,"High","Low")</f>
        <v>Low</v>
      </c>
      <c r="M745" s="46" t="str">
        <f t="shared" si="44"/>
        <v>Normal</v>
      </c>
      <c r="N745" s="46" t="str">
        <f t="shared" si="45"/>
        <v>Low Price</v>
      </c>
      <c r="O745" s="46" t="str">
        <f t="shared" si="46"/>
        <v>April</v>
      </c>
      <c r="P745" s="46">
        <f t="shared" si="47"/>
        <v>2024</v>
      </c>
      <c r="Q745" s="47" t="str">
        <f>_xlfn.CONCAT(SALES[[#This Row],[Sales_ID]]," [",SALES[[#This Row],[Quantity]],"]")</f>
        <v>SALE-743 [3]</v>
      </c>
    </row>
    <row r="746" spans="1:17" x14ac:dyDescent="0.3">
      <c r="A746" t="s">
        <v>2598</v>
      </c>
      <c r="B746" s="2">
        <v>45687</v>
      </c>
      <c r="C746" t="s">
        <v>1482</v>
      </c>
      <c r="D746" t="s">
        <v>1454</v>
      </c>
      <c r="E746" t="s">
        <v>1395</v>
      </c>
      <c r="F746">
        <v>4</v>
      </c>
      <c r="G746" s="3">
        <v>848.47</v>
      </c>
      <c r="H746" s="4">
        <v>0.21</v>
      </c>
      <c r="I746" t="s">
        <v>1131</v>
      </c>
      <c r="J746" s="3">
        <v>2681.1651999999999</v>
      </c>
      <c r="K746" s="45">
        <f>SALES[[#This Row],[Quantity]]*SALES[[#This Row],[Unit_Price]]*SALES[[#This Row],[Discount]]</f>
        <v>712.71479999999997</v>
      </c>
      <c r="L746" s="46" t="str">
        <f>IF(SALES[Total_Amount]&gt;=1500,"High","Low")</f>
        <v>High</v>
      </c>
      <c r="M746" s="46" t="str">
        <f t="shared" si="44"/>
        <v>Premium</v>
      </c>
      <c r="N746" s="46" t="str">
        <f t="shared" si="45"/>
        <v>High Price</v>
      </c>
      <c r="O746" s="46" t="str">
        <f t="shared" si="46"/>
        <v>January</v>
      </c>
      <c r="P746" s="46">
        <f t="shared" si="47"/>
        <v>2025</v>
      </c>
      <c r="Q746" s="47" t="str">
        <f>_xlfn.CONCAT(SALES[[#This Row],[Sales_ID]]," [",SALES[[#This Row],[Quantity]],"]")</f>
        <v>SALE-744 [4]</v>
      </c>
    </row>
    <row r="747" spans="1:17" x14ac:dyDescent="0.3">
      <c r="A747" t="s">
        <v>2599</v>
      </c>
      <c r="B747" s="2">
        <v>45747</v>
      </c>
      <c r="C747" t="s">
        <v>2517</v>
      </c>
      <c r="D747" t="s">
        <v>1425</v>
      </c>
      <c r="E747" t="s">
        <v>1348</v>
      </c>
      <c r="F747">
        <v>1</v>
      </c>
      <c r="G747" s="3">
        <v>664.87</v>
      </c>
      <c r="H747" s="4">
        <v>0.08</v>
      </c>
      <c r="I747" t="s">
        <v>3958</v>
      </c>
      <c r="J747" s="3">
        <v>611.68040000000008</v>
      </c>
      <c r="K747" s="45">
        <f>SALES[[#This Row],[Quantity]]*SALES[[#This Row],[Unit_Price]]*SALES[[#This Row],[Discount]]</f>
        <v>53.189599999999999</v>
      </c>
      <c r="L747" s="46" t="str">
        <f>IF(SALES[Total_Amount]&gt;=1500,"High","Low")</f>
        <v>Low</v>
      </c>
      <c r="M747" s="46" t="str">
        <f t="shared" si="44"/>
        <v>Normal</v>
      </c>
      <c r="N747" s="46" t="str">
        <f t="shared" si="45"/>
        <v>Low Price</v>
      </c>
      <c r="O747" s="46" t="str">
        <f t="shared" si="46"/>
        <v>March</v>
      </c>
      <c r="P747" s="46">
        <f t="shared" si="47"/>
        <v>2025</v>
      </c>
      <c r="Q747" s="47" t="str">
        <f>_xlfn.CONCAT(SALES[[#This Row],[Sales_ID]]," [",SALES[[#This Row],[Quantity]],"]")</f>
        <v>SALE-745 [1]</v>
      </c>
    </row>
    <row r="748" spans="1:17" x14ac:dyDescent="0.3">
      <c r="A748" t="s">
        <v>2600</v>
      </c>
      <c r="B748" s="2">
        <v>45687</v>
      </c>
      <c r="C748" t="s">
        <v>1844</v>
      </c>
      <c r="D748" t="s">
        <v>1376</v>
      </c>
      <c r="E748" t="s">
        <v>1359</v>
      </c>
      <c r="F748">
        <v>1</v>
      </c>
      <c r="G748" s="3">
        <v>412.11</v>
      </c>
      <c r="H748" s="4">
        <v>0.23</v>
      </c>
      <c r="I748" t="s">
        <v>3958</v>
      </c>
      <c r="J748" s="3">
        <v>317.32470000000001</v>
      </c>
      <c r="K748" s="45">
        <f>SALES[[#This Row],[Quantity]]*SALES[[#This Row],[Unit_Price]]*SALES[[#This Row],[Discount]]</f>
        <v>94.785300000000007</v>
      </c>
      <c r="L748" s="46" t="str">
        <f>IF(SALES[Total_Amount]&gt;=1500,"High","Low")</f>
        <v>Low</v>
      </c>
      <c r="M748" s="46" t="str">
        <f t="shared" si="44"/>
        <v>Normal</v>
      </c>
      <c r="N748" s="46" t="str">
        <f t="shared" si="45"/>
        <v>Low Price</v>
      </c>
      <c r="O748" s="46" t="str">
        <f t="shared" si="46"/>
        <v>January</v>
      </c>
      <c r="P748" s="46">
        <f t="shared" si="47"/>
        <v>2025</v>
      </c>
      <c r="Q748" s="47" t="str">
        <f>_xlfn.CONCAT(SALES[[#This Row],[Sales_ID]]," [",SALES[[#This Row],[Quantity]],"]")</f>
        <v>SALE-746 [1]</v>
      </c>
    </row>
    <row r="749" spans="1:17" x14ac:dyDescent="0.3">
      <c r="A749" t="s">
        <v>2601</v>
      </c>
      <c r="B749" s="2">
        <v>45916</v>
      </c>
      <c r="C749" t="s">
        <v>2602</v>
      </c>
      <c r="D749" t="s">
        <v>1467</v>
      </c>
      <c r="E749" t="s">
        <v>1381</v>
      </c>
      <c r="F749">
        <v>1</v>
      </c>
      <c r="G749" s="3">
        <v>126.09</v>
      </c>
      <c r="H749" s="4">
        <v>0.05</v>
      </c>
      <c r="I749" t="s">
        <v>1131</v>
      </c>
      <c r="J749" s="3">
        <v>119.7855</v>
      </c>
      <c r="K749" s="45">
        <f>SALES[[#This Row],[Quantity]]*SALES[[#This Row],[Unit_Price]]*SALES[[#This Row],[Discount]]</f>
        <v>6.3045000000000009</v>
      </c>
      <c r="L749" s="46" t="str">
        <f>IF(SALES[Total_Amount]&gt;=1500,"High","Low")</f>
        <v>Low</v>
      </c>
      <c r="M749" s="46" t="str">
        <f t="shared" si="44"/>
        <v>Normal</v>
      </c>
      <c r="N749" s="46" t="str">
        <f t="shared" si="45"/>
        <v>Low Price</v>
      </c>
      <c r="O749" s="46" t="str">
        <f t="shared" si="46"/>
        <v>September</v>
      </c>
      <c r="P749" s="46">
        <f t="shared" si="47"/>
        <v>2025</v>
      </c>
      <c r="Q749" s="47" t="str">
        <f>_xlfn.CONCAT(SALES[[#This Row],[Sales_ID]]," [",SALES[[#This Row],[Quantity]],"]")</f>
        <v>SALE-747 [1]</v>
      </c>
    </row>
    <row r="750" spans="1:17" x14ac:dyDescent="0.3">
      <c r="A750" t="s">
        <v>2603</v>
      </c>
      <c r="B750" s="2">
        <v>45917</v>
      </c>
      <c r="C750" t="s">
        <v>1980</v>
      </c>
      <c r="D750" t="s">
        <v>1425</v>
      </c>
      <c r="E750" t="s">
        <v>1419</v>
      </c>
      <c r="F750">
        <v>4</v>
      </c>
      <c r="G750" s="3">
        <v>602.39</v>
      </c>
      <c r="H750" s="4">
        <v>0.19</v>
      </c>
      <c r="I750" t="s">
        <v>1131</v>
      </c>
      <c r="J750" s="3">
        <v>1951.7436</v>
      </c>
      <c r="K750" s="45">
        <f>SALES[[#This Row],[Quantity]]*SALES[[#This Row],[Unit_Price]]*SALES[[#This Row],[Discount]]</f>
        <v>457.81639999999999</v>
      </c>
      <c r="L750" s="46" t="str">
        <f>IF(SALES[Total_Amount]&gt;=1500,"High","Low")</f>
        <v>High</v>
      </c>
      <c r="M750" s="46" t="str">
        <f t="shared" si="44"/>
        <v>High</v>
      </c>
      <c r="N750" s="46" t="str">
        <f t="shared" si="45"/>
        <v>High Price</v>
      </c>
      <c r="O750" s="46" t="str">
        <f t="shared" si="46"/>
        <v>September</v>
      </c>
      <c r="P750" s="46">
        <f t="shared" si="47"/>
        <v>2025</v>
      </c>
      <c r="Q750" s="47" t="str">
        <f>_xlfn.CONCAT(SALES[[#This Row],[Sales_ID]]," [",SALES[[#This Row],[Quantity]],"]")</f>
        <v>SALE-748 [4]</v>
      </c>
    </row>
    <row r="751" spans="1:17" x14ac:dyDescent="0.3">
      <c r="A751" t="s">
        <v>2604</v>
      </c>
      <c r="B751" s="2">
        <v>45941</v>
      </c>
      <c r="C751" t="s">
        <v>1604</v>
      </c>
      <c r="D751" t="s">
        <v>1705</v>
      </c>
      <c r="E751" t="s">
        <v>1340</v>
      </c>
      <c r="F751">
        <v>3</v>
      </c>
      <c r="G751" s="3">
        <v>447.69</v>
      </c>
      <c r="H751" s="4">
        <v>0.02</v>
      </c>
      <c r="I751" t="s">
        <v>1131</v>
      </c>
      <c r="J751" s="3">
        <v>1316.2085999999999</v>
      </c>
      <c r="K751" s="45">
        <f>SALES[[#This Row],[Quantity]]*SALES[[#This Row],[Unit_Price]]*SALES[[#This Row],[Discount]]</f>
        <v>26.8614</v>
      </c>
      <c r="L751" s="46" t="str">
        <f>IF(SALES[Total_Amount]&gt;=1500,"High","Low")</f>
        <v>Low</v>
      </c>
      <c r="M751" s="46" t="str">
        <f t="shared" si="44"/>
        <v>High</v>
      </c>
      <c r="N751" s="46" t="str">
        <f t="shared" si="45"/>
        <v>Low Price</v>
      </c>
      <c r="O751" s="46" t="str">
        <f t="shared" si="46"/>
        <v>October</v>
      </c>
      <c r="P751" s="46">
        <f t="shared" si="47"/>
        <v>2025</v>
      </c>
      <c r="Q751" s="47" t="str">
        <f>_xlfn.CONCAT(SALES[[#This Row],[Sales_ID]]," [",SALES[[#This Row],[Quantity]],"]")</f>
        <v>SALE-749 [3]</v>
      </c>
    </row>
    <row r="752" spans="1:17" x14ac:dyDescent="0.3">
      <c r="A752" t="s">
        <v>2605</v>
      </c>
      <c r="B752" s="2">
        <v>45778</v>
      </c>
      <c r="C752" t="s">
        <v>1908</v>
      </c>
      <c r="D752" t="s">
        <v>1387</v>
      </c>
      <c r="E752" t="s">
        <v>1340</v>
      </c>
      <c r="F752">
        <v>3</v>
      </c>
      <c r="G752" s="3">
        <v>35.159999999999997</v>
      </c>
      <c r="H752" s="4">
        <v>0.04</v>
      </c>
      <c r="I752" t="s">
        <v>1131</v>
      </c>
      <c r="J752" s="3">
        <v>101.2608</v>
      </c>
      <c r="K752" s="45">
        <f>SALES[[#This Row],[Quantity]]*SALES[[#This Row],[Unit_Price]]*SALES[[#This Row],[Discount]]</f>
        <v>4.2191999999999998</v>
      </c>
      <c r="L752" s="46" t="str">
        <f>IF(SALES[Total_Amount]&gt;=1500,"High","Low")</f>
        <v>Low</v>
      </c>
      <c r="M752" s="46" t="str">
        <f t="shared" si="44"/>
        <v>Normal</v>
      </c>
      <c r="N752" s="46" t="str">
        <f t="shared" si="45"/>
        <v>Low Price</v>
      </c>
      <c r="O752" s="46" t="str">
        <f t="shared" si="46"/>
        <v>May</v>
      </c>
      <c r="P752" s="46">
        <f t="shared" si="47"/>
        <v>2025</v>
      </c>
      <c r="Q752" s="47" t="str">
        <f>_xlfn.CONCAT(SALES[[#This Row],[Sales_ID]]," [",SALES[[#This Row],[Quantity]],"]")</f>
        <v>SALE-750 [3]</v>
      </c>
    </row>
    <row r="753" spans="1:17" x14ac:dyDescent="0.3">
      <c r="A753" t="s">
        <v>2606</v>
      </c>
      <c r="B753" s="2">
        <v>45740</v>
      </c>
      <c r="C753" t="s">
        <v>2584</v>
      </c>
      <c r="D753" t="s">
        <v>1411</v>
      </c>
      <c r="E753" t="s">
        <v>1489</v>
      </c>
      <c r="F753">
        <v>2</v>
      </c>
      <c r="G753" s="3">
        <v>838.59</v>
      </c>
      <c r="H753" s="4">
        <v>0.18</v>
      </c>
      <c r="I753" t="s">
        <v>1131</v>
      </c>
      <c r="J753" s="3">
        <v>1375.2876000000001</v>
      </c>
      <c r="K753" s="45">
        <f>SALES[[#This Row],[Quantity]]*SALES[[#This Row],[Unit_Price]]*SALES[[#This Row],[Discount]]</f>
        <v>301.89240000000001</v>
      </c>
      <c r="L753" s="46" t="str">
        <f>IF(SALES[Total_Amount]&gt;=1500,"High","Low")</f>
        <v>Low</v>
      </c>
      <c r="M753" s="46" t="str">
        <f t="shared" si="44"/>
        <v>High</v>
      </c>
      <c r="N753" s="46" t="str">
        <f t="shared" si="45"/>
        <v>High Price</v>
      </c>
      <c r="O753" s="46" t="str">
        <f t="shared" si="46"/>
        <v>March</v>
      </c>
      <c r="P753" s="46">
        <f t="shared" si="47"/>
        <v>2025</v>
      </c>
      <c r="Q753" s="47" t="str">
        <f>_xlfn.CONCAT(SALES[[#This Row],[Sales_ID]]," [",SALES[[#This Row],[Quantity]],"]")</f>
        <v>SALE-751 [2]</v>
      </c>
    </row>
    <row r="754" spans="1:17" x14ac:dyDescent="0.3">
      <c r="A754" t="s">
        <v>2607</v>
      </c>
      <c r="B754" s="2">
        <v>45598</v>
      </c>
      <c r="C754" t="s">
        <v>2115</v>
      </c>
      <c r="D754" t="s">
        <v>1354</v>
      </c>
      <c r="E754" t="s">
        <v>1426</v>
      </c>
      <c r="F754">
        <v>4</v>
      </c>
      <c r="G754" s="3">
        <v>867.94</v>
      </c>
      <c r="H754" s="4">
        <v>0.26</v>
      </c>
      <c r="I754" t="s">
        <v>3958</v>
      </c>
      <c r="J754" s="3">
        <v>2569.1024000000002</v>
      </c>
      <c r="K754" s="45">
        <f>SALES[[#This Row],[Quantity]]*SALES[[#This Row],[Unit_Price]]*SALES[[#This Row],[Discount]]</f>
        <v>902.65760000000012</v>
      </c>
      <c r="L754" s="46" t="str">
        <f>IF(SALES[Total_Amount]&gt;=1500,"High","Low")</f>
        <v>High</v>
      </c>
      <c r="M754" s="46" t="str">
        <f t="shared" si="44"/>
        <v>Premium</v>
      </c>
      <c r="N754" s="46" t="str">
        <f t="shared" si="45"/>
        <v>High Price</v>
      </c>
      <c r="O754" s="46" t="str">
        <f t="shared" si="46"/>
        <v>November</v>
      </c>
      <c r="P754" s="46">
        <f t="shared" si="47"/>
        <v>2024</v>
      </c>
      <c r="Q754" s="47" t="str">
        <f>_xlfn.CONCAT(SALES[[#This Row],[Sales_ID]]," [",SALES[[#This Row],[Quantity]],"]")</f>
        <v>SALE-752 [4]</v>
      </c>
    </row>
    <row r="755" spans="1:17" x14ac:dyDescent="0.3">
      <c r="A755" t="s">
        <v>2608</v>
      </c>
      <c r="B755" s="2">
        <v>45591</v>
      </c>
      <c r="C755" t="s">
        <v>2542</v>
      </c>
      <c r="D755" t="s">
        <v>1380</v>
      </c>
      <c r="E755" t="s">
        <v>1344</v>
      </c>
      <c r="F755">
        <v>1</v>
      </c>
      <c r="G755" s="3">
        <v>623.88</v>
      </c>
      <c r="H755" s="4">
        <v>0.25</v>
      </c>
      <c r="I755" t="s">
        <v>3957</v>
      </c>
      <c r="J755" s="3">
        <v>467.91</v>
      </c>
      <c r="K755" s="45">
        <f>SALES[[#This Row],[Quantity]]*SALES[[#This Row],[Unit_Price]]*SALES[[#This Row],[Discount]]</f>
        <v>155.97</v>
      </c>
      <c r="L755" s="46" t="str">
        <f>IF(SALES[Total_Amount]&gt;=1500,"High","Low")</f>
        <v>Low</v>
      </c>
      <c r="M755" s="46" t="str">
        <f t="shared" si="44"/>
        <v>Normal</v>
      </c>
      <c r="N755" s="46" t="str">
        <f t="shared" si="45"/>
        <v>Low Price</v>
      </c>
      <c r="O755" s="46" t="str">
        <f t="shared" si="46"/>
        <v>October</v>
      </c>
      <c r="P755" s="46">
        <f t="shared" si="47"/>
        <v>2024</v>
      </c>
      <c r="Q755" s="47" t="str">
        <f>_xlfn.CONCAT(SALES[[#This Row],[Sales_ID]]," [",SALES[[#This Row],[Quantity]],"]")</f>
        <v>SALE-753 [1]</v>
      </c>
    </row>
    <row r="756" spans="1:17" x14ac:dyDescent="0.3">
      <c r="A756" t="s">
        <v>2609</v>
      </c>
      <c r="B756" s="2">
        <v>45546</v>
      </c>
      <c r="C756" t="s">
        <v>2507</v>
      </c>
      <c r="D756" t="s">
        <v>1628</v>
      </c>
      <c r="E756" t="s">
        <v>1377</v>
      </c>
      <c r="F756">
        <v>2</v>
      </c>
      <c r="G756" s="3">
        <v>567.95000000000005</v>
      </c>
      <c r="H756" s="4">
        <v>0.12</v>
      </c>
      <c r="I756" t="s">
        <v>3958</v>
      </c>
      <c r="J756" s="3">
        <v>999.5920000000001</v>
      </c>
      <c r="K756" s="45">
        <f>SALES[[#This Row],[Quantity]]*SALES[[#This Row],[Unit_Price]]*SALES[[#This Row],[Discount]]</f>
        <v>136.30799999999999</v>
      </c>
      <c r="L756" s="46" t="str">
        <f>IF(SALES[Total_Amount]&gt;=1500,"High","Low")</f>
        <v>Low</v>
      </c>
      <c r="M756" s="46" t="str">
        <f t="shared" si="44"/>
        <v>Normal</v>
      </c>
      <c r="N756" s="46" t="str">
        <f t="shared" si="45"/>
        <v>Low Price</v>
      </c>
      <c r="O756" s="46" t="str">
        <f t="shared" si="46"/>
        <v>September</v>
      </c>
      <c r="P756" s="46">
        <f t="shared" si="47"/>
        <v>2024</v>
      </c>
      <c r="Q756" s="47" t="str">
        <f>_xlfn.CONCAT(SALES[[#This Row],[Sales_ID]]," [",SALES[[#This Row],[Quantity]],"]")</f>
        <v>SALE-754 [2]</v>
      </c>
    </row>
    <row r="757" spans="1:17" x14ac:dyDescent="0.3">
      <c r="A757" t="s">
        <v>2610</v>
      </c>
      <c r="B757" s="2">
        <v>45483</v>
      </c>
      <c r="C757" t="s">
        <v>1799</v>
      </c>
      <c r="D757" t="s">
        <v>1519</v>
      </c>
      <c r="E757" t="s">
        <v>1415</v>
      </c>
      <c r="F757">
        <v>2</v>
      </c>
      <c r="G757" s="3">
        <v>671.69</v>
      </c>
      <c r="H757" s="4">
        <v>0.19</v>
      </c>
      <c r="I757" t="s">
        <v>3957</v>
      </c>
      <c r="J757" s="3">
        <v>1088.1378</v>
      </c>
      <c r="K757" s="45">
        <f>SALES[[#This Row],[Quantity]]*SALES[[#This Row],[Unit_Price]]*SALES[[#This Row],[Discount]]</f>
        <v>255.24220000000003</v>
      </c>
      <c r="L757" s="46" t="str">
        <f>IF(SALES[Total_Amount]&gt;=1500,"High","Low")</f>
        <v>Low</v>
      </c>
      <c r="M757" s="46" t="str">
        <f t="shared" si="44"/>
        <v>High</v>
      </c>
      <c r="N757" s="46" t="str">
        <f t="shared" si="45"/>
        <v>High Price</v>
      </c>
      <c r="O757" s="46" t="str">
        <f t="shared" si="46"/>
        <v>July</v>
      </c>
      <c r="P757" s="46">
        <f t="shared" si="47"/>
        <v>2024</v>
      </c>
      <c r="Q757" s="47" t="str">
        <f>_xlfn.CONCAT(SALES[[#This Row],[Sales_ID]]," [",SALES[[#This Row],[Quantity]],"]")</f>
        <v>SALE-755 [2]</v>
      </c>
    </row>
    <row r="758" spans="1:17" x14ac:dyDescent="0.3">
      <c r="A758" t="s">
        <v>2611</v>
      </c>
      <c r="B758" s="2">
        <v>45786</v>
      </c>
      <c r="C758" t="s">
        <v>2125</v>
      </c>
      <c r="D758" t="s">
        <v>2026</v>
      </c>
      <c r="E758" t="s">
        <v>1359</v>
      </c>
      <c r="F758">
        <v>2</v>
      </c>
      <c r="G758" s="3">
        <v>257.95999999999998</v>
      </c>
      <c r="H758" s="4">
        <v>0.21</v>
      </c>
      <c r="I758" t="s">
        <v>3958</v>
      </c>
      <c r="J758" s="3">
        <v>407.57679999999999</v>
      </c>
      <c r="K758" s="45">
        <f>SALES[[#This Row],[Quantity]]*SALES[[#This Row],[Unit_Price]]*SALES[[#This Row],[Discount]]</f>
        <v>108.34319999999998</v>
      </c>
      <c r="L758" s="46" t="str">
        <f>IF(SALES[Total_Amount]&gt;=1500,"High","Low")</f>
        <v>Low</v>
      </c>
      <c r="M758" s="46" t="str">
        <f t="shared" si="44"/>
        <v>Normal</v>
      </c>
      <c r="N758" s="46" t="str">
        <f t="shared" si="45"/>
        <v>Low Price</v>
      </c>
      <c r="O758" s="46" t="str">
        <f t="shared" si="46"/>
        <v>May</v>
      </c>
      <c r="P758" s="46">
        <f t="shared" si="47"/>
        <v>2025</v>
      </c>
      <c r="Q758" s="47" t="str">
        <f>_xlfn.CONCAT(SALES[[#This Row],[Sales_ID]]," [",SALES[[#This Row],[Quantity]],"]")</f>
        <v>SALE-756 [2]</v>
      </c>
    </row>
    <row r="759" spans="1:17" x14ac:dyDescent="0.3">
      <c r="A759" t="s">
        <v>2612</v>
      </c>
      <c r="B759" s="2">
        <v>45475</v>
      </c>
      <c r="C759" t="s">
        <v>2328</v>
      </c>
      <c r="D759" t="s">
        <v>1432</v>
      </c>
      <c r="E759" t="s">
        <v>1399</v>
      </c>
      <c r="F759">
        <v>4</v>
      </c>
      <c r="G759" s="3">
        <v>281.48</v>
      </c>
      <c r="H759" s="4">
        <v>0.27</v>
      </c>
      <c r="I759" t="s">
        <v>3958</v>
      </c>
      <c r="J759" s="3">
        <v>821.92160000000001</v>
      </c>
      <c r="K759" s="45">
        <f>SALES[[#This Row],[Quantity]]*SALES[[#This Row],[Unit_Price]]*SALES[[#This Row],[Discount]]</f>
        <v>303.99840000000006</v>
      </c>
      <c r="L759" s="46" t="str">
        <f>IF(SALES[Total_Amount]&gt;=1500,"High","Low")</f>
        <v>Low</v>
      </c>
      <c r="M759" s="46" t="str">
        <f t="shared" si="44"/>
        <v>Normal</v>
      </c>
      <c r="N759" s="46" t="str">
        <f t="shared" si="45"/>
        <v>Low Price</v>
      </c>
      <c r="O759" s="46" t="str">
        <f t="shared" si="46"/>
        <v>July</v>
      </c>
      <c r="P759" s="46">
        <f t="shared" si="47"/>
        <v>2024</v>
      </c>
      <c r="Q759" s="47" t="str">
        <f>_xlfn.CONCAT(SALES[[#This Row],[Sales_ID]]," [",SALES[[#This Row],[Quantity]],"]")</f>
        <v>SALE-757 [4]</v>
      </c>
    </row>
    <row r="760" spans="1:17" x14ac:dyDescent="0.3">
      <c r="A760" t="s">
        <v>2613</v>
      </c>
      <c r="B760" s="2">
        <v>45470</v>
      </c>
      <c r="C760" t="s">
        <v>1943</v>
      </c>
      <c r="D760" t="s">
        <v>1503</v>
      </c>
      <c r="E760" t="s">
        <v>1489</v>
      </c>
      <c r="F760">
        <v>1</v>
      </c>
      <c r="G760" s="3">
        <v>202.13</v>
      </c>
      <c r="H760" s="4">
        <v>0.13</v>
      </c>
      <c r="I760" t="s">
        <v>1131</v>
      </c>
      <c r="J760" s="3">
        <v>175.85310000000001</v>
      </c>
      <c r="K760" s="45">
        <f>SALES[[#This Row],[Quantity]]*SALES[[#This Row],[Unit_Price]]*SALES[[#This Row],[Discount]]</f>
        <v>26.276900000000001</v>
      </c>
      <c r="L760" s="46" t="str">
        <f>IF(SALES[Total_Amount]&gt;=1500,"High","Low")</f>
        <v>Low</v>
      </c>
      <c r="M760" s="46" t="str">
        <f t="shared" si="44"/>
        <v>Normal</v>
      </c>
      <c r="N760" s="46" t="str">
        <f t="shared" si="45"/>
        <v>Low Price</v>
      </c>
      <c r="O760" s="46" t="str">
        <f t="shared" si="46"/>
        <v>June</v>
      </c>
      <c r="P760" s="46">
        <f t="shared" si="47"/>
        <v>2024</v>
      </c>
      <c r="Q760" s="47" t="str">
        <f>_xlfn.CONCAT(SALES[[#This Row],[Sales_ID]]," [",SALES[[#This Row],[Quantity]],"]")</f>
        <v>SALE-758 [1]</v>
      </c>
    </row>
    <row r="761" spans="1:17" x14ac:dyDescent="0.3">
      <c r="A761" t="s">
        <v>2614</v>
      </c>
      <c r="B761" s="2">
        <v>45243</v>
      </c>
      <c r="C761" t="s">
        <v>2615</v>
      </c>
      <c r="D761" t="s">
        <v>1343</v>
      </c>
      <c r="E761" t="s">
        <v>1355</v>
      </c>
      <c r="F761">
        <v>1</v>
      </c>
      <c r="G761" s="3">
        <v>370.66</v>
      </c>
      <c r="H761" s="4">
        <v>0.01</v>
      </c>
      <c r="I761" t="s">
        <v>3958</v>
      </c>
      <c r="J761" s="3">
        <v>366.95339999999999</v>
      </c>
      <c r="K761" s="45">
        <f>SALES[[#This Row],[Quantity]]*SALES[[#This Row],[Unit_Price]]*SALES[[#This Row],[Discount]]</f>
        <v>3.7066000000000003</v>
      </c>
      <c r="L761" s="46" t="str">
        <f>IF(SALES[Total_Amount]&gt;=1500,"High","Low")</f>
        <v>Low</v>
      </c>
      <c r="M761" s="46" t="str">
        <f t="shared" si="44"/>
        <v>Normal</v>
      </c>
      <c r="N761" s="46" t="str">
        <f t="shared" si="45"/>
        <v>Low Price</v>
      </c>
      <c r="O761" s="46" t="str">
        <f t="shared" si="46"/>
        <v>November</v>
      </c>
      <c r="P761" s="46">
        <f t="shared" si="47"/>
        <v>2023</v>
      </c>
      <c r="Q761" s="47" t="str">
        <f>_xlfn.CONCAT(SALES[[#This Row],[Sales_ID]]," [",SALES[[#This Row],[Quantity]],"]")</f>
        <v>SALE-759 [1]</v>
      </c>
    </row>
    <row r="762" spans="1:17" x14ac:dyDescent="0.3">
      <c r="A762" t="s">
        <v>2616</v>
      </c>
      <c r="B762" s="2">
        <v>45341</v>
      </c>
      <c r="C762" t="s">
        <v>2617</v>
      </c>
      <c r="D762" t="s">
        <v>1848</v>
      </c>
      <c r="E762" t="s">
        <v>1446</v>
      </c>
      <c r="F762">
        <v>4</v>
      </c>
      <c r="G762" s="3">
        <v>731.53</v>
      </c>
      <c r="H762" s="4">
        <v>0.12</v>
      </c>
      <c r="I762" t="s">
        <v>3957</v>
      </c>
      <c r="J762" s="3">
        <v>2574.9856</v>
      </c>
      <c r="K762" s="45">
        <f>SALES[[#This Row],[Quantity]]*SALES[[#This Row],[Unit_Price]]*SALES[[#This Row],[Discount]]</f>
        <v>351.13439999999997</v>
      </c>
      <c r="L762" s="46" t="str">
        <f>IF(SALES[Total_Amount]&gt;=1500,"High","Low")</f>
        <v>High</v>
      </c>
      <c r="M762" s="46" t="str">
        <f t="shared" si="44"/>
        <v>Premium</v>
      </c>
      <c r="N762" s="46" t="str">
        <f t="shared" si="45"/>
        <v>Low Price</v>
      </c>
      <c r="O762" s="46" t="str">
        <f t="shared" si="46"/>
        <v>February</v>
      </c>
      <c r="P762" s="46">
        <f t="shared" si="47"/>
        <v>2024</v>
      </c>
      <c r="Q762" s="47" t="str">
        <f>_xlfn.CONCAT(SALES[[#This Row],[Sales_ID]]," [",SALES[[#This Row],[Quantity]],"]")</f>
        <v>SALE-760 [4]</v>
      </c>
    </row>
    <row r="763" spans="1:17" x14ac:dyDescent="0.3">
      <c r="A763" t="s">
        <v>2618</v>
      </c>
      <c r="B763" s="2">
        <v>45371</v>
      </c>
      <c r="C763" t="s">
        <v>2068</v>
      </c>
      <c r="D763" t="s">
        <v>1485</v>
      </c>
      <c r="E763" t="s">
        <v>1381</v>
      </c>
      <c r="F763">
        <v>3</v>
      </c>
      <c r="G763" s="3">
        <v>468.25</v>
      </c>
      <c r="H763" s="4">
        <v>7.0000000000000007E-2</v>
      </c>
      <c r="I763" t="s">
        <v>3958</v>
      </c>
      <c r="J763" s="3">
        <v>1306.4175</v>
      </c>
      <c r="K763" s="45">
        <f>SALES[[#This Row],[Quantity]]*SALES[[#This Row],[Unit_Price]]*SALES[[#This Row],[Discount]]</f>
        <v>98.33250000000001</v>
      </c>
      <c r="L763" s="46" t="str">
        <f>IF(SALES[Total_Amount]&gt;=1500,"High","Low")</f>
        <v>Low</v>
      </c>
      <c r="M763" s="46" t="str">
        <f t="shared" si="44"/>
        <v>High</v>
      </c>
      <c r="N763" s="46" t="str">
        <f t="shared" si="45"/>
        <v>Low Price</v>
      </c>
      <c r="O763" s="46" t="str">
        <f t="shared" si="46"/>
        <v>March</v>
      </c>
      <c r="P763" s="46">
        <f t="shared" si="47"/>
        <v>2024</v>
      </c>
      <c r="Q763" s="47" t="str">
        <f>_xlfn.CONCAT(SALES[[#This Row],[Sales_ID]]," [",SALES[[#This Row],[Quantity]],"]")</f>
        <v>SALE-761 [3]</v>
      </c>
    </row>
    <row r="764" spans="1:17" x14ac:dyDescent="0.3">
      <c r="A764" t="s">
        <v>2619</v>
      </c>
      <c r="B764" s="2">
        <v>45360</v>
      </c>
      <c r="C764" t="s">
        <v>2169</v>
      </c>
      <c r="D764" t="s">
        <v>1425</v>
      </c>
      <c r="E764" t="s">
        <v>1373</v>
      </c>
      <c r="F764">
        <v>1</v>
      </c>
      <c r="G764" s="3">
        <v>928.72</v>
      </c>
      <c r="H764" s="4">
        <v>0.1</v>
      </c>
      <c r="I764" t="s">
        <v>1131</v>
      </c>
      <c r="J764" s="3">
        <v>835.84800000000007</v>
      </c>
      <c r="K764" s="45">
        <f>SALES[[#This Row],[Quantity]]*SALES[[#This Row],[Unit_Price]]*SALES[[#This Row],[Discount]]</f>
        <v>92.872000000000014</v>
      </c>
      <c r="L764" s="46" t="str">
        <f>IF(SALES[Total_Amount]&gt;=1500,"High","Low")</f>
        <v>Low</v>
      </c>
      <c r="M764" s="46" t="str">
        <f t="shared" si="44"/>
        <v>Normal</v>
      </c>
      <c r="N764" s="46" t="str">
        <f t="shared" si="45"/>
        <v>Low Price</v>
      </c>
      <c r="O764" s="46" t="str">
        <f t="shared" si="46"/>
        <v>March</v>
      </c>
      <c r="P764" s="46">
        <f t="shared" si="47"/>
        <v>2024</v>
      </c>
      <c r="Q764" s="47" t="str">
        <f>_xlfn.CONCAT(SALES[[#This Row],[Sales_ID]]," [",SALES[[#This Row],[Quantity]],"]")</f>
        <v>SALE-762 [1]</v>
      </c>
    </row>
    <row r="765" spans="1:17" x14ac:dyDescent="0.3">
      <c r="A765" t="s">
        <v>2620</v>
      </c>
      <c r="B765" s="2">
        <v>45499</v>
      </c>
      <c r="C765" t="s">
        <v>1931</v>
      </c>
      <c r="D765" t="s">
        <v>1787</v>
      </c>
      <c r="E765" t="s">
        <v>1415</v>
      </c>
      <c r="F765">
        <v>3</v>
      </c>
      <c r="G765" s="3">
        <v>217.22</v>
      </c>
      <c r="H765" s="4">
        <v>0.06</v>
      </c>
      <c r="I765" t="s">
        <v>3958</v>
      </c>
      <c r="J765" s="3">
        <v>612.56039999999996</v>
      </c>
      <c r="K765" s="45">
        <f>SALES[[#This Row],[Quantity]]*SALES[[#This Row],[Unit_Price]]*SALES[[#This Row],[Discount]]</f>
        <v>39.099599999999995</v>
      </c>
      <c r="L765" s="46" t="str">
        <f>IF(SALES[Total_Amount]&gt;=1500,"High","Low")</f>
        <v>Low</v>
      </c>
      <c r="M765" s="46" t="str">
        <f t="shared" si="44"/>
        <v>Normal</v>
      </c>
      <c r="N765" s="46" t="str">
        <f t="shared" si="45"/>
        <v>Low Price</v>
      </c>
      <c r="O765" s="46" t="str">
        <f t="shared" si="46"/>
        <v>July</v>
      </c>
      <c r="P765" s="46">
        <f t="shared" si="47"/>
        <v>2024</v>
      </c>
      <c r="Q765" s="47" t="str">
        <f>_xlfn.CONCAT(SALES[[#This Row],[Sales_ID]]," [",SALES[[#This Row],[Quantity]],"]")</f>
        <v>SALE-763 [3]</v>
      </c>
    </row>
    <row r="766" spans="1:17" x14ac:dyDescent="0.3">
      <c r="A766" t="s">
        <v>2621</v>
      </c>
      <c r="B766" s="2">
        <v>45745</v>
      </c>
      <c r="C766" t="s">
        <v>1719</v>
      </c>
      <c r="D766" t="s">
        <v>1376</v>
      </c>
      <c r="E766" t="s">
        <v>1340</v>
      </c>
      <c r="F766">
        <v>1</v>
      </c>
      <c r="G766" s="3">
        <v>387.99</v>
      </c>
      <c r="H766" s="4">
        <v>0.3</v>
      </c>
      <c r="I766" t="s">
        <v>3957</v>
      </c>
      <c r="J766" s="3">
        <v>271.59300000000002</v>
      </c>
      <c r="K766" s="45">
        <f>SALES[[#This Row],[Quantity]]*SALES[[#This Row],[Unit_Price]]*SALES[[#This Row],[Discount]]</f>
        <v>116.39699999999999</v>
      </c>
      <c r="L766" s="46" t="str">
        <f>IF(SALES[Total_Amount]&gt;=1500,"High","Low")</f>
        <v>Low</v>
      </c>
      <c r="M766" s="46" t="str">
        <f t="shared" si="44"/>
        <v>Normal</v>
      </c>
      <c r="N766" s="46" t="str">
        <f t="shared" si="45"/>
        <v>Low Price</v>
      </c>
      <c r="O766" s="46" t="str">
        <f t="shared" si="46"/>
        <v>March</v>
      </c>
      <c r="P766" s="46">
        <f t="shared" si="47"/>
        <v>2025</v>
      </c>
      <c r="Q766" s="47" t="str">
        <f>_xlfn.CONCAT(SALES[[#This Row],[Sales_ID]]," [",SALES[[#This Row],[Quantity]],"]")</f>
        <v>SALE-764 [1]</v>
      </c>
    </row>
    <row r="767" spans="1:17" x14ac:dyDescent="0.3">
      <c r="A767" t="s">
        <v>2622</v>
      </c>
      <c r="B767" s="2">
        <v>45718</v>
      </c>
      <c r="C767" t="s">
        <v>1417</v>
      </c>
      <c r="D767" t="s">
        <v>2066</v>
      </c>
      <c r="E767" t="s">
        <v>1426</v>
      </c>
      <c r="F767">
        <v>4</v>
      </c>
      <c r="G767" s="3">
        <v>186.24</v>
      </c>
      <c r="H767" s="4">
        <v>0.23</v>
      </c>
      <c r="I767" t="s">
        <v>3957</v>
      </c>
      <c r="J767" s="3">
        <v>573.61920000000009</v>
      </c>
      <c r="K767" s="45">
        <f>SALES[[#This Row],[Quantity]]*SALES[[#This Row],[Unit_Price]]*SALES[[#This Row],[Discount]]</f>
        <v>171.34080000000003</v>
      </c>
      <c r="L767" s="46" t="str">
        <f>IF(SALES[Total_Amount]&gt;=1500,"High","Low")</f>
        <v>Low</v>
      </c>
      <c r="M767" s="46" t="str">
        <f t="shared" si="44"/>
        <v>Normal</v>
      </c>
      <c r="N767" s="46" t="str">
        <f t="shared" si="45"/>
        <v>Low Price</v>
      </c>
      <c r="O767" s="46" t="str">
        <f t="shared" si="46"/>
        <v>March</v>
      </c>
      <c r="P767" s="46">
        <f t="shared" si="47"/>
        <v>2025</v>
      </c>
      <c r="Q767" s="47" t="str">
        <f>_xlfn.CONCAT(SALES[[#This Row],[Sales_ID]]," [",SALES[[#This Row],[Quantity]],"]")</f>
        <v>SALE-765 [4]</v>
      </c>
    </row>
    <row r="768" spans="1:17" x14ac:dyDescent="0.3">
      <c r="A768" t="s">
        <v>2623</v>
      </c>
      <c r="B768" s="2">
        <v>45454</v>
      </c>
      <c r="C768" t="s">
        <v>2130</v>
      </c>
      <c r="D768" t="s">
        <v>1506</v>
      </c>
      <c r="E768" t="s">
        <v>1348</v>
      </c>
      <c r="F768">
        <v>4</v>
      </c>
      <c r="G768" s="3">
        <v>609.05999999999995</v>
      </c>
      <c r="H768" s="4">
        <v>0.22</v>
      </c>
      <c r="I768" t="s">
        <v>1131</v>
      </c>
      <c r="J768" s="3">
        <v>1900.2672</v>
      </c>
      <c r="K768" s="45">
        <f>SALES[[#This Row],[Quantity]]*SALES[[#This Row],[Unit_Price]]*SALES[[#This Row],[Discount]]</f>
        <v>535.97280000000001</v>
      </c>
      <c r="L768" s="46" t="str">
        <f>IF(SALES[Total_Amount]&gt;=1500,"High","Low")</f>
        <v>High</v>
      </c>
      <c r="M768" s="46" t="str">
        <f t="shared" si="44"/>
        <v>High</v>
      </c>
      <c r="N768" s="46" t="str">
        <f t="shared" si="45"/>
        <v>High Price</v>
      </c>
      <c r="O768" s="46" t="str">
        <f t="shared" si="46"/>
        <v>June</v>
      </c>
      <c r="P768" s="46">
        <f t="shared" si="47"/>
        <v>2024</v>
      </c>
      <c r="Q768" s="47" t="str">
        <f>_xlfn.CONCAT(SALES[[#This Row],[Sales_ID]]," [",SALES[[#This Row],[Quantity]],"]")</f>
        <v>SALE-766 [4]</v>
      </c>
    </row>
    <row r="769" spans="1:17" x14ac:dyDescent="0.3">
      <c r="A769" t="s">
        <v>2624</v>
      </c>
      <c r="B769" s="2">
        <v>45434</v>
      </c>
      <c r="C769" t="s">
        <v>1817</v>
      </c>
      <c r="D769" t="s">
        <v>1372</v>
      </c>
      <c r="E769" t="s">
        <v>1489</v>
      </c>
      <c r="F769">
        <v>1</v>
      </c>
      <c r="G769" s="3">
        <v>827.91</v>
      </c>
      <c r="H769" s="4">
        <v>0.21</v>
      </c>
      <c r="I769" t="s">
        <v>3958</v>
      </c>
      <c r="J769" s="3">
        <v>654.0489</v>
      </c>
      <c r="K769" s="45">
        <f>SALES[[#This Row],[Quantity]]*SALES[[#This Row],[Unit_Price]]*SALES[[#This Row],[Discount]]</f>
        <v>173.86109999999999</v>
      </c>
      <c r="L769" s="46" t="str">
        <f>IF(SALES[Total_Amount]&gt;=1500,"High","Low")</f>
        <v>Low</v>
      </c>
      <c r="M769" s="46" t="str">
        <f t="shared" si="44"/>
        <v>Normal</v>
      </c>
      <c r="N769" s="46" t="str">
        <f t="shared" si="45"/>
        <v>Low Price</v>
      </c>
      <c r="O769" s="46" t="str">
        <f t="shared" si="46"/>
        <v>May</v>
      </c>
      <c r="P769" s="46">
        <f t="shared" si="47"/>
        <v>2024</v>
      </c>
      <c r="Q769" s="47" t="str">
        <f>_xlfn.CONCAT(SALES[[#This Row],[Sales_ID]]," [",SALES[[#This Row],[Quantity]],"]")</f>
        <v>SALE-767 [1]</v>
      </c>
    </row>
    <row r="770" spans="1:17" x14ac:dyDescent="0.3">
      <c r="A770" t="s">
        <v>2625</v>
      </c>
      <c r="B770" s="2">
        <v>45486</v>
      </c>
      <c r="C770" t="s">
        <v>1561</v>
      </c>
      <c r="D770" t="s">
        <v>1557</v>
      </c>
      <c r="E770" t="s">
        <v>1373</v>
      </c>
      <c r="F770">
        <v>1</v>
      </c>
      <c r="G770" s="3">
        <v>303.79000000000002</v>
      </c>
      <c r="H770" s="4">
        <v>0.24</v>
      </c>
      <c r="I770" t="s">
        <v>3958</v>
      </c>
      <c r="J770" s="3">
        <v>230.88040000000001</v>
      </c>
      <c r="K770" s="45">
        <f>SALES[[#This Row],[Quantity]]*SALES[[#This Row],[Unit_Price]]*SALES[[#This Row],[Discount]]</f>
        <v>72.909599999999998</v>
      </c>
      <c r="L770" s="46" t="str">
        <f>IF(SALES[Total_Amount]&gt;=1500,"High","Low")</f>
        <v>Low</v>
      </c>
      <c r="M770" s="46" t="str">
        <f t="shared" ref="M770:M833" si="48">_xlfn.IFS(J770&gt;2000,"Premium",J770&gt;1000,"High",J770&lt;=1000,"Normal")</f>
        <v>Normal</v>
      </c>
      <c r="N770" s="46" t="str">
        <f t="shared" ref="N770:N833" si="49">IF(AND(H770&gt;15%,J770&gt;1000),"High Price","Low Price")</f>
        <v>Low Price</v>
      </c>
      <c r="O770" s="46" t="str">
        <f t="shared" ref="O770:O833" si="50">TEXT(B770,"mmmm")</f>
        <v>July</v>
      </c>
      <c r="P770" s="46">
        <f t="shared" ref="P770:P833" si="51">YEAR(B770)</f>
        <v>2024</v>
      </c>
      <c r="Q770" s="47" t="str">
        <f>_xlfn.CONCAT(SALES[[#This Row],[Sales_ID]]," [",SALES[[#This Row],[Quantity]],"]")</f>
        <v>SALE-768 [1]</v>
      </c>
    </row>
    <row r="771" spans="1:17" x14ac:dyDescent="0.3">
      <c r="A771" t="s">
        <v>2626</v>
      </c>
      <c r="B771" s="2">
        <v>45902</v>
      </c>
      <c r="C771" t="s">
        <v>2061</v>
      </c>
      <c r="D771" t="s">
        <v>1929</v>
      </c>
      <c r="E771" t="s">
        <v>1426</v>
      </c>
      <c r="F771">
        <v>2</v>
      </c>
      <c r="G771" s="3">
        <v>365.91</v>
      </c>
      <c r="H771" s="4">
        <v>0.14000000000000001</v>
      </c>
      <c r="I771" t="s">
        <v>1131</v>
      </c>
      <c r="J771" s="3">
        <v>629.36520000000007</v>
      </c>
      <c r="K771" s="45">
        <f>SALES[[#This Row],[Quantity]]*SALES[[#This Row],[Unit_Price]]*SALES[[#This Row],[Discount]]</f>
        <v>102.45480000000002</v>
      </c>
      <c r="L771" s="46" t="str">
        <f>IF(SALES[Total_Amount]&gt;=1500,"High","Low")</f>
        <v>Low</v>
      </c>
      <c r="M771" s="46" t="str">
        <f t="shared" si="48"/>
        <v>Normal</v>
      </c>
      <c r="N771" s="46" t="str">
        <f t="shared" si="49"/>
        <v>Low Price</v>
      </c>
      <c r="O771" s="46" t="str">
        <f t="shared" si="50"/>
        <v>September</v>
      </c>
      <c r="P771" s="46">
        <f t="shared" si="51"/>
        <v>2025</v>
      </c>
      <c r="Q771" s="47" t="str">
        <f>_xlfn.CONCAT(SALES[[#This Row],[Sales_ID]]," [",SALES[[#This Row],[Quantity]],"]")</f>
        <v>SALE-769 [2]</v>
      </c>
    </row>
    <row r="772" spans="1:17" x14ac:dyDescent="0.3">
      <c r="A772" t="s">
        <v>2627</v>
      </c>
      <c r="B772" s="2">
        <v>45762</v>
      </c>
      <c r="C772" t="s">
        <v>1852</v>
      </c>
      <c r="D772" t="s">
        <v>1609</v>
      </c>
      <c r="E772" t="s">
        <v>1344</v>
      </c>
      <c r="F772">
        <v>3</v>
      </c>
      <c r="G772" s="3">
        <v>852.72</v>
      </c>
      <c r="H772" s="4">
        <v>0.16</v>
      </c>
      <c r="I772" t="s">
        <v>3957</v>
      </c>
      <c r="J772" s="3">
        <v>2148.8544000000002</v>
      </c>
      <c r="K772" s="45">
        <f>SALES[[#This Row],[Quantity]]*SALES[[#This Row],[Unit_Price]]*SALES[[#This Row],[Discount]]</f>
        <v>409.30559999999997</v>
      </c>
      <c r="L772" s="46" t="str">
        <f>IF(SALES[Total_Amount]&gt;=1500,"High","Low")</f>
        <v>High</v>
      </c>
      <c r="M772" s="46" t="str">
        <f t="shared" si="48"/>
        <v>Premium</v>
      </c>
      <c r="N772" s="46" t="str">
        <f t="shared" si="49"/>
        <v>High Price</v>
      </c>
      <c r="O772" s="46" t="str">
        <f t="shared" si="50"/>
        <v>April</v>
      </c>
      <c r="P772" s="46">
        <f t="shared" si="51"/>
        <v>2025</v>
      </c>
      <c r="Q772" s="47" t="str">
        <f>_xlfn.CONCAT(SALES[[#This Row],[Sales_ID]]," [",SALES[[#This Row],[Quantity]],"]")</f>
        <v>SALE-770 [3]</v>
      </c>
    </row>
    <row r="773" spans="1:17" x14ac:dyDescent="0.3">
      <c r="A773" t="s">
        <v>2628</v>
      </c>
      <c r="B773" s="2">
        <v>45752</v>
      </c>
      <c r="C773" t="s">
        <v>2629</v>
      </c>
      <c r="D773" t="s">
        <v>1462</v>
      </c>
      <c r="E773" t="s">
        <v>1363</v>
      </c>
      <c r="F773">
        <v>1</v>
      </c>
      <c r="G773" s="3">
        <v>768.25</v>
      </c>
      <c r="H773" s="4">
        <v>0.18</v>
      </c>
      <c r="I773" t="s">
        <v>3957</v>
      </c>
      <c r="J773" s="3">
        <v>629.96500000000003</v>
      </c>
      <c r="K773" s="45">
        <f>SALES[[#This Row],[Quantity]]*SALES[[#This Row],[Unit_Price]]*SALES[[#This Row],[Discount]]</f>
        <v>138.285</v>
      </c>
      <c r="L773" s="46" t="str">
        <f>IF(SALES[Total_Amount]&gt;=1500,"High","Low")</f>
        <v>Low</v>
      </c>
      <c r="M773" s="46" t="str">
        <f t="shared" si="48"/>
        <v>Normal</v>
      </c>
      <c r="N773" s="46" t="str">
        <f t="shared" si="49"/>
        <v>Low Price</v>
      </c>
      <c r="O773" s="46" t="str">
        <f t="shared" si="50"/>
        <v>April</v>
      </c>
      <c r="P773" s="46">
        <f t="shared" si="51"/>
        <v>2025</v>
      </c>
      <c r="Q773" s="47" t="str">
        <f>_xlfn.CONCAT(SALES[[#This Row],[Sales_ID]]," [",SALES[[#This Row],[Quantity]],"]")</f>
        <v>SALE-771 [1]</v>
      </c>
    </row>
    <row r="774" spans="1:17" x14ac:dyDescent="0.3">
      <c r="A774" t="s">
        <v>2630</v>
      </c>
      <c r="B774" s="2">
        <v>45254</v>
      </c>
      <c r="C774" t="s">
        <v>2631</v>
      </c>
      <c r="D774" t="s">
        <v>1760</v>
      </c>
      <c r="E774" t="s">
        <v>1399</v>
      </c>
      <c r="F774">
        <v>2</v>
      </c>
      <c r="G774" s="3">
        <v>318.62</v>
      </c>
      <c r="H774" s="4">
        <v>0.02</v>
      </c>
      <c r="I774" t="s">
        <v>1131</v>
      </c>
      <c r="J774" s="3">
        <v>624.49519999999995</v>
      </c>
      <c r="K774" s="45">
        <f>SALES[[#This Row],[Quantity]]*SALES[[#This Row],[Unit_Price]]*SALES[[#This Row],[Discount]]</f>
        <v>12.7448</v>
      </c>
      <c r="L774" s="46" t="str">
        <f>IF(SALES[Total_Amount]&gt;=1500,"High","Low")</f>
        <v>Low</v>
      </c>
      <c r="M774" s="46" t="str">
        <f t="shared" si="48"/>
        <v>Normal</v>
      </c>
      <c r="N774" s="46" t="str">
        <f t="shared" si="49"/>
        <v>Low Price</v>
      </c>
      <c r="O774" s="46" t="str">
        <f t="shared" si="50"/>
        <v>November</v>
      </c>
      <c r="P774" s="46">
        <f t="shared" si="51"/>
        <v>2023</v>
      </c>
      <c r="Q774" s="47" t="str">
        <f>_xlfn.CONCAT(SALES[[#This Row],[Sales_ID]]," [",SALES[[#This Row],[Quantity]],"]")</f>
        <v>SALE-772 [2]</v>
      </c>
    </row>
    <row r="775" spans="1:17" x14ac:dyDescent="0.3">
      <c r="A775" t="s">
        <v>2632</v>
      </c>
      <c r="B775" s="2">
        <v>45683</v>
      </c>
      <c r="C775" t="s">
        <v>1859</v>
      </c>
      <c r="D775" t="s">
        <v>1351</v>
      </c>
      <c r="E775" t="s">
        <v>1439</v>
      </c>
      <c r="F775">
        <v>4</v>
      </c>
      <c r="G775" s="3">
        <v>402.11</v>
      </c>
      <c r="H775" s="4">
        <v>0.14000000000000001</v>
      </c>
      <c r="I775" t="s">
        <v>3958</v>
      </c>
      <c r="J775" s="3">
        <v>1383.2583999999999</v>
      </c>
      <c r="K775" s="45">
        <f>SALES[[#This Row],[Quantity]]*SALES[[#This Row],[Unit_Price]]*SALES[[#This Row],[Discount]]</f>
        <v>225.18160000000003</v>
      </c>
      <c r="L775" s="46" t="str">
        <f>IF(SALES[Total_Amount]&gt;=1500,"High","Low")</f>
        <v>Low</v>
      </c>
      <c r="M775" s="46" t="str">
        <f t="shared" si="48"/>
        <v>High</v>
      </c>
      <c r="N775" s="46" t="str">
        <f t="shared" si="49"/>
        <v>Low Price</v>
      </c>
      <c r="O775" s="46" t="str">
        <f t="shared" si="50"/>
        <v>January</v>
      </c>
      <c r="P775" s="46">
        <f t="shared" si="51"/>
        <v>2025</v>
      </c>
      <c r="Q775" s="47" t="str">
        <f>_xlfn.CONCAT(SALES[[#This Row],[Sales_ID]]," [",SALES[[#This Row],[Quantity]],"]")</f>
        <v>SALE-773 [4]</v>
      </c>
    </row>
    <row r="776" spans="1:17" x14ac:dyDescent="0.3">
      <c r="A776" t="s">
        <v>2633</v>
      </c>
      <c r="B776" s="2">
        <v>45804</v>
      </c>
      <c r="C776" t="s">
        <v>1518</v>
      </c>
      <c r="D776" t="s">
        <v>1955</v>
      </c>
      <c r="E776" t="s">
        <v>1344</v>
      </c>
      <c r="F776">
        <v>3</v>
      </c>
      <c r="G776" s="3">
        <v>846.31</v>
      </c>
      <c r="H776" s="4">
        <v>0.18</v>
      </c>
      <c r="I776" t="s">
        <v>1131</v>
      </c>
      <c r="J776" s="3">
        <v>2081.9225999999999</v>
      </c>
      <c r="K776" s="45">
        <f>SALES[[#This Row],[Quantity]]*SALES[[#This Row],[Unit_Price]]*SALES[[#This Row],[Discount]]</f>
        <v>457.00739999999996</v>
      </c>
      <c r="L776" s="46" t="str">
        <f>IF(SALES[Total_Amount]&gt;=1500,"High","Low")</f>
        <v>High</v>
      </c>
      <c r="M776" s="46" t="str">
        <f t="shared" si="48"/>
        <v>Premium</v>
      </c>
      <c r="N776" s="46" t="str">
        <f t="shared" si="49"/>
        <v>High Price</v>
      </c>
      <c r="O776" s="46" t="str">
        <f t="shared" si="50"/>
        <v>May</v>
      </c>
      <c r="P776" s="46">
        <f t="shared" si="51"/>
        <v>2025</v>
      </c>
      <c r="Q776" s="47" t="str">
        <f>_xlfn.CONCAT(SALES[[#This Row],[Sales_ID]]," [",SALES[[#This Row],[Quantity]],"]")</f>
        <v>SALE-774 [3]</v>
      </c>
    </row>
    <row r="777" spans="1:17" x14ac:dyDescent="0.3">
      <c r="A777" t="s">
        <v>2634</v>
      </c>
      <c r="B777" s="2">
        <v>45821</v>
      </c>
      <c r="C777" t="s">
        <v>1541</v>
      </c>
      <c r="D777" t="s">
        <v>1467</v>
      </c>
      <c r="E777" t="s">
        <v>1377</v>
      </c>
      <c r="F777">
        <v>1</v>
      </c>
      <c r="G777" s="3">
        <v>269.94</v>
      </c>
      <c r="H777" s="4">
        <v>7.0000000000000007E-2</v>
      </c>
      <c r="I777" t="s">
        <v>1131</v>
      </c>
      <c r="J777" s="3">
        <v>251.04419999999999</v>
      </c>
      <c r="K777" s="45">
        <f>SALES[[#This Row],[Quantity]]*SALES[[#This Row],[Unit_Price]]*SALES[[#This Row],[Discount]]</f>
        <v>18.895800000000001</v>
      </c>
      <c r="L777" s="46" t="str">
        <f>IF(SALES[Total_Amount]&gt;=1500,"High","Low")</f>
        <v>Low</v>
      </c>
      <c r="M777" s="46" t="str">
        <f t="shared" si="48"/>
        <v>Normal</v>
      </c>
      <c r="N777" s="46" t="str">
        <f t="shared" si="49"/>
        <v>Low Price</v>
      </c>
      <c r="O777" s="46" t="str">
        <f t="shared" si="50"/>
        <v>June</v>
      </c>
      <c r="P777" s="46">
        <f t="shared" si="51"/>
        <v>2025</v>
      </c>
      <c r="Q777" s="47" t="str">
        <f>_xlfn.CONCAT(SALES[[#This Row],[Sales_ID]]," [",SALES[[#This Row],[Quantity]],"]")</f>
        <v>SALE-775 [1]</v>
      </c>
    </row>
    <row r="778" spans="1:17" x14ac:dyDescent="0.3">
      <c r="A778" t="s">
        <v>2635</v>
      </c>
      <c r="B778" s="2">
        <v>45472</v>
      </c>
      <c r="C778" t="s">
        <v>2064</v>
      </c>
      <c r="D778" t="s">
        <v>1503</v>
      </c>
      <c r="E778" t="s">
        <v>1363</v>
      </c>
      <c r="F778">
        <v>3</v>
      </c>
      <c r="G778" s="3">
        <v>909.25</v>
      </c>
      <c r="H778" s="4">
        <v>0.28999999999999998</v>
      </c>
      <c r="I778" t="s">
        <v>1131</v>
      </c>
      <c r="J778" s="3">
        <v>1936.7025000000001</v>
      </c>
      <c r="K778" s="45">
        <f>SALES[[#This Row],[Quantity]]*SALES[[#This Row],[Unit_Price]]*SALES[[#This Row],[Discount]]</f>
        <v>791.0474999999999</v>
      </c>
      <c r="L778" s="46" t="str">
        <f>IF(SALES[Total_Amount]&gt;=1500,"High","Low")</f>
        <v>High</v>
      </c>
      <c r="M778" s="46" t="str">
        <f t="shared" si="48"/>
        <v>High</v>
      </c>
      <c r="N778" s="46" t="str">
        <f t="shared" si="49"/>
        <v>High Price</v>
      </c>
      <c r="O778" s="46" t="str">
        <f t="shared" si="50"/>
        <v>June</v>
      </c>
      <c r="P778" s="46">
        <f t="shared" si="51"/>
        <v>2024</v>
      </c>
      <c r="Q778" s="47" t="str">
        <f>_xlfn.CONCAT(SALES[[#This Row],[Sales_ID]]," [",SALES[[#This Row],[Quantity]],"]")</f>
        <v>SALE-776 [3]</v>
      </c>
    </row>
    <row r="779" spans="1:17" x14ac:dyDescent="0.3">
      <c r="A779" t="s">
        <v>2636</v>
      </c>
      <c r="B779" s="2">
        <v>45331</v>
      </c>
      <c r="C779" t="s">
        <v>2637</v>
      </c>
      <c r="D779" t="s">
        <v>1567</v>
      </c>
      <c r="E779" t="s">
        <v>1446</v>
      </c>
      <c r="F779">
        <v>2</v>
      </c>
      <c r="G779" s="3">
        <v>229.81</v>
      </c>
      <c r="H779" s="4">
        <v>0.21</v>
      </c>
      <c r="I779" t="s">
        <v>1131</v>
      </c>
      <c r="J779" s="3">
        <v>363.09980000000002</v>
      </c>
      <c r="K779" s="45">
        <f>SALES[[#This Row],[Quantity]]*SALES[[#This Row],[Unit_Price]]*SALES[[#This Row],[Discount]]</f>
        <v>96.520200000000003</v>
      </c>
      <c r="L779" s="46" t="str">
        <f>IF(SALES[Total_Amount]&gt;=1500,"High","Low")</f>
        <v>Low</v>
      </c>
      <c r="M779" s="46" t="str">
        <f t="shared" si="48"/>
        <v>Normal</v>
      </c>
      <c r="N779" s="46" t="str">
        <f t="shared" si="49"/>
        <v>Low Price</v>
      </c>
      <c r="O779" s="46" t="str">
        <f t="shared" si="50"/>
        <v>February</v>
      </c>
      <c r="P779" s="46">
        <f t="shared" si="51"/>
        <v>2024</v>
      </c>
      <c r="Q779" s="47" t="str">
        <f>_xlfn.CONCAT(SALES[[#This Row],[Sales_ID]]," [",SALES[[#This Row],[Quantity]],"]")</f>
        <v>SALE-777 [2]</v>
      </c>
    </row>
    <row r="780" spans="1:17" x14ac:dyDescent="0.3">
      <c r="A780" t="s">
        <v>2638</v>
      </c>
      <c r="B780" s="2">
        <v>45451</v>
      </c>
      <c r="C780" t="s">
        <v>1545</v>
      </c>
      <c r="D780" t="s">
        <v>1485</v>
      </c>
      <c r="E780" t="s">
        <v>1391</v>
      </c>
      <c r="F780">
        <v>3</v>
      </c>
      <c r="G780" s="3">
        <v>442.36</v>
      </c>
      <c r="H780" s="4">
        <v>0.06</v>
      </c>
      <c r="I780" t="s">
        <v>3958</v>
      </c>
      <c r="J780" s="3">
        <v>1247.4552000000001</v>
      </c>
      <c r="K780" s="45">
        <f>SALES[[#This Row],[Quantity]]*SALES[[#This Row],[Unit_Price]]*SALES[[#This Row],[Discount]]</f>
        <v>79.624799999999993</v>
      </c>
      <c r="L780" s="46" t="str">
        <f>IF(SALES[Total_Amount]&gt;=1500,"High","Low")</f>
        <v>Low</v>
      </c>
      <c r="M780" s="46" t="str">
        <f t="shared" si="48"/>
        <v>High</v>
      </c>
      <c r="N780" s="46" t="str">
        <f t="shared" si="49"/>
        <v>Low Price</v>
      </c>
      <c r="O780" s="46" t="str">
        <f t="shared" si="50"/>
        <v>June</v>
      </c>
      <c r="P780" s="46">
        <f t="shared" si="51"/>
        <v>2024</v>
      </c>
      <c r="Q780" s="47" t="str">
        <f>_xlfn.CONCAT(SALES[[#This Row],[Sales_ID]]," [",SALES[[#This Row],[Quantity]],"]")</f>
        <v>SALE-778 [3]</v>
      </c>
    </row>
    <row r="781" spans="1:17" x14ac:dyDescent="0.3">
      <c r="A781" t="s">
        <v>2639</v>
      </c>
      <c r="B781" s="2">
        <v>45386</v>
      </c>
      <c r="C781" t="s">
        <v>1406</v>
      </c>
      <c r="D781" t="s">
        <v>1589</v>
      </c>
      <c r="E781" t="s">
        <v>1340</v>
      </c>
      <c r="F781">
        <v>3</v>
      </c>
      <c r="G781" s="3">
        <v>413.74</v>
      </c>
      <c r="H781" s="4">
        <v>0.01</v>
      </c>
      <c r="I781" t="s">
        <v>3957</v>
      </c>
      <c r="J781" s="3">
        <v>1228.8078</v>
      </c>
      <c r="K781" s="45">
        <f>SALES[[#This Row],[Quantity]]*SALES[[#This Row],[Unit_Price]]*SALES[[#This Row],[Discount]]</f>
        <v>12.4122</v>
      </c>
      <c r="L781" s="46" t="str">
        <f>IF(SALES[Total_Amount]&gt;=1500,"High","Low")</f>
        <v>Low</v>
      </c>
      <c r="M781" s="46" t="str">
        <f t="shared" si="48"/>
        <v>High</v>
      </c>
      <c r="N781" s="46" t="str">
        <f t="shared" si="49"/>
        <v>Low Price</v>
      </c>
      <c r="O781" s="46" t="str">
        <f t="shared" si="50"/>
        <v>April</v>
      </c>
      <c r="P781" s="46">
        <f t="shared" si="51"/>
        <v>2024</v>
      </c>
      <c r="Q781" s="47" t="str">
        <f>_xlfn.CONCAT(SALES[[#This Row],[Sales_ID]]," [",SALES[[#This Row],[Quantity]],"]")</f>
        <v>SALE-779 [3]</v>
      </c>
    </row>
    <row r="782" spans="1:17" x14ac:dyDescent="0.3">
      <c r="A782" t="s">
        <v>2640</v>
      </c>
      <c r="B782" s="2">
        <v>45477</v>
      </c>
      <c r="C782" t="s">
        <v>1669</v>
      </c>
      <c r="D782" t="s">
        <v>1500</v>
      </c>
      <c r="E782" t="s">
        <v>1377</v>
      </c>
      <c r="F782">
        <v>4</v>
      </c>
      <c r="G782" s="3">
        <v>79.75</v>
      </c>
      <c r="H782" s="4">
        <v>0.18</v>
      </c>
      <c r="I782" t="s">
        <v>3958</v>
      </c>
      <c r="J782" s="3">
        <v>261.58</v>
      </c>
      <c r="K782" s="45">
        <f>SALES[[#This Row],[Quantity]]*SALES[[#This Row],[Unit_Price]]*SALES[[#This Row],[Discount]]</f>
        <v>57.419999999999995</v>
      </c>
      <c r="L782" s="46" t="str">
        <f>IF(SALES[Total_Amount]&gt;=1500,"High","Low")</f>
        <v>Low</v>
      </c>
      <c r="M782" s="46" t="str">
        <f t="shared" si="48"/>
        <v>Normal</v>
      </c>
      <c r="N782" s="46" t="str">
        <f t="shared" si="49"/>
        <v>Low Price</v>
      </c>
      <c r="O782" s="46" t="str">
        <f t="shared" si="50"/>
        <v>July</v>
      </c>
      <c r="P782" s="46">
        <f t="shared" si="51"/>
        <v>2024</v>
      </c>
      <c r="Q782" s="47" t="str">
        <f>_xlfn.CONCAT(SALES[[#This Row],[Sales_ID]]," [",SALES[[#This Row],[Quantity]],"]")</f>
        <v>SALE-780 [4]</v>
      </c>
    </row>
    <row r="783" spans="1:17" x14ac:dyDescent="0.3">
      <c r="A783" t="s">
        <v>2641</v>
      </c>
      <c r="B783" s="2">
        <v>45433</v>
      </c>
      <c r="C783" t="s">
        <v>1847</v>
      </c>
      <c r="D783" t="s">
        <v>1506</v>
      </c>
      <c r="E783" t="s">
        <v>1446</v>
      </c>
      <c r="F783">
        <v>4</v>
      </c>
      <c r="G783" s="3">
        <v>95.06</v>
      </c>
      <c r="H783" s="4">
        <v>0.03</v>
      </c>
      <c r="I783" t="s">
        <v>3957</v>
      </c>
      <c r="J783" s="3">
        <v>368.83280000000002</v>
      </c>
      <c r="K783" s="45">
        <f>SALES[[#This Row],[Quantity]]*SALES[[#This Row],[Unit_Price]]*SALES[[#This Row],[Discount]]</f>
        <v>11.4072</v>
      </c>
      <c r="L783" s="46" t="str">
        <f>IF(SALES[Total_Amount]&gt;=1500,"High","Low")</f>
        <v>Low</v>
      </c>
      <c r="M783" s="46" t="str">
        <f t="shared" si="48"/>
        <v>Normal</v>
      </c>
      <c r="N783" s="46" t="str">
        <f t="shared" si="49"/>
        <v>Low Price</v>
      </c>
      <c r="O783" s="46" t="str">
        <f t="shared" si="50"/>
        <v>May</v>
      </c>
      <c r="P783" s="46">
        <f t="shared" si="51"/>
        <v>2024</v>
      </c>
      <c r="Q783" s="47" t="str">
        <f>_xlfn.CONCAT(SALES[[#This Row],[Sales_ID]]," [",SALES[[#This Row],[Quantity]],"]")</f>
        <v>SALE-781 [4]</v>
      </c>
    </row>
    <row r="784" spans="1:17" x14ac:dyDescent="0.3">
      <c r="A784" t="s">
        <v>2642</v>
      </c>
      <c r="B784" s="2">
        <v>45759</v>
      </c>
      <c r="C784" t="s">
        <v>1508</v>
      </c>
      <c r="D784" t="s">
        <v>1432</v>
      </c>
      <c r="E784" t="s">
        <v>1359</v>
      </c>
      <c r="F784">
        <v>4</v>
      </c>
      <c r="G784" s="3">
        <v>107.08</v>
      </c>
      <c r="H784" s="4">
        <v>0.27</v>
      </c>
      <c r="I784" t="s">
        <v>1131</v>
      </c>
      <c r="J784" s="3">
        <v>312.67360000000002</v>
      </c>
      <c r="K784" s="45">
        <f>SALES[[#This Row],[Quantity]]*SALES[[#This Row],[Unit_Price]]*SALES[[#This Row],[Discount]]</f>
        <v>115.6464</v>
      </c>
      <c r="L784" s="46" t="str">
        <f>IF(SALES[Total_Amount]&gt;=1500,"High","Low")</f>
        <v>Low</v>
      </c>
      <c r="M784" s="46" t="str">
        <f t="shared" si="48"/>
        <v>Normal</v>
      </c>
      <c r="N784" s="46" t="str">
        <f t="shared" si="49"/>
        <v>Low Price</v>
      </c>
      <c r="O784" s="46" t="str">
        <f t="shared" si="50"/>
        <v>April</v>
      </c>
      <c r="P784" s="46">
        <f t="shared" si="51"/>
        <v>2025</v>
      </c>
      <c r="Q784" s="47" t="str">
        <f>_xlfn.CONCAT(SALES[[#This Row],[Sales_ID]]," [",SALES[[#This Row],[Quantity]],"]")</f>
        <v>SALE-782 [4]</v>
      </c>
    </row>
    <row r="785" spans="1:17" x14ac:dyDescent="0.3">
      <c r="A785" t="s">
        <v>2643</v>
      </c>
      <c r="B785" s="2">
        <v>45794</v>
      </c>
      <c r="C785" t="s">
        <v>2644</v>
      </c>
      <c r="D785" t="s">
        <v>1369</v>
      </c>
      <c r="E785" t="s">
        <v>1415</v>
      </c>
      <c r="F785">
        <v>1</v>
      </c>
      <c r="G785" s="3">
        <v>873.18</v>
      </c>
      <c r="H785" s="4">
        <v>0.03</v>
      </c>
      <c r="I785" t="s">
        <v>1131</v>
      </c>
      <c r="J785" s="3">
        <v>846.98459999999989</v>
      </c>
      <c r="K785" s="45">
        <f>SALES[[#This Row],[Quantity]]*SALES[[#This Row],[Unit_Price]]*SALES[[#This Row],[Discount]]</f>
        <v>26.195399999999996</v>
      </c>
      <c r="L785" s="46" t="str">
        <f>IF(SALES[Total_Amount]&gt;=1500,"High","Low")</f>
        <v>Low</v>
      </c>
      <c r="M785" s="46" t="str">
        <f t="shared" si="48"/>
        <v>Normal</v>
      </c>
      <c r="N785" s="46" t="str">
        <f t="shared" si="49"/>
        <v>Low Price</v>
      </c>
      <c r="O785" s="46" t="str">
        <f t="shared" si="50"/>
        <v>May</v>
      </c>
      <c r="P785" s="46">
        <f t="shared" si="51"/>
        <v>2025</v>
      </c>
      <c r="Q785" s="47" t="str">
        <f>_xlfn.CONCAT(SALES[[#This Row],[Sales_ID]]," [",SALES[[#This Row],[Quantity]],"]")</f>
        <v>SALE-783 [1]</v>
      </c>
    </row>
    <row r="786" spans="1:17" x14ac:dyDescent="0.3">
      <c r="A786" t="s">
        <v>2645</v>
      </c>
      <c r="B786" s="2">
        <v>45764</v>
      </c>
      <c r="C786" t="s">
        <v>1759</v>
      </c>
      <c r="D786" t="s">
        <v>1366</v>
      </c>
      <c r="E786" t="s">
        <v>1415</v>
      </c>
      <c r="F786">
        <v>1</v>
      </c>
      <c r="G786" s="3">
        <v>914.75</v>
      </c>
      <c r="H786" s="4">
        <v>0.1</v>
      </c>
      <c r="I786" t="s">
        <v>1131</v>
      </c>
      <c r="J786" s="3">
        <v>823.27499999999998</v>
      </c>
      <c r="K786" s="45">
        <f>SALES[[#This Row],[Quantity]]*SALES[[#This Row],[Unit_Price]]*SALES[[#This Row],[Discount]]</f>
        <v>91.475000000000009</v>
      </c>
      <c r="L786" s="46" t="str">
        <f>IF(SALES[Total_Amount]&gt;=1500,"High","Low")</f>
        <v>Low</v>
      </c>
      <c r="M786" s="46" t="str">
        <f t="shared" si="48"/>
        <v>Normal</v>
      </c>
      <c r="N786" s="46" t="str">
        <f t="shared" si="49"/>
        <v>Low Price</v>
      </c>
      <c r="O786" s="46" t="str">
        <f t="shared" si="50"/>
        <v>April</v>
      </c>
      <c r="P786" s="46">
        <f t="shared" si="51"/>
        <v>2025</v>
      </c>
      <c r="Q786" s="47" t="str">
        <f>_xlfn.CONCAT(SALES[[#This Row],[Sales_ID]]," [",SALES[[#This Row],[Quantity]],"]")</f>
        <v>SALE-784 [1]</v>
      </c>
    </row>
    <row r="787" spans="1:17" x14ac:dyDescent="0.3">
      <c r="A787" t="s">
        <v>2646</v>
      </c>
      <c r="B787" s="2">
        <v>45279</v>
      </c>
      <c r="C787" t="s">
        <v>1859</v>
      </c>
      <c r="D787" t="s">
        <v>1734</v>
      </c>
      <c r="E787" t="s">
        <v>1408</v>
      </c>
      <c r="F787">
        <v>4</v>
      </c>
      <c r="G787" s="3">
        <v>457.33</v>
      </c>
      <c r="H787" s="4">
        <v>0.1</v>
      </c>
      <c r="I787" t="s">
        <v>3957</v>
      </c>
      <c r="J787" s="3">
        <v>1646.3879999999999</v>
      </c>
      <c r="K787" s="45">
        <f>SALES[[#This Row],[Quantity]]*SALES[[#This Row],[Unit_Price]]*SALES[[#This Row],[Discount]]</f>
        <v>182.93200000000002</v>
      </c>
      <c r="L787" s="46" t="str">
        <f>IF(SALES[Total_Amount]&gt;=1500,"High","Low")</f>
        <v>High</v>
      </c>
      <c r="M787" s="46" t="str">
        <f t="shared" si="48"/>
        <v>High</v>
      </c>
      <c r="N787" s="46" t="str">
        <f t="shared" si="49"/>
        <v>Low Price</v>
      </c>
      <c r="O787" s="46" t="str">
        <f t="shared" si="50"/>
        <v>December</v>
      </c>
      <c r="P787" s="46">
        <f t="shared" si="51"/>
        <v>2023</v>
      </c>
      <c r="Q787" s="47" t="str">
        <f>_xlfn.CONCAT(SALES[[#This Row],[Sales_ID]]," [",SALES[[#This Row],[Quantity]],"]")</f>
        <v>SALE-785 [4]</v>
      </c>
    </row>
    <row r="788" spans="1:17" x14ac:dyDescent="0.3">
      <c r="A788" t="s">
        <v>2647</v>
      </c>
      <c r="B788" s="2">
        <v>45602</v>
      </c>
      <c r="C788" t="s">
        <v>2648</v>
      </c>
      <c r="D788" t="s">
        <v>1369</v>
      </c>
      <c r="E788" t="s">
        <v>1340</v>
      </c>
      <c r="F788">
        <v>3</v>
      </c>
      <c r="G788" s="3">
        <v>761.88</v>
      </c>
      <c r="H788" s="4">
        <v>0.23</v>
      </c>
      <c r="I788" t="s">
        <v>3958</v>
      </c>
      <c r="J788" s="3">
        <v>1759.9428</v>
      </c>
      <c r="K788" s="45">
        <f>SALES[[#This Row],[Quantity]]*SALES[[#This Row],[Unit_Price]]*SALES[[#This Row],[Discount]]</f>
        <v>525.69719999999995</v>
      </c>
      <c r="L788" s="46" t="str">
        <f>IF(SALES[Total_Amount]&gt;=1500,"High","Low")</f>
        <v>High</v>
      </c>
      <c r="M788" s="46" t="str">
        <f t="shared" si="48"/>
        <v>High</v>
      </c>
      <c r="N788" s="46" t="str">
        <f t="shared" si="49"/>
        <v>High Price</v>
      </c>
      <c r="O788" s="46" t="str">
        <f t="shared" si="50"/>
        <v>November</v>
      </c>
      <c r="P788" s="46">
        <f t="shared" si="51"/>
        <v>2024</v>
      </c>
      <c r="Q788" s="47" t="str">
        <f>_xlfn.CONCAT(SALES[[#This Row],[Sales_ID]]," [",SALES[[#This Row],[Quantity]],"]")</f>
        <v>SALE-786 [3]</v>
      </c>
    </row>
    <row r="789" spans="1:17" x14ac:dyDescent="0.3">
      <c r="A789" t="s">
        <v>2649</v>
      </c>
      <c r="B789" s="2">
        <v>45793</v>
      </c>
      <c r="C789" t="s">
        <v>2507</v>
      </c>
      <c r="D789" t="s">
        <v>1929</v>
      </c>
      <c r="E789" t="s">
        <v>1399</v>
      </c>
      <c r="F789">
        <v>4</v>
      </c>
      <c r="G789" s="3">
        <v>122.87</v>
      </c>
      <c r="H789" s="4">
        <v>0.13</v>
      </c>
      <c r="I789" t="s">
        <v>3957</v>
      </c>
      <c r="J789" s="3">
        <v>427.58760000000001</v>
      </c>
      <c r="K789" s="45">
        <f>SALES[[#This Row],[Quantity]]*SALES[[#This Row],[Unit_Price]]*SALES[[#This Row],[Discount]]</f>
        <v>63.892400000000002</v>
      </c>
      <c r="L789" s="46" t="str">
        <f>IF(SALES[Total_Amount]&gt;=1500,"High","Low")</f>
        <v>Low</v>
      </c>
      <c r="M789" s="46" t="str">
        <f t="shared" si="48"/>
        <v>Normal</v>
      </c>
      <c r="N789" s="46" t="str">
        <f t="shared" si="49"/>
        <v>Low Price</v>
      </c>
      <c r="O789" s="46" t="str">
        <f t="shared" si="50"/>
        <v>May</v>
      </c>
      <c r="P789" s="46">
        <f t="shared" si="51"/>
        <v>2025</v>
      </c>
      <c r="Q789" s="47" t="str">
        <f>_xlfn.CONCAT(SALES[[#This Row],[Sales_ID]]," [",SALES[[#This Row],[Quantity]],"]")</f>
        <v>SALE-787 [4]</v>
      </c>
    </row>
    <row r="790" spans="1:17" x14ac:dyDescent="0.3">
      <c r="A790" t="s">
        <v>2650</v>
      </c>
      <c r="B790" s="2">
        <v>45778</v>
      </c>
      <c r="C790" t="s">
        <v>2651</v>
      </c>
      <c r="D790" t="s">
        <v>1734</v>
      </c>
      <c r="E790" t="s">
        <v>1363</v>
      </c>
      <c r="F790">
        <v>4</v>
      </c>
      <c r="G790" s="3">
        <v>753</v>
      </c>
      <c r="H790" s="4">
        <v>0.28000000000000003</v>
      </c>
      <c r="I790" t="s">
        <v>1131</v>
      </c>
      <c r="J790" s="3">
        <v>2168.64</v>
      </c>
      <c r="K790" s="45">
        <f>SALES[[#This Row],[Quantity]]*SALES[[#This Row],[Unit_Price]]*SALES[[#This Row],[Discount]]</f>
        <v>843.36000000000013</v>
      </c>
      <c r="L790" s="46" t="str">
        <f>IF(SALES[Total_Amount]&gt;=1500,"High","Low")</f>
        <v>High</v>
      </c>
      <c r="M790" s="46" t="str">
        <f t="shared" si="48"/>
        <v>Premium</v>
      </c>
      <c r="N790" s="46" t="str">
        <f t="shared" si="49"/>
        <v>High Price</v>
      </c>
      <c r="O790" s="46" t="str">
        <f t="shared" si="50"/>
        <v>May</v>
      </c>
      <c r="P790" s="46">
        <f t="shared" si="51"/>
        <v>2025</v>
      </c>
      <c r="Q790" s="47" t="str">
        <f>_xlfn.CONCAT(SALES[[#This Row],[Sales_ID]]," [",SALES[[#This Row],[Quantity]],"]")</f>
        <v>SALE-788 [4]</v>
      </c>
    </row>
    <row r="791" spans="1:17" x14ac:dyDescent="0.3">
      <c r="A791" t="s">
        <v>2652</v>
      </c>
      <c r="B791" s="2">
        <v>45325</v>
      </c>
      <c r="C791" t="s">
        <v>2082</v>
      </c>
      <c r="D791" t="s">
        <v>1429</v>
      </c>
      <c r="E791" t="s">
        <v>1355</v>
      </c>
      <c r="F791">
        <v>2</v>
      </c>
      <c r="G791" s="3">
        <v>788.05</v>
      </c>
      <c r="H791" s="4">
        <v>0.21</v>
      </c>
      <c r="I791" t="s">
        <v>3957</v>
      </c>
      <c r="J791" s="3">
        <v>1245.1189999999999</v>
      </c>
      <c r="K791" s="45">
        <f>SALES[[#This Row],[Quantity]]*SALES[[#This Row],[Unit_Price]]*SALES[[#This Row],[Discount]]</f>
        <v>330.98099999999999</v>
      </c>
      <c r="L791" s="46" t="str">
        <f>IF(SALES[Total_Amount]&gt;=1500,"High","Low")</f>
        <v>Low</v>
      </c>
      <c r="M791" s="46" t="str">
        <f t="shared" si="48"/>
        <v>High</v>
      </c>
      <c r="N791" s="46" t="str">
        <f t="shared" si="49"/>
        <v>High Price</v>
      </c>
      <c r="O791" s="46" t="str">
        <f t="shared" si="50"/>
        <v>February</v>
      </c>
      <c r="P791" s="46">
        <f t="shared" si="51"/>
        <v>2024</v>
      </c>
      <c r="Q791" s="47" t="str">
        <f>_xlfn.CONCAT(SALES[[#This Row],[Sales_ID]]," [",SALES[[#This Row],[Quantity]],"]")</f>
        <v>SALE-789 [2]</v>
      </c>
    </row>
    <row r="792" spans="1:17" x14ac:dyDescent="0.3">
      <c r="A792" t="s">
        <v>2653</v>
      </c>
      <c r="B792" s="2">
        <v>45875</v>
      </c>
      <c r="C792" t="s">
        <v>1772</v>
      </c>
      <c r="D792" t="s">
        <v>1705</v>
      </c>
      <c r="E792" t="s">
        <v>1419</v>
      </c>
      <c r="F792">
        <v>2</v>
      </c>
      <c r="G792" s="3">
        <v>807.1</v>
      </c>
      <c r="H792" s="4">
        <v>0.28999999999999998</v>
      </c>
      <c r="I792" t="s">
        <v>3957</v>
      </c>
      <c r="J792" s="3">
        <v>1146.0820000000001</v>
      </c>
      <c r="K792" s="45">
        <f>SALES[[#This Row],[Quantity]]*SALES[[#This Row],[Unit_Price]]*SALES[[#This Row],[Discount]]</f>
        <v>468.11799999999999</v>
      </c>
      <c r="L792" s="46" t="str">
        <f>IF(SALES[Total_Amount]&gt;=1500,"High","Low")</f>
        <v>Low</v>
      </c>
      <c r="M792" s="46" t="str">
        <f t="shared" si="48"/>
        <v>High</v>
      </c>
      <c r="N792" s="46" t="str">
        <f t="shared" si="49"/>
        <v>High Price</v>
      </c>
      <c r="O792" s="46" t="str">
        <f t="shared" si="50"/>
        <v>August</v>
      </c>
      <c r="P792" s="46">
        <f t="shared" si="51"/>
        <v>2025</v>
      </c>
      <c r="Q792" s="47" t="str">
        <f>_xlfn.CONCAT(SALES[[#This Row],[Sales_ID]]," [",SALES[[#This Row],[Quantity]],"]")</f>
        <v>SALE-790 [2]</v>
      </c>
    </row>
    <row r="793" spans="1:17" x14ac:dyDescent="0.3">
      <c r="A793" t="s">
        <v>2654</v>
      </c>
      <c r="B793" s="2">
        <v>45320</v>
      </c>
      <c r="C793" t="s">
        <v>1933</v>
      </c>
      <c r="D793" t="s">
        <v>1657</v>
      </c>
      <c r="E793" t="s">
        <v>1381</v>
      </c>
      <c r="F793">
        <v>2</v>
      </c>
      <c r="G793" s="3">
        <v>443.09</v>
      </c>
      <c r="H793" s="4">
        <v>0.02</v>
      </c>
      <c r="I793" t="s">
        <v>3958</v>
      </c>
      <c r="J793" s="3">
        <v>868.45639999999992</v>
      </c>
      <c r="K793" s="45">
        <f>SALES[[#This Row],[Quantity]]*SALES[[#This Row],[Unit_Price]]*SALES[[#This Row],[Discount]]</f>
        <v>17.723600000000001</v>
      </c>
      <c r="L793" s="46" t="str">
        <f>IF(SALES[Total_Amount]&gt;=1500,"High","Low")</f>
        <v>Low</v>
      </c>
      <c r="M793" s="46" t="str">
        <f t="shared" si="48"/>
        <v>Normal</v>
      </c>
      <c r="N793" s="46" t="str">
        <f t="shared" si="49"/>
        <v>Low Price</v>
      </c>
      <c r="O793" s="46" t="str">
        <f t="shared" si="50"/>
        <v>January</v>
      </c>
      <c r="P793" s="46">
        <f t="shared" si="51"/>
        <v>2024</v>
      </c>
      <c r="Q793" s="47" t="str">
        <f>_xlfn.CONCAT(SALES[[#This Row],[Sales_ID]]," [",SALES[[#This Row],[Quantity]],"]")</f>
        <v>SALE-791 [2]</v>
      </c>
    </row>
    <row r="794" spans="1:17" x14ac:dyDescent="0.3">
      <c r="A794" t="s">
        <v>2655</v>
      </c>
      <c r="B794" s="2">
        <v>45870</v>
      </c>
      <c r="C794" t="s">
        <v>1983</v>
      </c>
      <c r="D794" t="s">
        <v>1521</v>
      </c>
      <c r="E794" t="s">
        <v>1391</v>
      </c>
      <c r="F794">
        <v>1</v>
      </c>
      <c r="G794" s="3">
        <v>512.16</v>
      </c>
      <c r="H794" s="4">
        <v>0.02</v>
      </c>
      <c r="I794" t="s">
        <v>1131</v>
      </c>
      <c r="J794" s="3">
        <v>501.91680000000002</v>
      </c>
      <c r="K794" s="45">
        <f>SALES[[#This Row],[Quantity]]*SALES[[#This Row],[Unit_Price]]*SALES[[#This Row],[Discount]]</f>
        <v>10.2432</v>
      </c>
      <c r="L794" s="46" t="str">
        <f>IF(SALES[Total_Amount]&gt;=1500,"High","Low")</f>
        <v>Low</v>
      </c>
      <c r="M794" s="46" t="str">
        <f t="shared" si="48"/>
        <v>Normal</v>
      </c>
      <c r="N794" s="46" t="str">
        <f t="shared" si="49"/>
        <v>Low Price</v>
      </c>
      <c r="O794" s="46" t="str">
        <f t="shared" si="50"/>
        <v>August</v>
      </c>
      <c r="P794" s="46">
        <f t="shared" si="51"/>
        <v>2025</v>
      </c>
      <c r="Q794" s="47" t="str">
        <f>_xlfn.CONCAT(SALES[[#This Row],[Sales_ID]]," [",SALES[[#This Row],[Quantity]],"]")</f>
        <v>SALE-792 [1]</v>
      </c>
    </row>
    <row r="795" spans="1:17" x14ac:dyDescent="0.3">
      <c r="A795" t="s">
        <v>2656</v>
      </c>
      <c r="B795" s="2">
        <v>45577</v>
      </c>
      <c r="C795" t="s">
        <v>2104</v>
      </c>
      <c r="D795" t="s">
        <v>1892</v>
      </c>
      <c r="E795" t="s">
        <v>1415</v>
      </c>
      <c r="F795">
        <v>2</v>
      </c>
      <c r="G795" s="3">
        <v>602.54999999999995</v>
      </c>
      <c r="H795" s="4">
        <v>0.23</v>
      </c>
      <c r="I795" t="s">
        <v>1131</v>
      </c>
      <c r="J795" s="3">
        <v>927.92699999999991</v>
      </c>
      <c r="K795" s="45">
        <f>SALES[[#This Row],[Quantity]]*SALES[[#This Row],[Unit_Price]]*SALES[[#This Row],[Discount]]</f>
        <v>277.173</v>
      </c>
      <c r="L795" s="46" t="str">
        <f>IF(SALES[Total_Amount]&gt;=1500,"High","Low")</f>
        <v>Low</v>
      </c>
      <c r="M795" s="46" t="str">
        <f t="shared" si="48"/>
        <v>Normal</v>
      </c>
      <c r="N795" s="46" t="str">
        <f t="shared" si="49"/>
        <v>Low Price</v>
      </c>
      <c r="O795" s="46" t="str">
        <f t="shared" si="50"/>
        <v>October</v>
      </c>
      <c r="P795" s="46">
        <f t="shared" si="51"/>
        <v>2024</v>
      </c>
      <c r="Q795" s="47" t="str">
        <f>_xlfn.CONCAT(SALES[[#This Row],[Sales_ID]]," [",SALES[[#This Row],[Quantity]],"]")</f>
        <v>SALE-793 [2]</v>
      </c>
    </row>
    <row r="796" spans="1:17" x14ac:dyDescent="0.3">
      <c r="A796" t="s">
        <v>2657</v>
      </c>
      <c r="B796" s="2">
        <v>45745</v>
      </c>
      <c r="C796" t="s">
        <v>1672</v>
      </c>
      <c r="D796" t="s">
        <v>1628</v>
      </c>
      <c r="E796" t="s">
        <v>1373</v>
      </c>
      <c r="F796">
        <v>3</v>
      </c>
      <c r="G796" s="3">
        <v>846.19</v>
      </c>
      <c r="H796" s="4">
        <v>0.09</v>
      </c>
      <c r="I796" t="s">
        <v>1131</v>
      </c>
      <c r="J796" s="3">
        <v>2310.0987</v>
      </c>
      <c r="K796" s="45">
        <f>SALES[[#This Row],[Quantity]]*SALES[[#This Row],[Unit_Price]]*SALES[[#This Row],[Discount]]</f>
        <v>228.47130000000001</v>
      </c>
      <c r="L796" s="46" t="str">
        <f>IF(SALES[Total_Amount]&gt;=1500,"High","Low")</f>
        <v>High</v>
      </c>
      <c r="M796" s="46" t="str">
        <f t="shared" si="48"/>
        <v>Premium</v>
      </c>
      <c r="N796" s="46" t="str">
        <f t="shared" si="49"/>
        <v>Low Price</v>
      </c>
      <c r="O796" s="46" t="str">
        <f t="shared" si="50"/>
        <v>March</v>
      </c>
      <c r="P796" s="46">
        <f t="shared" si="51"/>
        <v>2025</v>
      </c>
      <c r="Q796" s="47" t="str">
        <f>_xlfn.CONCAT(SALES[[#This Row],[Sales_ID]]," [",SALES[[#This Row],[Quantity]],"]")</f>
        <v>SALE-794 [3]</v>
      </c>
    </row>
    <row r="797" spans="1:17" x14ac:dyDescent="0.3">
      <c r="A797" t="s">
        <v>2658</v>
      </c>
      <c r="B797" s="2">
        <v>45772</v>
      </c>
      <c r="C797" t="s">
        <v>1945</v>
      </c>
      <c r="D797" t="s">
        <v>1418</v>
      </c>
      <c r="E797" t="s">
        <v>1348</v>
      </c>
      <c r="F797">
        <v>1</v>
      </c>
      <c r="G797" s="3">
        <v>506.73</v>
      </c>
      <c r="H797" s="4">
        <v>0.28999999999999998</v>
      </c>
      <c r="I797" t="s">
        <v>3957</v>
      </c>
      <c r="J797" s="3">
        <v>359.7783</v>
      </c>
      <c r="K797" s="45">
        <f>SALES[[#This Row],[Quantity]]*SALES[[#This Row],[Unit_Price]]*SALES[[#This Row],[Discount]]</f>
        <v>146.95169999999999</v>
      </c>
      <c r="L797" s="46" t="str">
        <f>IF(SALES[Total_Amount]&gt;=1500,"High","Low")</f>
        <v>Low</v>
      </c>
      <c r="M797" s="46" t="str">
        <f t="shared" si="48"/>
        <v>Normal</v>
      </c>
      <c r="N797" s="46" t="str">
        <f t="shared" si="49"/>
        <v>Low Price</v>
      </c>
      <c r="O797" s="46" t="str">
        <f t="shared" si="50"/>
        <v>April</v>
      </c>
      <c r="P797" s="46">
        <f t="shared" si="51"/>
        <v>2025</v>
      </c>
      <c r="Q797" s="47" t="str">
        <f>_xlfn.CONCAT(SALES[[#This Row],[Sales_ID]]," [",SALES[[#This Row],[Quantity]],"]")</f>
        <v>SALE-795 [1]</v>
      </c>
    </row>
    <row r="798" spans="1:17" x14ac:dyDescent="0.3">
      <c r="A798" t="s">
        <v>2659</v>
      </c>
      <c r="B798" s="2">
        <v>45299</v>
      </c>
      <c r="C798" t="s">
        <v>2660</v>
      </c>
      <c r="D798" t="s">
        <v>1670</v>
      </c>
      <c r="E798" t="s">
        <v>1388</v>
      </c>
      <c r="F798">
        <v>1</v>
      </c>
      <c r="G798" s="3">
        <v>408.66</v>
      </c>
      <c r="H798" s="4">
        <v>0.13</v>
      </c>
      <c r="I798" t="s">
        <v>1131</v>
      </c>
      <c r="J798" s="3">
        <v>355.5342</v>
      </c>
      <c r="K798" s="45">
        <f>SALES[[#This Row],[Quantity]]*SALES[[#This Row],[Unit_Price]]*SALES[[#This Row],[Discount]]</f>
        <v>53.125800000000005</v>
      </c>
      <c r="L798" s="46" t="str">
        <f>IF(SALES[Total_Amount]&gt;=1500,"High","Low")</f>
        <v>Low</v>
      </c>
      <c r="M798" s="46" t="str">
        <f t="shared" si="48"/>
        <v>Normal</v>
      </c>
      <c r="N798" s="46" t="str">
        <f t="shared" si="49"/>
        <v>Low Price</v>
      </c>
      <c r="O798" s="46" t="str">
        <f t="shared" si="50"/>
        <v>January</v>
      </c>
      <c r="P798" s="46">
        <f t="shared" si="51"/>
        <v>2024</v>
      </c>
      <c r="Q798" s="47" t="str">
        <f>_xlfn.CONCAT(SALES[[#This Row],[Sales_ID]]," [",SALES[[#This Row],[Quantity]],"]")</f>
        <v>SALE-796 [1]</v>
      </c>
    </row>
    <row r="799" spans="1:17" x14ac:dyDescent="0.3">
      <c r="A799" t="s">
        <v>2661</v>
      </c>
      <c r="B799" s="2">
        <v>45447</v>
      </c>
      <c r="C799" t="s">
        <v>2662</v>
      </c>
      <c r="D799" t="s">
        <v>1657</v>
      </c>
      <c r="E799" t="s">
        <v>1344</v>
      </c>
      <c r="F799">
        <v>3</v>
      </c>
      <c r="G799" s="3">
        <v>170.48</v>
      </c>
      <c r="H799" s="4">
        <v>0.06</v>
      </c>
      <c r="I799" t="s">
        <v>1131</v>
      </c>
      <c r="J799" s="3">
        <v>480.75359999999989</v>
      </c>
      <c r="K799" s="45">
        <f>SALES[[#This Row],[Quantity]]*SALES[[#This Row],[Unit_Price]]*SALES[[#This Row],[Discount]]</f>
        <v>30.686399999999995</v>
      </c>
      <c r="L799" s="46" t="str">
        <f>IF(SALES[Total_Amount]&gt;=1500,"High","Low")</f>
        <v>Low</v>
      </c>
      <c r="M799" s="46" t="str">
        <f t="shared" si="48"/>
        <v>Normal</v>
      </c>
      <c r="N799" s="46" t="str">
        <f t="shared" si="49"/>
        <v>Low Price</v>
      </c>
      <c r="O799" s="46" t="str">
        <f t="shared" si="50"/>
        <v>June</v>
      </c>
      <c r="P799" s="46">
        <f t="shared" si="51"/>
        <v>2024</v>
      </c>
      <c r="Q799" s="47" t="str">
        <f>_xlfn.CONCAT(SALES[[#This Row],[Sales_ID]]," [",SALES[[#This Row],[Quantity]],"]")</f>
        <v>SALE-797 [3]</v>
      </c>
    </row>
    <row r="800" spans="1:17" x14ac:dyDescent="0.3">
      <c r="A800" t="s">
        <v>2663</v>
      </c>
      <c r="B800" s="2">
        <v>45717</v>
      </c>
      <c r="C800" t="s">
        <v>1611</v>
      </c>
      <c r="D800" t="s">
        <v>2066</v>
      </c>
      <c r="E800" t="s">
        <v>1395</v>
      </c>
      <c r="F800">
        <v>1</v>
      </c>
      <c r="G800" s="3">
        <v>423.48</v>
      </c>
      <c r="H800" s="4">
        <v>0.18</v>
      </c>
      <c r="I800" t="s">
        <v>3958</v>
      </c>
      <c r="J800" s="3">
        <v>347.25360000000012</v>
      </c>
      <c r="K800" s="45">
        <f>SALES[[#This Row],[Quantity]]*SALES[[#This Row],[Unit_Price]]*SALES[[#This Row],[Discount]]</f>
        <v>76.226399999999998</v>
      </c>
      <c r="L800" s="46" t="str">
        <f>IF(SALES[Total_Amount]&gt;=1500,"High","Low")</f>
        <v>Low</v>
      </c>
      <c r="M800" s="46" t="str">
        <f t="shared" si="48"/>
        <v>Normal</v>
      </c>
      <c r="N800" s="46" t="str">
        <f t="shared" si="49"/>
        <v>Low Price</v>
      </c>
      <c r="O800" s="46" t="str">
        <f t="shared" si="50"/>
        <v>March</v>
      </c>
      <c r="P800" s="46">
        <f t="shared" si="51"/>
        <v>2025</v>
      </c>
      <c r="Q800" s="47" t="str">
        <f>_xlfn.CONCAT(SALES[[#This Row],[Sales_ID]]," [",SALES[[#This Row],[Quantity]],"]")</f>
        <v>SALE-798 [1]</v>
      </c>
    </row>
    <row r="801" spans="1:17" x14ac:dyDescent="0.3">
      <c r="A801" t="s">
        <v>2664</v>
      </c>
      <c r="B801" s="2">
        <v>45213</v>
      </c>
      <c r="C801" t="s">
        <v>2325</v>
      </c>
      <c r="D801" t="s">
        <v>1760</v>
      </c>
      <c r="E801" t="s">
        <v>1489</v>
      </c>
      <c r="F801">
        <v>4</v>
      </c>
      <c r="G801" s="3">
        <v>23.57</v>
      </c>
      <c r="H801" s="4">
        <v>0.1</v>
      </c>
      <c r="I801" t="s">
        <v>3957</v>
      </c>
      <c r="J801" s="3">
        <v>84.852000000000004</v>
      </c>
      <c r="K801" s="45">
        <f>SALES[[#This Row],[Quantity]]*SALES[[#This Row],[Unit_Price]]*SALES[[#This Row],[Discount]]</f>
        <v>9.4280000000000008</v>
      </c>
      <c r="L801" s="46" t="str">
        <f>IF(SALES[Total_Amount]&gt;=1500,"High","Low")</f>
        <v>Low</v>
      </c>
      <c r="M801" s="46" t="str">
        <f t="shared" si="48"/>
        <v>Normal</v>
      </c>
      <c r="N801" s="46" t="str">
        <f t="shared" si="49"/>
        <v>Low Price</v>
      </c>
      <c r="O801" s="46" t="str">
        <f t="shared" si="50"/>
        <v>October</v>
      </c>
      <c r="P801" s="46">
        <f t="shared" si="51"/>
        <v>2023</v>
      </c>
      <c r="Q801" s="47" t="str">
        <f>_xlfn.CONCAT(SALES[[#This Row],[Sales_ID]]," [",SALES[[#This Row],[Quantity]],"]")</f>
        <v>SALE-799 [4]</v>
      </c>
    </row>
    <row r="802" spans="1:17" x14ac:dyDescent="0.3">
      <c r="A802" t="s">
        <v>2665</v>
      </c>
      <c r="B802" s="2">
        <v>45837</v>
      </c>
      <c r="C802" t="s">
        <v>1428</v>
      </c>
      <c r="D802" t="s">
        <v>1628</v>
      </c>
      <c r="E802" t="s">
        <v>1415</v>
      </c>
      <c r="F802">
        <v>2</v>
      </c>
      <c r="G802" s="3">
        <v>953.26</v>
      </c>
      <c r="H802" s="4">
        <v>0.1</v>
      </c>
      <c r="I802" t="s">
        <v>1131</v>
      </c>
      <c r="J802" s="3">
        <v>1715.8679999999999</v>
      </c>
      <c r="K802" s="45">
        <f>SALES[[#This Row],[Quantity]]*SALES[[#This Row],[Unit_Price]]*SALES[[#This Row],[Discount]]</f>
        <v>190.65200000000002</v>
      </c>
      <c r="L802" s="46" t="str">
        <f>IF(SALES[Total_Amount]&gt;=1500,"High","Low")</f>
        <v>High</v>
      </c>
      <c r="M802" s="46" t="str">
        <f t="shared" si="48"/>
        <v>High</v>
      </c>
      <c r="N802" s="46" t="str">
        <f t="shared" si="49"/>
        <v>Low Price</v>
      </c>
      <c r="O802" s="46" t="str">
        <f t="shared" si="50"/>
        <v>June</v>
      </c>
      <c r="P802" s="46">
        <f t="shared" si="51"/>
        <v>2025</v>
      </c>
      <c r="Q802" s="47" t="str">
        <f>_xlfn.CONCAT(SALES[[#This Row],[Sales_ID]]," [",SALES[[#This Row],[Quantity]],"]")</f>
        <v>SALE-800 [2]</v>
      </c>
    </row>
    <row r="803" spans="1:17" x14ac:dyDescent="0.3">
      <c r="A803" t="s">
        <v>2666</v>
      </c>
      <c r="B803" s="2">
        <v>45277</v>
      </c>
      <c r="C803" t="s">
        <v>2113</v>
      </c>
      <c r="D803" t="s">
        <v>1734</v>
      </c>
      <c r="E803" t="s">
        <v>1359</v>
      </c>
      <c r="F803">
        <v>3</v>
      </c>
      <c r="G803" s="3">
        <v>405.13</v>
      </c>
      <c r="H803" s="4">
        <v>0.14000000000000001</v>
      </c>
      <c r="I803" t="s">
        <v>1131</v>
      </c>
      <c r="J803" s="3">
        <v>1045.2354</v>
      </c>
      <c r="K803" s="45">
        <f>SALES[[#This Row],[Quantity]]*SALES[[#This Row],[Unit_Price]]*SALES[[#This Row],[Discount]]</f>
        <v>170.15459999999999</v>
      </c>
      <c r="L803" s="46" t="str">
        <f>IF(SALES[Total_Amount]&gt;=1500,"High","Low")</f>
        <v>Low</v>
      </c>
      <c r="M803" s="46" t="str">
        <f t="shared" si="48"/>
        <v>High</v>
      </c>
      <c r="N803" s="46" t="str">
        <f t="shared" si="49"/>
        <v>Low Price</v>
      </c>
      <c r="O803" s="46" t="str">
        <f t="shared" si="50"/>
        <v>December</v>
      </c>
      <c r="P803" s="46">
        <f t="shared" si="51"/>
        <v>2023</v>
      </c>
      <c r="Q803" s="47" t="str">
        <f>_xlfn.CONCAT(SALES[[#This Row],[Sales_ID]]," [",SALES[[#This Row],[Quantity]],"]")</f>
        <v>SALE-801 [3]</v>
      </c>
    </row>
    <row r="804" spans="1:17" x14ac:dyDescent="0.3">
      <c r="A804" t="s">
        <v>2667</v>
      </c>
      <c r="B804" s="2">
        <v>45248</v>
      </c>
      <c r="C804" t="s">
        <v>2407</v>
      </c>
      <c r="D804" t="s">
        <v>2008</v>
      </c>
      <c r="E804" t="s">
        <v>1363</v>
      </c>
      <c r="F804">
        <v>2</v>
      </c>
      <c r="G804" s="3">
        <v>333.83</v>
      </c>
      <c r="H804" s="4">
        <v>0.26</v>
      </c>
      <c r="I804" t="s">
        <v>3958</v>
      </c>
      <c r="J804" s="3">
        <v>494.0684</v>
      </c>
      <c r="K804" s="45">
        <f>SALES[[#This Row],[Quantity]]*SALES[[#This Row],[Unit_Price]]*SALES[[#This Row],[Discount]]</f>
        <v>173.5916</v>
      </c>
      <c r="L804" s="46" t="str">
        <f>IF(SALES[Total_Amount]&gt;=1500,"High","Low")</f>
        <v>Low</v>
      </c>
      <c r="M804" s="46" t="str">
        <f t="shared" si="48"/>
        <v>Normal</v>
      </c>
      <c r="N804" s="46" t="str">
        <f t="shared" si="49"/>
        <v>Low Price</v>
      </c>
      <c r="O804" s="46" t="str">
        <f t="shared" si="50"/>
        <v>November</v>
      </c>
      <c r="P804" s="46">
        <f t="shared" si="51"/>
        <v>2023</v>
      </c>
      <c r="Q804" s="47" t="str">
        <f>_xlfn.CONCAT(SALES[[#This Row],[Sales_ID]]," [",SALES[[#This Row],[Quantity]],"]")</f>
        <v>SALE-802 [2]</v>
      </c>
    </row>
    <row r="805" spans="1:17" x14ac:dyDescent="0.3">
      <c r="A805" t="s">
        <v>2668</v>
      </c>
      <c r="B805" s="2">
        <v>45741</v>
      </c>
      <c r="C805" t="s">
        <v>1912</v>
      </c>
      <c r="D805" t="s">
        <v>1567</v>
      </c>
      <c r="E805" t="s">
        <v>1340</v>
      </c>
      <c r="F805">
        <v>2</v>
      </c>
      <c r="G805" s="3">
        <v>727.18</v>
      </c>
      <c r="H805" s="4">
        <v>0.22</v>
      </c>
      <c r="I805" t="s">
        <v>3958</v>
      </c>
      <c r="J805" s="3">
        <v>1134.4007999999999</v>
      </c>
      <c r="K805" s="45">
        <f>SALES[[#This Row],[Quantity]]*SALES[[#This Row],[Unit_Price]]*SALES[[#This Row],[Discount]]</f>
        <v>319.95919999999995</v>
      </c>
      <c r="L805" s="46" t="str">
        <f>IF(SALES[Total_Amount]&gt;=1500,"High","Low")</f>
        <v>Low</v>
      </c>
      <c r="M805" s="46" t="str">
        <f t="shared" si="48"/>
        <v>High</v>
      </c>
      <c r="N805" s="46" t="str">
        <f t="shared" si="49"/>
        <v>High Price</v>
      </c>
      <c r="O805" s="46" t="str">
        <f t="shared" si="50"/>
        <v>March</v>
      </c>
      <c r="P805" s="46">
        <f t="shared" si="51"/>
        <v>2025</v>
      </c>
      <c r="Q805" s="47" t="str">
        <f>_xlfn.CONCAT(SALES[[#This Row],[Sales_ID]]," [",SALES[[#This Row],[Quantity]],"]")</f>
        <v>SALE-803 [2]</v>
      </c>
    </row>
    <row r="806" spans="1:17" x14ac:dyDescent="0.3">
      <c r="A806" t="s">
        <v>2669</v>
      </c>
      <c r="B806" s="2">
        <v>45778</v>
      </c>
      <c r="C806" t="s">
        <v>2670</v>
      </c>
      <c r="D806" t="s">
        <v>1429</v>
      </c>
      <c r="E806" t="s">
        <v>1419</v>
      </c>
      <c r="F806">
        <v>2</v>
      </c>
      <c r="G806" s="3">
        <v>516.02</v>
      </c>
      <c r="H806" s="4">
        <v>0.19</v>
      </c>
      <c r="I806" t="s">
        <v>1131</v>
      </c>
      <c r="J806" s="3">
        <v>835.95240000000001</v>
      </c>
      <c r="K806" s="45">
        <f>SALES[[#This Row],[Quantity]]*SALES[[#This Row],[Unit_Price]]*SALES[[#This Row],[Discount]]</f>
        <v>196.08760000000001</v>
      </c>
      <c r="L806" s="46" t="str">
        <f>IF(SALES[Total_Amount]&gt;=1500,"High","Low")</f>
        <v>Low</v>
      </c>
      <c r="M806" s="46" t="str">
        <f t="shared" si="48"/>
        <v>Normal</v>
      </c>
      <c r="N806" s="46" t="str">
        <f t="shared" si="49"/>
        <v>Low Price</v>
      </c>
      <c r="O806" s="46" t="str">
        <f t="shared" si="50"/>
        <v>May</v>
      </c>
      <c r="P806" s="46">
        <f t="shared" si="51"/>
        <v>2025</v>
      </c>
      <c r="Q806" s="47" t="str">
        <f>_xlfn.CONCAT(SALES[[#This Row],[Sales_ID]]," [",SALES[[#This Row],[Quantity]],"]")</f>
        <v>SALE-804 [2]</v>
      </c>
    </row>
    <row r="807" spans="1:17" x14ac:dyDescent="0.3">
      <c r="A807" t="s">
        <v>2671</v>
      </c>
      <c r="B807" s="2">
        <v>45361</v>
      </c>
      <c r="C807" t="s">
        <v>1704</v>
      </c>
      <c r="D807" t="s">
        <v>1628</v>
      </c>
      <c r="E807" t="s">
        <v>1489</v>
      </c>
      <c r="F807">
        <v>2</v>
      </c>
      <c r="G807" s="3">
        <v>705.61</v>
      </c>
      <c r="H807" s="4">
        <v>0.28000000000000003</v>
      </c>
      <c r="I807" t="s">
        <v>3957</v>
      </c>
      <c r="J807" s="3">
        <v>1016.0784</v>
      </c>
      <c r="K807" s="45">
        <f>SALES[[#This Row],[Quantity]]*SALES[[#This Row],[Unit_Price]]*SALES[[#This Row],[Discount]]</f>
        <v>395.14160000000004</v>
      </c>
      <c r="L807" s="46" t="str">
        <f>IF(SALES[Total_Amount]&gt;=1500,"High","Low")</f>
        <v>Low</v>
      </c>
      <c r="M807" s="46" t="str">
        <f t="shared" si="48"/>
        <v>High</v>
      </c>
      <c r="N807" s="46" t="str">
        <f t="shared" si="49"/>
        <v>High Price</v>
      </c>
      <c r="O807" s="46" t="str">
        <f t="shared" si="50"/>
        <v>March</v>
      </c>
      <c r="P807" s="46">
        <f t="shared" si="51"/>
        <v>2024</v>
      </c>
      <c r="Q807" s="47" t="str">
        <f>_xlfn.CONCAT(SALES[[#This Row],[Sales_ID]]," [",SALES[[#This Row],[Quantity]],"]")</f>
        <v>SALE-805 [2]</v>
      </c>
    </row>
    <row r="808" spans="1:17" x14ac:dyDescent="0.3">
      <c r="A808" t="s">
        <v>2672</v>
      </c>
      <c r="B808" s="2">
        <v>45414</v>
      </c>
      <c r="C808" t="s">
        <v>1861</v>
      </c>
      <c r="D808" t="s">
        <v>1955</v>
      </c>
      <c r="E808" t="s">
        <v>1348</v>
      </c>
      <c r="F808">
        <v>3</v>
      </c>
      <c r="G808" s="3">
        <v>654.47</v>
      </c>
      <c r="H808" s="4">
        <v>0.18</v>
      </c>
      <c r="I808" t="s">
        <v>1131</v>
      </c>
      <c r="J808" s="3">
        <v>1609.9962</v>
      </c>
      <c r="K808" s="45">
        <f>SALES[[#This Row],[Quantity]]*SALES[[#This Row],[Unit_Price]]*SALES[[#This Row],[Discount]]</f>
        <v>353.41379999999998</v>
      </c>
      <c r="L808" s="46" t="str">
        <f>IF(SALES[Total_Amount]&gt;=1500,"High","Low")</f>
        <v>High</v>
      </c>
      <c r="M808" s="46" t="str">
        <f t="shared" si="48"/>
        <v>High</v>
      </c>
      <c r="N808" s="46" t="str">
        <f t="shared" si="49"/>
        <v>High Price</v>
      </c>
      <c r="O808" s="46" t="str">
        <f t="shared" si="50"/>
        <v>May</v>
      </c>
      <c r="P808" s="46">
        <f t="shared" si="51"/>
        <v>2024</v>
      </c>
      <c r="Q808" s="47" t="str">
        <f>_xlfn.CONCAT(SALES[[#This Row],[Sales_ID]]," [",SALES[[#This Row],[Quantity]],"]")</f>
        <v>SALE-806 [3]</v>
      </c>
    </row>
    <row r="809" spans="1:17" x14ac:dyDescent="0.3">
      <c r="A809" t="s">
        <v>2673</v>
      </c>
      <c r="B809" s="2">
        <v>45734</v>
      </c>
      <c r="C809" t="s">
        <v>1691</v>
      </c>
      <c r="D809" t="s">
        <v>1384</v>
      </c>
      <c r="E809" t="s">
        <v>1391</v>
      </c>
      <c r="F809">
        <v>2</v>
      </c>
      <c r="G809" s="3">
        <v>315.27</v>
      </c>
      <c r="H809" s="4">
        <v>0.23</v>
      </c>
      <c r="I809" t="s">
        <v>3957</v>
      </c>
      <c r="J809" s="3">
        <v>485.51580000000001</v>
      </c>
      <c r="K809" s="45">
        <f>SALES[[#This Row],[Quantity]]*SALES[[#This Row],[Unit_Price]]*SALES[[#This Row],[Discount]]</f>
        <v>145.02420000000001</v>
      </c>
      <c r="L809" s="46" t="str">
        <f>IF(SALES[Total_Amount]&gt;=1500,"High","Low")</f>
        <v>Low</v>
      </c>
      <c r="M809" s="46" t="str">
        <f t="shared" si="48"/>
        <v>Normal</v>
      </c>
      <c r="N809" s="46" t="str">
        <f t="shared" si="49"/>
        <v>Low Price</v>
      </c>
      <c r="O809" s="46" t="str">
        <f t="shared" si="50"/>
        <v>March</v>
      </c>
      <c r="P809" s="46">
        <f t="shared" si="51"/>
        <v>2025</v>
      </c>
      <c r="Q809" s="47" t="str">
        <f>_xlfn.CONCAT(SALES[[#This Row],[Sales_ID]]," [",SALES[[#This Row],[Quantity]],"]")</f>
        <v>SALE-807 [2]</v>
      </c>
    </row>
    <row r="810" spans="1:17" x14ac:dyDescent="0.3">
      <c r="A810" t="s">
        <v>2674</v>
      </c>
      <c r="B810" s="2">
        <v>45623</v>
      </c>
      <c r="C810" t="s">
        <v>2042</v>
      </c>
      <c r="D810" t="s">
        <v>1727</v>
      </c>
      <c r="E810" t="s">
        <v>1439</v>
      </c>
      <c r="F810">
        <v>1</v>
      </c>
      <c r="G810" s="3">
        <v>974.47</v>
      </c>
      <c r="H810" s="4">
        <v>0.05</v>
      </c>
      <c r="I810" t="s">
        <v>3957</v>
      </c>
      <c r="J810" s="3">
        <v>925.74649999999997</v>
      </c>
      <c r="K810" s="45">
        <f>SALES[[#This Row],[Quantity]]*SALES[[#This Row],[Unit_Price]]*SALES[[#This Row],[Discount]]</f>
        <v>48.723500000000001</v>
      </c>
      <c r="L810" s="46" t="str">
        <f>IF(SALES[Total_Amount]&gt;=1500,"High","Low")</f>
        <v>Low</v>
      </c>
      <c r="M810" s="46" t="str">
        <f t="shared" si="48"/>
        <v>Normal</v>
      </c>
      <c r="N810" s="46" t="str">
        <f t="shared" si="49"/>
        <v>Low Price</v>
      </c>
      <c r="O810" s="46" t="str">
        <f t="shared" si="50"/>
        <v>November</v>
      </c>
      <c r="P810" s="46">
        <f t="shared" si="51"/>
        <v>2024</v>
      </c>
      <c r="Q810" s="47" t="str">
        <f>_xlfn.CONCAT(SALES[[#This Row],[Sales_ID]]," [",SALES[[#This Row],[Quantity]],"]")</f>
        <v>SALE-808 [1]</v>
      </c>
    </row>
    <row r="811" spans="1:17" x14ac:dyDescent="0.3">
      <c r="A811" t="s">
        <v>2675</v>
      </c>
      <c r="B811" s="2">
        <v>45340</v>
      </c>
      <c r="C811" t="s">
        <v>1642</v>
      </c>
      <c r="D811" t="s">
        <v>2008</v>
      </c>
      <c r="E811" t="s">
        <v>1363</v>
      </c>
      <c r="F811">
        <v>2</v>
      </c>
      <c r="G811" s="3">
        <v>803.3</v>
      </c>
      <c r="H811" s="4">
        <v>0.17</v>
      </c>
      <c r="I811" t="s">
        <v>3957</v>
      </c>
      <c r="J811" s="3">
        <v>1333.4780000000001</v>
      </c>
      <c r="K811" s="45">
        <f>SALES[[#This Row],[Quantity]]*SALES[[#This Row],[Unit_Price]]*SALES[[#This Row],[Discount]]</f>
        <v>273.12200000000001</v>
      </c>
      <c r="L811" s="46" t="str">
        <f>IF(SALES[Total_Amount]&gt;=1500,"High","Low")</f>
        <v>Low</v>
      </c>
      <c r="M811" s="46" t="str">
        <f t="shared" si="48"/>
        <v>High</v>
      </c>
      <c r="N811" s="46" t="str">
        <f t="shared" si="49"/>
        <v>High Price</v>
      </c>
      <c r="O811" s="46" t="str">
        <f t="shared" si="50"/>
        <v>February</v>
      </c>
      <c r="P811" s="46">
        <f t="shared" si="51"/>
        <v>2024</v>
      </c>
      <c r="Q811" s="47" t="str">
        <f>_xlfn.CONCAT(SALES[[#This Row],[Sales_ID]]," [",SALES[[#This Row],[Quantity]],"]")</f>
        <v>SALE-809 [2]</v>
      </c>
    </row>
    <row r="812" spans="1:17" x14ac:dyDescent="0.3">
      <c r="A812" t="s">
        <v>2676</v>
      </c>
      <c r="B812" s="2">
        <v>45447</v>
      </c>
      <c r="C812" t="s">
        <v>1904</v>
      </c>
      <c r="D812" t="s">
        <v>2008</v>
      </c>
      <c r="E812" t="s">
        <v>1419</v>
      </c>
      <c r="F812">
        <v>4</v>
      </c>
      <c r="G812" s="3">
        <v>863.87</v>
      </c>
      <c r="H812" s="4">
        <v>0.21</v>
      </c>
      <c r="I812" t="s">
        <v>1131</v>
      </c>
      <c r="J812" s="3">
        <v>2729.8292000000001</v>
      </c>
      <c r="K812" s="45">
        <f>SALES[[#This Row],[Quantity]]*SALES[[#This Row],[Unit_Price]]*SALES[[#This Row],[Discount]]</f>
        <v>725.6508</v>
      </c>
      <c r="L812" s="46" t="str">
        <f>IF(SALES[Total_Amount]&gt;=1500,"High","Low")</f>
        <v>High</v>
      </c>
      <c r="M812" s="46" t="str">
        <f t="shared" si="48"/>
        <v>Premium</v>
      </c>
      <c r="N812" s="46" t="str">
        <f t="shared" si="49"/>
        <v>High Price</v>
      </c>
      <c r="O812" s="46" t="str">
        <f t="shared" si="50"/>
        <v>June</v>
      </c>
      <c r="P812" s="46">
        <f t="shared" si="51"/>
        <v>2024</v>
      </c>
      <c r="Q812" s="47" t="str">
        <f>_xlfn.CONCAT(SALES[[#This Row],[Sales_ID]]," [",SALES[[#This Row],[Quantity]],"]")</f>
        <v>SALE-810 [4]</v>
      </c>
    </row>
    <row r="813" spans="1:17" x14ac:dyDescent="0.3">
      <c r="A813" t="s">
        <v>2677</v>
      </c>
      <c r="B813" s="2">
        <v>45513</v>
      </c>
      <c r="C813" t="s">
        <v>2092</v>
      </c>
      <c r="D813" t="s">
        <v>1612</v>
      </c>
      <c r="E813" t="s">
        <v>1415</v>
      </c>
      <c r="F813">
        <v>1</v>
      </c>
      <c r="G813" s="3">
        <v>450.11</v>
      </c>
      <c r="H813" s="4">
        <v>0.17</v>
      </c>
      <c r="I813" t="s">
        <v>3957</v>
      </c>
      <c r="J813" s="3">
        <v>373.59129999999999</v>
      </c>
      <c r="K813" s="45">
        <f>SALES[[#This Row],[Quantity]]*SALES[[#This Row],[Unit_Price]]*SALES[[#This Row],[Discount]]</f>
        <v>76.51870000000001</v>
      </c>
      <c r="L813" s="46" t="str">
        <f>IF(SALES[Total_Amount]&gt;=1500,"High","Low")</f>
        <v>Low</v>
      </c>
      <c r="M813" s="46" t="str">
        <f t="shared" si="48"/>
        <v>Normal</v>
      </c>
      <c r="N813" s="46" t="str">
        <f t="shared" si="49"/>
        <v>Low Price</v>
      </c>
      <c r="O813" s="46" t="str">
        <f t="shared" si="50"/>
        <v>August</v>
      </c>
      <c r="P813" s="46">
        <f t="shared" si="51"/>
        <v>2024</v>
      </c>
      <c r="Q813" s="47" t="str">
        <f>_xlfn.CONCAT(SALES[[#This Row],[Sales_ID]]," [",SALES[[#This Row],[Quantity]],"]")</f>
        <v>SALE-811 [1]</v>
      </c>
    </row>
    <row r="814" spans="1:17" x14ac:dyDescent="0.3">
      <c r="A814" t="s">
        <v>2678</v>
      </c>
      <c r="B814" s="2">
        <v>45486</v>
      </c>
      <c r="C814" t="s">
        <v>2679</v>
      </c>
      <c r="D814" t="s">
        <v>1889</v>
      </c>
      <c r="E814" t="s">
        <v>1408</v>
      </c>
      <c r="F814">
        <v>1</v>
      </c>
      <c r="G814" s="3">
        <v>289.82</v>
      </c>
      <c r="H814" s="4">
        <v>0.18</v>
      </c>
      <c r="I814" t="s">
        <v>1131</v>
      </c>
      <c r="J814" s="3">
        <v>237.6524</v>
      </c>
      <c r="K814" s="45">
        <f>SALES[[#This Row],[Quantity]]*SALES[[#This Row],[Unit_Price]]*SALES[[#This Row],[Discount]]</f>
        <v>52.1676</v>
      </c>
      <c r="L814" s="46" t="str">
        <f>IF(SALES[Total_Amount]&gt;=1500,"High","Low")</f>
        <v>Low</v>
      </c>
      <c r="M814" s="46" t="str">
        <f t="shared" si="48"/>
        <v>Normal</v>
      </c>
      <c r="N814" s="46" t="str">
        <f t="shared" si="49"/>
        <v>Low Price</v>
      </c>
      <c r="O814" s="46" t="str">
        <f t="shared" si="50"/>
        <v>July</v>
      </c>
      <c r="P814" s="46">
        <f t="shared" si="51"/>
        <v>2024</v>
      </c>
      <c r="Q814" s="47" t="str">
        <f>_xlfn.CONCAT(SALES[[#This Row],[Sales_ID]]," [",SALES[[#This Row],[Quantity]],"]")</f>
        <v>SALE-812 [1]</v>
      </c>
    </row>
    <row r="815" spans="1:17" x14ac:dyDescent="0.3">
      <c r="A815" t="s">
        <v>2680</v>
      </c>
      <c r="B815" s="2">
        <v>45890</v>
      </c>
      <c r="C815" t="s">
        <v>1791</v>
      </c>
      <c r="D815" t="s">
        <v>1605</v>
      </c>
      <c r="E815" t="s">
        <v>1419</v>
      </c>
      <c r="F815">
        <v>4</v>
      </c>
      <c r="G815" s="3">
        <v>250.64</v>
      </c>
      <c r="H815" s="4">
        <v>0.1</v>
      </c>
      <c r="I815" t="s">
        <v>3958</v>
      </c>
      <c r="J815" s="3">
        <v>902.30399999999997</v>
      </c>
      <c r="K815" s="45">
        <f>SALES[[#This Row],[Quantity]]*SALES[[#This Row],[Unit_Price]]*SALES[[#This Row],[Discount]]</f>
        <v>100.256</v>
      </c>
      <c r="L815" s="46" t="str">
        <f>IF(SALES[Total_Amount]&gt;=1500,"High","Low")</f>
        <v>Low</v>
      </c>
      <c r="M815" s="46" t="str">
        <f t="shared" si="48"/>
        <v>Normal</v>
      </c>
      <c r="N815" s="46" t="str">
        <f t="shared" si="49"/>
        <v>Low Price</v>
      </c>
      <c r="O815" s="46" t="str">
        <f t="shared" si="50"/>
        <v>August</v>
      </c>
      <c r="P815" s="46">
        <f t="shared" si="51"/>
        <v>2025</v>
      </c>
      <c r="Q815" s="47" t="str">
        <f>_xlfn.CONCAT(SALES[[#This Row],[Sales_ID]]," [",SALES[[#This Row],[Quantity]],"]")</f>
        <v>SALE-813 [4]</v>
      </c>
    </row>
    <row r="816" spans="1:17" x14ac:dyDescent="0.3">
      <c r="A816" t="s">
        <v>2681</v>
      </c>
      <c r="B816" s="2">
        <v>45876</v>
      </c>
      <c r="C816" t="s">
        <v>1599</v>
      </c>
      <c r="D816" t="s">
        <v>1418</v>
      </c>
      <c r="E816" t="s">
        <v>1399</v>
      </c>
      <c r="F816">
        <v>4</v>
      </c>
      <c r="G816" s="3">
        <v>373.49</v>
      </c>
      <c r="H816" s="4">
        <v>0.16</v>
      </c>
      <c r="I816" t="s">
        <v>1131</v>
      </c>
      <c r="J816" s="3">
        <v>1254.9264000000001</v>
      </c>
      <c r="K816" s="45">
        <f>SALES[[#This Row],[Quantity]]*SALES[[#This Row],[Unit_Price]]*SALES[[#This Row],[Discount]]</f>
        <v>239.03360000000001</v>
      </c>
      <c r="L816" s="46" t="str">
        <f>IF(SALES[Total_Amount]&gt;=1500,"High","Low")</f>
        <v>Low</v>
      </c>
      <c r="M816" s="46" t="str">
        <f t="shared" si="48"/>
        <v>High</v>
      </c>
      <c r="N816" s="46" t="str">
        <f t="shared" si="49"/>
        <v>High Price</v>
      </c>
      <c r="O816" s="46" t="str">
        <f t="shared" si="50"/>
        <v>August</v>
      </c>
      <c r="P816" s="46">
        <f t="shared" si="51"/>
        <v>2025</v>
      </c>
      <c r="Q816" s="47" t="str">
        <f>_xlfn.CONCAT(SALES[[#This Row],[Sales_ID]]," [",SALES[[#This Row],[Quantity]],"]")</f>
        <v>SALE-814 [4]</v>
      </c>
    </row>
    <row r="817" spans="1:17" x14ac:dyDescent="0.3">
      <c r="A817" t="s">
        <v>2682</v>
      </c>
      <c r="B817" s="2">
        <v>45398</v>
      </c>
      <c r="C817" t="s">
        <v>1766</v>
      </c>
      <c r="D817" t="s">
        <v>1600</v>
      </c>
      <c r="E817" t="s">
        <v>1395</v>
      </c>
      <c r="F817">
        <v>4</v>
      </c>
      <c r="G817" s="3">
        <v>348.91</v>
      </c>
      <c r="H817" s="4">
        <v>0.18</v>
      </c>
      <c r="I817" t="s">
        <v>3958</v>
      </c>
      <c r="J817" s="3">
        <v>1144.4248</v>
      </c>
      <c r="K817" s="45">
        <f>SALES[[#This Row],[Quantity]]*SALES[[#This Row],[Unit_Price]]*SALES[[#This Row],[Discount]]</f>
        <v>251.21520000000001</v>
      </c>
      <c r="L817" s="46" t="str">
        <f>IF(SALES[Total_Amount]&gt;=1500,"High","Low")</f>
        <v>Low</v>
      </c>
      <c r="M817" s="46" t="str">
        <f t="shared" si="48"/>
        <v>High</v>
      </c>
      <c r="N817" s="46" t="str">
        <f t="shared" si="49"/>
        <v>High Price</v>
      </c>
      <c r="O817" s="46" t="str">
        <f t="shared" si="50"/>
        <v>April</v>
      </c>
      <c r="P817" s="46">
        <f t="shared" si="51"/>
        <v>2024</v>
      </c>
      <c r="Q817" s="47" t="str">
        <f>_xlfn.CONCAT(SALES[[#This Row],[Sales_ID]]," [",SALES[[#This Row],[Quantity]],"]")</f>
        <v>SALE-815 [4]</v>
      </c>
    </row>
    <row r="818" spans="1:17" x14ac:dyDescent="0.3">
      <c r="A818" t="s">
        <v>2683</v>
      </c>
      <c r="B818" s="2">
        <v>45390</v>
      </c>
      <c r="C818" t="s">
        <v>2662</v>
      </c>
      <c r="D818" t="s">
        <v>1467</v>
      </c>
      <c r="E818" t="s">
        <v>1344</v>
      </c>
      <c r="F818">
        <v>4</v>
      </c>
      <c r="G818" s="3">
        <v>212.96</v>
      </c>
      <c r="H818" s="4">
        <v>0.17</v>
      </c>
      <c r="I818" t="s">
        <v>3957</v>
      </c>
      <c r="J818" s="3">
        <v>707.02719999999999</v>
      </c>
      <c r="K818" s="45">
        <f>SALES[[#This Row],[Quantity]]*SALES[[#This Row],[Unit_Price]]*SALES[[#This Row],[Discount]]</f>
        <v>144.81280000000001</v>
      </c>
      <c r="L818" s="46" t="str">
        <f>IF(SALES[Total_Amount]&gt;=1500,"High","Low")</f>
        <v>Low</v>
      </c>
      <c r="M818" s="46" t="str">
        <f t="shared" si="48"/>
        <v>Normal</v>
      </c>
      <c r="N818" s="46" t="str">
        <f t="shared" si="49"/>
        <v>Low Price</v>
      </c>
      <c r="O818" s="46" t="str">
        <f t="shared" si="50"/>
        <v>April</v>
      </c>
      <c r="P818" s="46">
        <f t="shared" si="51"/>
        <v>2024</v>
      </c>
      <c r="Q818" s="47" t="str">
        <f>_xlfn.CONCAT(SALES[[#This Row],[Sales_ID]]," [",SALES[[#This Row],[Quantity]],"]")</f>
        <v>SALE-816 [4]</v>
      </c>
    </row>
    <row r="819" spans="1:17" x14ac:dyDescent="0.3">
      <c r="A819" t="s">
        <v>2684</v>
      </c>
      <c r="B819" s="2">
        <v>45406</v>
      </c>
      <c r="C819" t="s">
        <v>2685</v>
      </c>
      <c r="D819" t="s">
        <v>1402</v>
      </c>
      <c r="E819" t="s">
        <v>1399</v>
      </c>
      <c r="F819">
        <v>3</v>
      </c>
      <c r="G819" s="3">
        <v>871.34</v>
      </c>
      <c r="H819" s="4">
        <v>0.11</v>
      </c>
      <c r="I819" t="s">
        <v>1131</v>
      </c>
      <c r="J819" s="3">
        <v>2326.4778000000001</v>
      </c>
      <c r="K819" s="45">
        <f>SALES[[#This Row],[Quantity]]*SALES[[#This Row],[Unit_Price]]*SALES[[#This Row],[Discount]]</f>
        <v>287.54219999999998</v>
      </c>
      <c r="L819" s="46" t="str">
        <f>IF(SALES[Total_Amount]&gt;=1500,"High","Low")</f>
        <v>High</v>
      </c>
      <c r="M819" s="46" t="str">
        <f t="shared" si="48"/>
        <v>Premium</v>
      </c>
      <c r="N819" s="46" t="str">
        <f t="shared" si="49"/>
        <v>Low Price</v>
      </c>
      <c r="O819" s="46" t="str">
        <f t="shared" si="50"/>
        <v>April</v>
      </c>
      <c r="P819" s="46">
        <f t="shared" si="51"/>
        <v>2024</v>
      </c>
      <c r="Q819" s="47" t="str">
        <f>_xlfn.CONCAT(SALES[[#This Row],[Sales_ID]]," [",SALES[[#This Row],[Quantity]],"]")</f>
        <v>SALE-817 [3]</v>
      </c>
    </row>
    <row r="820" spans="1:17" x14ac:dyDescent="0.3">
      <c r="A820" t="s">
        <v>2686</v>
      </c>
      <c r="B820" s="2">
        <v>45844</v>
      </c>
      <c r="C820" t="s">
        <v>2304</v>
      </c>
      <c r="D820" t="s">
        <v>1467</v>
      </c>
      <c r="E820" t="s">
        <v>1373</v>
      </c>
      <c r="F820">
        <v>2</v>
      </c>
      <c r="G820" s="3">
        <v>698.94</v>
      </c>
      <c r="H820" s="4">
        <v>0.06</v>
      </c>
      <c r="I820" t="s">
        <v>3957</v>
      </c>
      <c r="J820" s="3">
        <v>1314.0072</v>
      </c>
      <c r="K820" s="45">
        <f>SALES[[#This Row],[Quantity]]*SALES[[#This Row],[Unit_Price]]*SALES[[#This Row],[Discount]]</f>
        <v>83.872799999999998</v>
      </c>
      <c r="L820" s="46" t="str">
        <f>IF(SALES[Total_Amount]&gt;=1500,"High","Low")</f>
        <v>Low</v>
      </c>
      <c r="M820" s="46" t="str">
        <f t="shared" si="48"/>
        <v>High</v>
      </c>
      <c r="N820" s="46" t="str">
        <f t="shared" si="49"/>
        <v>Low Price</v>
      </c>
      <c r="O820" s="46" t="str">
        <f t="shared" si="50"/>
        <v>July</v>
      </c>
      <c r="P820" s="46">
        <f t="shared" si="51"/>
        <v>2025</v>
      </c>
      <c r="Q820" s="47" t="str">
        <f>_xlfn.CONCAT(SALES[[#This Row],[Sales_ID]]," [",SALES[[#This Row],[Quantity]],"]")</f>
        <v>SALE-818 [2]</v>
      </c>
    </row>
    <row r="821" spans="1:17" x14ac:dyDescent="0.3">
      <c r="A821" t="s">
        <v>2687</v>
      </c>
      <c r="B821" s="2">
        <v>45697</v>
      </c>
      <c r="C821" t="s">
        <v>1943</v>
      </c>
      <c r="D821" t="s">
        <v>1343</v>
      </c>
      <c r="E821" t="s">
        <v>1373</v>
      </c>
      <c r="F821">
        <v>1</v>
      </c>
      <c r="G821" s="3">
        <v>719.94</v>
      </c>
      <c r="H821" s="4">
        <v>0.23</v>
      </c>
      <c r="I821" t="s">
        <v>1131</v>
      </c>
      <c r="J821" s="3">
        <v>554.35380000000009</v>
      </c>
      <c r="K821" s="45">
        <f>SALES[[#This Row],[Quantity]]*SALES[[#This Row],[Unit_Price]]*SALES[[#This Row],[Discount]]</f>
        <v>165.58620000000002</v>
      </c>
      <c r="L821" s="46" t="str">
        <f>IF(SALES[Total_Amount]&gt;=1500,"High","Low")</f>
        <v>Low</v>
      </c>
      <c r="M821" s="46" t="str">
        <f t="shared" si="48"/>
        <v>Normal</v>
      </c>
      <c r="N821" s="46" t="str">
        <f t="shared" si="49"/>
        <v>Low Price</v>
      </c>
      <c r="O821" s="46" t="str">
        <f t="shared" si="50"/>
        <v>February</v>
      </c>
      <c r="P821" s="46">
        <f t="shared" si="51"/>
        <v>2025</v>
      </c>
      <c r="Q821" s="47" t="str">
        <f>_xlfn.CONCAT(SALES[[#This Row],[Sales_ID]]," [",SALES[[#This Row],[Quantity]],"]")</f>
        <v>SALE-819 [1]</v>
      </c>
    </row>
    <row r="822" spans="1:17" x14ac:dyDescent="0.3">
      <c r="A822" t="s">
        <v>2688</v>
      </c>
      <c r="B822" s="2">
        <v>45607</v>
      </c>
      <c r="C822" t="s">
        <v>2149</v>
      </c>
      <c r="D822" t="s">
        <v>1727</v>
      </c>
      <c r="E822" t="s">
        <v>1363</v>
      </c>
      <c r="F822">
        <v>2</v>
      </c>
      <c r="G822" s="3">
        <v>278.16000000000003</v>
      </c>
      <c r="H822" s="4">
        <v>0.22</v>
      </c>
      <c r="I822" t="s">
        <v>3958</v>
      </c>
      <c r="J822" s="3">
        <v>433.92960000000011</v>
      </c>
      <c r="K822" s="45">
        <f>SALES[[#This Row],[Quantity]]*SALES[[#This Row],[Unit_Price]]*SALES[[#This Row],[Discount]]</f>
        <v>122.39040000000001</v>
      </c>
      <c r="L822" s="46" t="str">
        <f>IF(SALES[Total_Amount]&gt;=1500,"High","Low")</f>
        <v>Low</v>
      </c>
      <c r="M822" s="46" t="str">
        <f t="shared" si="48"/>
        <v>Normal</v>
      </c>
      <c r="N822" s="46" t="str">
        <f t="shared" si="49"/>
        <v>Low Price</v>
      </c>
      <c r="O822" s="46" t="str">
        <f t="shared" si="50"/>
        <v>November</v>
      </c>
      <c r="P822" s="46">
        <f t="shared" si="51"/>
        <v>2024</v>
      </c>
      <c r="Q822" s="47" t="str">
        <f>_xlfn.CONCAT(SALES[[#This Row],[Sales_ID]]," [",SALES[[#This Row],[Quantity]],"]")</f>
        <v>SALE-820 [2]</v>
      </c>
    </row>
    <row r="823" spans="1:17" x14ac:dyDescent="0.3">
      <c r="A823" t="s">
        <v>2689</v>
      </c>
      <c r="B823" s="2">
        <v>45307</v>
      </c>
      <c r="C823" t="s">
        <v>2178</v>
      </c>
      <c r="D823" t="s">
        <v>1347</v>
      </c>
      <c r="E823" t="s">
        <v>1355</v>
      </c>
      <c r="F823">
        <v>1</v>
      </c>
      <c r="G823" s="3">
        <v>678.9</v>
      </c>
      <c r="H823" s="4">
        <v>0.17</v>
      </c>
      <c r="I823" t="s">
        <v>3957</v>
      </c>
      <c r="J823" s="3">
        <v>563.48699999999997</v>
      </c>
      <c r="K823" s="45">
        <f>SALES[[#This Row],[Quantity]]*SALES[[#This Row],[Unit_Price]]*SALES[[#This Row],[Discount]]</f>
        <v>115.41300000000001</v>
      </c>
      <c r="L823" s="46" t="str">
        <f>IF(SALES[Total_Amount]&gt;=1500,"High","Low")</f>
        <v>Low</v>
      </c>
      <c r="M823" s="46" t="str">
        <f t="shared" si="48"/>
        <v>Normal</v>
      </c>
      <c r="N823" s="46" t="str">
        <f t="shared" si="49"/>
        <v>Low Price</v>
      </c>
      <c r="O823" s="46" t="str">
        <f t="shared" si="50"/>
        <v>January</v>
      </c>
      <c r="P823" s="46">
        <f t="shared" si="51"/>
        <v>2024</v>
      </c>
      <c r="Q823" s="47" t="str">
        <f>_xlfn.CONCAT(SALES[[#This Row],[Sales_ID]]," [",SALES[[#This Row],[Quantity]],"]")</f>
        <v>SALE-821 [1]</v>
      </c>
    </row>
    <row r="824" spans="1:17" x14ac:dyDescent="0.3">
      <c r="A824" t="s">
        <v>2690</v>
      </c>
      <c r="B824" s="2">
        <v>45520</v>
      </c>
      <c r="C824" t="s">
        <v>2122</v>
      </c>
      <c r="D824" t="s">
        <v>1609</v>
      </c>
      <c r="E824" t="s">
        <v>1391</v>
      </c>
      <c r="F824">
        <v>4</v>
      </c>
      <c r="G824" s="3">
        <v>94.13</v>
      </c>
      <c r="H824" s="4">
        <v>0.15</v>
      </c>
      <c r="I824" t="s">
        <v>3957</v>
      </c>
      <c r="J824" s="3">
        <v>320.04199999999997</v>
      </c>
      <c r="K824" s="45">
        <f>SALES[[#This Row],[Quantity]]*SALES[[#This Row],[Unit_Price]]*SALES[[#This Row],[Discount]]</f>
        <v>56.477999999999994</v>
      </c>
      <c r="L824" s="46" t="str">
        <f>IF(SALES[Total_Amount]&gt;=1500,"High","Low")</f>
        <v>Low</v>
      </c>
      <c r="M824" s="46" t="str">
        <f t="shared" si="48"/>
        <v>Normal</v>
      </c>
      <c r="N824" s="46" t="str">
        <f t="shared" si="49"/>
        <v>Low Price</v>
      </c>
      <c r="O824" s="46" t="str">
        <f t="shared" si="50"/>
        <v>August</v>
      </c>
      <c r="P824" s="46">
        <f t="shared" si="51"/>
        <v>2024</v>
      </c>
      <c r="Q824" s="47" t="str">
        <f>_xlfn.CONCAT(SALES[[#This Row],[Sales_ID]]," [",SALES[[#This Row],[Quantity]],"]")</f>
        <v>SALE-822 [4]</v>
      </c>
    </row>
    <row r="825" spans="1:17" x14ac:dyDescent="0.3">
      <c r="A825" t="s">
        <v>2691</v>
      </c>
      <c r="B825" s="2">
        <v>45933</v>
      </c>
      <c r="C825" t="s">
        <v>2692</v>
      </c>
      <c r="D825" t="s">
        <v>1491</v>
      </c>
      <c r="E825" t="s">
        <v>1381</v>
      </c>
      <c r="F825">
        <v>4</v>
      </c>
      <c r="G825" s="3">
        <v>415.02</v>
      </c>
      <c r="H825" s="4">
        <v>0.01</v>
      </c>
      <c r="I825" t="s">
        <v>3958</v>
      </c>
      <c r="J825" s="3">
        <v>1643.4792</v>
      </c>
      <c r="K825" s="45">
        <f>SALES[[#This Row],[Quantity]]*SALES[[#This Row],[Unit_Price]]*SALES[[#This Row],[Discount]]</f>
        <v>16.6008</v>
      </c>
      <c r="L825" s="46" t="str">
        <f>IF(SALES[Total_Amount]&gt;=1500,"High","Low")</f>
        <v>High</v>
      </c>
      <c r="M825" s="46" t="str">
        <f t="shared" si="48"/>
        <v>High</v>
      </c>
      <c r="N825" s="46" t="str">
        <f t="shared" si="49"/>
        <v>Low Price</v>
      </c>
      <c r="O825" s="46" t="str">
        <f t="shared" si="50"/>
        <v>October</v>
      </c>
      <c r="P825" s="46">
        <f t="shared" si="51"/>
        <v>2025</v>
      </c>
      <c r="Q825" s="47" t="str">
        <f>_xlfn.CONCAT(SALES[[#This Row],[Sales_ID]]," [",SALES[[#This Row],[Quantity]],"]")</f>
        <v>SALE-823 [4]</v>
      </c>
    </row>
    <row r="826" spans="1:17" x14ac:dyDescent="0.3">
      <c r="A826" t="s">
        <v>2693</v>
      </c>
      <c r="B826" s="2">
        <v>45841</v>
      </c>
      <c r="C826" t="s">
        <v>2495</v>
      </c>
      <c r="D826" t="s">
        <v>1717</v>
      </c>
      <c r="E826" t="s">
        <v>1363</v>
      </c>
      <c r="F826">
        <v>4</v>
      </c>
      <c r="G826" s="3">
        <v>780.07</v>
      </c>
      <c r="H826" s="4">
        <v>0.03</v>
      </c>
      <c r="I826" t="s">
        <v>3957</v>
      </c>
      <c r="J826" s="3">
        <v>3026.6716000000001</v>
      </c>
      <c r="K826" s="45">
        <f>SALES[[#This Row],[Quantity]]*SALES[[#This Row],[Unit_Price]]*SALES[[#This Row],[Discount]]</f>
        <v>93.608400000000003</v>
      </c>
      <c r="L826" s="46" t="str">
        <f>IF(SALES[Total_Amount]&gt;=1500,"High","Low")</f>
        <v>High</v>
      </c>
      <c r="M826" s="46" t="str">
        <f t="shared" si="48"/>
        <v>Premium</v>
      </c>
      <c r="N826" s="46" t="str">
        <f t="shared" si="49"/>
        <v>Low Price</v>
      </c>
      <c r="O826" s="46" t="str">
        <f t="shared" si="50"/>
        <v>July</v>
      </c>
      <c r="P826" s="46">
        <f t="shared" si="51"/>
        <v>2025</v>
      </c>
      <c r="Q826" s="47" t="str">
        <f>_xlfn.CONCAT(SALES[[#This Row],[Sales_ID]]," [",SALES[[#This Row],[Quantity]],"]")</f>
        <v>SALE-824 [4]</v>
      </c>
    </row>
    <row r="827" spans="1:17" x14ac:dyDescent="0.3">
      <c r="A827" t="s">
        <v>2694</v>
      </c>
      <c r="B827" s="2">
        <v>45877</v>
      </c>
      <c r="C827" t="s">
        <v>1779</v>
      </c>
      <c r="D827" t="s">
        <v>1929</v>
      </c>
      <c r="E827" t="s">
        <v>1391</v>
      </c>
      <c r="F827">
        <v>4</v>
      </c>
      <c r="G827" s="3">
        <v>184.57</v>
      </c>
      <c r="H827" s="4">
        <v>0.28000000000000003</v>
      </c>
      <c r="I827" t="s">
        <v>3957</v>
      </c>
      <c r="J827" s="3">
        <v>531.5616</v>
      </c>
      <c r="K827" s="45">
        <f>SALES[[#This Row],[Quantity]]*SALES[[#This Row],[Unit_Price]]*SALES[[#This Row],[Discount]]</f>
        <v>206.7184</v>
      </c>
      <c r="L827" s="46" t="str">
        <f>IF(SALES[Total_Amount]&gt;=1500,"High","Low")</f>
        <v>Low</v>
      </c>
      <c r="M827" s="46" t="str">
        <f t="shared" si="48"/>
        <v>Normal</v>
      </c>
      <c r="N827" s="46" t="str">
        <f t="shared" si="49"/>
        <v>Low Price</v>
      </c>
      <c r="O827" s="46" t="str">
        <f t="shared" si="50"/>
        <v>August</v>
      </c>
      <c r="P827" s="46">
        <f t="shared" si="51"/>
        <v>2025</v>
      </c>
      <c r="Q827" s="47" t="str">
        <f>_xlfn.CONCAT(SALES[[#This Row],[Sales_ID]]," [",SALES[[#This Row],[Quantity]],"]")</f>
        <v>SALE-825 [4]</v>
      </c>
    </row>
    <row r="828" spans="1:17" x14ac:dyDescent="0.3">
      <c r="A828" t="s">
        <v>2695</v>
      </c>
      <c r="B828" s="2">
        <v>45532</v>
      </c>
      <c r="C828" t="s">
        <v>1599</v>
      </c>
      <c r="D828" t="s">
        <v>1398</v>
      </c>
      <c r="E828" t="s">
        <v>1363</v>
      </c>
      <c r="F828">
        <v>4</v>
      </c>
      <c r="G828" s="3">
        <v>277.58</v>
      </c>
      <c r="H828" s="4">
        <v>0.22</v>
      </c>
      <c r="I828" t="s">
        <v>3958</v>
      </c>
      <c r="J828" s="3">
        <v>866.04959999999994</v>
      </c>
      <c r="K828" s="45">
        <f>SALES[[#This Row],[Quantity]]*SALES[[#This Row],[Unit_Price]]*SALES[[#This Row],[Discount]]</f>
        <v>244.2704</v>
      </c>
      <c r="L828" s="46" t="str">
        <f>IF(SALES[Total_Amount]&gt;=1500,"High","Low")</f>
        <v>Low</v>
      </c>
      <c r="M828" s="46" t="str">
        <f t="shared" si="48"/>
        <v>Normal</v>
      </c>
      <c r="N828" s="46" t="str">
        <f t="shared" si="49"/>
        <v>Low Price</v>
      </c>
      <c r="O828" s="46" t="str">
        <f t="shared" si="50"/>
        <v>August</v>
      </c>
      <c r="P828" s="46">
        <f t="shared" si="51"/>
        <v>2024</v>
      </c>
      <c r="Q828" s="47" t="str">
        <f>_xlfn.CONCAT(SALES[[#This Row],[Sales_ID]]," [",SALES[[#This Row],[Quantity]],"]")</f>
        <v>SALE-826 [4]</v>
      </c>
    </row>
    <row r="829" spans="1:17" x14ac:dyDescent="0.3">
      <c r="A829" t="s">
        <v>2696</v>
      </c>
      <c r="B829" s="2">
        <v>45734</v>
      </c>
      <c r="C829" t="s">
        <v>2061</v>
      </c>
      <c r="D829" t="s">
        <v>1519</v>
      </c>
      <c r="E829" t="s">
        <v>1340</v>
      </c>
      <c r="F829">
        <v>1</v>
      </c>
      <c r="G829" s="3">
        <v>36.799999999999997</v>
      </c>
      <c r="H829" s="4">
        <v>0.18</v>
      </c>
      <c r="I829" t="s">
        <v>3957</v>
      </c>
      <c r="J829" s="3">
        <v>30.175999999999998</v>
      </c>
      <c r="K829" s="45">
        <f>SALES[[#This Row],[Quantity]]*SALES[[#This Row],[Unit_Price]]*SALES[[#This Row],[Discount]]</f>
        <v>6.6239999999999997</v>
      </c>
      <c r="L829" s="46" t="str">
        <f>IF(SALES[Total_Amount]&gt;=1500,"High","Low")</f>
        <v>Low</v>
      </c>
      <c r="M829" s="46" t="str">
        <f t="shared" si="48"/>
        <v>Normal</v>
      </c>
      <c r="N829" s="46" t="str">
        <f t="shared" si="49"/>
        <v>Low Price</v>
      </c>
      <c r="O829" s="46" t="str">
        <f t="shared" si="50"/>
        <v>March</v>
      </c>
      <c r="P829" s="46">
        <f t="shared" si="51"/>
        <v>2025</v>
      </c>
      <c r="Q829" s="47" t="str">
        <f>_xlfn.CONCAT(SALES[[#This Row],[Sales_ID]]," [",SALES[[#This Row],[Quantity]],"]")</f>
        <v>SALE-827 [1]</v>
      </c>
    </row>
    <row r="830" spans="1:17" x14ac:dyDescent="0.3">
      <c r="A830" t="s">
        <v>2697</v>
      </c>
      <c r="B830" s="2">
        <v>45809</v>
      </c>
      <c r="C830" t="s">
        <v>2698</v>
      </c>
      <c r="D830" t="s">
        <v>1384</v>
      </c>
      <c r="E830" t="s">
        <v>1426</v>
      </c>
      <c r="F830">
        <v>1</v>
      </c>
      <c r="G830" s="3">
        <v>539.37</v>
      </c>
      <c r="H830" s="4">
        <v>0.14000000000000001</v>
      </c>
      <c r="I830" t="s">
        <v>3957</v>
      </c>
      <c r="J830" s="3">
        <v>463.85820000000001</v>
      </c>
      <c r="K830" s="45">
        <f>SALES[[#This Row],[Quantity]]*SALES[[#This Row],[Unit_Price]]*SALES[[#This Row],[Discount]]</f>
        <v>75.511800000000008</v>
      </c>
      <c r="L830" s="46" t="str">
        <f>IF(SALES[Total_Amount]&gt;=1500,"High","Low")</f>
        <v>Low</v>
      </c>
      <c r="M830" s="46" t="str">
        <f t="shared" si="48"/>
        <v>Normal</v>
      </c>
      <c r="N830" s="46" t="str">
        <f t="shared" si="49"/>
        <v>Low Price</v>
      </c>
      <c r="O830" s="46" t="str">
        <f t="shared" si="50"/>
        <v>June</v>
      </c>
      <c r="P830" s="46">
        <f t="shared" si="51"/>
        <v>2025</v>
      </c>
      <c r="Q830" s="47" t="str">
        <f>_xlfn.CONCAT(SALES[[#This Row],[Sales_ID]]," [",SALES[[#This Row],[Quantity]],"]")</f>
        <v>SALE-828 [1]</v>
      </c>
    </row>
    <row r="831" spans="1:17" x14ac:dyDescent="0.3">
      <c r="A831" t="s">
        <v>2699</v>
      </c>
      <c r="B831" s="2">
        <v>45760</v>
      </c>
      <c r="C831" t="s">
        <v>2115</v>
      </c>
      <c r="D831" t="s">
        <v>1503</v>
      </c>
      <c r="E831" t="s">
        <v>1415</v>
      </c>
      <c r="F831">
        <v>1</v>
      </c>
      <c r="G831" s="3">
        <v>27.83</v>
      </c>
      <c r="H831" s="4">
        <v>0.3</v>
      </c>
      <c r="I831" t="s">
        <v>3958</v>
      </c>
      <c r="J831" s="3">
        <v>19.481000000000002</v>
      </c>
      <c r="K831" s="45">
        <f>SALES[[#This Row],[Quantity]]*SALES[[#This Row],[Unit_Price]]*SALES[[#This Row],[Discount]]</f>
        <v>8.3489999999999984</v>
      </c>
      <c r="L831" s="46" t="str">
        <f>IF(SALES[Total_Amount]&gt;=1500,"High","Low")</f>
        <v>Low</v>
      </c>
      <c r="M831" s="46" t="str">
        <f t="shared" si="48"/>
        <v>Normal</v>
      </c>
      <c r="N831" s="46" t="str">
        <f t="shared" si="49"/>
        <v>Low Price</v>
      </c>
      <c r="O831" s="46" t="str">
        <f t="shared" si="50"/>
        <v>April</v>
      </c>
      <c r="P831" s="46">
        <f t="shared" si="51"/>
        <v>2025</v>
      </c>
      <c r="Q831" s="47" t="str">
        <f>_xlfn.CONCAT(SALES[[#This Row],[Sales_ID]]," [",SALES[[#This Row],[Quantity]],"]")</f>
        <v>SALE-829 [1]</v>
      </c>
    </row>
    <row r="832" spans="1:17" x14ac:dyDescent="0.3">
      <c r="A832" t="s">
        <v>2700</v>
      </c>
      <c r="B832" s="2">
        <v>45456</v>
      </c>
      <c r="C832" t="s">
        <v>2701</v>
      </c>
      <c r="D832" t="s">
        <v>1366</v>
      </c>
      <c r="E832" t="s">
        <v>1363</v>
      </c>
      <c r="F832">
        <v>3</v>
      </c>
      <c r="G832" s="3">
        <v>698.72</v>
      </c>
      <c r="H832" s="4">
        <v>0.28000000000000003</v>
      </c>
      <c r="I832" t="s">
        <v>1131</v>
      </c>
      <c r="J832" s="3">
        <v>1509.2352000000001</v>
      </c>
      <c r="K832" s="45">
        <f>SALES[[#This Row],[Quantity]]*SALES[[#This Row],[Unit_Price]]*SALES[[#This Row],[Discount]]</f>
        <v>586.9248</v>
      </c>
      <c r="L832" s="46" t="str">
        <f>IF(SALES[Total_Amount]&gt;=1500,"High","Low")</f>
        <v>High</v>
      </c>
      <c r="M832" s="46" t="str">
        <f t="shared" si="48"/>
        <v>High</v>
      </c>
      <c r="N832" s="46" t="str">
        <f t="shared" si="49"/>
        <v>High Price</v>
      </c>
      <c r="O832" s="46" t="str">
        <f t="shared" si="50"/>
        <v>June</v>
      </c>
      <c r="P832" s="46">
        <f t="shared" si="51"/>
        <v>2024</v>
      </c>
      <c r="Q832" s="47" t="str">
        <f>_xlfn.CONCAT(SALES[[#This Row],[Sales_ID]]," [",SALES[[#This Row],[Quantity]],"]")</f>
        <v>SALE-830 [3]</v>
      </c>
    </row>
    <row r="833" spans="1:17" x14ac:dyDescent="0.3">
      <c r="A833" t="s">
        <v>2702</v>
      </c>
      <c r="B833" s="2">
        <v>45698</v>
      </c>
      <c r="C833" t="s">
        <v>1827</v>
      </c>
      <c r="D833" t="s">
        <v>1351</v>
      </c>
      <c r="E833" t="s">
        <v>1408</v>
      </c>
      <c r="F833">
        <v>4</v>
      </c>
      <c r="G833" s="3">
        <v>528.23</v>
      </c>
      <c r="H833" s="4">
        <v>0.15</v>
      </c>
      <c r="I833" t="s">
        <v>1131</v>
      </c>
      <c r="J833" s="3">
        <v>1795.982</v>
      </c>
      <c r="K833" s="45">
        <f>SALES[[#This Row],[Quantity]]*SALES[[#This Row],[Unit_Price]]*SALES[[#This Row],[Discount]]</f>
        <v>316.93799999999999</v>
      </c>
      <c r="L833" s="46" t="str">
        <f>IF(SALES[Total_Amount]&gt;=1500,"High","Low")</f>
        <v>High</v>
      </c>
      <c r="M833" s="46" t="str">
        <f t="shared" si="48"/>
        <v>High</v>
      </c>
      <c r="N833" s="46" t="str">
        <f t="shared" si="49"/>
        <v>Low Price</v>
      </c>
      <c r="O833" s="46" t="str">
        <f t="shared" si="50"/>
        <v>February</v>
      </c>
      <c r="P833" s="46">
        <f t="shared" si="51"/>
        <v>2025</v>
      </c>
      <c r="Q833" s="47" t="str">
        <f>_xlfn.CONCAT(SALES[[#This Row],[Sales_ID]]," [",SALES[[#This Row],[Quantity]],"]")</f>
        <v>SALE-831 [4]</v>
      </c>
    </row>
    <row r="834" spans="1:17" x14ac:dyDescent="0.3">
      <c r="A834" t="s">
        <v>2703</v>
      </c>
      <c r="B834" s="2">
        <v>45548</v>
      </c>
      <c r="C834" t="s">
        <v>1461</v>
      </c>
      <c r="D834" t="s">
        <v>1572</v>
      </c>
      <c r="E834" t="s">
        <v>1388</v>
      </c>
      <c r="F834">
        <v>2</v>
      </c>
      <c r="G834" s="3">
        <v>780.9</v>
      </c>
      <c r="H834" s="4">
        <v>0.24</v>
      </c>
      <c r="I834" t="s">
        <v>3958</v>
      </c>
      <c r="J834" s="3">
        <v>1186.9680000000001</v>
      </c>
      <c r="K834" s="45">
        <f>SALES[[#This Row],[Quantity]]*SALES[[#This Row],[Unit_Price]]*SALES[[#This Row],[Discount]]</f>
        <v>374.83199999999999</v>
      </c>
      <c r="L834" s="46" t="str">
        <f>IF(SALES[Total_Amount]&gt;=1500,"High","Low")</f>
        <v>Low</v>
      </c>
      <c r="M834" s="46" t="str">
        <f t="shared" ref="M834:M897" si="52">_xlfn.IFS(J834&gt;2000,"Premium",J834&gt;1000,"High",J834&lt;=1000,"Normal")</f>
        <v>High</v>
      </c>
      <c r="N834" s="46" t="str">
        <f t="shared" ref="N834:N897" si="53">IF(AND(H834&gt;15%,J834&gt;1000),"High Price","Low Price")</f>
        <v>High Price</v>
      </c>
      <c r="O834" s="46" t="str">
        <f t="shared" ref="O834:O897" si="54">TEXT(B834,"mmmm")</f>
        <v>September</v>
      </c>
      <c r="P834" s="46">
        <f t="shared" ref="P834:P897" si="55">YEAR(B834)</f>
        <v>2024</v>
      </c>
      <c r="Q834" s="47" t="str">
        <f>_xlfn.CONCAT(SALES[[#This Row],[Sales_ID]]," [",SALES[[#This Row],[Quantity]],"]")</f>
        <v>SALE-832 [2]</v>
      </c>
    </row>
    <row r="835" spans="1:17" x14ac:dyDescent="0.3">
      <c r="A835" t="s">
        <v>2704</v>
      </c>
      <c r="B835" s="2">
        <v>45236</v>
      </c>
      <c r="C835" t="s">
        <v>2485</v>
      </c>
      <c r="D835" t="s">
        <v>1494</v>
      </c>
      <c r="E835" t="s">
        <v>1377</v>
      </c>
      <c r="F835">
        <v>1</v>
      </c>
      <c r="G835" s="3">
        <v>977.97</v>
      </c>
      <c r="H835" s="4">
        <v>0.06</v>
      </c>
      <c r="I835" t="s">
        <v>1131</v>
      </c>
      <c r="J835" s="3">
        <v>919.29179999999997</v>
      </c>
      <c r="K835" s="45">
        <f>SALES[[#This Row],[Quantity]]*SALES[[#This Row],[Unit_Price]]*SALES[[#This Row],[Discount]]</f>
        <v>58.678199999999997</v>
      </c>
      <c r="L835" s="46" t="str">
        <f>IF(SALES[Total_Amount]&gt;=1500,"High","Low")</f>
        <v>Low</v>
      </c>
      <c r="M835" s="46" t="str">
        <f t="shared" si="52"/>
        <v>Normal</v>
      </c>
      <c r="N835" s="46" t="str">
        <f t="shared" si="53"/>
        <v>Low Price</v>
      </c>
      <c r="O835" s="46" t="str">
        <f t="shared" si="54"/>
        <v>November</v>
      </c>
      <c r="P835" s="46">
        <f t="shared" si="55"/>
        <v>2023</v>
      </c>
      <c r="Q835" s="47" t="str">
        <f>_xlfn.CONCAT(SALES[[#This Row],[Sales_ID]]," [",SALES[[#This Row],[Quantity]],"]")</f>
        <v>SALE-833 [1]</v>
      </c>
    </row>
    <row r="836" spans="1:17" x14ac:dyDescent="0.3">
      <c r="A836" t="s">
        <v>2705</v>
      </c>
      <c r="B836" s="2">
        <v>45310</v>
      </c>
      <c r="C836" t="s">
        <v>1607</v>
      </c>
      <c r="D836" t="s">
        <v>1557</v>
      </c>
      <c r="E836" t="s">
        <v>1446</v>
      </c>
      <c r="F836">
        <v>4</v>
      </c>
      <c r="G836" s="3">
        <v>354.65</v>
      </c>
      <c r="H836" s="4">
        <v>0.19</v>
      </c>
      <c r="I836" t="s">
        <v>3957</v>
      </c>
      <c r="J836" s="3">
        <v>1149.066</v>
      </c>
      <c r="K836" s="45">
        <f>SALES[[#This Row],[Quantity]]*SALES[[#This Row],[Unit_Price]]*SALES[[#This Row],[Discount]]</f>
        <v>269.53399999999999</v>
      </c>
      <c r="L836" s="46" t="str">
        <f>IF(SALES[Total_Amount]&gt;=1500,"High","Low")</f>
        <v>Low</v>
      </c>
      <c r="M836" s="46" t="str">
        <f t="shared" si="52"/>
        <v>High</v>
      </c>
      <c r="N836" s="46" t="str">
        <f t="shared" si="53"/>
        <v>High Price</v>
      </c>
      <c r="O836" s="46" t="str">
        <f t="shared" si="54"/>
        <v>January</v>
      </c>
      <c r="P836" s="46">
        <f t="shared" si="55"/>
        <v>2024</v>
      </c>
      <c r="Q836" s="47" t="str">
        <f>_xlfn.CONCAT(SALES[[#This Row],[Sales_ID]]," [",SALES[[#This Row],[Quantity]],"]")</f>
        <v>SALE-834 [4]</v>
      </c>
    </row>
    <row r="837" spans="1:17" x14ac:dyDescent="0.3">
      <c r="A837" t="s">
        <v>2706</v>
      </c>
      <c r="B837" s="2">
        <v>45376</v>
      </c>
      <c r="C837" t="s">
        <v>2701</v>
      </c>
      <c r="D837" t="s">
        <v>1889</v>
      </c>
      <c r="E837" t="s">
        <v>1399</v>
      </c>
      <c r="F837">
        <v>1</v>
      </c>
      <c r="G837" s="3">
        <v>671.62</v>
      </c>
      <c r="H837" s="4">
        <v>0.09</v>
      </c>
      <c r="I837" t="s">
        <v>1131</v>
      </c>
      <c r="J837" s="3">
        <v>611.17420000000004</v>
      </c>
      <c r="K837" s="45">
        <f>SALES[[#This Row],[Quantity]]*SALES[[#This Row],[Unit_Price]]*SALES[[#This Row],[Discount]]</f>
        <v>60.445799999999998</v>
      </c>
      <c r="L837" s="46" t="str">
        <f>IF(SALES[Total_Amount]&gt;=1500,"High","Low")</f>
        <v>Low</v>
      </c>
      <c r="M837" s="46" t="str">
        <f t="shared" si="52"/>
        <v>Normal</v>
      </c>
      <c r="N837" s="46" t="str">
        <f t="shared" si="53"/>
        <v>Low Price</v>
      </c>
      <c r="O837" s="46" t="str">
        <f t="shared" si="54"/>
        <v>March</v>
      </c>
      <c r="P837" s="46">
        <f t="shared" si="55"/>
        <v>2024</v>
      </c>
      <c r="Q837" s="47" t="str">
        <f>_xlfn.CONCAT(SALES[[#This Row],[Sales_ID]]," [",SALES[[#This Row],[Quantity]],"]")</f>
        <v>SALE-835 [1]</v>
      </c>
    </row>
    <row r="838" spans="1:17" x14ac:dyDescent="0.3">
      <c r="A838" t="s">
        <v>2707</v>
      </c>
      <c r="B838" s="2">
        <v>45914</v>
      </c>
      <c r="C838" t="s">
        <v>2418</v>
      </c>
      <c r="D838" t="s">
        <v>1705</v>
      </c>
      <c r="E838" t="s">
        <v>1340</v>
      </c>
      <c r="F838">
        <v>1</v>
      </c>
      <c r="G838" s="3">
        <v>867.32</v>
      </c>
      <c r="H838" s="4">
        <v>0.28999999999999998</v>
      </c>
      <c r="I838" t="s">
        <v>3958</v>
      </c>
      <c r="J838" s="3">
        <v>615.79719999999998</v>
      </c>
      <c r="K838" s="45">
        <f>SALES[[#This Row],[Quantity]]*SALES[[#This Row],[Unit_Price]]*SALES[[#This Row],[Discount]]</f>
        <v>251.52279999999999</v>
      </c>
      <c r="L838" s="46" t="str">
        <f>IF(SALES[Total_Amount]&gt;=1500,"High","Low")</f>
        <v>Low</v>
      </c>
      <c r="M838" s="46" t="str">
        <f t="shared" si="52"/>
        <v>Normal</v>
      </c>
      <c r="N838" s="46" t="str">
        <f t="shared" si="53"/>
        <v>Low Price</v>
      </c>
      <c r="O838" s="46" t="str">
        <f t="shared" si="54"/>
        <v>September</v>
      </c>
      <c r="P838" s="46">
        <f t="shared" si="55"/>
        <v>2025</v>
      </c>
      <c r="Q838" s="47" t="str">
        <f>_xlfn.CONCAT(SALES[[#This Row],[Sales_ID]]," [",SALES[[#This Row],[Quantity]],"]")</f>
        <v>SALE-836 [1]</v>
      </c>
    </row>
    <row r="839" spans="1:17" x14ac:dyDescent="0.3">
      <c r="A839" t="s">
        <v>2708</v>
      </c>
      <c r="B839" s="2">
        <v>45336</v>
      </c>
      <c r="C839" t="s">
        <v>1768</v>
      </c>
      <c r="D839" t="s">
        <v>1462</v>
      </c>
      <c r="E839" t="s">
        <v>1446</v>
      </c>
      <c r="F839">
        <v>3</v>
      </c>
      <c r="G839" s="3">
        <v>240.27</v>
      </c>
      <c r="H839" s="4">
        <v>0.15</v>
      </c>
      <c r="I839" t="s">
        <v>3958</v>
      </c>
      <c r="J839" s="3">
        <v>612.68850000000009</v>
      </c>
      <c r="K839" s="45">
        <f>SALES[[#This Row],[Quantity]]*SALES[[#This Row],[Unit_Price]]*SALES[[#This Row],[Discount]]</f>
        <v>108.12150000000001</v>
      </c>
      <c r="L839" s="46" t="str">
        <f>IF(SALES[Total_Amount]&gt;=1500,"High","Low")</f>
        <v>Low</v>
      </c>
      <c r="M839" s="46" t="str">
        <f t="shared" si="52"/>
        <v>Normal</v>
      </c>
      <c r="N839" s="46" t="str">
        <f t="shared" si="53"/>
        <v>Low Price</v>
      </c>
      <c r="O839" s="46" t="str">
        <f t="shared" si="54"/>
        <v>February</v>
      </c>
      <c r="P839" s="46">
        <f t="shared" si="55"/>
        <v>2024</v>
      </c>
      <c r="Q839" s="47" t="str">
        <f>_xlfn.CONCAT(SALES[[#This Row],[Sales_ID]]," [",SALES[[#This Row],[Quantity]],"]")</f>
        <v>SALE-837 [3]</v>
      </c>
    </row>
    <row r="840" spans="1:17" x14ac:dyDescent="0.3">
      <c r="A840" t="s">
        <v>2709</v>
      </c>
      <c r="B840" s="2">
        <v>45728</v>
      </c>
      <c r="C840" t="s">
        <v>1842</v>
      </c>
      <c r="D840" t="s">
        <v>1727</v>
      </c>
      <c r="E840" t="s">
        <v>1388</v>
      </c>
      <c r="F840">
        <v>2</v>
      </c>
      <c r="G840" s="3">
        <v>619.12</v>
      </c>
      <c r="H840" s="4">
        <v>0.28000000000000003</v>
      </c>
      <c r="I840" t="s">
        <v>1131</v>
      </c>
      <c r="J840" s="3">
        <v>891.53279999999995</v>
      </c>
      <c r="K840" s="45">
        <f>SALES[[#This Row],[Quantity]]*SALES[[#This Row],[Unit_Price]]*SALES[[#This Row],[Discount]]</f>
        <v>346.70720000000006</v>
      </c>
      <c r="L840" s="46" t="str">
        <f>IF(SALES[Total_Amount]&gt;=1500,"High","Low")</f>
        <v>Low</v>
      </c>
      <c r="M840" s="46" t="str">
        <f t="shared" si="52"/>
        <v>Normal</v>
      </c>
      <c r="N840" s="46" t="str">
        <f t="shared" si="53"/>
        <v>Low Price</v>
      </c>
      <c r="O840" s="46" t="str">
        <f t="shared" si="54"/>
        <v>March</v>
      </c>
      <c r="P840" s="46">
        <f t="shared" si="55"/>
        <v>2025</v>
      </c>
      <c r="Q840" s="47" t="str">
        <f>_xlfn.CONCAT(SALES[[#This Row],[Sales_ID]]," [",SALES[[#This Row],[Quantity]],"]")</f>
        <v>SALE-838 [2]</v>
      </c>
    </row>
    <row r="841" spans="1:17" x14ac:dyDescent="0.3">
      <c r="A841" t="s">
        <v>2710</v>
      </c>
      <c r="B841" s="2">
        <v>45755</v>
      </c>
      <c r="C841" t="s">
        <v>1431</v>
      </c>
      <c r="D841" t="s">
        <v>1679</v>
      </c>
      <c r="E841" t="s">
        <v>1373</v>
      </c>
      <c r="F841">
        <v>3</v>
      </c>
      <c r="G841" s="3">
        <v>693.42</v>
      </c>
      <c r="H841" s="4">
        <v>0.08</v>
      </c>
      <c r="I841" t="s">
        <v>3958</v>
      </c>
      <c r="J841" s="3">
        <v>1913.8391999999999</v>
      </c>
      <c r="K841" s="45">
        <f>SALES[[#This Row],[Quantity]]*SALES[[#This Row],[Unit_Price]]*SALES[[#This Row],[Discount]]</f>
        <v>166.42079999999999</v>
      </c>
      <c r="L841" s="46" t="str">
        <f>IF(SALES[Total_Amount]&gt;=1500,"High","Low")</f>
        <v>High</v>
      </c>
      <c r="M841" s="46" t="str">
        <f t="shared" si="52"/>
        <v>High</v>
      </c>
      <c r="N841" s="46" t="str">
        <f t="shared" si="53"/>
        <v>Low Price</v>
      </c>
      <c r="O841" s="46" t="str">
        <f t="shared" si="54"/>
        <v>April</v>
      </c>
      <c r="P841" s="46">
        <f t="shared" si="55"/>
        <v>2025</v>
      </c>
      <c r="Q841" s="47" t="str">
        <f>_xlfn.CONCAT(SALES[[#This Row],[Sales_ID]]," [",SALES[[#This Row],[Quantity]],"]")</f>
        <v>SALE-839 [3]</v>
      </c>
    </row>
    <row r="842" spans="1:17" x14ac:dyDescent="0.3">
      <c r="A842" t="s">
        <v>2711</v>
      </c>
      <c r="B842" s="2">
        <v>45695</v>
      </c>
      <c r="C842" t="s">
        <v>1746</v>
      </c>
      <c r="D842" t="s">
        <v>1673</v>
      </c>
      <c r="E842" t="s">
        <v>1419</v>
      </c>
      <c r="F842">
        <v>4</v>
      </c>
      <c r="G842" s="3">
        <v>751.63</v>
      </c>
      <c r="H842" s="4">
        <v>0.28000000000000003</v>
      </c>
      <c r="I842" t="s">
        <v>1131</v>
      </c>
      <c r="J842" s="3">
        <v>2164.6943999999999</v>
      </c>
      <c r="K842" s="45">
        <f>SALES[[#This Row],[Quantity]]*SALES[[#This Row],[Unit_Price]]*SALES[[#This Row],[Discount]]</f>
        <v>841.82560000000012</v>
      </c>
      <c r="L842" s="46" t="str">
        <f>IF(SALES[Total_Amount]&gt;=1500,"High","Low")</f>
        <v>High</v>
      </c>
      <c r="M842" s="46" t="str">
        <f t="shared" si="52"/>
        <v>Premium</v>
      </c>
      <c r="N842" s="46" t="str">
        <f t="shared" si="53"/>
        <v>High Price</v>
      </c>
      <c r="O842" s="46" t="str">
        <f t="shared" si="54"/>
        <v>February</v>
      </c>
      <c r="P842" s="46">
        <f t="shared" si="55"/>
        <v>2025</v>
      </c>
      <c r="Q842" s="47" t="str">
        <f>_xlfn.CONCAT(SALES[[#This Row],[Sales_ID]]," [",SALES[[#This Row],[Quantity]],"]")</f>
        <v>SALE-840 [4]</v>
      </c>
    </row>
    <row r="843" spans="1:17" x14ac:dyDescent="0.3">
      <c r="A843" t="s">
        <v>2712</v>
      </c>
      <c r="B843" s="2">
        <v>45380</v>
      </c>
      <c r="C843" t="s">
        <v>2662</v>
      </c>
      <c r="D843" t="s">
        <v>1519</v>
      </c>
      <c r="E843" t="s">
        <v>1391</v>
      </c>
      <c r="F843">
        <v>3</v>
      </c>
      <c r="G843" s="3">
        <v>108.14</v>
      </c>
      <c r="H843" s="4">
        <v>0.19</v>
      </c>
      <c r="I843" t="s">
        <v>1131</v>
      </c>
      <c r="J843" s="3">
        <v>262.78019999999998</v>
      </c>
      <c r="K843" s="45">
        <f>SALES[[#This Row],[Quantity]]*SALES[[#This Row],[Unit_Price]]*SALES[[#This Row],[Discount]]</f>
        <v>61.639800000000001</v>
      </c>
      <c r="L843" s="46" t="str">
        <f>IF(SALES[Total_Amount]&gt;=1500,"High","Low")</f>
        <v>Low</v>
      </c>
      <c r="M843" s="46" t="str">
        <f t="shared" si="52"/>
        <v>Normal</v>
      </c>
      <c r="N843" s="46" t="str">
        <f t="shared" si="53"/>
        <v>Low Price</v>
      </c>
      <c r="O843" s="46" t="str">
        <f t="shared" si="54"/>
        <v>March</v>
      </c>
      <c r="P843" s="46">
        <f t="shared" si="55"/>
        <v>2024</v>
      </c>
      <c r="Q843" s="47" t="str">
        <f>_xlfn.CONCAT(SALES[[#This Row],[Sales_ID]]," [",SALES[[#This Row],[Quantity]],"]")</f>
        <v>SALE-841 [3]</v>
      </c>
    </row>
    <row r="844" spans="1:17" x14ac:dyDescent="0.3">
      <c r="A844" t="s">
        <v>2713</v>
      </c>
      <c r="B844" s="2">
        <v>45446</v>
      </c>
      <c r="C844" t="s">
        <v>1750</v>
      </c>
      <c r="D844" t="s">
        <v>1402</v>
      </c>
      <c r="E844" t="s">
        <v>1363</v>
      </c>
      <c r="F844">
        <v>1</v>
      </c>
      <c r="G844" s="3">
        <v>964.11</v>
      </c>
      <c r="H844" s="4">
        <v>0.17</v>
      </c>
      <c r="I844" t="s">
        <v>1131</v>
      </c>
      <c r="J844" s="3">
        <v>800.21129999999994</v>
      </c>
      <c r="K844" s="45">
        <f>SALES[[#This Row],[Quantity]]*SALES[[#This Row],[Unit_Price]]*SALES[[#This Row],[Discount]]</f>
        <v>163.89870000000002</v>
      </c>
      <c r="L844" s="46" t="str">
        <f>IF(SALES[Total_Amount]&gt;=1500,"High","Low")</f>
        <v>Low</v>
      </c>
      <c r="M844" s="46" t="str">
        <f t="shared" si="52"/>
        <v>Normal</v>
      </c>
      <c r="N844" s="46" t="str">
        <f t="shared" si="53"/>
        <v>Low Price</v>
      </c>
      <c r="O844" s="46" t="str">
        <f t="shared" si="54"/>
        <v>June</v>
      </c>
      <c r="P844" s="46">
        <f t="shared" si="55"/>
        <v>2024</v>
      </c>
      <c r="Q844" s="47" t="str">
        <f>_xlfn.CONCAT(SALES[[#This Row],[Sales_ID]]," [",SALES[[#This Row],[Quantity]],"]")</f>
        <v>SALE-842 [1]</v>
      </c>
    </row>
    <row r="845" spans="1:17" x14ac:dyDescent="0.3">
      <c r="A845" t="s">
        <v>2714</v>
      </c>
      <c r="B845" s="2">
        <v>45525</v>
      </c>
      <c r="C845" t="s">
        <v>1602</v>
      </c>
      <c r="D845" t="s">
        <v>1521</v>
      </c>
      <c r="E845" t="s">
        <v>1373</v>
      </c>
      <c r="F845">
        <v>1</v>
      </c>
      <c r="G845" s="3">
        <v>346.2</v>
      </c>
      <c r="H845" s="4">
        <v>0.28999999999999998</v>
      </c>
      <c r="I845" t="s">
        <v>3957</v>
      </c>
      <c r="J845" s="3">
        <v>245.80199999999999</v>
      </c>
      <c r="K845" s="45">
        <f>SALES[[#This Row],[Quantity]]*SALES[[#This Row],[Unit_Price]]*SALES[[#This Row],[Discount]]</f>
        <v>100.398</v>
      </c>
      <c r="L845" s="46" t="str">
        <f>IF(SALES[Total_Amount]&gt;=1500,"High","Low")</f>
        <v>Low</v>
      </c>
      <c r="M845" s="46" t="str">
        <f t="shared" si="52"/>
        <v>Normal</v>
      </c>
      <c r="N845" s="46" t="str">
        <f t="shared" si="53"/>
        <v>Low Price</v>
      </c>
      <c r="O845" s="46" t="str">
        <f t="shared" si="54"/>
        <v>August</v>
      </c>
      <c r="P845" s="46">
        <f t="shared" si="55"/>
        <v>2024</v>
      </c>
      <c r="Q845" s="47" t="str">
        <f>_xlfn.CONCAT(SALES[[#This Row],[Sales_ID]]," [",SALES[[#This Row],[Quantity]],"]")</f>
        <v>SALE-843 [1]</v>
      </c>
    </row>
    <row r="846" spans="1:17" x14ac:dyDescent="0.3">
      <c r="A846" t="s">
        <v>2715</v>
      </c>
      <c r="B846" s="2">
        <v>45527</v>
      </c>
      <c r="C846" t="s">
        <v>2716</v>
      </c>
      <c r="D846" t="s">
        <v>1414</v>
      </c>
      <c r="E846" t="s">
        <v>1391</v>
      </c>
      <c r="F846">
        <v>3</v>
      </c>
      <c r="G846" s="3">
        <v>791.75</v>
      </c>
      <c r="H846" s="4">
        <v>0.28999999999999998</v>
      </c>
      <c r="I846" t="s">
        <v>3957</v>
      </c>
      <c r="J846" s="3">
        <v>1686.4275</v>
      </c>
      <c r="K846" s="45">
        <f>SALES[[#This Row],[Quantity]]*SALES[[#This Row],[Unit_Price]]*SALES[[#This Row],[Discount]]</f>
        <v>688.82249999999999</v>
      </c>
      <c r="L846" s="46" t="str">
        <f>IF(SALES[Total_Amount]&gt;=1500,"High","Low")</f>
        <v>High</v>
      </c>
      <c r="M846" s="46" t="str">
        <f t="shared" si="52"/>
        <v>High</v>
      </c>
      <c r="N846" s="46" t="str">
        <f t="shared" si="53"/>
        <v>High Price</v>
      </c>
      <c r="O846" s="46" t="str">
        <f t="shared" si="54"/>
        <v>August</v>
      </c>
      <c r="P846" s="46">
        <f t="shared" si="55"/>
        <v>2024</v>
      </c>
      <c r="Q846" s="47" t="str">
        <f>_xlfn.CONCAT(SALES[[#This Row],[Sales_ID]]," [",SALES[[#This Row],[Quantity]],"]")</f>
        <v>SALE-844 [3]</v>
      </c>
    </row>
    <row r="847" spans="1:17" x14ac:dyDescent="0.3">
      <c r="A847" t="s">
        <v>2717</v>
      </c>
      <c r="B847" s="2">
        <v>45265</v>
      </c>
      <c r="C847" t="s">
        <v>1723</v>
      </c>
      <c r="D847" t="s">
        <v>1380</v>
      </c>
      <c r="E847" t="s">
        <v>1408</v>
      </c>
      <c r="F847">
        <v>1</v>
      </c>
      <c r="G847" s="3">
        <v>529.84</v>
      </c>
      <c r="H847" s="4">
        <v>0.13</v>
      </c>
      <c r="I847" t="s">
        <v>3958</v>
      </c>
      <c r="J847" s="3">
        <v>460.96080000000001</v>
      </c>
      <c r="K847" s="45">
        <f>SALES[[#This Row],[Quantity]]*SALES[[#This Row],[Unit_Price]]*SALES[[#This Row],[Discount]]</f>
        <v>68.879200000000012</v>
      </c>
      <c r="L847" s="46" t="str">
        <f>IF(SALES[Total_Amount]&gt;=1500,"High","Low")</f>
        <v>Low</v>
      </c>
      <c r="M847" s="46" t="str">
        <f t="shared" si="52"/>
        <v>Normal</v>
      </c>
      <c r="N847" s="46" t="str">
        <f t="shared" si="53"/>
        <v>Low Price</v>
      </c>
      <c r="O847" s="46" t="str">
        <f t="shared" si="54"/>
        <v>December</v>
      </c>
      <c r="P847" s="46">
        <f t="shared" si="55"/>
        <v>2023</v>
      </c>
      <c r="Q847" s="47" t="str">
        <f>_xlfn.CONCAT(SALES[[#This Row],[Sales_ID]]," [",SALES[[#This Row],[Quantity]],"]")</f>
        <v>SALE-845 [1]</v>
      </c>
    </row>
    <row r="848" spans="1:17" x14ac:dyDescent="0.3">
      <c r="A848" t="s">
        <v>2718</v>
      </c>
      <c r="B848" s="2">
        <v>45936</v>
      </c>
      <c r="C848" t="s">
        <v>1902</v>
      </c>
      <c r="D848" t="s">
        <v>1605</v>
      </c>
      <c r="E848" t="s">
        <v>1340</v>
      </c>
      <c r="F848">
        <v>3</v>
      </c>
      <c r="G848" s="3">
        <v>582.57000000000005</v>
      </c>
      <c r="H848" s="4">
        <v>0.11</v>
      </c>
      <c r="I848" t="s">
        <v>3958</v>
      </c>
      <c r="J848" s="3">
        <v>1555.4619</v>
      </c>
      <c r="K848" s="45">
        <f>SALES[[#This Row],[Quantity]]*SALES[[#This Row],[Unit_Price]]*SALES[[#This Row],[Discount]]</f>
        <v>192.24809999999999</v>
      </c>
      <c r="L848" s="46" t="str">
        <f>IF(SALES[Total_Amount]&gt;=1500,"High","Low")</f>
        <v>High</v>
      </c>
      <c r="M848" s="46" t="str">
        <f t="shared" si="52"/>
        <v>High</v>
      </c>
      <c r="N848" s="46" t="str">
        <f t="shared" si="53"/>
        <v>Low Price</v>
      </c>
      <c r="O848" s="46" t="str">
        <f t="shared" si="54"/>
        <v>October</v>
      </c>
      <c r="P848" s="46">
        <f t="shared" si="55"/>
        <v>2025</v>
      </c>
      <c r="Q848" s="47" t="str">
        <f>_xlfn.CONCAT(SALES[[#This Row],[Sales_ID]]," [",SALES[[#This Row],[Quantity]],"]")</f>
        <v>SALE-846 [3]</v>
      </c>
    </row>
    <row r="849" spans="1:17" x14ac:dyDescent="0.3">
      <c r="A849" t="s">
        <v>2719</v>
      </c>
      <c r="B849" s="2">
        <v>45242</v>
      </c>
      <c r="C849" t="s">
        <v>1973</v>
      </c>
      <c r="D849" t="s">
        <v>2262</v>
      </c>
      <c r="E849" t="s">
        <v>1344</v>
      </c>
      <c r="F849">
        <v>1</v>
      </c>
      <c r="G849" s="3">
        <v>219.81</v>
      </c>
      <c r="H849" s="4">
        <v>0.22</v>
      </c>
      <c r="I849" t="s">
        <v>1131</v>
      </c>
      <c r="J849" s="3">
        <v>171.45179999999999</v>
      </c>
      <c r="K849" s="45">
        <f>SALES[[#This Row],[Quantity]]*SALES[[#This Row],[Unit_Price]]*SALES[[#This Row],[Discount]]</f>
        <v>48.358200000000004</v>
      </c>
      <c r="L849" s="46" t="str">
        <f>IF(SALES[Total_Amount]&gt;=1500,"High","Low")</f>
        <v>Low</v>
      </c>
      <c r="M849" s="46" t="str">
        <f t="shared" si="52"/>
        <v>Normal</v>
      </c>
      <c r="N849" s="46" t="str">
        <f t="shared" si="53"/>
        <v>Low Price</v>
      </c>
      <c r="O849" s="46" t="str">
        <f t="shared" si="54"/>
        <v>November</v>
      </c>
      <c r="P849" s="46">
        <f t="shared" si="55"/>
        <v>2023</v>
      </c>
      <c r="Q849" s="47" t="str">
        <f>_xlfn.CONCAT(SALES[[#This Row],[Sales_ID]]," [",SALES[[#This Row],[Quantity]],"]")</f>
        <v>SALE-847 [1]</v>
      </c>
    </row>
    <row r="850" spans="1:17" x14ac:dyDescent="0.3">
      <c r="A850" t="s">
        <v>2720</v>
      </c>
      <c r="B850" s="2">
        <v>45437</v>
      </c>
      <c r="C850" t="s">
        <v>2564</v>
      </c>
      <c r="D850" t="s">
        <v>1366</v>
      </c>
      <c r="E850" t="s">
        <v>1415</v>
      </c>
      <c r="F850">
        <v>4</v>
      </c>
      <c r="G850" s="3">
        <v>883.31</v>
      </c>
      <c r="H850" s="4">
        <v>0.27</v>
      </c>
      <c r="I850" t="s">
        <v>3957</v>
      </c>
      <c r="J850" s="3">
        <v>2579.2651999999998</v>
      </c>
      <c r="K850" s="45">
        <f>SALES[[#This Row],[Quantity]]*SALES[[#This Row],[Unit_Price]]*SALES[[#This Row],[Discount]]</f>
        <v>953.97479999999996</v>
      </c>
      <c r="L850" s="46" t="str">
        <f>IF(SALES[Total_Amount]&gt;=1500,"High","Low")</f>
        <v>High</v>
      </c>
      <c r="M850" s="46" t="str">
        <f t="shared" si="52"/>
        <v>Premium</v>
      </c>
      <c r="N850" s="46" t="str">
        <f t="shared" si="53"/>
        <v>High Price</v>
      </c>
      <c r="O850" s="46" t="str">
        <f t="shared" si="54"/>
        <v>May</v>
      </c>
      <c r="P850" s="46">
        <f t="shared" si="55"/>
        <v>2024</v>
      </c>
      <c r="Q850" s="47" t="str">
        <f>_xlfn.CONCAT(SALES[[#This Row],[Sales_ID]]," [",SALES[[#This Row],[Quantity]],"]")</f>
        <v>SALE-848 [4]</v>
      </c>
    </row>
    <row r="851" spans="1:17" x14ac:dyDescent="0.3">
      <c r="A851" t="s">
        <v>2721</v>
      </c>
      <c r="B851" s="2">
        <v>45627</v>
      </c>
      <c r="C851" t="s">
        <v>2019</v>
      </c>
      <c r="D851" t="s">
        <v>1570</v>
      </c>
      <c r="E851" t="s">
        <v>1377</v>
      </c>
      <c r="F851">
        <v>4</v>
      </c>
      <c r="G851" s="3">
        <v>329.06</v>
      </c>
      <c r="H851" s="4">
        <v>0.04</v>
      </c>
      <c r="I851" t="s">
        <v>1131</v>
      </c>
      <c r="J851" s="3">
        <v>1263.5904</v>
      </c>
      <c r="K851" s="45">
        <f>SALES[[#This Row],[Quantity]]*SALES[[#This Row],[Unit_Price]]*SALES[[#This Row],[Discount]]</f>
        <v>52.6496</v>
      </c>
      <c r="L851" s="46" t="str">
        <f>IF(SALES[Total_Amount]&gt;=1500,"High","Low")</f>
        <v>Low</v>
      </c>
      <c r="M851" s="46" t="str">
        <f t="shared" si="52"/>
        <v>High</v>
      </c>
      <c r="N851" s="46" t="str">
        <f t="shared" si="53"/>
        <v>Low Price</v>
      </c>
      <c r="O851" s="46" t="str">
        <f t="shared" si="54"/>
        <v>December</v>
      </c>
      <c r="P851" s="46">
        <f t="shared" si="55"/>
        <v>2024</v>
      </c>
      <c r="Q851" s="47" t="str">
        <f>_xlfn.CONCAT(SALES[[#This Row],[Sales_ID]]," [",SALES[[#This Row],[Quantity]],"]")</f>
        <v>SALE-849 [4]</v>
      </c>
    </row>
    <row r="852" spans="1:17" x14ac:dyDescent="0.3">
      <c r="A852" t="s">
        <v>2722</v>
      </c>
      <c r="B852" s="2">
        <v>45678</v>
      </c>
      <c r="C852" t="s">
        <v>1644</v>
      </c>
      <c r="D852" t="s">
        <v>1889</v>
      </c>
      <c r="E852" t="s">
        <v>1489</v>
      </c>
      <c r="F852">
        <v>1</v>
      </c>
      <c r="G852" s="3">
        <v>935.78</v>
      </c>
      <c r="H852" s="4">
        <v>0.03</v>
      </c>
      <c r="I852" t="s">
        <v>3958</v>
      </c>
      <c r="J852" s="3">
        <v>907.70659999999998</v>
      </c>
      <c r="K852" s="45">
        <f>SALES[[#This Row],[Quantity]]*SALES[[#This Row],[Unit_Price]]*SALES[[#This Row],[Discount]]</f>
        <v>28.073399999999999</v>
      </c>
      <c r="L852" s="46" t="str">
        <f>IF(SALES[Total_Amount]&gt;=1500,"High","Low")</f>
        <v>Low</v>
      </c>
      <c r="M852" s="46" t="str">
        <f t="shared" si="52"/>
        <v>Normal</v>
      </c>
      <c r="N852" s="46" t="str">
        <f t="shared" si="53"/>
        <v>Low Price</v>
      </c>
      <c r="O852" s="46" t="str">
        <f t="shared" si="54"/>
        <v>January</v>
      </c>
      <c r="P852" s="46">
        <f t="shared" si="55"/>
        <v>2025</v>
      </c>
      <c r="Q852" s="47" t="str">
        <f>_xlfn.CONCAT(SALES[[#This Row],[Sales_ID]]," [",SALES[[#This Row],[Quantity]],"]")</f>
        <v>SALE-850 [1]</v>
      </c>
    </row>
    <row r="853" spans="1:17" x14ac:dyDescent="0.3">
      <c r="A853" t="s">
        <v>2723</v>
      </c>
      <c r="B853" s="2">
        <v>45484</v>
      </c>
      <c r="C853" t="s">
        <v>1379</v>
      </c>
      <c r="D853" t="s">
        <v>1407</v>
      </c>
      <c r="E853" t="s">
        <v>1419</v>
      </c>
      <c r="F853">
        <v>4</v>
      </c>
      <c r="G853" s="3">
        <v>597.79999999999995</v>
      </c>
      <c r="H853" s="4">
        <v>0.2</v>
      </c>
      <c r="I853" t="s">
        <v>3957</v>
      </c>
      <c r="J853" s="3">
        <v>1912.96</v>
      </c>
      <c r="K853" s="45">
        <f>SALES[[#This Row],[Quantity]]*SALES[[#This Row],[Unit_Price]]*SALES[[#This Row],[Discount]]</f>
        <v>478.24</v>
      </c>
      <c r="L853" s="46" t="str">
        <f>IF(SALES[Total_Amount]&gt;=1500,"High","Low")</f>
        <v>High</v>
      </c>
      <c r="M853" s="46" t="str">
        <f t="shared" si="52"/>
        <v>High</v>
      </c>
      <c r="N853" s="46" t="str">
        <f t="shared" si="53"/>
        <v>High Price</v>
      </c>
      <c r="O853" s="46" t="str">
        <f t="shared" si="54"/>
        <v>July</v>
      </c>
      <c r="P853" s="46">
        <f t="shared" si="55"/>
        <v>2024</v>
      </c>
      <c r="Q853" s="47" t="str">
        <f>_xlfn.CONCAT(SALES[[#This Row],[Sales_ID]]," [",SALES[[#This Row],[Quantity]],"]")</f>
        <v>SALE-851 [4]</v>
      </c>
    </row>
    <row r="854" spans="1:17" x14ac:dyDescent="0.3">
      <c r="A854" t="s">
        <v>2724</v>
      </c>
      <c r="B854" s="2">
        <v>45700</v>
      </c>
      <c r="C854" t="s">
        <v>2725</v>
      </c>
      <c r="D854" t="s">
        <v>1438</v>
      </c>
      <c r="E854" t="s">
        <v>1415</v>
      </c>
      <c r="F854">
        <v>4</v>
      </c>
      <c r="G854" s="3">
        <v>266.98</v>
      </c>
      <c r="H854" s="4">
        <v>0.16</v>
      </c>
      <c r="I854" t="s">
        <v>3957</v>
      </c>
      <c r="J854" s="3">
        <v>897.05280000000005</v>
      </c>
      <c r="K854" s="45">
        <f>SALES[[#This Row],[Quantity]]*SALES[[#This Row],[Unit_Price]]*SALES[[#This Row],[Discount]]</f>
        <v>170.86720000000003</v>
      </c>
      <c r="L854" s="46" t="str">
        <f>IF(SALES[Total_Amount]&gt;=1500,"High","Low")</f>
        <v>Low</v>
      </c>
      <c r="M854" s="46" t="str">
        <f t="shared" si="52"/>
        <v>Normal</v>
      </c>
      <c r="N854" s="46" t="str">
        <f t="shared" si="53"/>
        <v>Low Price</v>
      </c>
      <c r="O854" s="46" t="str">
        <f t="shared" si="54"/>
        <v>February</v>
      </c>
      <c r="P854" s="46">
        <f t="shared" si="55"/>
        <v>2025</v>
      </c>
      <c r="Q854" s="47" t="str">
        <f>_xlfn.CONCAT(SALES[[#This Row],[Sales_ID]]," [",SALES[[#This Row],[Quantity]],"]")</f>
        <v>SALE-852 [4]</v>
      </c>
    </row>
    <row r="855" spans="1:17" x14ac:dyDescent="0.3">
      <c r="A855" t="s">
        <v>2726</v>
      </c>
      <c r="B855" s="2">
        <v>45873</v>
      </c>
      <c r="C855" t="s">
        <v>2727</v>
      </c>
      <c r="D855" t="s">
        <v>1366</v>
      </c>
      <c r="E855" t="s">
        <v>1391</v>
      </c>
      <c r="F855">
        <v>3</v>
      </c>
      <c r="G855" s="3">
        <v>360.18</v>
      </c>
      <c r="H855" s="4">
        <v>0.03</v>
      </c>
      <c r="I855" t="s">
        <v>3957</v>
      </c>
      <c r="J855" s="3">
        <v>1048.1238000000001</v>
      </c>
      <c r="K855" s="45">
        <f>SALES[[#This Row],[Quantity]]*SALES[[#This Row],[Unit_Price]]*SALES[[#This Row],[Discount]]</f>
        <v>32.416199999999996</v>
      </c>
      <c r="L855" s="46" t="str">
        <f>IF(SALES[Total_Amount]&gt;=1500,"High","Low")</f>
        <v>Low</v>
      </c>
      <c r="M855" s="46" t="str">
        <f t="shared" si="52"/>
        <v>High</v>
      </c>
      <c r="N855" s="46" t="str">
        <f t="shared" si="53"/>
        <v>Low Price</v>
      </c>
      <c r="O855" s="46" t="str">
        <f t="shared" si="54"/>
        <v>August</v>
      </c>
      <c r="P855" s="46">
        <f t="shared" si="55"/>
        <v>2025</v>
      </c>
      <c r="Q855" s="47" t="str">
        <f>_xlfn.CONCAT(SALES[[#This Row],[Sales_ID]]," [",SALES[[#This Row],[Quantity]],"]")</f>
        <v>SALE-853 [3]</v>
      </c>
    </row>
    <row r="856" spans="1:17" x14ac:dyDescent="0.3">
      <c r="A856" t="s">
        <v>2728</v>
      </c>
      <c r="B856" s="2">
        <v>45860</v>
      </c>
      <c r="C856" t="s">
        <v>2637</v>
      </c>
      <c r="D856" t="s">
        <v>1362</v>
      </c>
      <c r="E856" t="s">
        <v>1373</v>
      </c>
      <c r="F856">
        <v>3</v>
      </c>
      <c r="G856" s="3">
        <v>247.41</v>
      </c>
      <c r="H856" s="4">
        <v>0.05</v>
      </c>
      <c r="I856" t="s">
        <v>1131</v>
      </c>
      <c r="J856" s="3">
        <v>705.11850000000004</v>
      </c>
      <c r="K856" s="45">
        <f>SALES[[#This Row],[Quantity]]*SALES[[#This Row],[Unit_Price]]*SALES[[#This Row],[Discount]]</f>
        <v>37.111499999999999</v>
      </c>
      <c r="L856" s="46" t="str">
        <f>IF(SALES[Total_Amount]&gt;=1500,"High","Low")</f>
        <v>Low</v>
      </c>
      <c r="M856" s="46" t="str">
        <f t="shared" si="52"/>
        <v>Normal</v>
      </c>
      <c r="N856" s="46" t="str">
        <f t="shared" si="53"/>
        <v>Low Price</v>
      </c>
      <c r="O856" s="46" t="str">
        <f t="shared" si="54"/>
        <v>July</v>
      </c>
      <c r="P856" s="46">
        <f t="shared" si="55"/>
        <v>2025</v>
      </c>
      <c r="Q856" s="47" t="str">
        <f>_xlfn.CONCAT(SALES[[#This Row],[Sales_ID]]," [",SALES[[#This Row],[Quantity]],"]")</f>
        <v>SALE-854 [3]</v>
      </c>
    </row>
    <row r="857" spans="1:17" x14ac:dyDescent="0.3">
      <c r="A857" t="s">
        <v>2729</v>
      </c>
      <c r="B857" s="2">
        <v>45235</v>
      </c>
      <c r="C857" t="s">
        <v>2730</v>
      </c>
      <c r="D857" t="s">
        <v>1546</v>
      </c>
      <c r="E857" t="s">
        <v>1391</v>
      </c>
      <c r="F857">
        <v>3</v>
      </c>
      <c r="G857" s="3">
        <v>674.66</v>
      </c>
      <c r="H857" s="4">
        <v>0.23</v>
      </c>
      <c r="I857" t="s">
        <v>3957</v>
      </c>
      <c r="J857" s="3">
        <v>1558.4646</v>
      </c>
      <c r="K857" s="45">
        <f>SALES[[#This Row],[Quantity]]*SALES[[#This Row],[Unit_Price]]*SALES[[#This Row],[Discount]]</f>
        <v>465.5154</v>
      </c>
      <c r="L857" s="46" t="str">
        <f>IF(SALES[Total_Amount]&gt;=1500,"High","Low")</f>
        <v>High</v>
      </c>
      <c r="M857" s="46" t="str">
        <f t="shared" si="52"/>
        <v>High</v>
      </c>
      <c r="N857" s="46" t="str">
        <f t="shared" si="53"/>
        <v>High Price</v>
      </c>
      <c r="O857" s="46" t="str">
        <f t="shared" si="54"/>
        <v>November</v>
      </c>
      <c r="P857" s="46">
        <f t="shared" si="55"/>
        <v>2023</v>
      </c>
      <c r="Q857" s="47" t="str">
        <f>_xlfn.CONCAT(SALES[[#This Row],[Sales_ID]]," [",SALES[[#This Row],[Quantity]],"]")</f>
        <v>SALE-855 [3]</v>
      </c>
    </row>
    <row r="858" spans="1:17" x14ac:dyDescent="0.3">
      <c r="A858" t="s">
        <v>2731</v>
      </c>
      <c r="B858" s="2">
        <v>45874</v>
      </c>
      <c r="C858" t="s">
        <v>1744</v>
      </c>
      <c r="D858" t="s">
        <v>1628</v>
      </c>
      <c r="E858" t="s">
        <v>1363</v>
      </c>
      <c r="F858">
        <v>1</v>
      </c>
      <c r="G858" s="3">
        <v>913.98</v>
      </c>
      <c r="H858" s="4">
        <v>0.27</v>
      </c>
      <c r="I858" t="s">
        <v>3958</v>
      </c>
      <c r="J858" s="3">
        <v>667.20539999999994</v>
      </c>
      <c r="K858" s="45">
        <f>SALES[[#This Row],[Quantity]]*SALES[[#This Row],[Unit_Price]]*SALES[[#This Row],[Discount]]</f>
        <v>246.77460000000002</v>
      </c>
      <c r="L858" s="46" t="str">
        <f>IF(SALES[Total_Amount]&gt;=1500,"High","Low")</f>
        <v>Low</v>
      </c>
      <c r="M858" s="46" t="str">
        <f t="shared" si="52"/>
        <v>Normal</v>
      </c>
      <c r="N858" s="46" t="str">
        <f t="shared" si="53"/>
        <v>Low Price</v>
      </c>
      <c r="O858" s="46" t="str">
        <f t="shared" si="54"/>
        <v>August</v>
      </c>
      <c r="P858" s="46">
        <f t="shared" si="55"/>
        <v>2025</v>
      </c>
      <c r="Q858" s="47" t="str">
        <f>_xlfn.CONCAT(SALES[[#This Row],[Sales_ID]]," [",SALES[[#This Row],[Quantity]],"]")</f>
        <v>SALE-856 [1]</v>
      </c>
    </row>
    <row r="859" spans="1:17" x14ac:dyDescent="0.3">
      <c r="A859" t="s">
        <v>2732</v>
      </c>
      <c r="B859" s="2">
        <v>45769</v>
      </c>
      <c r="C859" t="s">
        <v>1716</v>
      </c>
      <c r="D859" t="s">
        <v>1523</v>
      </c>
      <c r="E859" t="s">
        <v>1419</v>
      </c>
      <c r="F859">
        <v>4</v>
      </c>
      <c r="G859" s="3">
        <v>370.5</v>
      </c>
      <c r="H859" s="4">
        <v>0.13</v>
      </c>
      <c r="I859" t="s">
        <v>3958</v>
      </c>
      <c r="J859" s="3">
        <v>1289.3399999999999</v>
      </c>
      <c r="K859" s="45">
        <f>SALES[[#This Row],[Quantity]]*SALES[[#This Row],[Unit_Price]]*SALES[[#This Row],[Discount]]</f>
        <v>192.66</v>
      </c>
      <c r="L859" s="46" t="str">
        <f>IF(SALES[Total_Amount]&gt;=1500,"High","Low")</f>
        <v>Low</v>
      </c>
      <c r="M859" s="46" t="str">
        <f t="shared" si="52"/>
        <v>High</v>
      </c>
      <c r="N859" s="46" t="str">
        <f t="shared" si="53"/>
        <v>Low Price</v>
      </c>
      <c r="O859" s="46" t="str">
        <f t="shared" si="54"/>
        <v>April</v>
      </c>
      <c r="P859" s="46">
        <f t="shared" si="55"/>
        <v>2025</v>
      </c>
      <c r="Q859" s="47" t="str">
        <f>_xlfn.CONCAT(SALES[[#This Row],[Sales_ID]]," [",SALES[[#This Row],[Quantity]],"]")</f>
        <v>SALE-857 [4]</v>
      </c>
    </row>
    <row r="860" spans="1:17" x14ac:dyDescent="0.3">
      <c r="A860" t="s">
        <v>2733</v>
      </c>
      <c r="B860" s="2">
        <v>45619</v>
      </c>
      <c r="C860" t="s">
        <v>2010</v>
      </c>
      <c r="D860" t="s">
        <v>1411</v>
      </c>
      <c r="E860" t="s">
        <v>1408</v>
      </c>
      <c r="F860">
        <v>1</v>
      </c>
      <c r="G860" s="3">
        <v>735.1</v>
      </c>
      <c r="H860" s="4">
        <v>0.1</v>
      </c>
      <c r="I860" t="s">
        <v>3958</v>
      </c>
      <c r="J860" s="3">
        <v>661.59</v>
      </c>
      <c r="K860" s="45">
        <f>SALES[[#This Row],[Quantity]]*SALES[[#This Row],[Unit_Price]]*SALES[[#This Row],[Discount]]</f>
        <v>73.510000000000005</v>
      </c>
      <c r="L860" s="46" t="str">
        <f>IF(SALES[Total_Amount]&gt;=1500,"High","Low")</f>
        <v>Low</v>
      </c>
      <c r="M860" s="46" t="str">
        <f t="shared" si="52"/>
        <v>Normal</v>
      </c>
      <c r="N860" s="46" t="str">
        <f t="shared" si="53"/>
        <v>Low Price</v>
      </c>
      <c r="O860" s="46" t="str">
        <f t="shared" si="54"/>
        <v>November</v>
      </c>
      <c r="P860" s="46">
        <f t="shared" si="55"/>
        <v>2024</v>
      </c>
      <c r="Q860" s="47" t="str">
        <f>_xlfn.CONCAT(SALES[[#This Row],[Sales_ID]]," [",SALES[[#This Row],[Quantity]],"]")</f>
        <v>SALE-858 [1]</v>
      </c>
    </row>
    <row r="861" spans="1:17" x14ac:dyDescent="0.3">
      <c r="A861" t="s">
        <v>2734</v>
      </c>
      <c r="B861" s="2">
        <v>45614</v>
      </c>
      <c r="C861" t="s">
        <v>1803</v>
      </c>
      <c r="D861" t="s">
        <v>1454</v>
      </c>
      <c r="E861" t="s">
        <v>1439</v>
      </c>
      <c r="F861">
        <v>3</v>
      </c>
      <c r="G861" s="3">
        <v>448.55</v>
      </c>
      <c r="H861" s="4">
        <v>0.05</v>
      </c>
      <c r="I861" t="s">
        <v>3957</v>
      </c>
      <c r="J861" s="3">
        <v>1278.3675000000001</v>
      </c>
      <c r="K861" s="45">
        <f>SALES[[#This Row],[Quantity]]*SALES[[#This Row],[Unit_Price]]*SALES[[#This Row],[Discount]]</f>
        <v>67.282500000000013</v>
      </c>
      <c r="L861" s="46" t="str">
        <f>IF(SALES[Total_Amount]&gt;=1500,"High","Low")</f>
        <v>Low</v>
      </c>
      <c r="M861" s="46" t="str">
        <f t="shared" si="52"/>
        <v>High</v>
      </c>
      <c r="N861" s="46" t="str">
        <f t="shared" si="53"/>
        <v>Low Price</v>
      </c>
      <c r="O861" s="46" t="str">
        <f t="shared" si="54"/>
        <v>November</v>
      </c>
      <c r="P861" s="46">
        <f t="shared" si="55"/>
        <v>2024</v>
      </c>
      <c r="Q861" s="47" t="str">
        <f>_xlfn.CONCAT(SALES[[#This Row],[Sales_ID]]," [",SALES[[#This Row],[Quantity]],"]")</f>
        <v>SALE-859 [3]</v>
      </c>
    </row>
    <row r="862" spans="1:17" x14ac:dyDescent="0.3">
      <c r="A862" t="s">
        <v>2735</v>
      </c>
      <c r="B862" s="2">
        <v>45691</v>
      </c>
      <c r="C862" t="s">
        <v>2440</v>
      </c>
      <c r="D862" t="s">
        <v>1955</v>
      </c>
      <c r="E862" t="s">
        <v>1408</v>
      </c>
      <c r="F862">
        <v>3</v>
      </c>
      <c r="G862" s="3">
        <v>904.96</v>
      </c>
      <c r="H862" s="4">
        <v>7.0000000000000007E-2</v>
      </c>
      <c r="I862" t="s">
        <v>1131</v>
      </c>
      <c r="J862" s="3">
        <v>2524.8384000000001</v>
      </c>
      <c r="K862" s="45">
        <f>SALES[[#This Row],[Quantity]]*SALES[[#This Row],[Unit_Price]]*SALES[[#This Row],[Discount]]</f>
        <v>190.04160000000002</v>
      </c>
      <c r="L862" s="46" t="str">
        <f>IF(SALES[Total_Amount]&gt;=1500,"High","Low")</f>
        <v>High</v>
      </c>
      <c r="M862" s="46" t="str">
        <f t="shared" si="52"/>
        <v>Premium</v>
      </c>
      <c r="N862" s="46" t="str">
        <f t="shared" si="53"/>
        <v>Low Price</v>
      </c>
      <c r="O862" s="46" t="str">
        <f t="shared" si="54"/>
        <v>February</v>
      </c>
      <c r="P862" s="46">
        <f t="shared" si="55"/>
        <v>2025</v>
      </c>
      <c r="Q862" s="47" t="str">
        <f>_xlfn.CONCAT(SALES[[#This Row],[Sales_ID]]," [",SALES[[#This Row],[Quantity]],"]")</f>
        <v>SALE-860 [3]</v>
      </c>
    </row>
    <row r="863" spans="1:17" x14ac:dyDescent="0.3">
      <c r="A863" t="s">
        <v>2736</v>
      </c>
      <c r="B863" s="2">
        <v>45608</v>
      </c>
      <c r="C863" t="s">
        <v>2558</v>
      </c>
      <c r="D863" t="s">
        <v>1889</v>
      </c>
      <c r="E863" t="s">
        <v>1408</v>
      </c>
      <c r="F863">
        <v>4</v>
      </c>
      <c r="G863" s="3">
        <v>408.72</v>
      </c>
      <c r="H863" s="4">
        <v>0.16</v>
      </c>
      <c r="I863" t="s">
        <v>1131</v>
      </c>
      <c r="J863" s="3">
        <v>1373.2991999999999</v>
      </c>
      <c r="K863" s="45">
        <f>SALES[[#This Row],[Quantity]]*SALES[[#This Row],[Unit_Price]]*SALES[[#This Row],[Discount]]</f>
        <v>261.58080000000001</v>
      </c>
      <c r="L863" s="46" t="str">
        <f>IF(SALES[Total_Amount]&gt;=1500,"High","Low")</f>
        <v>Low</v>
      </c>
      <c r="M863" s="46" t="str">
        <f t="shared" si="52"/>
        <v>High</v>
      </c>
      <c r="N863" s="46" t="str">
        <f t="shared" si="53"/>
        <v>High Price</v>
      </c>
      <c r="O863" s="46" t="str">
        <f t="shared" si="54"/>
        <v>November</v>
      </c>
      <c r="P863" s="46">
        <f t="shared" si="55"/>
        <v>2024</v>
      </c>
      <c r="Q863" s="47" t="str">
        <f>_xlfn.CONCAT(SALES[[#This Row],[Sales_ID]]," [",SALES[[#This Row],[Quantity]],"]")</f>
        <v>SALE-861 [4]</v>
      </c>
    </row>
    <row r="864" spans="1:17" x14ac:dyDescent="0.3">
      <c r="A864" t="s">
        <v>2737</v>
      </c>
      <c r="B864" s="2">
        <v>45412</v>
      </c>
      <c r="C864" t="s">
        <v>1917</v>
      </c>
      <c r="D864" t="s">
        <v>1564</v>
      </c>
      <c r="E864" t="s">
        <v>1340</v>
      </c>
      <c r="F864">
        <v>4</v>
      </c>
      <c r="G864" s="3">
        <v>770.65</v>
      </c>
      <c r="H864" s="4">
        <v>0.27</v>
      </c>
      <c r="I864" t="s">
        <v>3957</v>
      </c>
      <c r="J864" s="3">
        <v>2250.2979999999998</v>
      </c>
      <c r="K864" s="45">
        <f>SALES[[#This Row],[Quantity]]*SALES[[#This Row],[Unit_Price]]*SALES[[#This Row],[Discount]]</f>
        <v>832.30200000000002</v>
      </c>
      <c r="L864" s="46" t="str">
        <f>IF(SALES[Total_Amount]&gt;=1500,"High","Low")</f>
        <v>High</v>
      </c>
      <c r="M864" s="46" t="str">
        <f t="shared" si="52"/>
        <v>Premium</v>
      </c>
      <c r="N864" s="46" t="str">
        <f t="shared" si="53"/>
        <v>High Price</v>
      </c>
      <c r="O864" s="46" t="str">
        <f t="shared" si="54"/>
        <v>April</v>
      </c>
      <c r="P864" s="46">
        <f t="shared" si="55"/>
        <v>2024</v>
      </c>
      <c r="Q864" s="47" t="str">
        <f>_xlfn.CONCAT(SALES[[#This Row],[Sales_ID]]," [",SALES[[#This Row],[Quantity]],"]")</f>
        <v>SALE-862 [4]</v>
      </c>
    </row>
    <row r="865" spans="1:17" x14ac:dyDescent="0.3">
      <c r="A865" t="s">
        <v>2738</v>
      </c>
      <c r="B865" s="2">
        <v>45767</v>
      </c>
      <c r="C865" t="s">
        <v>1480</v>
      </c>
      <c r="D865" t="s">
        <v>1488</v>
      </c>
      <c r="E865" t="s">
        <v>1426</v>
      </c>
      <c r="F865">
        <v>1</v>
      </c>
      <c r="G865" s="3">
        <v>649.22</v>
      </c>
      <c r="H865" s="4">
        <v>0.03</v>
      </c>
      <c r="I865" t="s">
        <v>1131</v>
      </c>
      <c r="J865" s="3">
        <v>629.74340000000007</v>
      </c>
      <c r="K865" s="45">
        <f>SALES[[#This Row],[Quantity]]*SALES[[#This Row],[Unit_Price]]*SALES[[#This Row],[Discount]]</f>
        <v>19.476600000000001</v>
      </c>
      <c r="L865" s="46" t="str">
        <f>IF(SALES[Total_Amount]&gt;=1500,"High","Low")</f>
        <v>Low</v>
      </c>
      <c r="M865" s="46" t="str">
        <f t="shared" si="52"/>
        <v>Normal</v>
      </c>
      <c r="N865" s="46" t="str">
        <f t="shared" si="53"/>
        <v>Low Price</v>
      </c>
      <c r="O865" s="46" t="str">
        <f t="shared" si="54"/>
        <v>April</v>
      </c>
      <c r="P865" s="46">
        <f t="shared" si="55"/>
        <v>2025</v>
      </c>
      <c r="Q865" s="47" t="str">
        <f>_xlfn.CONCAT(SALES[[#This Row],[Sales_ID]]," [",SALES[[#This Row],[Quantity]],"]")</f>
        <v>SALE-863 [1]</v>
      </c>
    </row>
    <row r="866" spans="1:17" x14ac:dyDescent="0.3">
      <c r="A866" t="s">
        <v>2739</v>
      </c>
      <c r="B866" s="2">
        <v>45428</v>
      </c>
      <c r="C866" t="s">
        <v>1390</v>
      </c>
      <c r="D866" t="s">
        <v>1372</v>
      </c>
      <c r="E866" t="s">
        <v>1419</v>
      </c>
      <c r="F866">
        <v>2</v>
      </c>
      <c r="G866" s="3">
        <v>379.78</v>
      </c>
      <c r="H866" s="4">
        <v>0.2</v>
      </c>
      <c r="I866" t="s">
        <v>3957</v>
      </c>
      <c r="J866" s="3">
        <v>607.64800000000002</v>
      </c>
      <c r="K866" s="45">
        <f>SALES[[#This Row],[Quantity]]*SALES[[#This Row],[Unit_Price]]*SALES[[#This Row],[Discount]]</f>
        <v>151.91200000000001</v>
      </c>
      <c r="L866" s="46" t="str">
        <f>IF(SALES[Total_Amount]&gt;=1500,"High","Low")</f>
        <v>Low</v>
      </c>
      <c r="M866" s="46" t="str">
        <f t="shared" si="52"/>
        <v>Normal</v>
      </c>
      <c r="N866" s="46" t="str">
        <f t="shared" si="53"/>
        <v>Low Price</v>
      </c>
      <c r="O866" s="46" t="str">
        <f t="shared" si="54"/>
        <v>May</v>
      </c>
      <c r="P866" s="46">
        <f t="shared" si="55"/>
        <v>2024</v>
      </c>
      <c r="Q866" s="47" t="str">
        <f>_xlfn.CONCAT(SALES[[#This Row],[Sales_ID]]," [",SALES[[#This Row],[Quantity]],"]")</f>
        <v>SALE-864 [2]</v>
      </c>
    </row>
    <row r="867" spans="1:17" x14ac:dyDescent="0.3">
      <c r="A867" t="s">
        <v>2740</v>
      </c>
      <c r="B867" s="2">
        <v>45770</v>
      </c>
      <c r="C867" t="s">
        <v>1908</v>
      </c>
      <c r="D867" t="s">
        <v>1414</v>
      </c>
      <c r="E867" t="s">
        <v>1348</v>
      </c>
      <c r="F867">
        <v>3</v>
      </c>
      <c r="G867" s="3">
        <v>924.15</v>
      </c>
      <c r="H867" s="4">
        <v>0.1</v>
      </c>
      <c r="I867" t="s">
        <v>3958</v>
      </c>
      <c r="J867" s="3">
        <v>2495.2049999999999</v>
      </c>
      <c r="K867" s="45">
        <f>SALES[[#This Row],[Quantity]]*SALES[[#This Row],[Unit_Price]]*SALES[[#This Row],[Discount]]</f>
        <v>277.245</v>
      </c>
      <c r="L867" s="46" t="str">
        <f>IF(SALES[Total_Amount]&gt;=1500,"High","Low")</f>
        <v>High</v>
      </c>
      <c r="M867" s="46" t="str">
        <f t="shared" si="52"/>
        <v>Premium</v>
      </c>
      <c r="N867" s="46" t="str">
        <f t="shared" si="53"/>
        <v>Low Price</v>
      </c>
      <c r="O867" s="46" t="str">
        <f t="shared" si="54"/>
        <v>April</v>
      </c>
      <c r="P867" s="46">
        <f t="shared" si="55"/>
        <v>2025</v>
      </c>
      <c r="Q867" s="47" t="str">
        <f>_xlfn.CONCAT(SALES[[#This Row],[Sales_ID]]," [",SALES[[#This Row],[Quantity]],"]")</f>
        <v>SALE-865 [3]</v>
      </c>
    </row>
    <row r="868" spans="1:17" x14ac:dyDescent="0.3">
      <c r="A868" t="s">
        <v>2741</v>
      </c>
      <c r="B868" s="2">
        <v>45571</v>
      </c>
      <c r="C868" t="s">
        <v>2092</v>
      </c>
      <c r="D868" t="s">
        <v>1546</v>
      </c>
      <c r="E868" t="s">
        <v>1344</v>
      </c>
      <c r="F868">
        <v>3</v>
      </c>
      <c r="G868" s="3">
        <v>144.66999999999999</v>
      </c>
      <c r="H868" s="4">
        <v>0.28999999999999998</v>
      </c>
      <c r="I868" t="s">
        <v>1131</v>
      </c>
      <c r="J868" s="3">
        <v>308.14710000000002</v>
      </c>
      <c r="K868" s="45">
        <f>SALES[[#This Row],[Quantity]]*SALES[[#This Row],[Unit_Price]]*SALES[[#This Row],[Discount]]</f>
        <v>125.86289999999998</v>
      </c>
      <c r="L868" s="46" t="str">
        <f>IF(SALES[Total_Amount]&gt;=1500,"High","Low")</f>
        <v>Low</v>
      </c>
      <c r="M868" s="46" t="str">
        <f t="shared" si="52"/>
        <v>Normal</v>
      </c>
      <c r="N868" s="46" t="str">
        <f t="shared" si="53"/>
        <v>Low Price</v>
      </c>
      <c r="O868" s="46" t="str">
        <f t="shared" si="54"/>
        <v>October</v>
      </c>
      <c r="P868" s="46">
        <f t="shared" si="55"/>
        <v>2024</v>
      </c>
      <c r="Q868" s="47" t="str">
        <f>_xlfn.CONCAT(SALES[[#This Row],[Sales_ID]]," [",SALES[[#This Row],[Quantity]],"]")</f>
        <v>SALE-866 [3]</v>
      </c>
    </row>
    <row r="869" spans="1:17" x14ac:dyDescent="0.3">
      <c r="A869" t="s">
        <v>2742</v>
      </c>
      <c r="B869" s="2">
        <v>45700</v>
      </c>
      <c r="C869" t="s">
        <v>2743</v>
      </c>
      <c r="D869" t="s">
        <v>1372</v>
      </c>
      <c r="E869" t="s">
        <v>1391</v>
      </c>
      <c r="F869">
        <v>2</v>
      </c>
      <c r="G869" s="3">
        <v>667.17</v>
      </c>
      <c r="H869" s="4">
        <v>0.1</v>
      </c>
      <c r="I869" t="s">
        <v>3958</v>
      </c>
      <c r="J869" s="3">
        <v>1200.9059999999999</v>
      </c>
      <c r="K869" s="45">
        <f>SALES[[#This Row],[Quantity]]*SALES[[#This Row],[Unit_Price]]*SALES[[#This Row],[Discount]]</f>
        <v>133.434</v>
      </c>
      <c r="L869" s="46" t="str">
        <f>IF(SALES[Total_Amount]&gt;=1500,"High","Low")</f>
        <v>Low</v>
      </c>
      <c r="M869" s="46" t="str">
        <f t="shared" si="52"/>
        <v>High</v>
      </c>
      <c r="N869" s="46" t="str">
        <f t="shared" si="53"/>
        <v>Low Price</v>
      </c>
      <c r="O869" s="46" t="str">
        <f t="shared" si="54"/>
        <v>February</v>
      </c>
      <c r="P869" s="46">
        <f t="shared" si="55"/>
        <v>2025</v>
      </c>
      <c r="Q869" s="47" t="str">
        <f>_xlfn.CONCAT(SALES[[#This Row],[Sales_ID]]," [",SALES[[#This Row],[Quantity]],"]")</f>
        <v>SALE-867 [2]</v>
      </c>
    </row>
    <row r="870" spans="1:17" x14ac:dyDescent="0.3">
      <c r="A870" t="s">
        <v>2744</v>
      </c>
      <c r="B870" s="2">
        <v>45382</v>
      </c>
      <c r="C870" t="s">
        <v>2470</v>
      </c>
      <c r="D870" t="s">
        <v>1696</v>
      </c>
      <c r="E870" t="s">
        <v>1340</v>
      </c>
      <c r="F870">
        <v>1</v>
      </c>
      <c r="G870" s="3">
        <v>984.6</v>
      </c>
      <c r="H870" s="4">
        <v>0.22</v>
      </c>
      <c r="I870" t="s">
        <v>3957</v>
      </c>
      <c r="J870" s="3">
        <v>767.98800000000006</v>
      </c>
      <c r="K870" s="45">
        <f>SALES[[#This Row],[Quantity]]*SALES[[#This Row],[Unit_Price]]*SALES[[#This Row],[Discount]]</f>
        <v>216.61199999999999</v>
      </c>
      <c r="L870" s="46" t="str">
        <f>IF(SALES[Total_Amount]&gt;=1500,"High","Low")</f>
        <v>Low</v>
      </c>
      <c r="M870" s="46" t="str">
        <f t="shared" si="52"/>
        <v>Normal</v>
      </c>
      <c r="N870" s="46" t="str">
        <f t="shared" si="53"/>
        <v>Low Price</v>
      </c>
      <c r="O870" s="46" t="str">
        <f t="shared" si="54"/>
        <v>March</v>
      </c>
      <c r="P870" s="46">
        <f t="shared" si="55"/>
        <v>2024</v>
      </c>
      <c r="Q870" s="47" t="str">
        <f>_xlfn.CONCAT(SALES[[#This Row],[Sales_ID]]," [",SALES[[#This Row],[Quantity]],"]")</f>
        <v>SALE-868 [1]</v>
      </c>
    </row>
    <row r="871" spans="1:17" x14ac:dyDescent="0.3">
      <c r="A871" t="s">
        <v>2745</v>
      </c>
      <c r="B871" s="2">
        <v>45260</v>
      </c>
      <c r="C871" t="s">
        <v>2746</v>
      </c>
      <c r="D871" t="s">
        <v>1438</v>
      </c>
      <c r="E871" t="s">
        <v>1348</v>
      </c>
      <c r="F871">
        <v>1</v>
      </c>
      <c r="G871" s="3">
        <v>139.29</v>
      </c>
      <c r="H871" s="4">
        <v>0</v>
      </c>
      <c r="I871" t="s">
        <v>3957</v>
      </c>
      <c r="J871" s="3">
        <v>139.29</v>
      </c>
      <c r="K871" s="45">
        <f>SALES[[#This Row],[Quantity]]*SALES[[#This Row],[Unit_Price]]*SALES[[#This Row],[Discount]]</f>
        <v>0</v>
      </c>
      <c r="L871" s="46" t="str">
        <f>IF(SALES[Total_Amount]&gt;=1500,"High","Low")</f>
        <v>Low</v>
      </c>
      <c r="M871" s="46" t="str">
        <f t="shared" si="52"/>
        <v>Normal</v>
      </c>
      <c r="N871" s="46" t="str">
        <f t="shared" si="53"/>
        <v>Low Price</v>
      </c>
      <c r="O871" s="46" t="str">
        <f t="shared" si="54"/>
        <v>November</v>
      </c>
      <c r="P871" s="46">
        <f t="shared" si="55"/>
        <v>2023</v>
      </c>
      <c r="Q871" s="47" t="str">
        <f>_xlfn.CONCAT(SALES[[#This Row],[Sales_ID]]," [",SALES[[#This Row],[Quantity]],"]")</f>
        <v>SALE-869 [1]</v>
      </c>
    </row>
    <row r="872" spans="1:17" x14ac:dyDescent="0.3">
      <c r="A872" t="s">
        <v>2747</v>
      </c>
      <c r="B872" s="2">
        <v>45702</v>
      </c>
      <c r="C872" t="s">
        <v>1775</v>
      </c>
      <c r="D872" t="s">
        <v>1457</v>
      </c>
      <c r="E872" t="s">
        <v>1348</v>
      </c>
      <c r="F872">
        <v>3</v>
      </c>
      <c r="G872" s="3">
        <v>459.57</v>
      </c>
      <c r="H872" s="4">
        <v>0.1</v>
      </c>
      <c r="I872" t="s">
        <v>1131</v>
      </c>
      <c r="J872" s="3">
        <v>1240.8389999999999</v>
      </c>
      <c r="K872" s="45">
        <f>SALES[[#This Row],[Quantity]]*SALES[[#This Row],[Unit_Price]]*SALES[[#This Row],[Discount]]</f>
        <v>137.87100000000001</v>
      </c>
      <c r="L872" s="46" t="str">
        <f>IF(SALES[Total_Amount]&gt;=1500,"High","Low")</f>
        <v>Low</v>
      </c>
      <c r="M872" s="46" t="str">
        <f t="shared" si="52"/>
        <v>High</v>
      </c>
      <c r="N872" s="46" t="str">
        <f t="shared" si="53"/>
        <v>Low Price</v>
      </c>
      <c r="O872" s="46" t="str">
        <f t="shared" si="54"/>
        <v>February</v>
      </c>
      <c r="P872" s="46">
        <f t="shared" si="55"/>
        <v>2025</v>
      </c>
      <c r="Q872" s="47" t="str">
        <f>_xlfn.CONCAT(SALES[[#This Row],[Sales_ID]]," [",SALES[[#This Row],[Quantity]],"]")</f>
        <v>SALE-870 [3]</v>
      </c>
    </row>
    <row r="873" spans="1:17" x14ac:dyDescent="0.3">
      <c r="A873" t="s">
        <v>2748</v>
      </c>
      <c r="B873" s="2">
        <v>45302</v>
      </c>
      <c r="C873" t="s">
        <v>1766</v>
      </c>
      <c r="D873" t="s">
        <v>1506</v>
      </c>
      <c r="E873" t="s">
        <v>1391</v>
      </c>
      <c r="F873">
        <v>1</v>
      </c>
      <c r="G873" s="3">
        <v>517.82000000000005</v>
      </c>
      <c r="H873" s="4">
        <v>0.28999999999999998</v>
      </c>
      <c r="I873" t="s">
        <v>3957</v>
      </c>
      <c r="J873" s="3">
        <v>367.65219999999999</v>
      </c>
      <c r="K873" s="45">
        <f>SALES[[#This Row],[Quantity]]*SALES[[#This Row],[Unit_Price]]*SALES[[#This Row],[Discount]]</f>
        <v>150.1678</v>
      </c>
      <c r="L873" s="46" t="str">
        <f>IF(SALES[Total_Amount]&gt;=1500,"High","Low")</f>
        <v>Low</v>
      </c>
      <c r="M873" s="46" t="str">
        <f t="shared" si="52"/>
        <v>Normal</v>
      </c>
      <c r="N873" s="46" t="str">
        <f t="shared" si="53"/>
        <v>Low Price</v>
      </c>
      <c r="O873" s="46" t="str">
        <f t="shared" si="54"/>
        <v>January</v>
      </c>
      <c r="P873" s="46">
        <f t="shared" si="55"/>
        <v>2024</v>
      </c>
      <c r="Q873" s="47" t="str">
        <f>_xlfn.CONCAT(SALES[[#This Row],[Sales_ID]]," [",SALES[[#This Row],[Quantity]],"]")</f>
        <v>SALE-871 [1]</v>
      </c>
    </row>
    <row r="874" spans="1:17" x14ac:dyDescent="0.3">
      <c r="A874" t="s">
        <v>2749</v>
      </c>
      <c r="B874" s="2">
        <v>45653</v>
      </c>
      <c r="C874" t="s">
        <v>2133</v>
      </c>
      <c r="D874" t="s">
        <v>1351</v>
      </c>
      <c r="E874" t="s">
        <v>1426</v>
      </c>
      <c r="F874">
        <v>4</v>
      </c>
      <c r="G874" s="3">
        <v>282.45</v>
      </c>
      <c r="H874" s="4">
        <v>0.28999999999999998</v>
      </c>
      <c r="I874" t="s">
        <v>1131</v>
      </c>
      <c r="J874" s="3">
        <v>802.1579999999999</v>
      </c>
      <c r="K874" s="45">
        <f>SALES[[#This Row],[Quantity]]*SALES[[#This Row],[Unit_Price]]*SALES[[#This Row],[Discount]]</f>
        <v>327.64199999999994</v>
      </c>
      <c r="L874" s="46" t="str">
        <f>IF(SALES[Total_Amount]&gt;=1500,"High","Low")</f>
        <v>Low</v>
      </c>
      <c r="M874" s="46" t="str">
        <f t="shared" si="52"/>
        <v>Normal</v>
      </c>
      <c r="N874" s="46" t="str">
        <f t="shared" si="53"/>
        <v>Low Price</v>
      </c>
      <c r="O874" s="46" t="str">
        <f t="shared" si="54"/>
        <v>December</v>
      </c>
      <c r="P874" s="46">
        <f t="shared" si="55"/>
        <v>2024</v>
      </c>
      <c r="Q874" s="47" t="str">
        <f>_xlfn.CONCAT(SALES[[#This Row],[Sales_ID]]," [",SALES[[#This Row],[Quantity]],"]")</f>
        <v>SALE-872 [4]</v>
      </c>
    </row>
    <row r="875" spans="1:17" x14ac:dyDescent="0.3">
      <c r="A875" t="s">
        <v>2750</v>
      </c>
      <c r="B875" s="2">
        <v>45250</v>
      </c>
      <c r="C875" t="s">
        <v>2097</v>
      </c>
      <c r="D875" t="s">
        <v>1679</v>
      </c>
      <c r="E875" t="s">
        <v>1359</v>
      </c>
      <c r="F875">
        <v>2</v>
      </c>
      <c r="G875" s="3">
        <v>386.46</v>
      </c>
      <c r="H875" s="4">
        <v>0.23</v>
      </c>
      <c r="I875" t="s">
        <v>1131</v>
      </c>
      <c r="J875" s="3">
        <v>595.14840000000004</v>
      </c>
      <c r="K875" s="45">
        <f>SALES[[#This Row],[Quantity]]*SALES[[#This Row],[Unit_Price]]*SALES[[#This Row],[Discount]]</f>
        <v>177.77160000000001</v>
      </c>
      <c r="L875" s="46" t="str">
        <f>IF(SALES[Total_Amount]&gt;=1500,"High","Low")</f>
        <v>Low</v>
      </c>
      <c r="M875" s="46" t="str">
        <f t="shared" si="52"/>
        <v>Normal</v>
      </c>
      <c r="N875" s="46" t="str">
        <f t="shared" si="53"/>
        <v>Low Price</v>
      </c>
      <c r="O875" s="46" t="str">
        <f t="shared" si="54"/>
        <v>November</v>
      </c>
      <c r="P875" s="46">
        <f t="shared" si="55"/>
        <v>2023</v>
      </c>
      <c r="Q875" s="47" t="str">
        <f>_xlfn.CONCAT(SALES[[#This Row],[Sales_ID]]," [",SALES[[#This Row],[Quantity]],"]")</f>
        <v>SALE-873 [2]</v>
      </c>
    </row>
    <row r="876" spans="1:17" x14ac:dyDescent="0.3">
      <c r="A876" t="s">
        <v>2751</v>
      </c>
      <c r="B876" s="2">
        <v>45661</v>
      </c>
      <c r="C876" t="s">
        <v>2752</v>
      </c>
      <c r="D876" t="s">
        <v>1521</v>
      </c>
      <c r="E876" t="s">
        <v>1340</v>
      </c>
      <c r="F876">
        <v>1</v>
      </c>
      <c r="G876" s="3">
        <v>270.45</v>
      </c>
      <c r="H876" s="4">
        <v>0.15</v>
      </c>
      <c r="I876" t="s">
        <v>1131</v>
      </c>
      <c r="J876" s="3">
        <v>229.88249999999999</v>
      </c>
      <c r="K876" s="45">
        <f>SALES[[#This Row],[Quantity]]*SALES[[#This Row],[Unit_Price]]*SALES[[#This Row],[Discount]]</f>
        <v>40.567499999999995</v>
      </c>
      <c r="L876" s="46" t="str">
        <f>IF(SALES[Total_Amount]&gt;=1500,"High","Low")</f>
        <v>Low</v>
      </c>
      <c r="M876" s="46" t="str">
        <f t="shared" si="52"/>
        <v>Normal</v>
      </c>
      <c r="N876" s="46" t="str">
        <f t="shared" si="53"/>
        <v>Low Price</v>
      </c>
      <c r="O876" s="46" t="str">
        <f t="shared" si="54"/>
        <v>January</v>
      </c>
      <c r="P876" s="46">
        <f t="shared" si="55"/>
        <v>2025</v>
      </c>
      <c r="Q876" s="47" t="str">
        <f>_xlfn.CONCAT(SALES[[#This Row],[Sales_ID]]," [",SALES[[#This Row],[Quantity]],"]")</f>
        <v>SALE-874 [1]</v>
      </c>
    </row>
    <row r="877" spans="1:17" x14ac:dyDescent="0.3">
      <c r="A877" t="s">
        <v>2753</v>
      </c>
      <c r="B877" s="2">
        <v>45493</v>
      </c>
      <c r="C877" t="s">
        <v>1623</v>
      </c>
      <c r="D877" t="s">
        <v>1351</v>
      </c>
      <c r="E877" t="s">
        <v>1419</v>
      </c>
      <c r="F877">
        <v>4</v>
      </c>
      <c r="G877" s="3">
        <v>762.94</v>
      </c>
      <c r="H877" s="4">
        <v>0.09</v>
      </c>
      <c r="I877" t="s">
        <v>1131</v>
      </c>
      <c r="J877" s="3">
        <v>2777.1016</v>
      </c>
      <c r="K877" s="45">
        <f>SALES[[#This Row],[Quantity]]*SALES[[#This Row],[Unit_Price]]*SALES[[#This Row],[Discount]]</f>
        <v>274.65840000000003</v>
      </c>
      <c r="L877" s="46" t="str">
        <f>IF(SALES[Total_Amount]&gt;=1500,"High","Low")</f>
        <v>High</v>
      </c>
      <c r="M877" s="46" t="str">
        <f t="shared" si="52"/>
        <v>Premium</v>
      </c>
      <c r="N877" s="46" t="str">
        <f t="shared" si="53"/>
        <v>Low Price</v>
      </c>
      <c r="O877" s="46" t="str">
        <f t="shared" si="54"/>
        <v>July</v>
      </c>
      <c r="P877" s="46">
        <f t="shared" si="55"/>
        <v>2024</v>
      </c>
      <c r="Q877" s="47" t="str">
        <f>_xlfn.CONCAT(SALES[[#This Row],[Sales_ID]]," [",SALES[[#This Row],[Quantity]],"]")</f>
        <v>SALE-875 [4]</v>
      </c>
    </row>
    <row r="878" spans="1:17" x14ac:dyDescent="0.3">
      <c r="A878" t="s">
        <v>2754</v>
      </c>
      <c r="B878" s="2">
        <v>45242</v>
      </c>
      <c r="C878" t="s">
        <v>1870</v>
      </c>
      <c r="D878" t="s">
        <v>1892</v>
      </c>
      <c r="E878" t="s">
        <v>1408</v>
      </c>
      <c r="F878">
        <v>1</v>
      </c>
      <c r="G878" s="3">
        <v>409.03</v>
      </c>
      <c r="H878" s="4">
        <v>0.25</v>
      </c>
      <c r="I878" t="s">
        <v>1131</v>
      </c>
      <c r="J878" s="3">
        <v>306.77249999999998</v>
      </c>
      <c r="K878" s="45">
        <f>SALES[[#This Row],[Quantity]]*SALES[[#This Row],[Unit_Price]]*SALES[[#This Row],[Discount]]</f>
        <v>102.25749999999999</v>
      </c>
      <c r="L878" s="46" t="str">
        <f>IF(SALES[Total_Amount]&gt;=1500,"High","Low")</f>
        <v>Low</v>
      </c>
      <c r="M878" s="46" t="str">
        <f t="shared" si="52"/>
        <v>Normal</v>
      </c>
      <c r="N878" s="46" t="str">
        <f t="shared" si="53"/>
        <v>Low Price</v>
      </c>
      <c r="O878" s="46" t="str">
        <f t="shared" si="54"/>
        <v>November</v>
      </c>
      <c r="P878" s="46">
        <f t="shared" si="55"/>
        <v>2023</v>
      </c>
      <c r="Q878" s="47" t="str">
        <f>_xlfn.CONCAT(SALES[[#This Row],[Sales_ID]]," [",SALES[[#This Row],[Quantity]],"]")</f>
        <v>SALE-876 [1]</v>
      </c>
    </row>
    <row r="879" spans="1:17" x14ac:dyDescent="0.3">
      <c r="A879" t="s">
        <v>2755</v>
      </c>
      <c r="B879" s="2">
        <v>45411</v>
      </c>
      <c r="C879" t="s">
        <v>1928</v>
      </c>
      <c r="D879" t="s">
        <v>2394</v>
      </c>
      <c r="E879" t="s">
        <v>1415</v>
      </c>
      <c r="F879">
        <v>2</v>
      </c>
      <c r="G879" s="3">
        <v>891.13</v>
      </c>
      <c r="H879" s="4">
        <v>0.13</v>
      </c>
      <c r="I879" t="s">
        <v>3957</v>
      </c>
      <c r="J879" s="3">
        <v>1550.5662</v>
      </c>
      <c r="K879" s="45">
        <f>SALES[[#This Row],[Quantity]]*SALES[[#This Row],[Unit_Price]]*SALES[[#This Row],[Discount]]</f>
        <v>231.69380000000001</v>
      </c>
      <c r="L879" s="46" t="str">
        <f>IF(SALES[Total_Amount]&gt;=1500,"High","Low")</f>
        <v>High</v>
      </c>
      <c r="M879" s="46" t="str">
        <f t="shared" si="52"/>
        <v>High</v>
      </c>
      <c r="N879" s="46" t="str">
        <f t="shared" si="53"/>
        <v>Low Price</v>
      </c>
      <c r="O879" s="46" t="str">
        <f t="shared" si="54"/>
        <v>April</v>
      </c>
      <c r="P879" s="46">
        <f t="shared" si="55"/>
        <v>2024</v>
      </c>
      <c r="Q879" s="47" t="str">
        <f>_xlfn.CONCAT(SALES[[#This Row],[Sales_ID]]," [",SALES[[#This Row],[Quantity]],"]")</f>
        <v>SALE-877 [2]</v>
      </c>
    </row>
    <row r="880" spans="1:17" x14ac:dyDescent="0.3">
      <c r="A880" t="s">
        <v>2756</v>
      </c>
      <c r="B880" s="2">
        <v>45593</v>
      </c>
      <c r="C880" t="s">
        <v>2318</v>
      </c>
      <c r="D880" t="s">
        <v>1760</v>
      </c>
      <c r="E880" t="s">
        <v>1388</v>
      </c>
      <c r="F880">
        <v>1</v>
      </c>
      <c r="G880" s="3">
        <v>553.38</v>
      </c>
      <c r="H880" s="4">
        <v>0.21</v>
      </c>
      <c r="I880" t="s">
        <v>3958</v>
      </c>
      <c r="J880" s="3">
        <v>437.17020000000002</v>
      </c>
      <c r="K880" s="45">
        <f>SALES[[#This Row],[Quantity]]*SALES[[#This Row],[Unit_Price]]*SALES[[#This Row],[Discount]]</f>
        <v>116.2098</v>
      </c>
      <c r="L880" s="46" t="str">
        <f>IF(SALES[Total_Amount]&gt;=1500,"High","Low")</f>
        <v>Low</v>
      </c>
      <c r="M880" s="46" t="str">
        <f t="shared" si="52"/>
        <v>Normal</v>
      </c>
      <c r="N880" s="46" t="str">
        <f t="shared" si="53"/>
        <v>Low Price</v>
      </c>
      <c r="O880" s="46" t="str">
        <f t="shared" si="54"/>
        <v>October</v>
      </c>
      <c r="P880" s="46">
        <f t="shared" si="55"/>
        <v>2024</v>
      </c>
      <c r="Q880" s="47" t="str">
        <f>_xlfn.CONCAT(SALES[[#This Row],[Sales_ID]]," [",SALES[[#This Row],[Quantity]],"]")</f>
        <v>SALE-878 [1]</v>
      </c>
    </row>
    <row r="881" spans="1:17" x14ac:dyDescent="0.3">
      <c r="A881" t="s">
        <v>2757</v>
      </c>
      <c r="B881" s="2">
        <v>45281</v>
      </c>
      <c r="C881" t="s">
        <v>2290</v>
      </c>
      <c r="D881" t="s">
        <v>1638</v>
      </c>
      <c r="E881" t="s">
        <v>1408</v>
      </c>
      <c r="F881">
        <v>2</v>
      </c>
      <c r="G881" s="3">
        <v>652.29999999999995</v>
      </c>
      <c r="H881" s="4">
        <v>0.16</v>
      </c>
      <c r="I881" t="s">
        <v>1131</v>
      </c>
      <c r="J881" s="3">
        <v>1095.864</v>
      </c>
      <c r="K881" s="45">
        <f>SALES[[#This Row],[Quantity]]*SALES[[#This Row],[Unit_Price]]*SALES[[#This Row],[Discount]]</f>
        <v>208.73599999999999</v>
      </c>
      <c r="L881" s="46" t="str">
        <f>IF(SALES[Total_Amount]&gt;=1500,"High","Low")</f>
        <v>Low</v>
      </c>
      <c r="M881" s="46" t="str">
        <f t="shared" si="52"/>
        <v>High</v>
      </c>
      <c r="N881" s="46" t="str">
        <f t="shared" si="53"/>
        <v>High Price</v>
      </c>
      <c r="O881" s="46" t="str">
        <f t="shared" si="54"/>
        <v>December</v>
      </c>
      <c r="P881" s="46">
        <f t="shared" si="55"/>
        <v>2023</v>
      </c>
      <c r="Q881" s="47" t="str">
        <f>_xlfn.CONCAT(SALES[[#This Row],[Sales_ID]]," [",SALES[[#This Row],[Quantity]],"]")</f>
        <v>SALE-879 [2]</v>
      </c>
    </row>
    <row r="882" spans="1:17" x14ac:dyDescent="0.3">
      <c r="A882" t="s">
        <v>2758</v>
      </c>
      <c r="B882" s="2">
        <v>45575</v>
      </c>
      <c r="C882" t="s">
        <v>2602</v>
      </c>
      <c r="D882" t="s">
        <v>1628</v>
      </c>
      <c r="E882" t="s">
        <v>1395</v>
      </c>
      <c r="F882">
        <v>4</v>
      </c>
      <c r="G882" s="3">
        <v>194.36</v>
      </c>
      <c r="H882" s="4">
        <v>0.18</v>
      </c>
      <c r="I882" t="s">
        <v>1131</v>
      </c>
      <c r="J882" s="3">
        <v>637.50080000000014</v>
      </c>
      <c r="K882" s="45">
        <f>SALES[[#This Row],[Quantity]]*SALES[[#This Row],[Unit_Price]]*SALES[[#This Row],[Discount]]</f>
        <v>139.9392</v>
      </c>
      <c r="L882" s="46" t="str">
        <f>IF(SALES[Total_Amount]&gt;=1500,"High","Low")</f>
        <v>Low</v>
      </c>
      <c r="M882" s="46" t="str">
        <f t="shared" si="52"/>
        <v>Normal</v>
      </c>
      <c r="N882" s="46" t="str">
        <f t="shared" si="53"/>
        <v>Low Price</v>
      </c>
      <c r="O882" s="46" t="str">
        <f t="shared" si="54"/>
        <v>October</v>
      </c>
      <c r="P882" s="46">
        <f t="shared" si="55"/>
        <v>2024</v>
      </c>
      <c r="Q882" s="47" t="str">
        <f>_xlfn.CONCAT(SALES[[#This Row],[Sales_ID]]," [",SALES[[#This Row],[Quantity]],"]")</f>
        <v>SALE-880 [4]</v>
      </c>
    </row>
    <row r="883" spans="1:17" x14ac:dyDescent="0.3">
      <c r="A883" t="s">
        <v>2759</v>
      </c>
      <c r="B883" s="2">
        <v>45660</v>
      </c>
      <c r="C883" t="s">
        <v>1835</v>
      </c>
      <c r="D883" t="s">
        <v>1760</v>
      </c>
      <c r="E883" t="s">
        <v>1381</v>
      </c>
      <c r="F883">
        <v>3</v>
      </c>
      <c r="G883" s="3">
        <v>476.37</v>
      </c>
      <c r="H883" s="4">
        <v>0.21</v>
      </c>
      <c r="I883" t="s">
        <v>1131</v>
      </c>
      <c r="J883" s="3">
        <v>1128.9969000000001</v>
      </c>
      <c r="K883" s="45">
        <f>SALES[[#This Row],[Quantity]]*SALES[[#This Row],[Unit_Price]]*SALES[[#This Row],[Discount]]</f>
        <v>300.11310000000003</v>
      </c>
      <c r="L883" s="46" t="str">
        <f>IF(SALES[Total_Amount]&gt;=1500,"High","Low")</f>
        <v>Low</v>
      </c>
      <c r="M883" s="46" t="str">
        <f t="shared" si="52"/>
        <v>High</v>
      </c>
      <c r="N883" s="46" t="str">
        <f t="shared" si="53"/>
        <v>High Price</v>
      </c>
      <c r="O883" s="46" t="str">
        <f t="shared" si="54"/>
        <v>January</v>
      </c>
      <c r="P883" s="46">
        <f t="shared" si="55"/>
        <v>2025</v>
      </c>
      <c r="Q883" s="47" t="str">
        <f>_xlfn.CONCAT(SALES[[#This Row],[Sales_ID]]," [",SALES[[#This Row],[Quantity]],"]")</f>
        <v>SALE-881 [3]</v>
      </c>
    </row>
    <row r="884" spans="1:17" x14ac:dyDescent="0.3">
      <c r="A884" t="s">
        <v>2760</v>
      </c>
      <c r="B884" s="2">
        <v>45360</v>
      </c>
      <c r="C884" t="s">
        <v>2287</v>
      </c>
      <c r="D884" t="s">
        <v>1506</v>
      </c>
      <c r="E884" t="s">
        <v>1355</v>
      </c>
      <c r="F884">
        <v>3</v>
      </c>
      <c r="G884" s="3">
        <v>174.57</v>
      </c>
      <c r="H884" s="4">
        <v>0</v>
      </c>
      <c r="I884" t="s">
        <v>3958</v>
      </c>
      <c r="J884" s="3">
        <v>523.71</v>
      </c>
      <c r="K884" s="45">
        <f>SALES[[#This Row],[Quantity]]*SALES[[#This Row],[Unit_Price]]*SALES[[#This Row],[Discount]]</f>
        <v>0</v>
      </c>
      <c r="L884" s="46" t="str">
        <f>IF(SALES[Total_Amount]&gt;=1500,"High","Low")</f>
        <v>Low</v>
      </c>
      <c r="M884" s="46" t="str">
        <f t="shared" si="52"/>
        <v>Normal</v>
      </c>
      <c r="N884" s="46" t="str">
        <f t="shared" si="53"/>
        <v>Low Price</v>
      </c>
      <c r="O884" s="46" t="str">
        <f t="shared" si="54"/>
        <v>March</v>
      </c>
      <c r="P884" s="46">
        <f t="shared" si="55"/>
        <v>2024</v>
      </c>
      <c r="Q884" s="47" t="str">
        <f>_xlfn.CONCAT(SALES[[#This Row],[Sales_ID]]," [",SALES[[#This Row],[Quantity]],"]")</f>
        <v>SALE-882 [3]</v>
      </c>
    </row>
    <row r="885" spans="1:17" x14ac:dyDescent="0.3">
      <c r="A885" t="s">
        <v>2761</v>
      </c>
      <c r="B885" s="2">
        <v>45526</v>
      </c>
      <c r="C885" t="s">
        <v>1630</v>
      </c>
      <c r="D885" t="s">
        <v>1638</v>
      </c>
      <c r="E885" t="s">
        <v>1373</v>
      </c>
      <c r="F885">
        <v>3</v>
      </c>
      <c r="G885" s="3">
        <v>762</v>
      </c>
      <c r="H885" s="4">
        <v>0.02</v>
      </c>
      <c r="I885" t="s">
        <v>3958</v>
      </c>
      <c r="J885" s="3">
        <v>2240.2800000000002</v>
      </c>
      <c r="K885" s="45">
        <f>SALES[[#This Row],[Quantity]]*SALES[[#This Row],[Unit_Price]]*SALES[[#This Row],[Discount]]</f>
        <v>45.72</v>
      </c>
      <c r="L885" s="46" t="str">
        <f>IF(SALES[Total_Amount]&gt;=1500,"High","Low")</f>
        <v>High</v>
      </c>
      <c r="M885" s="46" t="str">
        <f t="shared" si="52"/>
        <v>Premium</v>
      </c>
      <c r="N885" s="46" t="str">
        <f t="shared" si="53"/>
        <v>Low Price</v>
      </c>
      <c r="O885" s="46" t="str">
        <f t="shared" si="54"/>
        <v>August</v>
      </c>
      <c r="P885" s="46">
        <f t="shared" si="55"/>
        <v>2024</v>
      </c>
      <c r="Q885" s="47" t="str">
        <f>_xlfn.CONCAT(SALES[[#This Row],[Sales_ID]]," [",SALES[[#This Row],[Quantity]],"]")</f>
        <v>SALE-883 [3]</v>
      </c>
    </row>
    <row r="886" spans="1:17" x14ac:dyDescent="0.3">
      <c r="A886" t="s">
        <v>2762</v>
      </c>
      <c r="B886" s="2">
        <v>45395</v>
      </c>
      <c r="C886" t="s">
        <v>2424</v>
      </c>
      <c r="D886" t="s">
        <v>1411</v>
      </c>
      <c r="E886" t="s">
        <v>1399</v>
      </c>
      <c r="F886">
        <v>1</v>
      </c>
      <c r="G886" s="3">
        <v>44.08</v>
      </c>
      <c r="H886" s="4">
        <v>0.05</v>
      </c>
      <c r="I886" t="s">
        <v>3957</v>
      </c>
      <c r="J886" s="3">
        <v>41.875999999999998</v>
      </c>
      <c r="K886" s="45">
        <f>SALES[[#This Row],[Quantity]]*SALES[[#This Row],[Unit_Price]]*SALES[[#This Row],[Discount]]</f>
        <v>2.2040000000000002</v>
      </c>
      <c r="L886" s="46" t="str">
        <f>IF(SALES[Total_Amount]&gt;=1500,"High","Low")</f>
        <v>Low</v>
      </c>
      <c r="M886" s="46" t="str">
        <f t="shared" si="52"/>
        <v>Normal</v>
      </c>
      <c r="N886" s="46" t="str">
        <f t="shared" si="53"/>
        <v>Low Price</v>
      </c>
      <c r="O886" s="46" t="str">
        <f t="shared" si="54"/>
        <v>April</v>
      </c>
      <c r="P886" s="46">
        <f t="shared" si="55"/>
        <v>2024</v>
      </c>
      <c r="Q886" s="47" t="str">
        <f>_xlfn.CONCAT(SALES[[#This Row],[Sales_ID]]," [",SALES[[#This Row],[Quantity]],"]")</f>
        <v>SALE-884 [1]</v>
      </c>
    </row>
    <row r="887" spans="1:17" x14ac:dyDescent="0.3">
      <c r="A887" t="s">
        <v>2763</v>
      </c>
      <c r="B887" s="2">
        <v>45466</v>
      </c>
      <c r="C887" t="s">
        <v>1847</v>
      </c>
      <c r="D887" t="s">
        <v>1354</v>
      </c>
      <c r="E887" t="s">
        <v>1408</v>
      </c>
      <c r="F887">
        <v>1</v>
      </c>
      <c r="G887" s="3">
        <v>992.37</v>
      </c>
      <c r="H887" s="4">
        <v>0.24</v>
      </c>
      <c r="I887" t="s">
        <v>1131</v>
      </c>
      <c r="J887" s="3">
        <v>754.20119999999997</v>
      </c>
      <c r="K887" s="45">
        <f>SALES[[#This Row],[Quantity]]*SALES[[#This Row],[Unit_Price]]*SALES[[#This Row],[Discount]]</f>
        <v>238.1688</v>
      </c>
      <c r="L887" s="46" t="str">
        <f>IF(SALES[Total_Amount]&gt;=1500,"High","Low")</f>
        <v>Low</v>
      </c>
      <c r="M887" s="46" t="str">
        <f t="shared" si="52"/>
        <v>Normal</v>
      </c>
      <c r="N887" s="46" t="str">
        <f t="shared" si="53"/>
        <v>Low Price</v>
      </c>
      <c r="O887" s="46" t="str">
        <f t="shared" si="54"/>
        <v>June</v>
      </c>
      <c r="P887" s="46">
        <f t="shared" si="55"/>
        <v>2024</v>
      </c>
      <c r="Q887" s="47" t="str">
        <f>_xlfn.CONCAT(SALES[[#This Row],[Sales_ID]]," [",SALES[[#This Row],[Quantity]],"]")</f>
        <v>SALE-885 [1]</v>
      </c>
    </row>
    <row r="888" spans="1:17" x14ac:dyDescent="0.3">
      <c r="A888" t="s">
        <v>2764</v>
      </c>
      <c r="B888" s="2">
        <v>45876</v>
      </c>
      <c r="C888" t="s">
        <v>1678</v>
      </c>
      <c r="D888" t="s">
        <v>1519</v>
      </c>
      <c r="E888" t="s">
        <v>1419</v>
      </c>
      <c r="F888">
        <v>3</v>
      </c>
      <c r="G888" s="3">
        <v>465.4</v>
      </c>
      <c r="H888" s="4">
        <v>0.28999999999999998</v>
      </c>
      <c r="I888" t="s">
        <v>1131</v>
      </c>
      <c r="J888" s="3">
        <v>991.30199999999979</v>
      </c>
      <c r="K888" s="45">
        <f>SALES[[#This Row],[Quantity]]*SALES[[#This Row],[Unit_Price]]*SALES[[#This Row],[Discount]]</f>
        <v>404.89799999999991</v>
      </c>
      <c r="L888" s="46" t="str">
        <f>IF(SALES[Total_Amount]&gt;=1500,"High","Low")</f>
        <v>Low</v>
      </c>
      <c r="M888" s="46" t="str">
        <f t="shared" si="52"/>
        <v>Normal</v>
      </c>
      <c r="N888" s="46" t="str">
        <f t="shared" si="53"/>
        <v>Low Price</v>
      </c>
      <c r="O888" s="46" t="str">
        <f t="shared" si="54"/>
        <v>August</v>
      </c>
      <c r="P888" s="46">
        <f t="shared" si="55"/>
        <v>2025</v>
      </c>
      <c r="Q888" s="47" t="str">
        <f>_xlfn.CONCAT(SALES[[#This Row],[Sales_ID]]," [",SALES[[#This Row],[Quantity]],"]")</f>
        <v>SALE-886 [3]</v>
      </c>
    </row>
    <row r="889" spans="1:17" x14ac:dyDescent="0.3">
      <c r="A889" t="s">
        <v>2765</v>
      </c>
      <c r="B889" s="2">
        <v>45724</v>
      </c>
      <c r="C889" t="s">
        <v>1689</v>
      </c>
      <c r="D889" t="s">
        <v>1457</v>
      </c>
      <c r="E889" t="s">
        <v>1419</v>
      </c>
      <c r="F889">
        <v>2</v>
      </c>
      <c r="G889" s="3">
        <v>693.61</v>
      </c>
      <c r="H889" s="4">
        <v>0.15</v>
      </c>
      <c r="I889" t="s">
        <v>3958</v>
      </c>
      <c r="J889" s="3">
        <v>1179.1369999999999</v>
      </c>
      <c r="K889" s="45">
        <f>SALES[[#This Row],[Quantity]]*SALES[[#This Row],[Unit_Price]]*SALES[[#This Row],[Discount]]</f>
        <v>208.083</v>
      </c>
      <c r="L889" s="46" t="str">
        <f>IF(SALES[Total_Amount]&gt;=1500,"High","Low")</f>
        <v>Low</v>
      </c>
      <c r="M889" s="46" t="str">
        <f t="shared" si="52"/>
        <v>High</v>
      </c>
      <c r="N889" s="46" t="str">
        <f t="shared" si="53"/>
        <v>Low Price</v>
      </c>
      <c r="O889" s="46" t="str">
        <f t="shared" si="54"/>
        <v>March</v>
      </c>
      <c r="P889" s="46">
        <f t="shared" si="55"/>
        <v>2025</v>
      </c>
      <c r="Q889" s="47" t="str">
        <f>_xlfn.CONCAT(SALES[[#This Row],[Sales_ID]]," [",SALES[[#This Row],[Quantity]],"]")</f>
        <v>SALE-887 [2]</v>
      </c>
    </row>
    <row r="890" spans="1:17" x14ac:dyDescent="0.3">
      <c r="A890" t="s">
        <v>2766</v>
      </c>
      <c r="B890" s="2">
        <v>45801</v>
      </c>
      <c r="C890" t="s">
        <v>2767</v>
      </c>
      <c r="D890" t="s">
        <v>1425</v>
      </c>
      <c r="E890" t="s">
        <v>1348</v>
      </c>
      <c r="F890">
        <v>2</v>
      </c>
      <c r="G890" s="3">
        <v>995.11</v>
      </c>
      <c r="H890" s="4">
        <v>0.13</v>
      </c>
      <c r="I890" t="s">
        <v>3958</v>
      </c>
      <c r="J890" s="3">
        <v>1731.4914000000001</v>
      </c>
      <c r="K890" s="45">
        <f>SALES[[#This Row],[Quantity]]*SALES[[#This Row],[Unit_Price]]*SALES[[#This Row],[Discount]]</f>
        <v>258.72860000000003</v>
      </c>
      <c r="L890" s="46" t="str">
        <f>IF(SALES[Total_Amount]&gt;=1500,"High","Low")</f>
        <v>High</v>
      </c>
      <c r="M890" s="46" t="str">
        <f t="shared" si="52"/>
        <v>High</v>
      </c>
      <c r="N890" s="46" t="str">
        <f t="shared" si="53"/>
        <v>Low Price</v>
      </c>
      <c r="O890" s="46" t="str">
        <f t="shared" si="54"/>
        <v>May</v>
      </c>
      <c r="P890" s="46">
        <f t="shared" si="55"/>
        <v>2025</v>
      </c>
      <c r="Q890" s="47" t="str">
        <f>_xlfn.CONCAT(SALES[[#This Row],[Sales_ID]]," [",SALES[[#This Row],[Quantity]],"]")</f>
        <v>SALE-888 [2]</v>
      </c>
    </row>
    <row r="891" spans="1:17" x14ac:dyDescent="0.3">
      <c r="A891" t="s">
        <v>2768</v>
      </c>
      <c r="B891" s="2">
        <v>45749</v>
      </c>
      <c r="C891" t="s">
        <v>1428</v>
      </c>
      <c r="D891" t="s">
        <v>1473</v>
      </c>
      <c r="E891" t="s">
        <v>1363</v>
      </c>
      <c r="F891">
        <v>3</v>
      </c>
      <c r="G891" s="3">
        <v>70.97</v>
      </c>
      <c r="H891" s="4">
        <v>0.06</v>
      </c>
      <c r="I891" t="s">
        <v>1131</v>
      </c>
      <c r="J891" s="3">
        <v>200.1354</v>
      </c>
      <c r="K891" s="45">
        <f>SALES[[#This Row],[Quantity]]*SALES[[#This Row],[Unit_Price]]*SALES[[#This Row],[Discount]]</f>
        <v>12.7746</v>
      </c>
      <c r="L891" s="46" t="str">
        <f>IF(SALES[Total_Amount]&gt;=1500,"High","Low")</f>
        <v>Low</v>
      </c>
      <c r="M891" s="46" t="str">
        <f t="shared" si="52"/>
        <v>Normal</v>
      </c>
      <c r="N891" s="46" t="str">
        <f t="shared" si="53"/>
        <v>Low Price</v>
      </c>
      <c r="O891" s="46" t="str">
        <f t="shared" si="54"/>
        <v>April</v>
      </c>
      <c r="P891" s="46">
        <f t="shared" si="55"/>
        <v>2025</v>
      </c>
      <c r="Q891" s="47" t="str">
        <f>_xlfn.CONCAT(SALES[[#This Row],[Sales_ID]]," [",SALES[[#This Row],[Quantity]],"]")</f>
        <v>SALE-889 [3]</v>
      </c>
    </row>
    <row r="892" spans="1:17" x14ac:dyDescent="0.3">
      <c r="A892" t="s">
        <v>2769</v>
      </c>
      <c r="B892" s="2">
        <v>45325</v>
      </c>
      <c r="C892" t="s">
        <v>1693</v>
      </c>
      <c r="D892" t="s">
        <v>1557</v>
      </c>
      <c r="E892" t="s">
        <v>1395</v>
      </c>
      <c r="F892">
        <v>3</v>
      </c>
      <c r="G892" s="3">
        <v>470.42</v>
      </c>
      <c r="H892" s="4">
        <v>0.16</v>
      </c>
      <c r="I892" t="s">
        <v>3957</v>
      </c>
      <c r="J892" s="3">
        <v>1185.4584</v>
      </c>
      <c r="K892" s="45">
        <f>SALES[[#This Row],[Quantity]]*SALES[[#This Row],[Unit_Price]]*SALES[[#This Row],[Discount]]</f>
        <v>225.80160000000001</v>
      </c>
      <c r="L892" s="46" t="str">
        <f>IF(SALES[Total_Amount]&gt;=1500,"High","Low")</f>
        <v>Low</v>
      </c>
      <c r="M892" s="46" t="str">
        <f t="shared" si="52"/>
        <v>High</v>
      </c>
      <c r="N892" s="46" t="str">
        <f t="shared" si="53"/>
        <v>High Price</v>
      </c>
      <c r="O892" s="46" t="str">
        <f t="shared" si="54"/>
        <v>February</v>
      </c>
      <c r="P892" s="46">
        <f t="shared" si="55"/>
        <v>2024</v>
      </c>
      <c r="Q892" s="47" t="str">
        <f>_xlfn.CONCAT(SALES[[#This Row],[Sales_ID]]," [",SALES[[#This Row],[Quantity]],"]")</f>
        <v>SALE-890 [3]</v>
      </c>
    </row>
    <row r="893" spans="1:17" x14ac:dyDescent="0.3">
      <c r="A893" t="s">
        <v>2770</v>
      </c>
      <c r="B893" s="2">
        <v>45932</v>
      </c>
      <c r="C893" t="s">
        <v>1716</v>
      </c>
      <c r="D893" t="s">
        <v>1589</v>
      </c>
      <c r="E893" t="s">
        <v>1388</v>
      </c>
      <c r="F893">
        <v>2</v>
      </c>
      <c r="G893" s="3">
        <v>215.59</v>
      </c>
      <c r="H893" s="4">
        <v>0.18</v>
      </c>
      <c r="I893" t="s">
        <v>3957</v>
      </c>
      <c r="J893" s="3">
        <v>353.56760000000003</v>
      </c>
      <c r="K893" s="45">
        <f>SALES[[#This Row],[Quantity]]*SALES[[#This Row],[Unit_Price]]*SALES[[#This Row],[Discount]]</f>
        <v>77.612399999999994</v>
      </c>
      <c r="L893" s="46" t="str">
        <f>IF(SALES[Total_Amount]&gt;=1500,"High","Low")</f>
        <v>Low</v>
      </c>
      <c r="M893" s="46" t="str">
        <f t="shared" si="52"/>
        <v>Normal</v>
      </c>
      <c r="N893" s="46" t="str">
        <f t="shared" si="53"/>
        <v>Low Price</v>
      </c>
      <c r="O893" s="46" t="str">
        <f t="shared" si="54"/>
        <v>October</v>
      </c>
      <c r="P893" s="46">
        <f t="shared" si="55"/>
        <v>2025</v>
      </c>
      <c r="Q893" s="47" t="str">
        <f>_xlfn.CONCAT(SALES[[#This Row],[Sales_ID]]," [",SALES[[#This Row],[Quantity]],"]")</f>
        <v>SALE-891 [2]</v>
      </c>
    </row>
    <row r="894" spans="1:17" x14ac:dyDescent="0.3">
      <c r="A894" t="s">
        <v>2771</v>
      </c>
      <c r="B894" s="2">
        <v>45895</v>
      </c>
      <c r="C894" t="s">
        <v>1406</v>
      </c>
      <c r="D894" t="s">
        <v>1760</v>
      </c>
      <c r="E894" t="s">
        <v>1373</v>
      </c>
      <c r="F894">
        <v>1</v>
      </c>
      <c r="G894" s="3">
        <v>533.79999999999995</v>
      </c>
      <c r="H894" s="4">
        <v>0.27</v>
      </c>
      <c r="I894" t="s">
        <v>1131</v>
      </c>
      <c r="J894" s="3">
        <v>389.67399999999998</v>
      </c>
      <c r="K894" s="45">
        <f>SALES[[#This Row],[Quantity]]*SALES[[#This Row],[Unit_Price]]*SALES[[#This Row],[Discount]]</f>
        <v>144.126</v>
      </c>
      <c r="L894" s="46" t="str">
        <f>IF(SALES[Total_Amount]&gt;=1500,"High","Low")</f>
        <v>Low</v>
      </c>
      <c r="M894" s="46" t="str">
        <f t="shared" si="52"/>
        <v>Normal</v>
      </c>
      <c r="N894" s="46" t="str">
        <f t="shared" si="53"/>
        <v>Low Price</v>
      </c>
      <c r="O894" s="46" t="str">
        <f t="shared" si="54"/>
        <v>August</v>
      </c>
      <c r="P894" s="46">
        <f t="shared" si="55"/>
        <v>2025</v>
      </c>
      <c r="Q894" s="47" t="str">
        <f>_xlfn.CONCAT(SALES[[#This Row],[Sales_ID]]," [",SALES[[#This Row],[Quantity]],"]")</f>
        <v>SALE-892 [1]</v>
      </c>
    </row>
    <row r="895" spans="1:17" x14ac:dyDescent="0.3">
      <c r="A895" t="s">
        <v>2772</v>
      </c>
      <c r="B895" s="2">
        <v>45614</v>
      </c>
      <c r="C895" t="s">
        <v>1708</v>
      </c>
      <c r="D895" t="s">
        <v>1737</v>
      </c>
      <c r="E895" t="s">
        <v>1340</v>
      </c>
      <c r="F895">
        <v>2</v>
      </c>
      <c r="G895" s="3">
        <v>732.67</v>
      </c>
      <c r="H895" s="4">
        <v>0.24</v>
      </c>
      <c r="I895" t="s">
        <v>3958</v>
      </c>
      <c r="J895" s="3">
        <v>1113.6584</v>
      </c>
      <c r="K895" s="45">
        <f>SALES[[#This Row],[Quantity]]*SALES[[#This Row],[Unit_Price]]*SALES[[#This Row],[Discount]]</f>
        <v>351.68159999999995</v>
      </c>
      <c r="L895" s="46" t="str">
        <f>IF(SALES[Total_Amount]&gt;=1500,"High","Low")</f>
        <v>Low</v>
      </c>
      <c r="M895" s="46" t="str">
        <f t="shared" si="52"/>
        <v>High</v>
      </c>
      <c r="N895" s="46" t="str">
        <f t="shared" si="53"/>
        <v>High Price</v>
      </c>
      <c r="O895" s="46" t="str">
        <f t="shared" si="54"/>
        <v>November</v>
      </c>
      <c r="P895" s="46">
        <f t="shared" si="55"/>
        <v>2024</v>
      </c>
      <c r="Q895" s="47" t="str">
        <f>_xlfn.CONCAT(SALES[[#This Row],[Sales_ID]]," [",SALES[[#This Row],[Quantity]],"]")</f>
        <v>SALE-893 [2]</v>
      </c>
    </row>
    <row r="896" spans="1:17" x14ac:dyDescent="0.3">
      <c r="A896" t="s">
        <v>2773</v>
      </c>
      <c r="B896" s="2">
        <v>45247</v>
      </c>
      <c r="C896" t="s">
        <v>1777</v>
      </c>
      <c r="D896" t="s">
        <v>1407</v>
      </c>
      <c r="E896" t="s">
        <v>1408</v>
      </c>
      <c r="F896">
        <v>4</v>
      </c>
      <c r="G896" s="3">
        <v>106.48</v>
      </c>
      <c r="H896" s="4">
        <v>0.1</v>
      </c>
      <c r="I896" t="s">
        <v>1131</v>
      </c>
      <c r="J896" s="3">
        <v>383.32799999999997</v>
      </c>
      <c r="K896" s="45">
        <f>SALES[[#This Row],[Quantity]]*SALES[[#This Row],[Unit_Price]]*SALES[[#This Row],[Discount]]</f>
        <v>42.592000000000006</v>
      </c>
      <c r="L896" s="46" t="str">
        <f>IF(SALES[Total_Amount]&gt;=1500,"High","Low")</f>
        <v>Low</v>
      </c>
      <c r="M896" s="46" t="str">
        <f t="shared" si="52"/>
        <v>Normal</v>
      </c>
      <c r="N896" s="46" t="str">
        <f t="shared" si="53"/>
        <v>Low Price</v>
      </c>
      <c r="O896" s="46" t="str">
        <f t="shared" si="54"/>
        <v>November</v>
      </c>
      <c r="P896" s="46">
        <f t="shared" si="55"/>
        <v>2023</v>
      </c>
      <c r="Q896" s="47" t="str">
        <f>_xlfn.CONCAT(SALES[[#This Row],[Sales_ID]]," [",SALES[[#This Row],[Quantity]],"]")</f>
        <v>SALE-894 [4]</v>
      </c>
    </row>
    <row r="897" spans="1:17" x14ac:dyDescent="0.3">
      <c r="A897" t="s">
        <v>2774</v>
      </c>
      <c r="B897" s="2">
        <v>45696</v>
      </c>
      <c r="C897" t="s">
        <v>1644</v>
      </c>
      <c r="D897" t="s">
        <v>1676</v>
      </c>
      <c r="E897" t="s">
        <v>1340</v>
      </c>
      <c r="F897">
        <v>1</v>
      </c>
      <c r="G897" s="3">
        <v>38.950000000000003</v>
      </c>
      <c r="H897" s="4">
        <v>0.28000000000000003</v>
      </c>
      <c r="I897" t="s">
        <v>3957</v>
      </c>
      <c r="J897" s="3">
        <v>28.044</v>
      </c>
      <c r="K897" s="45">
        <f>SALES[[#This Row],[Quantity]]*SALES[[#This Row],[Unit_Price]]*SALES[[#This Row],[Discount]]</f>
        <v>10.906000000000002</v>
      </c>
      <c r="L897" s="46" t="str">
        <f>IF(SALES[Total_Amount]&gt;=1500,"High","Low")</f>
        <v>Low</v>
      </c>
      <c r="M897" s="46" t="str">
        <f t="shared" si="52"/>
        <v>Normal</v>
      </c>
      <c r="N897" s="46" t="str">
        <f t="shared" si="53"/>
        <v>Low Price</v>
      </c>
      <c r="O897" s="46" t="str">
        <f t="shared" si="54"/>
        <v>February</v>
      </c>
      <c r="P897" s="46">
        <f t="shared" si="55"/>
        <v>2025</v>
      </c>
      <c r="Q897" s="47" t="str">
        <f>_xlfn.CONCAT(SALES[[#This Row],[Sales_ID]]," [",SALES[[#This Row],[Quantity]],"]")</f>
        <v>SALE-895 [1]</v>
      </c>
    </row>
    <row r="898" spans="1:17" x14ac:dyDescent="0.3">
      <c r="A898" t="s">
        <v>2775</v>
      </c>
      <c r="B898" s="2">
        <v>45294</v>
      </c>
      <c r="C898" t="s">
        <v>1466</v>
      </c>
      <c r="D898" t="s">
        <v>2394</v>
      </c>
      <c r="E898" t="s">
        <v>1388</v>
      </c>
      <c r="F898">
        <v>1</v>
      </c>
      <c r="G898" s="3">
        <v>835.17</v>
      </c>
      <c r="H898" s="4">
        <v>0.02</v>
      </c>
      <c r="I898" t="s">
        <v>1131</v>
      </c>
      <c r="J898" s="3">
        <v>818.46659999999997</v>
      </c>
      <c r="K898" s="45">
        <f>SALES[[#This Row],[Quantity]]*SALES[[#This Row],[Unit_Price]]*SALES[[#This Row],[Discount]]</f>
        <v>16.703399999999998</v>
      </c>
      <c r="L898" s="46" t="str">
        <f>IF(SALES[Total_Amount]&gt;=1500,"High","Low")</f>
        <v>Low</v>
      </c>
      <c r="M898" s="46" t="str">
        <f t="shared" ref="M898:M961" si="56">_xlfn.IFS(J898&gt;2000,"Premium",J898&gt;1000,"High",J898&lt;=1000,"Normal")</f>
        <v>Normal</v>
      </c>
      <c r="N898" s="46" t="str">
        <f t="shared" ref="N898:N961" si="57">IF(AND(H898&gt;15%,J898&gt;1000),"High Price","Low Price")</f>
        <v>Low Price</v>
      </c>
      <c r="O898" s="46" t="str">
        <f t="shared" ref="O898:O961" si="58">TEXT(B898,"mmmm")</f>
        <v>January</v>
      </c>
      <c r="P898" s="46">
        <f t="shared" ref="P898:P961" si="59">YEAR(B898)</f>
        <v>2024</v>
      </c>
      <c r="Q898" s="47" t="str">
        <f>_xlfn.CONCAT(SALES[[#This Row],[Sales_ID]]," [",SALES[[#This Row],[Quantity]],"]")</f>
        <v>SALE-896 [1]</v>
      </c>
    </row>
    <row r="899" spans="1:17" x14ac:dyDescent="0.3">
      <c r="A899" t="s">
        <v>2776</v>
      </c>
      <c r="B899" s="2">
        <v>45389</v>
      </c>
      <c r="C899" t="s">
        <v>1933</v>
      </c>
      <c r="D899" t="s">
        <v>1557</v>
      </c>
      <c r="E899" t="s">
        <v>1340</v>
      </c>
      <c r="F899">
        <v>1</v>
      </c>
      <c r="G899" s="3">
        <v>113.07</v>
      </c>
      <c r="H899" s="4">
        <v>0.24</v>
      </c>
      <c r="I899" t="s">
        <v>3957</v>
      </c>
      <c r="J899" s="3">
        <v>85.933199999999999</v>
      </c>
      <c r="K899" s="45">
        <f>SALES[[#This Row],[Quantity]]*SALES[[#This Row],[Unit_Price]]*SALES[[#This Row],[Discount]]</f>
        <v>27.136799999999997</v>
      </c>
      <c r="L899" s="46" t="str">
        <f>IF(SALES[Total_Amount]&gt;=1500,"High","Low")</f>
        <v>Low</v>
      </c>
      <c r="M899" s="46" t="str">
        <f t="shared" si="56"/>
        <v>Normal</v>
      </c>
      <c r="N899" s="46" t="str">
        <f t="shared" si="57"/>
        <v>Low Price</v>
      </c>
      <c r="O899" s="46" t="str">
        <f t="shared" si="58"/>
        <v>April</v>
      </c>
      <c r="P899" s="46">
        <f t="shared" si="59"/>
        <v>2024</v>
      </c>
      <c r="Q899" s="47" t="str">
        <f>_xlfn.CONCAT(SALES[[#This Row],[Sales_ID]]," [",SALES[[#This Row],[Quantity]],"]")</f>
        <v>SALE-897 [1]</v>
      </c>
    </row>
    <row r="900" spans="1:17" x14ac:dyDescent="0.3">
      <c r="A900" t="s">
        <v>2777</v>
      </c>
      <c r="B900" s="2">
        <v>45930</v>
      </c>
      <c r="C900" t="s">
        <v>1959</v>
      </c>
      <c r="D900" t="s">
        <v>1467</v>
      </c>
      <c r="E900" t="s">
        <v>1446</v>
      </c>
      <c r="F900">
        <v>2</v>
      </c>
      <c r="G900" s="3">
        <v>451.33</v>
      </c>
      <c r="H900" s="4">
        <v>0.23</v>
      </c>
      <c r="I900" t="s">
        <v>1131</v>
      </c>
      <c r="J900" s="3">
        <v>695.04819999999995</v>
      </c>
      <c r="K900" s="45">
        <f>SALES[[#This Row],[Quantity]]*SALES[[#This Row],[Unit_Price]]*SALES[[#This Row],[Discount]]</f>
        <v>207.61179999999999</v>
      </c>
      <c r="L900" s="46" t="str">
        <f>IF(SALES[Total_Amount]&gt;=1500,"High","Low")</f>
        <v>Low</v>
      </c>
      <c r="M900" s="46" t="str">
        <f t="shared" si="56"/>
        <v>Normal</v>
      </c>
      <c r="N900" s="46" t="str">
        <f t="shared" si="57"/>
        <v>Low Price</v>
      </c>
      <c r="O900" s="46" t="str">
        <f t="shared" si="58"/>
        <v>September</v>
      </c>
      <c r="P900" s="46">
        <f t="shared" si="59"/>
        <v>2025</v>
      </c>
      <c r="Q900" s="47" t="str">
        <f>_xlfn.CONCAT(SALES[[#This Row],[Sales_ID]]," [",SALES[[#This Row],[Quantity]],"]")</f>
        <v>SALE-898 [2]</v>
      </c>
    </row>
    <row r="901" spans="1:17" x14ac:dyDescent="0.3">
      <c r="A901" t="s">
        <v>2778</v>
      </c>
      <c r="B901" s="2">
        <v>45456</v>
      </c>
      <c r="C901" t="s">
        <v>1535</v>
      </c>
      <c r="D901" t="s">
        <v>1589</v>
      </c>
      <c r="E901" t="s">
        <v>1426</v>
      </c>
      <c r="F901">
        <v>3</v>
      </c>
      <c r="G901" s="3">
        <v>619.80999999999995</v>
      </c>
      <c r="H901" s="4">
        <v>0.16</v>
      </c>
      <c r="I901" t="s">
        <v>1131</v>
      </c>
      <c r="J901" s="3">
        <v>1561.9212</v>
      </c>
      <c r="K901" s="45">
        <f>SALES[[#This Row],[Quantity]]*SALES[[#This Row],[Unit_Price]]*SALES[[#This Row],[Discount]]</f>
        <v>297.50880000000001</v>
      </c>
      <c r="L901" s="46" t="str">
        <f>IF(SALES[Total_Amount]&gt;=1500,"High","Low")</f>
        <v>High</v>
      </c>
      <c r="M901" s="46" t="str">
        <f t="shared" si="56"/>
        <v>High</v>
      </c>
      <c r="N901" s="46" t="str">
        <f t="shared" si="57"/>
        <v>High Price</v>
      </c>
      <c r="O901" s="46" t="str">
        <f t="shared" si="58"/>
        <v>June</v>
      </c>
      <c r="P901" s="46">
        <f t="shared" si="59"/>
        <v>2024</v>
      </c>
      <c r="Q901" s="47" t="str">
        <f>_xlfn.CONCAT(SALES[[#This Row],[Sales_ID]]," [",SALES[[#This Row],[Quantity]],"]")</f>
        <v>SALE-899 [3]</v>
      </c>
    </row>
    <row r="902" spans="1:17" x14ac:dyDescent="0.3">
      <c r="A902" t="s">
        <v>2779</v>
      </c>
      <c r="B902" s="2">
        <v>45713</v>
      </c>
      <c r="C902" t="s">
        <v>1746</v>
      </c>
      <c r="D902" t="s">
        <v>1812</v>
      </c>
      <c r="E902" t="s">
        <v>1359</v>
      </c>
      <c r="F902">
        <v>4</v>
      </c>
      <c r="G902" s="3">
        <v>46.97</v>
      </c>
      <c r="H902" s="4">
        <v>0.26</v>
      </c>
      <c r="I902" t="s">
        <v>3958</v>
      </c>
      <c r="J902" s="3">
        <v>139.03120000000001</v>
      </c>
      <c r="K902" s="45">
        <f>SALES[[#This Row],[Quantity]]*SALES[[#This Row],[Unit_Price]]*SALES[[#This Row],[Discount]]</f>
        <v>48.848799999999997</v>
      </c>
      <c r="L902" s="46" t="str">
        <f>IF(SALES[Total_Amount]&gt;=1500,"High","Low")</f>
        <v>Low</v>
      </c>
      <c r="M902" s="46" t="str">
        <f t="shared" si="56"/>
        <v>Normal</v>
      </c>
      <c r="N902" s="46" t="str">
        <f t="shared" si="57"/>
        <v>Low Price</v>
      </c>
      <c r="O902" s="46" t="str">
        <f t="shared" si="58"/>
        <v>February</v>
      </c>
      <c r="P902" s="46">
        <f t="shared" si="59"/>
        <v>2025</v>
      </c>
      <c r="Q902" s="47" t="str">
        <f>_xlfn.CONCAT(SALES[[#This Row],[Sales_ID]]," [",SALES[[#This Row],[Quantity]],"]")</f>
        <v>SALE-900 [4]</v>
      </c>
    </row>
    <row r="903" spans="1:17" x14ac:dyDescent="0.3">
      <c r="A903" t="s">
        <v>2780</v>
      </c>
      <c r="B903" s="2">
        <v>45784</v>
      </c>
      <c r="C903" t="s">
        <v>1822</v>
      </c>
      <c r="D903" t="s">
        <v>1572</v>
      </c>
      <c r="E903" t="s">
        <v>1439</v>
      </c>
      <c r="F903">
        <v>2</v>
      </c>
      <c r="G903" s="3">
        <v>71.48</v>
      </c>
      <c r="H903" s="4">
        <v>0.14000000000000001</v>
      </c>
      <c r="I903" t="s">
        <v>1131</v>
      </c>
      <c r="J903" s="3">
        <v>122.9456</v>
      </c>
      <c r="K903" s="45">
        <f>SALES[[#This Row],[Quantity]]*SALES[[#This Row],[Unit_Price]]*SALES[[#This Row],[Discount]]</f>
        <v>20.014400000000002</v>
      </c>
      <c r="L903" s="46" t="str">
        <f>IF(SALES[Total_Amount]&gt;=1500,"High","Low")</f>
        <v>Low</v>
      </c>
      <c r="M903" s="46" t="str">
        <f t="shared" si="56"/>
        <v>Normal</v>
      </c>
      <c r="N903" s="46" t="str">
        <f t="shared" si="57"/>
        <v>Low Price</v>
      </c>
      <c r="O903" s="46" t="str">
        <f t="shared" si="58"/>
        <v>May</v>
      </c>
      <c r="P903" s="46">
        <f t="shared" si="59"/>
        <v>2025</v>
      </c>
      <c r="Q903" s="47" t="str">
        <f>_xlfn.CONCAT(SALES[[#This Row],[Sales_ID]]," [",SALES[[#This Row],[Quantity]],"]")</f>
        <v>SALE-901 [2]</v>
      </c>
    </row>
    <row r="904" spans="1:17" x14ac:dyDescent="0.3">
      <c r="A904" t="s">
        <v>2781</v>
      </c>
      <c r="B904" s="2">
        <v>45812</v>
      </c>
      <c r="C904" t="s">
        <v>2111</v>
      </c>
      <c r="D904" t="s">
        <v>1362</v>
      </c>
      <c r="E904" t="s">
        <v>1399</v>
      </c>
      <c r="F904">
        <v>2</v>
      </c>
      <c r="G904" s="3">
        <v>404.08</v>
      </c>
      <c r="H904" s="4">
        <v>7.0000000000000007E-2</v>
      </c>
      <c r="I904" t="s">
        <v>3957</v>
      </c>
      <c r="J904" s="3">
        <v>751.58879999999988</v>
      </c>
      <c r="K904" s="45">
        <f>SALES[[#This Row],[Quantity]]*SALES[[#This Row],[Unit_Price]]*SALES[[#This Row],[Discount]]</f>
        <v>56.571200000000005</v>
      </c>
      <c r="L904" s="46" t="str">
        <f>IF(SALES[Total_Amount]&gt;=1500,"High","Low")</f>
        <v>Low</v>
      </c>
      <c r="M904" s="46" t="str">
        <f t="shared" si="56"/>
        <v>Normal</v>
      </c>
      <c r="N904" s="46" t="str">
        <f t="shared" si="57"/>
        <v>Low Price</v>
      </c>
      <c r="O904" s="46" t="str">
        <f t="shared" si="58"/>
        <v>June</v>
      </c>
      <c r="P904" s="46">
        <f t="shared" si="59"/>
        <v>2025</v>
      </c>
      <c r="Q904" s="47" t="str">
        <f>_xlfn.CONCAT(SALES[[#This Row],[Sales_ID]]," [",SALES[[#This Row],[Quantity]],"]")</f>
        <v>SALE-902 [2]</v>
      </c>
    </row>
    <row r="905" spans="1:17" x14ac:dyDescent="0.3">
      <c r="A905" t="s">
        <v>2782</v>
      </c>
      <c r="B905" s="2">
        <v>45653</v>
      </c>
      <c r="C905" t="s">
        <v>1650</v>
      </c>
      <c r="D905" t="s">
        <v>1570</v>
      </c>
      <c r="E905" t="s">
        <v>1388</v>
      </c>
      <c r="F905">
        <v>1</v>
      </c>
      <c r="G905" s="3">
        <v>519.91</v>
      </c>
      <c r="H905" s="4">
        <v>0.05</v>
      </c>
      <c r="I905" t="s">
        <v>1131</v>
      </c>
      <c r="J905" s="3">
        <v>493.91449999999992</v>
      </c>
      <c r="K905" s="45">
        <f>SALES[[#This Row],[Quantity]]*SALES[[#This Row],[Unit_Price]]*SALES[[#This Row],[Discount]]</f>
        <v>25.9955</v>
      </c>
      <c r="L905" s="46" t="str">
        <f>IF(SALES[Total_Amount]&gt;=1500,"High","Low")</f>
        <v>Low</v>
      </c>
      <c r="M905" s="46" t="str">
        <f t="shared" si="56"/>
        <v>Normal</v>
      </c>
      <c r="N905" s="46" t="str">
        <f t="shared" si="57"/>
        <v>Low Price</v>
      </c>
      <c r="O905" s="46" t="str">
        <f t="shared" si="58"/>
        <v>December</v>
      </c>
      <c r="P905" s="46">
        <f t="shared" si="59"/>
        <v>2024</v>
      </c>
      <c r="Q905" s="47" t="str">
        <f>_xlfn.CONCAT(SALES[[#This Row],[Sales_ID]]," [",SALES[[#This Row],[Quantity]],"]")</f>
        <v>SALE-903 [1]</v>
      </c>
    </row>
    <row r="906" spans="1:17" x14ac:dyDescent="0.3">
      <c r="A906" t="s">
        <v>2783</v>
      </c>
      <c r="B906" s="2">
        <v>45672</v>
      </c>
      <c r="C906" t="s">
        <v>2160</v>
      </c>
      <c r="D906" t="s">
        <v>1673</v>
      </c>
      <c r="E906" t="s">
        <v>1408</v>
      </c>
      <c r="F906">
        <v>3</v>
      </c>
      <c r="G906" s="3">
        <v>566.16</v>
      </c>
      <c r="H906" s="4">
        <v>0.05</v>
      </c>
      <c r="I906" t="s">
        <v>3958</v>
      </c>
      <c r="J906" s="3">
        <v>1613.556</v>
      </c>
      <c r="K906" s="45">
        <f>SALES[[#This Row],[Quantity]]*SALES[[#This Row],[Unit_Price]]*SALES[[#This Row],[Discount]]</f>
        <v>84.924000000000007</v>
      </c>
      <c r="L906" s="46" t="str">
        <f>IF(SALES[Total_Amount]&gt;=1500,"High","Low")</f>
        <v>High</v>
      </c>
      <c r="M906" s="46" t="str">
        <f t="shared" si="56"/>
        <v>High</v>
      </c>
      <c r="N906" s="46" t="str">
        <f t="shared" si="57"/>
        <v>Low Price</v>
      </c>
      <c r="O906" s="46" t="str">
        <f t="shared" si="58"/>
        <v>January</v>
      </c>
      <c r="P906" s="46">
        <f t="shared" si="59"/>
        <v>2025</v>
      </c>
      <c r="Q906" s="47" t="str">
        <f>_xlfn.CONCAT(SALES[[#This Row],[Sales_ID]]," [",SALES[[#This Row],[Quantity]],"]")</f>
        <v>SALE-904 [3]</v>
      </c>
    </row>
    <row r="907" spans="1:17" x14ac:dyDescent="0.3">
      <c r="A907" t="s">
        <v>2784</v>
      </c>
      <c r="B907" s="2">
        <v>45799</v>
      </c>
      <c r="C907" t="s">
        <v>2785</v>
      </c>
      <c r="D907" t="s">
        <v>1496</v>
      </c>
      <c r="E907" t="s">
        <v>1419</v>
      </c>
      <c r="F907">
        <v>2</v>
      </c>
      <c r="G907" s="3">
        <v>295.12</v>
      </c>
      <c r="H907" s="4">
        <v>0.09</v>
      </c>
      <c r="I907" t="s">
        <v>1131</v>
      </c>
      <c r="J907" s="3">
        <v>537.11840000000007</v>
      </c>
      <c r="K907" s="45">
        <f>SALES[[#This Row],[Quantity]]*SALES[[#This Row],[Unit_Price]]*SALES[[#This Row],[Discount]]</f>
        <v>53.121600000000001</v>
      </c>
      <c r="L907" s="46" t="str">
        <f>IF(SALES[Total_Amount]&gt;=1500,"High","Low")</f>
        <v>Low</v>
      </c>
      <c r="M907" s="46" t="str">
        <f t="shared" si="56"/>
        <v>Normal</v>
      </c>
      <c r="N907" s="46" t="str">
        <f t="shared" si="57"/>
        <v>Low Price</v>
      </c>
      <c r="O907" s="46" t="str">
        <f t="shared" si="58"/>
        <v>May</v>
      </c>
      <c r="P907" s="46">
        <f t="shared" si="59"/>
        <v>2025</v>
      </c>
      <c r="Q907" s="47" t="str">
        <f>_xlfn.CONCAT(SALES[[#This Row],[Sales_ID]]," [",SALES[[#This Row],[Quantity]],"]")</f>
        <v>SALE-905 [2]</v>
      </c>
    </row>
    <row r="908" spans="1:17" x14ac:dyDescent="0.3">
      <c r="A908" t="s">
        <v>2786</v>
      </c>
      <c r="B908" s="2">
        <v>45848</v>
      </c>
      <c r="C908" t="s">
        <v>2787</v>
      </c>
      <c r="D908" t="s">
        <v>1387</v>
      </c>
      <c r="E908" t="s">
        <v>1489</v>
      </c>
      <c r="F908">
        <v>2</v>
      </c>
      <c r="G908" s="3">
        <v>414.18</v>
      </c>
      <c r="H908" s="4">
        <v>0.25</v>
      </c>
      <c r="I908" t="s">
        <v>3958</v>
      </c>
      <c r="J908" s="3">
        <v>621.27</v>
      </c>
      <c r="K908" s="45">
        <f>SALES[[#This Row],[Quantity]]*SALES[[#This Row],[Unit_Price]]*SALES[[#This Row],[Discount]]</f>
        <v>207.09</v>
      </c>
      <c r="L908" s="46" t="str">
        <f>IF(SALES[Total_Amount]&gt;=1500,"High","Low")</f>
        <v>Low</v>
      </c>
      <c r="M908" s="46" t="str">
        <f t="shared" si="56"/>
        <v>Normal</v>
      </c>
      <c r="N908" s="46" t="str">
        <f t="shared" si="57"/>
        <v>Low Price</v>
      </c>
      <c r="O908" s="46" t="str">
        <f t="shared" si="58"/>
        <v>July</v>
      </c>
      <c r="P908" s="46">
        <f t="shared" si="59"/>
        <v>2025</v>
      </c>
      <c r="Q908" s="47" t="str">
        <f>_xlfn.CONCAT(SALES[[#This Row],[Sales_ID]]," [",SALES[[#This Row],[Quantity]],"]")</f>
        <v>SALE-906 [2]</v>
      </c>
    </row>
    <row r="909" spans="1:17" x14ac:dyDescent="0.3">
      <c r="A909" t="s">
        <v>2788</v>
      </c>
      <c r="B909" s="2">
        <v>45918</v>
      </c>
      <c r="C909" t="s">
        <v>2789</v>
      </c>
      <c r="D909" t="s">
        <v>1863</v>
      </c>
      <c r="E909" t="s">
        <v>1348</v>
      </c>
      <c r="F909">
        <v>2</v>
      </c>
      <c r="G909" s="3">
        <v>433.75</v>
      </c>
      <c r="H909" s="4">
        <v>0</v>
      </c>
      <c r="I909" t="s">
        <v>3957</v>
      </c>
      <c r="J909" s="3">
        <v>867.5</v>
      </c>
      <c r="K909" s="45">
        <f>SALES[[#This Row],[Quantity]]*SALES[[#This Row],[Unit_Price]]*SALES[[#This Row],[Discount]]</f>
        <v>0</v>
      </c>
      <c r="L909" s="46" t="str">
        <f>IF(SALES[Total_Amount]&gt;=1500,"High","Low")</f>
        <v>Low</v>
      </c>
      <c r="M909" s="46" t="str">
        <f t="shared" si="56"/>
        <v>Normal</v>
      </c>
      <c r="N909" s="46" t="str">
        <f t="shared" si="57"/>
        <v>Low Price</v>
      </c>
      <c r="O909" s="46" t="str">
        <f t="shared" si="58"/>
        <v>September</v>
      </c>
      <c r="P909" s="46">
        <f t="shared" si="59"/>
        <v>2025</v>
      </c>
      <c r="Q909" s="47" t="str">
        <f>_xlfn.CONCAT(SALES[[#This Row],[Sales_ID]]," [",SALES[[#This Row],[Quantity]],"]")</f>
        <v>SALE-907 [2]</v>
      </c>
    </row>
    <row r="910" spans="1:17" x14ac:dyDescent="0.3">
      <c r="A910" t="s">
        <v>2790</v>
      </c>
      <c r="B910" s="2">
        <v>45288</v>
      </c>
      <c r="C910" t="s">
        <v>2513</v>
      </c>
      <c r="D910" t="s">
        <v>1638</v>
      </c>
      <c r="E910" t="s">
        <v>1399</v>
      </c>
      <c r="F910">
        <v>3</v>
      </c>
      <c r="G910" s="3">
        <v>104.33</v>
      </c>
      <c r="H910" s="4">
        <v>0.13</v>
      </c>
      <c r="I910" t="s">
        <v>1131</v>
      </c>
      <c r="J910" s="3">
        <v>272.30130000000003</v>
      </c>
      <c r="K910" s="45">
        <f>SALES[[#This Row],[Quantity]]*SALES[[#This Row],[Unit_Price]]*SALES[[#This Row],[Discount]]</f>
        <v>40.688700000000004</v>
      </c>
      <c r="L910" s="46" t="str">
        <f>IF(SALES[Total_Amount]&gt;=1500,"High","Low")</f>
        <v>Low</v>
      </c>
      <c r="M910" s="46" t="str">
        <f t="shared" si="56"/>
        <v>Normal</v>
      </c>
      <c r="N910" s="46" t="str">
        <f t="shared" si="57"/>
        <v>Low Price</v>
      </c>
      <c r="O910" s="46" t="str">
        <f t="shared" si="58"/>
        <v>December</v>
      </c>
      <c r="P910" s="46">
        <f t="shared" si="59"/>
        <v>2023</v>
      </c>
      <c r="Q910" s="47" t="str">
        <f>_xlfn.CONCAT(SALES[[#This Row],[Sales_ID]]," [",SALES[[#This Row],[Quantity]],"]")</f>
        <v>SALE-908 [3]</v>
      </c>
    </row>
    <row r="911" spans="1:17" x14ac:dyDescent="0.3">
      <c r="A911" t="s">
        <v>2791</v>
      </c>
      <c r="B911" s="2">
        <v>45477</v>
      </c>
      <c r="C911" t="s">
        <v>1371</v>
      </c>
      <c r="D911" t="s">
        <v>1787</v>
      </c>
      <c r="E911" t="s">
        <v>1446</v>
      </c>
      <c r="F911">
        <v>1</v>
      </c>
      <c r="G911" s="3">
        <v>221.7</v>
      </c>
      <c r="H911" s="4">
        <v>0.04</v>
      </c>
      <c r="I911" t="s">
        <v>3957</v>
      </c>
      <c r="J911" s="3">
        <v>212.83199999999999</v>
      </c>
      <c r="K911" s="45">
        <f>SALES[[#This Row],[Quantity]]*SALES[[#This Row],[Unit_Price]]*SALES[[#This Row],[Discount]]</f>
        <v>8.8680000000000003</v>
      </c>
      <c r="L911" s="46" t="str">
        <f>IF(SALES[Total_Amount]&gt;=1500,"High","Low")</f>
        <v>Low</v>
      </c>
      <c r="M911" s="46" t="str">
        <f t="shared" si="56"/>
        <v>Normal</v>
      </c>
      <c r="N911" s="46" t="str">
        <f t="shared" si="57"/>
        <v>Low Price</v>
      </c>
      <c r="O911" s="46" t="str">
        <f t="shared" si="58"/>
        <v>July</v>
      </c>
      <c r="P911" s="46">
        <f t="shared" si="59"/>
        <v>2024</v>
      </c>
      <c r="Q911" s="47" t="str">
        <f>_xlfn.CONCAT(SALES[[#This Row],[Sales_ID]]," [",SALES[[#This Row],[Quantity]],"]")</f>
        <v>SALE-909 [1]</v>
      </c>
    </row>
    <row r="912" spans="1:17" x14ac:dyDescent="0.3">
      <c r="A912" t="s">
        <v>2792</v>
      </c>
      <c r="B912" s="2">
        <v>45796</v>
      </c>
      <c r="C912" t="s">
        <v>1973</v>
      </c>
      <c r="D912" t="s">
        <v>1425</v>
      </c>
      <c r="E912" t="s">
        <v>1355</v>
      </c>
      <c r="F912">
        <v>2</v>
      </c>
      <c r="G912" s="3">
        <v>491.26</v>
      </c>
      <c r="H912" s="4">
        <v>0.14000000000000001</v>
      </c>
      <c r="I912" t="s">
        <v>1131</v>
      </c>
      <c r="J912" s="3">
        <v>844.96719999999993</v>
      </c>
      <c r="K912" s="45">
        <f>SALES[[#This Row],[Quantity]]*SALES[[#This Row],[Unit_Price]]*SALES[[#This Row],[Discount]]</f>
        <v>137.55280000000002</v>
      </c>
      <c r="L912" s="46" t="str">
        <f>IF(SALES[Total_Amount]&gt;=1500,"High","Low")</f>
        <v>Low</v>
      </c>
      <c r="M912" s="46" t="str">
        <f t="shared" si="56"/>
        <v>Normal</v>
      </c>
      <c r="N912" s="46" t="str">
        <f t="shared" si="57"/>
        <v>Low Price</v>
      </c>
      <c r="O912" s="46" t="str">
        <f t="shared" si="58"/>
        <v>May</v>
      </c>
      <c r="P912" s="46">
        <f t="shared" si="59"/>
        <v>2025</v>
      </c>
      <c r="Q912" s="47" t="str">
        <f>_xlfn.CONCAT(SALES[[#This Row],[Sales_ID]]," [",SALES[[#This Row],[Quantity]],"]")</f>
        <v>SALE-910 [2]</v>
      </c>
    </row>
    <row r="913" spans="1:17" x14ac:dyDescent="0.3">
      <c r="A913" t="s">
        <v>2793</v>
      </c>
      <c r="B913" s="2">
        <v>45630</v>
      </c>
      <c r="C913" t="s">
        <v>2165</v>
      </c>
      <c r="D913" t="s">
        <v>1929</v>
      </c>
      <c r="E913" t="s">
        <v>1348</v>
      </c>
      <c r="F913">
        <v>4</v>
      </c>
      <c r="G913" s="3">
        <v>923.14</v>
      </c>
      <c r="H913" s="4">
        <v>0.15</v>
      </c>
      <c r="I913" t="s">
        <v>3957</v>
      </c>
      <c r="J913" s="3">
        <v>3138.6759999999999</v>
      </c>
      <c r="K913" s="45">
        <f>SALES[[#This Row],[Quantity]]*SALES[[#This Row],[Unit_Price]]*SALES[[#This Row],[Discount]]</f>
        <v>553.88400000000001</v>
      </c>
      <c r="L913" s="46" t="str">
        <f>IF(SALES[Total_Amount]&gt;=1500,"High","Low")</f>
        <v>High</v>
      </c>
      <c r="M913" s="46" t="str">
        <f t="shared" si="56"/>
        <v>Premium</v>
      </c>
      <c r="N913" s="46" t="str">
        <f t="shared" si="57"/>
        <v>Low Price</v>
      </c>
      <c r="O913" s="46" t="str">
        <f t="shared" si="58"/>
        <v>December</v>
      </c>
      <c r="P913" s="46">
        <f t="shared" si="59"/>
        <v>2024</v>
      </c>
      <c r="Q913" s="47" t="str">
        <f>_xlfn.CONCAT(SALES[[#This Row],[Sales_ID]]," [",SALES[[#This Row],[Quantity]],"]")</f>
        <v>SALE-911 [4]</v>
      </c>
    </row>
    <row r="914" spans="1:17" x14ac:dyDescent="0.3">
      <c r="A914" t="s">
        <v>2794</v>
      </c>
      <c r="B914" s="2">
        <v>45625</v>
      </c>
      <c r="C914" t="s">
        <v>2795</v>
      </c>
      <c r="D914" t="s">
        <v>1923</v>
      </c>
      <c r="E914" t="s">
        <v>1359</v>
      </c>
      <c r="F914">
        <v>2</v>
      </c>
      <c r="G914" s="3">
        <v>747.65</v>
      </c>
      <c r="H914" s="4">
        <v>0.08</v>
      </c>
      <c r="I914" t="s">
        <v>3957</v>
      </c>
      <c r="J914" s="3">
        <v>1375.6759999999999</v>
      </c>
      <c r="K914" s="45">
        <f>SALES[[#This Row],[Quantity]]*SALES[[#This Row],[Unit_Price]]*SALES[[#This Row],[Discount]]</f>
        <v>119.624</v>
      </c>
      <c r="L914" s="46" t="str">
        <f>IF(SALES[Total_Amount]&gt;=1500,"High","Low")</f>
        <v>Low</v>
      </c>
      <c r="M914" s="46" t="str">
        <f t="shared" si="56"/>
        <v>High</v>
      </c>
      <c r="N914" s="46" t="str">
        <f t="shared" si="57"/>
        <v>Low Price</v>
      </c>
      <c r="O914" s="46" t="str">
        <f t="shared" si="58"/>
        <v>November</v>
      </c>
      <c r="P914" s="46">
        <f t="shared" si="59"/>
        <v>2024</v>
      </c>
      <c r="Q914" s="47" t="str">
        <f>_xlfn.CONCAT(SALES[[#This Row],[Sales_ID]]," [",SALES[[#This Row],[Quantity]],"]")</f>
        <v>SALE-912 [2]</v>
      </c>
    </row>
    <row r="915" spans="1:17" x14ac:dyDescent="0.3">
      <c r="A915" t="s">
        <v>2796</v>
      </c>
      <c r="B915" s="2">
        <v>45773</v>
      </c>
      <c r="C915" t="s">
        <v>2787</v>
      </c>
      <c r="D915" t="s">
        <v>1628</v>
      </c>
      <c r="E915" t="s">
        <v>1359</v>
      </c>
      <c r="F915">
        <v>3</v>
      </c>
      <c r="G915" s="3">
        <v>94.55</v>
      </c>
      <c r="H915" s="4">
        <v>0.13</v>
      </c>
      <c r="I915" t="s">
        <v>1131</v>
      </c>
      <c r="J915" s="3">
        <v>246.77549999999999</v>
      </c>
      <c r="K915" s="45">
        <f>SALES[[#This Row],[Quantity]]*SALES[[#This Row],[Unit_Price]]*SALES[[#This Row],[Discount]]</f>
        <v>36.874499999999998</v>
      </c>
      <c r="L915" s="46" t="str">
        <f>IF(SALES[Total_Amount]&gt;=1500,"High","Low")</f>
        <v>Low</v>
      </c>
      <c r="M915" s="46" t="str">
        <f t="shared" si="56"/>
        <v>Normal</v>
      </c>
      <c r="N915" s="46" t="str">
        <f t="shared" si="57"/>
        <v>Low Price</v>
      </c>
      <c r="O915" s="46" t="str">
        <f t="shared" si="58"/>
        <v>April</v>
      </c>
      <c r="P915" s="46">
        <f t="shared" si="59"/>
        <v>2025</v>
      </c>
      <c r="Q915" s="47" t="str">
        <f>_xlfn.CONCAT(SALES[[#This Row],[Sales_ID]]," [",SALES[[#This Row],[Quantity]],"]")</f>
        <v>SALE-913 [3]</v>
      </c>
    </row>
    <row r="916" spans="1:17" x14ac:dyDescent="0.3">
      <c r="A916" t="s">
        <v>2797</v>
      </c>
      <c r="B916" s="2">
        <v>45308</v>
      </c>
      <c r="C916" t="s">
        <v>2140</v>
      </c>
      <c r="D916" t="s">
        <v>1358</v>
      </c>
      <c r="E916" t="s">
        <v>1399</v>
      </c>
      <c r="F916">
        <v>3</v>
      </c>
      <c r="G916" s="3">
        <v>620.12</v>
      </c>
      <c r="H916" s="4">
        <v>0.06</v>
      </c>
      <c r="I916" t="s">
        <v>3957</v>
      </c>
      <c r="J916" s="3">
        <v>1748.7384</v>
      </c>
      <c r="K916" s="45">
        <f>SALES[[#This Row],[Quantity]]*SALES[[#This Row],[Unit_Price]]*SALES[[#This Row],[Discount]]</f>
        <v>111.6216</v>
      </c>
      <c r="L916" s="46" t="str">
        <f>IF(SALES[Total_Amount]&gt;=1500,"High","Low")</f>
        <v>High</v>
      </c>
      <c r="M916" s="46" t="str">
        <f t="shared" si="56"/>
        <v>High</v>
      </c>
      <c r="N916" s="46" t="str">
        <f t="shared" si="57"/>
        <v>Low Price</v>
      </c>
      <c r="O916" s="46" t="str">
        <f t="shared" si="58"/>
        <v>January</v>
      </c>
      <c r="P916" s="46">
        <f t="shared" si="59"/>
        <v>2024</v>
      </c>
      <c r="Q916" s="47" t="str">
        <f>_xlfn.CONCAT(SALES[[#This Row],[Sales_ID]]," [",SALES[[#This Row],[Quantity]],"]")</f>
        <v>SALE-914 [3]</v>
      </c>
    </row>
    <row r="917" spans="1:17" x14ac:dyDescent="0.3">
      <c r="A917" t="s">
        <v>2798</v>
      </c>
      <c r="B917" s="2">
        <v>45869</v>
      </c>
      <c r="C917" t="s">
        <v>2501</v>
      </c>
      <c r="D917" t="s">
        <v>1418</v>
      </c>
      <c r="E917" t="s">
        <v>1426</v>
      </c>
      <c r="F917">
        <v>2</v>
      </c>
      <c r="G917" s="3">
        <v>354.09</v>
      </c>
      <c r="H917" s="4">
        <v>0.12</v>
      </c>
      <c r="I917" t="s">
        <v>1131</v>
      </c>
      <c r="J917" s="3">
        <v>623.19839999999999</v>
      </c>
      <c r="K917" s="45">
        <f>SALES[[#This Row],[Quantity]]*SALES[[#This Row],[Unit_Price]]*SALES[[#This Row],[Discount]]</f>
        <v>84.981599999999986</v>
      </c>
      <c r="L917" s="46" t="str">
        <f>IF(SALES[Total_Amount]&gt;=1500,"High","Low")</f>
        <v>Low</v>
      </c>
      <c r="M917" s="46" t="str">
        <f t="shared" si="56"/>
        <v>Normal</v>
      </c>
      <c r="N917" s="46" t="str">
        <f t="shared" si="57"/>
        <v>Low Price</v>
      </c>
      <c r="O917" s="46" t="str">
        <f t="shared" si="58"/>
        <v>July</v>
      </c>
      <c r="P917" s="46">
        <f t="shared" si="59"/>
        <v>2025</v>
      </c>
      <c r="Q917" s="47" t="str">
        <f>_xlfn.CONCAT(SALES[[#This Row],[Sales_ID]]," [",SALES[[#This Row],[Quantity]],"]")</f>
        <v>SALE-915 [2]</v>
      </c>
    </row>
    <row r="918" spans="1:17" x14ac:dyDescent="0.3">
      <c r="A918" t="s">
        <v>2799</v>
      </c>
      <c r="B918" s="2">
        <v>45621</v>
      </c>
      <c r="C918" t="s">
        <v>2574</v>
      </c>
      <c r="D918" t="s">
        <v>1445</v>
      </c>
      <c r="E918" t="s">
        <v>1355</v>
      </c>
      <c r="F918">
        <v>3</v>
      </c>
      <c r="G918" s="3">
        <v>214.94</v>
      </c>
      <c r="H918" s="4">
        <v>0.22</v>
      </c>
      <c r="I918" t="s">
        <v>1131</v>
      </c>
      <c r="J918" s="3">
        <v>502.95960000000002</v>
      </c>
      <c r="K918" s="45">
        <f>SALES[[#This Row],[Quantity]]*SALES[[#This Row],[Unit_Price]]*SALES[[#This Row],[Discount]]</f>
        <v>141.8604</v>
      </c>
      <c r="L918" s="46" t="str">
        <f>IF(SALES[Total_Amount]&gt;=1500,"High","Low")</f>
        <v>Low</v>
      </c>
      <c r="M918" s="46" t="str">
        <f t="shared" si="56"/>
        <v>Normal</v>
      </c>
      <c r="N918" s="46" t="str">
        <f t="shared" si="57"/>
        <v>Low Price</v>
      </c>
      <c r="O918" s="46" t="str">
        <f t="shared" si="58"/>
        <v>November</v>
      </c>
      <c r="P918" s="46">
        <f t="shared" si="59"/>
        <v>2024</v>
      </c>
      <c r="Q918" s="47" t="str">
        <f>_xlfn.CONCAT(SALES[[#This Row],[Sales_ID]]," [",SALES[[#This Row],[Quantity]],"]")</f>
        <v>SALE-916 [3]</v>
      </c>
    </row>
    <row r="919" spans="1:17" x14ac:dyDescent="0.3">
      <c r="A919" t="s">
        <v>2800</v>
      </c>
      <c r="B919" s="2">
        <v>45428</v>
      </c>
      <c r="C919" t="s">
        <v>1832</v>
      </c>
      <c r="D919" t="s">
        <v>1952</v>
      </c>
      <c r="E919" t="s">
        <v>1446</v>
      </c>
      <c r="F919">
        <v>2</v>
      </c>
      <c r="G919" s="3">
        <v>309.77999999999997</v>
      </c>
      <c r="H919" s="4">
        <v>0.16</v>
      </c>
      <c r="I919" t="s">
        <v>3957</v>
      </c>
      <c r="J919" s="3">
        <v>520.43039999999996</v>
      </c>
      <c r="K919" s="45">
        <f>SALES[[#This Row],[Quantity]]*SALES[[#This Row],[Unit_Price]]*SALES[[#This Row],[Discount]]</f>
        <v>99.129599999999996</v>
      </c>
      <c r="L919" s="46" t="str">
        <f>IF(SALES[Total_Amount]&gt;=1500,"High","Low")</f>
        <v>Low</v>
      </c>
      <c r="M919" s="46" t="str">
        <f t="shared" si="56"/>
        <v>Normal</v>
      </c>
      <c r="N919" s="46" t="str">
        <f t="shared" si="57"/>
        <v>Low Price</v>
      </c>
      <c r="O919" s="46" t="str">
        <f t="shared" si="58"/>
        <v>May</v>
      </c>
      <c r="P919" s="46">
        <f t="shared" si="59"/>
        <v>2024</v>
      </c>
      <c r="Q919" s="47" t="str">
        <f>_xlfn.CONCAT(SALES[[#This Row],[Sales_ID]]," [",SALES[[#This Row],[Quantity]],"]")</f>
        <v>SALE-917 [2]</v>
      </c>
    </row>
    <row r="920" spans="1:17" x14ac:dyDescent="0.3">
      <c r="A920" t="s">
        <v>2801</v>
      </c>
      <c r="B920" s="2">
        <v>45807</v>
      </c>
      <c r="C920" t="s">
        <v>1852</v>
      </c>
      <c r="D920" t="s">
        <v>1438</v>
      </c>
      <c r="E920" t="s">
        <v>1340</v>
      </c>
      <c r="F920">
        <v>2</v>
      </c>
      <c r="G920" s="3">
        <v>183.85</v>
      </c>
      <c r="H920" s="4">
        <v>0.14000000000000001</v>
      </c>
      <c r="I920" t="s">
        <v>3958</v>
      </c>
      <c r="J920" s="3">
        <v>316.22199999999998</v>
      </c>
      <c r="K920" s="45">
        <f>SALES[[#This Row],[Quantity]]*SALES[[#This Row],[Unit_Price]]*SALES[[#This Row],[Discount]]</f>
        <v>51.478000000000002</v>
      </c>
      <c r="L920" s="46" t="str">
        <f>IF(SALES[Total_Amount]&gt;=1500,"High","Low")</f>
        <v>Low</v>
      </c>
      <c r="M920" s="46" t="str">
        <f t="shared" si="56"/>
        <v>Normal</v>
      </c>
      <c r="N920" s="46" t="str">
        <f t="shared" si="57"/>
        <v>Low Price</v>
      </c>
      <c r="O920" s="46" t="str">
        <f t="shared" si="58"/>
        <v>May</v>
      </c>
      <c r="P920" s="46">
        <f t="shared" si="59"/>
        <v>2025</v>
      </c>
      <c r="Q920" s="47" t="str">
        <f>_xlfn.CONCAT(SALES[[#This Row],[Sales_ID]]," [",SALES[[#This Row],[Quantity]],"]")</f>
        <v>SALE-918 [2]</v>
      </c>
    </row>
    <row r="921" spans="1:17" x14ac:dyDescent="0.3">
      <c r="A921" t="s">
        <v>2802</v>
      </c>
      <c r="B921" s="2">
        <v>45238</v>
      </c>
      <c r="C921" t="s">
        <v>1338</v>
      </c>
      <c r="D921" t="s">
        <v>1366</v>
      </c>
      <c r="E921" t="s">
        <v>1373</v>
      </c>
      <c r="F921">
        <v>1</v>
      </c>
      <c r="G921" s="3">
        <v>550.05999999999995</v>
      </c>
      <c r="H921" s="4">
        <v>0.01</v>
      </c>
      <c r="I921" t="s">
        <v>3957</v>
      </c>
      <c r="J921" s="3">
        <v>544.55939999999998</v>
      </c>
      <c r="K921" s="45">
        <f>SALES[[#This Row],[Quantity]]*SALES[[#This Row],[Unit_Price]]*SALES[[#This Row],[Discount]]</f>
        <v>5.5005999999999995</v>
      </c>
      <c r="L921" s="46" t="str">
        <f>IF(SALES[Total_Amount]&gt;=1500,"High","Low")</f>
        <v>Low</v>
      </c>
      <c r="M921" s="46" t="str">
        <f t="shared" si="56"/>
        <v>Normal</v>
      </c>
      <c r="N921" s="46" t="str">
        <f t="shared" si="57"/>
        <v>Low Price</v>
      </c>
      <c r="O921" s="46" t="str">
        <f t="shared" si="58"/>
        <v>November</v>
      </c>
      <c r="P921" s="46">
        <f t="shared" si="59"/>
        <v>2023</v>
      </c>
      <c r="Q921" s="47" t="str">
        <f>_xlfn.CONCAT(SALES[[#This Row],[Sales_ID]]," [",SALES[[#This Row],[Quantity]],"]")</f>
        <v>SALE-919 [1]</v>
      </c>
    </row>
    <row r="922" spans="1:17" x14ac:dyDescent="0.3">
      <c r="A922" t="s">
        <v>2803</v>
      </c>
      <c r="B922" s="2">
        <v>45253</v>
      </c>
      <c r="C922" t="s">
        <v>1616</v>
      </c>
      <c r="D922" t="s">
        <v>1454</v>
      </c>
      <c r="E922" t="s">
        <v>1363</v>
      </c>
      <c r="F922">
        <v>2</v>
      </c>
      <c r="G922" s="3">
        <v>32.19</v>
      </c>
      <c r="H922" s="4">
        <v>0.13</v>
      </c>
      <c r="I922" t="s">
        <v>1131</v>
      </c>
      <c r="J922" s="3">
        <v>56.010599999999997</v>
      </c>
      <c r="K922" s="45">
        <f>SALES[[#This Row],[Quantity]]*SALES[[#This Row],[Unit_Price]]*SALES[[#This Row],[Discount]]</f>
        <v>8.3693999999999988</v>
      </c>
      <c r="L922" s="46" t="str">
        <f>IF(SALES[Total_Amount]&gt;=1500,"High","Low")</f>
        <v>Low</v>
      </c>
      <c r="M922" s="46" t="str">
        <f t="shared" si="56"/>
        <v>Normal</v>
      </c>
      <c r="N922" s="46" t="str">
        <f t="shared" si="57"/>
        <v>Low Price</v>
      </c>
      <c r="O922" s="46" t="str">
        <f t="shared" si="58"/>
        <v>November</v>
      </c>
      <c r="P922" s="46">
        <f t="shared" si="59"/>
        <v>2023</v>
      </c>
      <c r="Q922" s="47" t="str">
        <f>_xlfn.CONCAT(SALES[[#This Row],[Sales_ID]]," [",SALES[[#This Row],[Quantity]],"]")</f>
        <v>SALE-920 [2]</v>
      </c>
    </row>
    <row r="923" spans="1:17" x14ac:dyDescent="0.3">
      <c r="A923" t="s">
        <v>2804</v>
      </c>
      <c r="B923" s="2">
        <v>45460</v>
      </c>
      <c r="C923" t="s">
        <v>1793</v>
      </c>
      <c r="D923" t="s">
        <v>1372</v>
      </c>
      <c r="E923" t="s">
        <v>1399</v>
      </c>
      <c r="F923">
        <v>2</v>
      </c>
      <c r="G923" s="3">
        <v>892.06</v>
      </c>
      <c r="H923" s="4">
        <v>0.08</v>
      </c>
      <c r="I923" t="s">
        <v>3957</v>
      </c>
      <c r="J923" s="3">
        <v>1641.3904</v>
      </c>
      <c r="K923" s="45">
        <f>SALES[[#This Row],[Quantity]]*SALES[[#This Row],[Unit_Price]]*SALES[[#This Row],[Discount]]</f>
        <v>142.7296</v>
      </c>
      <c r="L923" s="46" t="str">
        <f>IF(SALES[Total_Amount]&gt;=1500,"High","Low")</f>
        <v>High</v>
      </c>
      <c r="M923" s="46" t="str">
        <f t="shared" si="56"/>
        <v>High</v>
      </c>
      <c r="N923" s="46" t="str">
        <f t="shared" si="57"/>
        <v>Low Price</v>
      </c>
      <c r="O923" s="46" t="str">
        <f t="shared" si="58"/>
        <v>June</v>
      </c>
      <c r="P923" s="46">
        <f t="shared" si="59"/>
        <v>2024</v>
      </c>
      <c r="Q923" s="47" t="str">
        <f>_xlfn.CONCAT(SALES[[#This Row],[Sales_ID]]," [",SALES[[#This Row],[Quantity]],"]")</f>
        <v>SALE-921 [2]</v>
      </c>
    </row>
    <row r="924" spans="1:17" x14ac:dyDescent="0.3">
      <c r="A924" t="s">
        <v>2805</v>
      </c>
      <c r="B924" s="2">
        <v>45628</v>
      </c>
      <c r="C924" t="s">
        <v>1814</v>
      </c>
      <c r="D924" t="s">
        <v>1863</v>
      </c>
      <c r="E924" t="s">
        <v>1426</v>
      </c>
      <c r="F924">
        <v>1</v>
      </c>
      <c r="G924" s="3">
        <v>127.47</v>
      </c>
      <c r="H924" s="4">
        <v>0.16</v>
      </c>
      <c r="I924" t="s">
        <v>1131</v>
      </c>
      <c r="J924" s="3">
        <v>107.0748</v>
      </c>
      <c r="K924" s="45">
        <f>SALES[[#This Row],[Quantity]]*SALES[[#This Row],[Unit_Price]]*SALES[[#This Row],[Discount]]</f>
        <v>20.395199999999999</v>
      </c>
      <c r="L924" s="46" t="str">
        <f>IF(SALES[Total_Amount]&gt;=1500,"High","Low")</f>
        <v>Low</v>
      </c>
      <c r="M924" s="46" t="str">
        <f t="shared" si="56"/>
        <v>Normal</v>
      </c>
      <c r="N924" s="46" t="str">
        <f t="shared" si="57"/>
        <v>Low Price</v>
      </c>
      <c r="O924" s="46" t="str">
        <f t="shared" si="58"/>
        <v>December</v>
      </c>
      <c r="P924" s="46">
        <f t="shared" si="59"/>
        <v>2024</v>
      </c>
      <c r="Q924" s="47" t="str">
        <f>_xlfn.CONCAT(SALES[[#This Row],[Sales_ID]]," [",SALES[[#This Row],[Quantity]],"]")</f>
        <v>SALE-922 [1]</v>
      </c>
    </row>
    <row r="925" spans="1:17" x14ac:dyDescent="0.3">
      <c r="A925" t="s">
        <v>2806</v>
      </c>
      <c r="B925" s="2">
        <v>45778</v>
      </c>
      <c r="C925" t="s">
        <v>2322</v>
      </c>
      <c r="D925" t="s">
        <v>1435</v>
      </c>
      <c r="E925" t="s">
        <v>1377</v>
      </c>
      <c r="F925">
        <v>3</v>
      </c>
      <c r="G925" s="3">
        <v>212.87</v>
      </c>
      <c r="H925" s="4">
        <v>0.18</v>
      </c>
      <c r="I925" t="s">
        <v>3957</v>
      </c>
      <c r="J925" s="3">
        <v>523.66020000000003</v>
      </c>
      <c r="K925" s="45">
        <f>SALES[[#This Row],[Quantity]]*SALES[[#This Row],[Unit_Price]]*SALES[[#This Row],[Discount]]</f>
        <v>114.9498</v>
      </c>
      <c r="L925" s="46" t="str">
        <f>IF(SALES[Total_Amount]&gt;=1500,"High","Low")</f>
        <v>Low</v>
      </c>
      <c r="M925" s="46" t="str">
        <f t="shared" si="56"/>
        <v>Normal</v>
      </c>
      <c r="N925" s="46" t="str">
        <f t="shared" si="57"/>
        <v>Low Price</v>
      </c>
      <c r="O925" s="46" t="str">
        <f t="shared" si="58"/>
        <v>May</v>
      </c>
      <c r="P925" s="46">
        <f t="shared" si="59"/>
        <v>2025</v>
      </c>
      <c r="Q925" s="47" t="str">
        <f>_xlfn.CONCAT(SALES[[#This Row],[Sales_ID]]," [",SALES[[#This Row],[Quantity]],"]")</f>
        <v>SALE-923 [3]</v>
      </c>
    </row>
    <row r="926" spans="1:17" x14ac:dyDescent="0.3">
      <c r="A926" t="s">
        <v>2807</v>
      </c>
      <c r="B926" s="2">
        <v>45471</v>
      </c>
      <c r="C926" t="s">
        <v>2165</v>
      </c>
      <c r="D926" t="s">
        <v>1784</v>
      </c>
      <c r="E926" t="s">
        <v>1359</v>
      </c>
      <c r="F926">
        <v>1</v>
      </c>
      <c r="G926" s="3">
        <v>26.37</v>
      </c>
      <c r="H926" s="4">
        <v>0.3</v>
      </c>
      <c r="I926" t="s">
        <v>1131</v>
      </c>
      <c r="J926" s="3">
        <v>18.459</v>
      </c>
      <c r="K926" s="45">
        <f>SALES[[#This Row],[Quantity]]*SALES[[#This Row],[Unit_Price]]*SALES[[#This Row],[Discount]]</f>
        <v>7.9109999999999996</v>
      </c>
      <c r="L926" s="46" t="str">
        <f>IF(SALES[Total_Amount]&gt;=1500,"High","Low")</f>
        <v>Low</v>
      </c>
      <c r="M926" s="46" t="str">
        <f t="shared" si="56"/>
        <v>Normal</v>
      </c>
      <c r="N926" s="46" t="str">
        <f t="shared" si="57"/>
        <v>Low Price</v>
      </c>
      <c r="O926" s="46" t="str">
        <f t="shared" si="58"/>
        <v>June</v>
      </c>
      <c r="P926" s="46">
        <f t="shared" si="59"/>
        <v>2024</v>
      </c>
      <c r="Q926" s="47" t="str">
        <f>_xlfn.CONCAT(SALES[[#This Row],[Sales_ID]]," [",SALES[[#This Row],[Quantity]],"]")</f>
        <v>SALE-924 [1]</v>
      </c>
    </row>
    <row r="927" spans="1:17" x14ac:dyDescent="0.3">
      <c r="A927" t="s">
        <v>2808</v>
      </c>
      <c r="B927" s="2">
        <v>45770</v>
      </c>
      <c r="C927" t="s">
        <v>1959</v>
      </c>
      <c r="D927" t="s">
        <v>1387</v>
      </c>
      <c r="E927" t="s">
        <v>1415</v>
      </c>
      <c r="F927">
        <v>4</v>
      </c>
      <c r="G927" s="3">
        <v>953.98</v>
      </c>
      <c r="H927" s="4">
        <v>0.16</v>
      </c>
      <c r="I927" t="s">
        <v>3957</v>
      </c>
      <c r="J927" s="3">
        <v>3205.3728000000001</v>
      </c>
      <c r="K927" s="45">
        <f>SALES[[#This Row],[Quantity]]*SALES[[#This Row],[Unit_Price]]*SALES[[#This Row],[Discount]]</f>
        <v>610.54719999999998</v>
      </c>
      <c r="L927" s="46" t="str">
        <f>IF(SALES[Total_Amount]&gt;=1500,"High","Low")</f>
        <v>High</v>
      </c>
      <c r="M927" s="46" t="str">
        <f t="shared" si="56"/>
        <v>Premium</v>
      </c>
      <c r="N927" s="46" t="str">
        <f t="shared" si="57"/>
        <v>High Price</v>
      </c>
      <c r="O927" s="46" t="str">
        <f t="shared" si="58"/>
        <v>April</v>
      </c>
      <c r="P927" s="46">
        <f t="shared" si="59"/>
        <v>2025</v>
      </c>
      <c r="Q927" s="47" t="str">
        <f>_xlfn.CONCAT(SALES[[#This Row],[Sales_ID]]," [",SALES[[#This Row],[Quantity]],"]")</f>
        <v>SALE-925 [4]</v>
      </c>
    </row>
    <row r="928" spans="1:17" x14ac:dyDescent="0.3">
      <c r="A928" t="s">
        <v>2809</v>
      </c>
      <c r="B928" s="2">
        <v>45369</v>
      </c>
      <c r="C928" t="s">
        <v>2207</v>
      </c>
      <c r="D928" t="s">
        <v>1425</v>
      </c>
      <c r="E928" t="s">
        <v>1399</v>
      </c>
      <c r="F928">
        <v>3</v>
      </c>
      <c r="G928" s="3">
        <v>968.88</v>
      </c>
      <c r="H928" s="4">
        <v>0.15</v>
      </c>
      <c r="I928" t="s">
        <v>3957</v>
      </c>
      <c r="J928" s="3">
        <v>2470.6439999999998</v>
      </c>
      <c r="K928" s="45">
        <f>SALES[[#This Row],[Quantity]]*SALES[[#This Row],[Unit_Price]]*SALES[[#This Row],[Discount]]</f>
        <v>435.99599999999998</v>
      </c>
      <c r="L928" s="46" t="str">
        <f>IF(SALES[Total_Amount]&gt;=1500,"High","Low")</f>
        <v>High</v>
      </c>
      <c r="M928" s="46" t="str">
        <f t="shared" si="56"/>
        <v>Premium</v>
      </c>
      <c r="N928" s="46" t="str">
        <f t="shared" si="57"/>
        <v>Low Price</v>
      </c>
      <c r="O928" s="46" t="str">
        <f t="shared" si="58"/>
        <v>March</v>
      </c>
      <c r="P928" s="46">
        <f t="shared" si="59"/>
        <v>2024</v>
      </c>
      <c r="Q928" s="47" t="str">
        <f>_xlfn.CONCAT(SALES[[#This Row],[Sales_ID]]," [",SALES[[#This Row],[Quantity]],"]")</f>
        <v>SALE-926 [3]</v>
      </c>
    </row>
    <row r="929" spans="1:17" x14ac:dyDescent="0.3">
      <c r="A929" t="s">
        <v>2810</v>
      </c>
      <c r="B929" s="2">
        <v>45910</v>
      </c>
      <c r="C929" t="s">
        <v>1368</v>
      </c>
      <c r="D929" t="s">
        <v>1351</v>
      </c>
      <c r="E929" t="s">
        <v>1415</v>
      </c>
      <c r="F929">
        <v>1</v>
      </c>
      <c r="G929" s="3">
        <v>533.04999999999995</v>
      </c>
      <c r="H929" s="4">
        <v>0.11</v>
      </c>
      <c r="I929" t="s">
        <v>3958</v>
      </c>
      <c r="J929" s="3">
        <v>474.41449999999998</v>
      </c>
      <c r="K929" s="45">
        <f>SALES[[#This Row],[Quantity]]*SALES[[#This Row],[Unit_Price]]*SALES[[#This Row],[Discount]]</f>
        <v>58.635499999999993</v>
      </c>
      <c r="L929" s="46" t="str">
        <f>IF(SALES[Total_Amount]&gt;=1500,"High","Low")</f>
        <v>Low</v>
      </c>
      <c r="M929" s="46" t="str">
        <f t="shared" si="56"/>
        <v>Normal</v>
      </c>
      <c r="N929" s="46" t="str">
        <f t="shared" si="57"/>
        <v>Low Price</v>
      </c>
      <c r="O929" s="46" t="str">
        <f t="shared" si="58"/>
        <v>September</v>
      </c>
      <c r="P929" s="46">
        <f t="shared" si="59"/>
        <v>2025</v>
      </c>
      <c r="Q929" s="47" t="str">
        <f>_xlfn.CONCAT(SALES[[#This Row],[Sales_ID]]," [",SALES[[#This Row],[Quantity]],"]")</f>
        <v>SALE-927 [1]</v>
      </c>
    </row>
    <row r="930" spans="1:17" x14ac:dyDescent="0.3">
      <c r="A930" t="s">
        <v>2811</v>
      </c>
      <c r="B930" s="2">
        <v>45637</v>
      </c>
      <c r="C930" t="s">
        <v>1428</v>
      </c>
      <c r="D930" t="s">
        <v>1784</v>
      </c>
      <c r="E930" t="s">
        <v>1381</v>
      </c>
      <c r="F930">
        <v>3</v>
      </c>
      <c r="G930" s="3">
        <v>138.86000000000001</v>
      </c>
      <c r="H930" s="4">
        <v>0.11</v>
      </c>
      <c r="I930" t="s">
        <v>3958</v>
      </c>
      <c r="J930" s="3">
        <v>370.75619999999998</v>
      </c>
      <c r="K930" s="45">
        <f>SALES[[#This Row],[Quantity]]*SALES[[#This Row],[Unit_Price]]*SALES[[#This Row],[Discount]]</f>
        <v>45.823800000000006</v>
      </c>
      <c r="L930" s="46" t="str">
        <f>IF(SALES[Total_Amount]&gt;=1500,"High","Low")</f>
        <v>Low</v>
      </c>
      <c r="M930" s="46" t="str">
        <f t="shared" si="56"/>
        <v>Normal</v>
      </c>
      <c r="N930" s="46" t="str">
        <f t="shared" si="57"/>
        <v>Low Price</v>
      </c>
      <c r="O930" s="46" t="str">
        <f t="shared" si="58"/>
        <v>December</v>
      </c>
      <c r="P930" s="46">
        <f t="shared" si="59"/>
        <v>2024</v>
      </c>
      <c r="Q930" s="47" t="str">
        <f>_xlfn.CONCAT(SALES[[#This Row],[Sales_ID]]," [",SALES[[#This Row],[Quantity]],"]")</f>
        <v>SALE-928 [3]</v>
      </c>
    </row>
    <row r="931" spans="1:17" x14ac:dyDescent="0.3">
      <c r="A931" t="s">
        <v>2812</v>
      </c>
      <c r="B931" s="2">
        <v>45706</v>
      </c>
      <c r="C931" t="s">
        <v>2181</v>
      </c>
      <c r="D931" t="s">
        <v>1624</v>
      </c>
      <c r="E931" t="s">
        <v>1373</v>
      </c>
      <c r="F931">
        <v>1</v>
      </c>
      <c r="G931" s="3">
        <v>588.92999999999995</v>
      </c>
      <c r="H931" s="4">
        <v>0.03</v>
      </c>
      <c r="I931" t="s">
        <v>1131</v>
      </c>
      <c r="J931" s="3">
        <v>571.26209999999992</v>
      </c>
      <c r="K931" s="45">
        <f>SALES[[#This Row],[Quantity]]*SALES[[#This Row],[Unit_Price]]*SALES[[#This Row],[Discount]]</f>
        <v>17.667899999999999</v>
      </c>
      <c r="L931" s="46" t="str">
        <f>IF(SALES[Total_Amount]&gt;=1500,"High","Low")</f>
        <v>Low</v>
      </c>
      <c r="M931" s="46" t="str">
        <f t="shared" si="56"/>
        <v>Normal</v>
      </c>
      <c r="N931" s="46" t="str">
        <f t="shared" si="57"/>
        <v>Low Price</v>
      </c>
      <c r="O931" s="46" t="str">
        <f t="shared" si="58"/>
        <v>February</v>
      </c>
      <c r="P931" s="46">
        <f t="shared" si="59"/>
        <v>2025</v>
      </c>
      <c r="Q931" s="47" t="str">
        <f>_xlfn.CONCAT(SALES[[#This Row],[Sales_ID]]," [",SALES[[#This Row],[Quantity]],"]")</f>
        <v>SALE-929 [1]</v>
      </c>
    </row>
    <row r="932" spans="1:17" x14ac:dyDescent="0.3">
      <c r="A932" t="s">
        <v>2813</v>
      </c>
      <c r="B932" s="2">
        <v>45557</v>
      </c>
      <c r="C932" t="s">
        <v>1569</v>
      </c>
      <c r="D932" t="s">
        <v>1496</v>
      </c>
      <c r="E932" t="s">
        <v>1355</v>
      </c>
      <c r="F932">
        <v>2</v>
      </c>
      <c r="G932" s="3">
        <v>576.83000000000004</v>
      </c>
      <c r="H932" s="4">
        <v>0.19</v>
      </c>
      <c r="I932" t="s">
        <v>3958</v>
      </c>
      <c r="J932" s="3">
        <v>934.46460000000013</v>
      </c>
      <c r="K932" s="45">
        <f>SALES[[#This Row],[Quantity]]*SALES[[#This Row],[Unit_Price]]*SALES[[#This Row],[Discount]]</f>
        <v>219.19540000000001</v>
      </c>
      <c r="L932" s="46" t="str">
        <f>IF(SALES[Total_Amount]&gt;=1500,"High","Low")</f>
        <v>Low</v>
      </c>
      <c r="M932" s="46" t="str">
        <f t="shared" si="56"/>
        <v>Normal</v>
      </c>
      <c r="N932" s="46" t="str">
        <f t="shared" si="57"/>
        <v>Low Price</v>
      </c>
      <c r="O932" s="46" t="str">
        <f t="shared" si="58"/>
        <v>September</v>
      </c>
      <c r="P932" s="46">
        <f t="shared" si="59"/>
        <v>2024</v>
      </c>
      <c r="Q932" s="47" t="str">
        <f>_xlfn.CONCAT(SALES[[#This Row],[Sales_ID]]," [",SALES[[#This Row],[Quantity]],"]")</f>
        <v>SALE-930 [2]</v>
      </c>
    </row>
    <row r="933" spans="1:17" x14ac:dyDescent="0.3">
      <c r="A933" t="s">
        <v>2814</v>
      </c>
      <c r="B933" s="2">
        <v>45338</v>
      </c>
      <c r="C933" t="s">
        <v>1799</v>
      </c>
      <c r="D933" t="s">
        <v>1398</v>
      </c>
      <c r="E933" t="s">
        <v>1446</v>
      </c>
      <c r="F933">
        <v>1</v>
      </c>
      <c r="G933" s="3">
        <v>681.3</v>
      </c>
      <c r="H933" s="4">
        <v>0.05</v>
      </c>
      <c r="I933" t="s">
        <v>3957</v>
      </c>
      <c r="J933" s="3">
        <v>647.2349999999999</v>
      </c>
      <c r="K933" s="45">
        <f>SALES[[#This Row],[Quantity]]*SALES[[#This Row],[Unit_Price]]*SALES[[#This Row],[Discount]]</f>
        <v>34.064999999999998</v>
      </c>
      <c r="L933" s="46" t="str">
        <f>IF(SALES[Total_Amount]&gt;=1500,"High","Low")</f>
        <v>Low</v>
      </c>
      <c r="M933" s="46" t="str">
        <f t="shared" si="56"/>
        <v>Normal</v>
      </c>
      <c r="N933" s="46" t="str">
        <f t="shared" si="57"/>
        <v>Low Price</v>
      </c>
      <c r="O933" s="46" t="str">
        <f t="shared" si="58"/>
        <v>February</v>
      </c>
      <c r="P933" s="46">
        <f t="shared" si="59"/>
        <v>2024</v>
      </c>
      <c r="Q933" s="47" t="str">
        <f>_xlfn.CONCAT(SALES[[#This Row],[Sales_ID]]," [",SALES[[#This Row],[Quantity]],"]")</f>
        <v>SALE-931 [1]</v>
      </c>
    </row>
    <row r="934" spans="1:17" x14ac:dyDescent="0.3">
      <c r="A934" t="s">
        <v>2815</v>
      </c>
      <c r="B934" s="2">
        <v>45441</v>
      </c>
      <c r="C934" t="s">
        <v>2716</v>
      </c>
      <c r="D934" t="s">
        <v>1609</v>
      </c>
      <c r="E934" t="s">
        <v>1391</v>
      </c>
      <c r="F934">
        <v>3</v>
      </c>
      <c r="G934" s="3">
        <v>504.97</v>
      </c>
      <c r="H934" s="4">
        <v>0.3</v>
      </c>
      <c r="I934" t="s">
        <v>3957</v>
      </c>
      <c r="J934" s="3">
        <v>1060.4369999999999</v>
      </c>
      <c r="K934" s="45">
        <f>SALES[[#This Row],[Quantity]]*SALES[[#This Row],[Unit_Price]]*SALES[[#This Row],[Discount]]</f>
        <v>454.47300000000001</v>
      </c>
      <c r="L934" s="46" t="str">
        <f>IF(SALES[Total_Amount]&gt;=1500,"High","Low")</f>
        <v>Low</v>
      </c>
      <c r="M934" s="46" t="str">
        <f t="shared" si="56"/>
        <v>High</v>
      </c>
      <c r="N934" s="46" t="str">
        <f t="shared" si="57"/>
        <v>High Price</v>
      </c>
      <c r="O934" s="46" t="str">
        <f t="shared" si="58"/>
        <v>May</v>
      </c>
      <c r="P934" s="46">
        <f t="shared" si="59"/>
        <v>2024</v>
      </c>
      <c r="Q934" s="47" t="str">
        <f>_xlfn.CONCAT(SALES[[#This Row],[Sales_ID]]," [",SALES[[#This Row],[Quantity]],"]")</f>
        <v>SALE-932 [3]</v>
      </c>
    </row>
    <row r="935" spans="1:17" x14ac:dyDescent="0.3">
      <c r="A935" t="s">
        <v>2816</v>
      </c>
      <c r="B935" s="2">
        <v>45396</v>
      </c>
      <c r="C935" t="s">
        <v>2817</v>
      </c>
      <c r="D935" t="s">
        <v>1543</v>
      </c>
      <c r="E935" t="s">
        <v>1489</v>
      </c>
      <c r="F935">
        <v>3</v>
      </c>
      <c r="G935" s="3">
        <v>649.78</v>
      </c>
      <c r="H935" s="4">
        <v>0.1</v>
      </c>
      <c r="I935" t="s">
        <v>3958</v>
      </c>
      <c r="J935" s="3">
        <v>1754.4059999999999</v>
      </c>
      <c r="K935" s="45">
        <f>SALES[[#This Row],[Quantity]]*SALES[[#This Row],[Unit_Price]]*SALES[[#This Row],[Discount]]</f>
        <v>194.934</v>
      </c>
      <c r="L935" s="46" t="str">
        <f>IF(SALES[Total_Amount]&gt;=1500,"High","Low")</f>
        <v>High</v>
      </c>
      <c r="M935" s="46" t="str">
        <f t="shared" si="56"/>
        <v>High</v>
      </c>
      <c r="N935" s="46" t="str">
        <f t="shared" si="57"/>
        <v>Low Price</v>
      </c>
      <c r="O935" s="46" t="str">
        <f t="shared" si="58"/>
        <v>April</v>
      </c>
      <c r="P935" s="46">
        <f t="shared" si="59"/>
        <v>2024</v>
      </c>
      <c r="Q935" s="47" t="str">
        <f>_xlfn.CONCAT(SALES[[#This Row],[Sales_ID]]," [",SALES[[#This Row],[Quantity]],"]")</f>
        <v>SALE-933 [3]</v>
      </c>
    </row>
    <row r="936" spans="1:17" x14ac:dyDescent="0.3">
      <c r="A936" t="s">
        <v>2818</v>
      </c>
      <c r="B936" s="2">
        <v>45317</v>
      </c>
      <c r="C936" t="s">
        <v>2819</v>
      </c>
      <c r="D936" t="s">
        <v>1380</v>
      </c>
      <c r="E936" t="s">
        <v>1395</v>
      </c>
      <c r="F936">
        <v>2</v>
      </c>
      <c r="G936" s="3">
        <v>986.73</v>
      </c>
      <c r="H936" s="4">
        <v>0.05</v>
      </c>
      <c r="I936" t="s">
        <v>3958</v>
      </c>
      <c r="J936" s="3">
        <v>1874.787</v>
      </c>
      <c r="K936" s="45">
        <f>SALES[[#This Row],[Quantity]]*SALES[[#This Row],[Unit_Price]]*SALES[[#This Row],[Discount]]</f>
        <v>98.673000000000002</v>
      </c>
      <c r="L936" s="46" t="str">
        <f>IF(SALES[Total_Amount]&gt;=1500,"High","Low")</f>
        <v>High</v>
      </c>
      <c r="M936" s="46" t="str">
        <f t="shared" si="56"/>
        <v>High</v>
      </c>
      <c r="N936" s="46" t="str">
        <f t="shared" si="57"/>
        <v>Low Price</v>
      </c>
      <c r="O936" s="46" t="str">
        <f t="shared" si="58"/>
        <v>January</v>
      </c>
      <c r="P936" s="46">
        <f t="shared" si="59"/>
        <v>2024</v>
      </c>
      <c r="Q936" s="47" t="str">
        <f>_xlfn.CONCAT(SALES[[#This Row],[Sales_ID]]," [",SALES[[#This Row],[Quantity]],"]")</f>
        <v>SALE-934 [2]</v>
      </c>
    </row>
    <row r="937" spans="1:17" x14ac:dyDescent="0.3">
      <c r="A937" t="s">
        <v>2820</v>
      </c>
      <c r="B937" s="2">
        <v>45235</v>
      </c>
      <c r="C937" t="s">
        <v>1630</v>
      </c>
      <c r="D937" t="s">
        <v>1438</v>
      </c>
      <c r="E937" t="s">
        <v>1391</v>
      </c>
      <c r="F937">
        <v>2</v>
      </c>
      <c r="G937" s="3">
        <v>65.44</v>
      </c>
      <c r="H937" s="4">
        <v>0.05</v>
      </c>
      <c r="I937" t="s">
        <v>3958</v>
      </c>
      <c r="J937" s="3">
        <v>124.336</v>
      </c>
      <c r="K937" s="45">
        <f>SALES[[#This Row],[Quantity]]*SALES[[#This Row],[Unit_Price]]*SALES[[#This Row],[Discount]]</f>
        <v>6.5440000000000005</v>
      </c>
      <c r="L937" s="46" t="str">
        <f>IF(SALES[Total_Amount]&gt;=1500,"High","Low")</f>
        <v>Low</v>
      </c>
      <c r="M937" s="46" t="str">
        <f t="shared" si="56"/>
        <v>Normal</v>
      </c>
      <c r="N937" s="46" t="str">
        <f t="shared" si="57"/>
        <v>Low Price</v>
      </c>
      <c r="O937" s="46" t="str">
        <f t="shared" si="58"/>
        <v>November</v>
      </c>
      <c r="P937" s="46">
        <f t="shared" si="59"/>
        <v>2023</v>
      </c>
      <c r="Q937" s="47" t="str">
        <f>_xlfn.CONCAT(SALES[[#This Row],[Sales_ID]]," [",SALES[[#This Row],[Quantity]],"]")</f>
        <v>SALE-935 [2]</v>
      </c>
    </row>
    <row r="938" spans="1:17" x14ac:dyDescent="0.3">
      <c r="A938" t="s">
        <v>2821</v>
      </c>
      <c r="B938" s="2">
        <v>45824</v>
      </c>
      <c r="C938" t="s">
        <v>2153</v>
      </c>
      <c r="D938" t="s">
        <v>1780</v>
      </c>
      <c r="E938" t="s">
        <v>1408</v>
      </c>
      <c r="F938">
        <v>3</v>
      </c>
      <c r="G938" s="3">
        <v>953.74</v>
      </c>
      <c r="H938" s="4">
        <v>0.04</v>
      </c>
      <c r="I938" t="s">
        <v>3957</v>
      </c>
      <c r="J938" s="3">
        <v>2746.7712000000001</v>
      </c>
      <c r="K938" s="45">
        <f>SALES[[#This Row],[Quantity]]*SALES[[#This Row],[Unit_Price]]*SALES[[#This Row],[Discount]]</f>
        <v>114.44880000000001</v>
      </c>
      <c r="L938" s="46" t="str">
        <f>IF(SALES[Total_Amount]&gt;=1500,"High","Low")</f>
        <v>High</v>
      </c>
      <c r="M938" s="46" t="str">
        <f t="shared" si="56"/>
        <v>Premium</v>
      </c>
      <c r="N938" s="46" t="str">
        <f t="shared" si="57"/>
        <v>Low Price</v>
      </c>
      <c r="O938" s="46" t="str">
        <f t="shared" si="58"/>
        <v>June</v>
      </c>
      <c r="P938" s="46">
        <f t="shared" si="59"/>
        <v>2025</v>
      </c>
      <c r="Q938" s="47" t="str">
        <f>_xlfn.CONCAT(SALES[[#This Row],[Sales_ID]]," [",SALES[[#This Row],[Quantity]],"]")</f>
        <v>SALE-936 [3]</v>
      </c>
    </row>
    <row r="939" spans="1:17" x14ac:dyDescent="0.3">
      <c r="A939" t="s">
        <v>2822</v>
      </c>
      <c r="B939" s="2">
        <v>45543</v>
      </c>
      <c r="C939" t="s">
        <v>1642</v>
      </c>
      <c r="D939" t="s">
        <v>1351</v>
      </c>
      <c r="E939" t="s">
        <v>1419</v>
      </c>
      <c r="F939">
        <v>3</v>
      </c>
      <c r="G939" s="3">
        <v>904.48</v>
      </c>
      <c r="H939" s="4">
        <v>0.21</v>
      </c>
      <c r="I939" t="s">
        <v>3958</v>
      </c>
      <c r="J939" s="3">
        <v>2143.6176</v>
      </c>
      <c r="K939" s="45">
        <f>SALES[[#This Row],[Quantity]]*SALES[[#This Row],[Unit_Price]]*SALES[[#This Row],[Discount]]</f>
        <v>569.82240000000002</v>
      </c>
      <c r="L939" s="46" t="str">
        <f>IF(SALES[Total_Amount]&gt;=1500,"High","Low")</f>
        <v>High</v>
      </c>
      <c r="M939" s="46" t="str">
        <f t="shared" si="56"/>
        <v>Premium</v>
      </c>
      <c r="N939" s="46" t="str">
        <f t="shared" si="57"/>
        <v>High Price</v>
      </c>
      <c r="O939" s="46" t="str">
        <f t="shared" si="58"/>
        <v>September</v>
      </c>
      <c r="P939" s="46">
        <f t="shared" si="59"/>
        <v>2024</v>
      </c>
      <c r="Q939" s="47" t="str">
        <f>_xlfn.CONCAT(SALES[[#This Row],[Sales_ID]]," [",SALES[[#This Row],[Quantity]],"]")</f>
        <v>SALE-937 [3]</v>
      </c>
    </row>
    <row r="940" spans="1:17" x14ac:dyDescent="0.3">
      <c r="A940" t="s">
        <v>2823</v>
      </c>
      <c r="B940" s="2">
        <v>45595</v>
      </c>
      <c r="C940" t="s">
        <v>1461</v>
      </c>
      <c r="D940" t="s">
        <v>1812</v>
      </c>
      <c r="E940" t="s">
        <v>1391</v>
      </c>
      <c r="F940">
        <v>3</v>
      </c>
      <c r="G940" s="3">
        <v>920.82</v>
      </c>
      <c r="H940" s="4">
        <v>0.1</v>
      </c>
      <c r="I940" t="s">
        <v>3958</v>
      </c>
      <c r="J940" s="3">
        <v>2486.2139999999999</v>
      </c>
      <c r="K940" s="45">
        <f>SALES[[#This Row],[Quantity]]*SALES[[#This Row],[Unit_Price]]*SALES[[#This Row],[Discount]]</f>
        <v>276.24600000000004</v>
      </c>
      <c r="L940" s="46" t="str">
        <f>IF(SALES[Total_Amount]&gt;=1500,"High","Low")</f>
        <v>High</v>
      </c>
      <c r="M940" s="46" t="str">
        <f t="shared" si="56"/>
        <v>Premium</v>
      </c>
      <c r="N940" s="46" t="str">
        <f t="shared" si="57"/>
        <v>Low Price</v>
      </c>
      <c r="O940" s="46" t="str">
        <f t="shared" si="58"/>
        <v>October</v>
      </c>
      <c r="P940" s="46">
        <f t="shared" si="59"/>
        <v>2024</v>
      </c>
      <c r="Q940" s="47" t="str">
        <f>_xlfn.CONCAT(SALES[[#This Row],[Sales_ID]]," [",SALES[[#This Row],[Quantity]],"]")</f>
        <v>SALE-938 [3]</v>
      </c>
    </row>
    <row r="941" spans="1:17" x14ac:dyDescent="0.3">
      <c r="A941" t="s">
        <v>2824</v>
      </c>
      <c r="B941" s="2">
        <v>45803</v>
      </c>
      <c r="C941" t="s">
        <v>2825</v>
      </c>
      <c r="D941" t="s">
        <v>1727</v>
      </c>
      <c r="E941" t="s">
        <v>1381</v>
      </c>
      <c r="F941">
        <v>1</v>
      </c>
      <c r="G941" s="3">
        <v>182.28</v>
      </c>
      <c r="H941" s="4">
        <v>0.15</v>
      </c>
      <c r="I941" t="s">
        <v>1131</v>
      </c>
      <c r="J941" s="3">
        <v>154.93799999999999</v>
      </c>
      <c r="K941" s="45">
        <f>SALES[[#This Row],[Quantity]]*SALES[[#This Row],[Unit_Price]]*SALES[[#This Row],[Discount]]</f>
        <v>27.341999999999999</v>
      </c>
      <c r="L941" s="46" t="str">
        <f>IF(SALES[Total_Amount]&gt;=1500,"High","Low")</f>
        <v>Low</v>
      </c>
      <c r="M941" s="46" t="str">
        <f t="shared" si="56"/>
        <v>Normal</v>
      </c>
      <c r="N941" s="46" t="str">
        <f t="shared" si="57"/>
        <v>Low Price</v>
      </c>
      <c r="O941" s="46" t="str">
        <f t="shared" si="58"/>
        <v>May</v>
      </c>
      <c r="P941" s="46">
        <f t="shared" si="59"/>
        <v>2025</v>
      </c>
      <c r="Q941" s="47" t="str">
        <f>_xlfn.CONCAT(SALES[[#This Row],[Sales_ID]]," [",SALES[[#This Row],[Quantity]],"]")</f>
        <v>SALE-939 [1]</v>
      </c>
    </row>
    <row r="942" spans="1:17" x14ac:dyDescent="0.3">
      <c r="A942" t="s">
        <v>2826</v>
      </c>
      <c r="B942" s="2">
        <v>45880</v>
      </c>
      <c r="C942" t="s">
        <v>2269</v>
      </c>
      <c r="D942" t="s">
        <v>1519</v>
      </c>
      <c r="E942" t="s">
        <v>1388</v>
      </c>
      <c r="F942">
        <v>3</v>
      </c>
      <c r="G942" s="3">
        <v>938.68</v>
      </c>
      <c r="H942" s="4">
        <v>0.14000000000000001</v>
      </c>
      <c r="I942" t="s">
        <v>3957</v>
      </c>
      <c r="J942" s="3">
        <v>2421.7944000000002</v>
      </c>
      <c r="K942" s="45">
        <f>SALES[[#This Row],[Quantity]]*SALES[[#This Row],[Unit_Price]]*SALES[[#This Row],[Discount]]</f>
        <v>394.24560000000002</v>
      </c>
      <c r="L942" s="46" t="str">
        <f>IF(SALES[Total_Amount]&gt;=1500,"High","Low")</f>
        <v>High</v>
      </c>
      <c r="M942" s="46" t="str">
        <f t="shared" si="56"/>
        <v>Premium</v>
      </c>
      <c r="N942" s="46" t="str">
        <f t="shared" si="57"/>
        <v>Low Price</v>
      </c>
      <c r="O942" s="46" t="str">
        <f t="shared" si="58"/>
        <v>August</v>
      </c>
      <c r="P942" s="46">
        <f t="shared" si="59"/>
        <v>2025</v>
      </c>
      <c r="Q942" s="47" t="str">
        <f>_xlfn.CONCAT(SALES[[#This Row],[Sales_ID]]," [",SALES[[#This Row],[Quantity]],"]")</f>
        <v>SALE-940 [3]</v>
      </c>
    </row>
    <row r="943" spans="1:17" x14ac:dyDescent="0.3">
      <c r="A943" t="s">
        <v>2827</v>
      </c>
      <c r="B943" s="2">
        <v>45690</v>
      </c>
      <c r="C943" t="s">
        <v>1768</v>
      </c>
      <c r="D943" t="s">
        <v>1567</v>
      </c>
      <c r="E943" t="s">
        <v>1355</v>
      </c>
      <c r="F943">
        <v>3</v>
      </c>
      <c r="G943" s="3">
        <v>219.96</v>
      </c>
      <c r="H943" s="4">
        <v>0.18</v>
      </c>
      <c r="I943" t="s">
        <v>3958</v>
      </c>
      <c r="J943" s="3">
        <v>541.10160000000008</v>
      </c>
      <c r="K943" s="45">
        <f>SALES[[#This Row],[Quantity]]*SALES[[#This Row],[Unit_Price]]*SALES[[#This Row],[Discount]]</f>
        <v>118.77839999999999</v>
      </c>
      <c r="L943" s="46" t="str">
        <f>IF(SALES[Total_Amount]&gt;=1500,"High","Low")</f>
        <v>Low</v>
      </c>
      <c r="M943" s="46" t="str">
        <f t="shared" si="56"/>
        <v>Normal</v>
      </c>
      <c r="N943" s="46" t="str">
        <f t="shared" si="57"/>
        <v>Low Price</v>
      </c>
      <c r="O943" s="46" t="str">
        <f t="shared" si="58"/>
        <v>February</v>
      </c>
      <c r="P943" s="46">
        <f t="shared" si="59"/>
        <v>2025</v>
      </c>
      <c r="Q943" s="47" t="str">
        <f>_xlfn.CONCAT(SALES[[#This Row],[Sales_ID]]," [",SALES[[#This Row],[Quantity]],"]")</f>
        <v>SALE-941 [3]</v>
      </c>
    </row>
    <row r="944" spans="1:17" x14ac:dyDescent="0.3">
      <c r="A944" t="s">
        <v>2828</v>
      </c>
      <c r="B944" s="2">
        <v>45841</v>
      </c>
      <c r="C944" t="s">
        <v>1685</v>
      </c>
      <c r="D944" t="s">
        <v>1564</v>
      </c>
      <c r="E944" t="s">
        <v>1415</v>
      </c>
      <c r="F944">
        <v>3</v>
      </c>
      <c r="G944" s="3">
        <v>385.74</v>
      </c>
      <c r="H944" s="4">
        <v>0.27</v>
      </c>
      <c r="I944" t="s">
        <v>3957</v>
      </c>
      <c r="J944" s="3">
        <v>844.77059999999994</v>
      </c>
      <c r="K944" s="45">
        <f>SALES[[#This Row],[Quantity]]*SALES[[#This Row],[Unit_Price]]*SALES[[#This Row],[Discount]]</f>
        <v>312.44940000000003</v>
      </c>
      <c r="L944" s="46" t="str">
        <f>IF(SALES[Total_Amount]&gt;=1500,"High","Low")</f>
        <v>Low</v>
      </c>
      <c r="M944" s="46" t="str">
        <f t="shared" si="56"/>
        <v>Normal</v>
      </c>
      <c r="N944" s="46" t="str">
        <f t="shared" si="57"/>
        <v>Low Price</v>
      </c>
      <c r="O944" s="46" t="str">
        <f t="shared" si="58"/>
        <v>July</v>
      </c>
      <c r="P944" s="46">
        <f t="shared" si="59"/>
        <v>2025</v>
      </c>
      <c r="Q944" s="47" t="str">
        <f>_xlfn.CONCAT(SALES[[#This Row],[Sales_ID]]," [",SALES[[#This Row],[Quantity]],"]")</f>
        <v>SALE-942 [3]</v>
      </c>
    </row>
    <row r="945" spans="1:17" x14ac:dyDescent="0.3">
      <c r="A945" t="s">
        <v>2829</v>
      </c>
      <c r="B945" s="2">
        <v>45380</v>
      </c>
      <c r="C945" t="s">
        <v>1451</v>
      </c>
      <c r="D945" t="s">
        <v>1784</v>
      </c>
      <c r="E945" t="s">
        <v>1415</v>
      </c>
      <c r="F945">
        <v>2</v>
      </c>
      <c r="G945" s="3">
        <v>830.94</v>
      </c>
      <c r="H945" s="4">
        <v>0.28000000000000003</v>
      </c>
      <c r="I945" t="s">
        <v>3958</v>
      </c>
      <c r="J945" s="3">
        <v>1196.5536</v>
      </c>
      <c r="K945" s="45">
        <f>SALES[[#This Row],[Quantity]]*SALES[[#This Row],[Unit_Price]]*SALES[[#This Row],[Discount]]</f>
        <v>465.32640000000009</v>
      </c>
      <c r="L945" s="46" t="str">
        <f>IF(SALES[Total_Amount]&gt;=1500,"High","Low")</f>
        <v>Low</v>
      </c>
      <c r="M945" s="46" t="str">
        <f t="shared" si="56"/>
        <v>High</v>
      </c>
      <c r="N945" s="46" t="str">
        <f t="shared" si="57"/>
        <v>High Price</v>
      </c>
      <c r="O945" s="46" t="str">
        <f t="shared" si="58"/>
        <v>March</v>
      </c>
      <c r="P945" s="46">
        <f t="shared" si="59"/>
        <v>2024</v>
      </c>
      <c r="Q945" s="47" t="str">
        <f>_xlfn.CONCAT(SALES[[#This Row],[Sales_ID]]," [",SALES[[#This Row],[Quantity]],"]")</f>
        <v>SALE-943 [2]</v>
      </c>
    </row>
    <row r="946" spans="1:17" x14ac:dyDescent="0.3">
      <c r="A946" t="s">
        <v>2830</v>
      </c>
      <c r="B946" s="2">
        <v>45503</v>
      </c>
      <c r="C946" t="s">
        <v>2153</v>
      </c>
      <c r="D946" t="s">
        <v>1600</v>
      </c>
      <c r="E946" t="s">
        <v>1395</v>
      </c>
      <c r="F946">
        <v>3</v>
      </c>
      <c r="G946" s="3">
        <v>462.75</v>
      </c>
      <c r="H946" s="4">
        <v>0.22</v>
      </c>
      <c r="I946" t="s">
        <v>3958</v>
      </c>
      <c r="J946" s="3">
        <v>1082.835</v>
      </c>
      <c r="K946" s="45">
        <f>SALES[[#This Row],[Quantity]]*SALES[[#This Row],[Unit_Price]]*SALES[[#This Row],[Discount]]</f>
        <v>305.41500000000002</v>
      </c>
      <c r="L946" s="46" t="str">
        <f>IF(SALES[Total_Amount]&gt;=1500,"High","Low")</f>
        <v>Low</v>
      </c>
      <c r="M946" s="46" t="str">
        <f t="shared" si="56"/>
        <v>High</v>
      </c>
      <c r="N946" s="46" t="str">
        <f t="shared" si="57"/>
        <v>High Price</v>
      </c>
      <c r="O946" s="46" t="str">
        <f t="shared" si="58"/>
        <v>July</v>
      </c>
      <c r="P946" s="46">
        <f t="shared" si="59"/>
        <v>2024</v>
      </c>
      <c r="Q946" s="47" t="str">
        <f>_xlfn.CONCAT(SALES[[#This Row],[Sales_ID]]," [",SALES[[#This Row],[Quantity]],"]")</f>
        <v>SALE-944 [3]</v>
      </c>
    </row>
    <row r="947" spans="1:17" x14ac:dyDescent="0.3">
      <c r="A947" t="s">
        <v>2831</v>
      </c>
      <c r="B947" s="2">
        <v>45567</v>
      </c>
      <c r="C947" t="s">
        <v>1642</v>
      </c>
      <c r="D947" t="s">
        <v>1654</v>
      </c>
      <c r="E947" t="s">
        <v>1391</v>
      </c>
      <c r="F947">
        <v>4</v>
      </c>
      <c r="G947" s="3">
        <v>973.9</v>
      </c>
      <c r="H947" s="4">
        <v>0.02</v>
      </c>
      <c r="I947" t="s">
        <v>1131</v>
      </c>
      <c r="J947" s="3">
        <v>3817.6880000000001</v>
      </c>
      <c r="K947" s="45">
        <f>SALES[[#This Row],[Quantity]]*SALES[[#This Row],[Unit_Price]]*SALES[[#This Row],[Discount]]</f>
        <v>77.912000000000006</v>
      </c>
      <c r="L947" s="46" t="str">
        <f>IF(SALES[Total_Amount]&gt;=1500,"High","Low")</f>
        <v>High</v>
      </c>
      <c r="M947" s="46" t="str">
        <f t="shared" si="56"/>
        <v>Premium</v>
      </c>
      <c r="N947" s="46" t="str">
        <f t="shared" si="57"/>
        <v>Low Price</v>
      </c>
      <c r="O947" s="46" t="str">
        <f t="shared" si="58"/>
        <v>October</v>
      </c>
      <c r="P947" s="46">
        <f t="shared" si="59"/>
        <v>2024</v>
      </c>
      <c r="Q947" s="47" t="str">
        <f>_xlfn.CONCAT(SALES[[#This Row],[Sales_ID]]," [",SALES[[#This Row],[Quantity]],"]")</f>
        <v>SALE-945 [4]</v>
      </c>
    </row>
    <row r="948" spans="1:17" x14ac:dyDescent="0.3">
      <c r="A948" t="s">
        <v>2832</v>
      </c>
      <c r="B948" s="2">
        <v>45600</v>
      </c>
      <c r="C948" t="s">
        <v>2833</v>
      </c>
      <c r="D948" t="s">
        <v>1659</v>
      </c>
      <c r="E948" t="s">
        <v>1381</v>
      </c>
      <c r="F948">
        <v>2</v>
      </c>
      <c r="G948" s="3">
        <v>157.18</v>
      </c>
      <c r="H948" s="4">
        <v>0.15</v>
      </c>
      <c r="I948" t="s">
        <v>3957</v>
      </c>
      <c r="J948" s="3">
        <v>267.20600000000002</v>
      </c>
      <c r="K948" s="45">
        <f>SALES[[#This Row],[Quantity]]*SALES[[#This Row],[Unit_Price]]*SALES[[#This Row],[Discount]]</f>
        <v>47.154000000000003</v>
      </c>
      <c r="L948" s="46" t="str">
        <f>IF(SALES[Total_Amount]&gt;=1500,"High","Low")</f>
        <v>Low</v>
      </c>
      <c r="M948" s="46" t="str">
        <f t="shared" si="56"/>
        <v>Normal</v>
      </c>
      <c r="N948" s="46" t="str">
        <f t="shared" si="57"/>
        <v>Low Price</v>
      </c>
      <c r="O948" s="46" t="str">
        <f t="shared" si="58"/>
        <v>November</v>
      </c>
      <c r="P948" s="46">
        <f t="shared" si="59"/>
        <v>2024</v>
      </c>
      <c r="Q948" s="47" t="str">
        <f>_xlfn.CONCAT(SALES[[#This Row],[Sales_ID]]," [",SALES[[#This Row],[Quantity]],"]")</f>
        <v>SALE-946 [2]</v>
      </c>
    </row>
    <row r="949" spans="1:17" x14ac:dyDescent="0.3">
      <c r="A949" t="s">
        <v>2834</v>
      </c>
      <c r="B949" s="2">
        <v>45415</v>
      </c>
      <c r="C949" t="s">
        <v>1904</v>
      </c>
      <c r="D949" t="s">
        <v>1734</v>
      </c>
      <c r="E949" t="s">
        <v>1408</v>
      </c>
      <c r="F949">
        <v>3</v>
      </c>
      <c r="G949" s="3">
        <v>239.57</v>
      </c>
      <c r="H949" s="4">
        <v>0.16</v>
      </c>
      <c r="I949" t="s">
        <v>3957</v>
      </c>
      <c r="J949" s="3">
        <v>603.71640000000002</v>
      </c>
      <c r="K949" s="45">
        <f>SALES[[#This Row],[Quantity]]*SALES[[#This Row],[Unit_Price]]*SALES[[#This Row],[Discount]]</f>
        <v>114.99360000000001</v>
      </c>
      <c r="L949" s="46" t="str">
        <f>IF(SALES[Total_Amount]&gt;=1500,"High","Low")</f>
        <v>Low</v>
      </c>
      <c r="M949" s="46" t="str">
        <f t="shared" si="56"/>
        <v>Normal</v>
      </c>
      <c r="N949" s="46" t="str">
        <f t="shared" si="57"/>
        <v>Low Price</v>
      </c>
      <c r="O949" s="46" t="str">
        <f t="shared" si="58"/>
        <v>May</v>
      </c>
      <c r="P949" s="46">
        <f t="shared" si="59"/>
        <v>2024</v>
      </c>
      <c r="Q949" s="47" t="str">
        <f>_xlfn.CONCAT(SALES[[#This Row],[Sales_ID]]," [",SALES[[#This Row],[Quantity]],"]")</f>
        <v>SALE-947 [3]</v>
      </c>
    </row>
    <row r="950" spans="1:17" x14ac:dyDescent="0.3">
      <c r="A950" t="s">
        <v>2835</v>
      </c>
      <c r="B950" s="2">
        <v>45343</v>
      </c>
      <c r="C950" t="s">
        <v>1578</v>
      </c>
      <c r="D950" t="s">
        <v>1952</v>
      </c>
      <c r="E950" t="s">
        <v>1388</v>
      </c>
      <c r="F950">
        <v>4</v>
      </c>
      <c r="G950" s="3">
        <v>583.21</v>
      </c>
      <c r="H950" s="4">
        <v>0.2</v>
      </c>
      <c r="I950" t="s">
        <v>3957</v>
      </c>
      <c r="J950" s="3">
        <v>1866.2719999999999</v>
      </c>
      <c r="K950" s="45">
        <f>SALES[[#This Row],[Quantity]]*SALES[[#This Row],[Unit_Price]]*SALES[[#This Row],[Discount]]</f>
        <v>466.56800000000004</v>
      </c>
      <c r="L950" s="46" t="str">
        <f>IF(SALES[Total_Amount]&gt;=1500,"High","Low")</f>
        <v>High</v>
      </c>
      <c r="M950" s="46" t="str">
        <f t="shared" si="56"/>
        <v>High</v>
      </c>
      <c r="N950" s="46" t="str">
        <f t="shared" si="57"/>
        <v>High Price</v>
      </c>
      <c r="O950" s="46" t="str">
        <f t="shared" si="58"/>
        <v>February</v>
      </c>
      <c r="P950" s="46">
        <f t="shared" si="59"/>
        <v>2024</v>
      </c>
      <c r="Q950" s="47" t="str">
        <f>_xlfn.CONCAT(SALES[[#This Row],[Sales_ID]]," [",SALES[[#This Row],[Quantity]],"]")</f>
        <v>SALE-948 [4]</v>
      </c>
    </row>
    <row r="951" spans="1:17" x14ac:dyDescent="0.3">
      <c r="A951" t="s">
        <v>2836</v>
      </c>
      <c r="B951" s="2">
        <v>45399</v>
      </c>
      <c r="C951" t="s">
        <v>2138</v>
      </c>
      <c r="D951" t="s">
        <v>1784</v>
      </c>
      <c r="E951" t="s">
        <v>1348</v>
      </c>
      <c r="F951">
        <v>3</v>
      </c>
      <c r="G951" s="3">
        <v>758.75</v>
      </c>
      <c r="H951" s="4">
        <v>0.27</v>
      </c>
      <c r="I951" t="s">
        <v>3958</v>
      </c>
      <c r="J951" s="3">
        <v>1661.6624999999999</v>
      </c>
      <c r="K951" s="45">
        <f>SALES[[#This Row],[Quantity]]*SALES[[#This Row],[Unit_Price]]*SALES[[#This Row],[Discount]]</f>
        <v>614.58750000000009</v>
      </c>
      <c r="L951" s="46" t="str">
        <f>IF(SALES[Total_Amount]&gt;=1500,"High","Low")</f>
        <v>High</v>
      </c>
      <c r="M951" s="46" t="str">
        <f t="shared" si="56"/>
        <v>High</v>
      </c>
      <c r="N951" s="46" t="str">
        <f t="shared" si="57"/>
        <v>High Price</v>
      </c>
      <c r="O951" s="46" t="str">
        <f t="shared" si="58"/>
        <v>April</v>
      </c>
      <c r="P951" s="46">
        <f t="shared" si="59"/>
        <v>2024</v>
      </c>
      <c r="Q951" s="47" t="str">
        <f>_xlfn.CONCAT(SALES[[#This Row],[Sales_ID]]," [",SALES[[#This Row],[Quantity]],"]")</f>
        <v>SALE-949 [3]</v>
      </c>
    </row>
    <row r="952" spans="1:17" x14ac:dyDescent="0.3">
      <c r="A952" t="s">
        <v>2837</v>
      </c>
      <c r="B952" s="2">
        <v>45689</v>
      </c>
      <c r="C952" t="s">
        <v>2838</v>
      </c>
      <c r="D952" t="s">
        <v>1848</v>
      </c>
      <c r="E952" t="s">
        <v>1355</v>
      </c>
      <c r="F952">
        <v>4</v>
      </c>
      <c r="G952" s="3">
        <v>372.42</v>
      </c>
      <c r="H952" s="4">
        <v>0.19</v>
      </c>
      <c r="I952" t="s">
        <v>3957</v>
      </c>
      <c r="J952" s="3">
        <v>1206.6407999999999</v>
      </c>
      <c r="K952" s="45">
        <f>SALES[[#This Row],[Quantity]]*SALES[[#This Row],[Unit_Price]]*SALES[[#This Row],[Discount]]</f>
        <v>283.03919999999999</v>
      </c>
      <c r="L952" s="46" t="str">
        <f>IF(SALES[Total_Amount]&gt;=1500,"High","Low")</f>
        <v>Low</v>
      </c>
      <c r="M952" s="46" t="str">
        <f t="shared" si="56"/>
        <v>High</v>
      </c>
      <c r="N952" s="46" t="str">
        <f t="shared" si="57"/>
        <v>High Price</v>
      </c>
      <c r="O952" s="46" t="str">
        <f t="shared" si="58"/>
        <v>February</v>
      </c>
      <c r="P952" s="46">
        <f t="shared" si="59"/>
        <v>2025</v>
      </c>
      <c r="Q952" s="47" t="str">
        <f>_xlfn.CONCAT(SALES[[#This Row],[Sales_ID]]," [",SALES[[#This Row],[Quantity]],"]")</f>
        <v>SALE-950 [4]</v>
      </c>
    </row>
    <row r="953" spans="1:17" x14ac:dyDescent="0.3">
      <c r="A953" t="s">
        <v>2839</v>
      </c>
      <c r="B953" s="2">
        <v>45699</v>
      </c>
      <c r="C953" t="s">
        <v>2840</v>
      </c>
      <c r="D953" t="s">
        <v>1780</v>
      </c>
      <c r="E953" t="s">
        <v>1399</v>
      </c>
      <c r="F953">
        <v>4</v>
      </c>
      <c r="G953" s="3">
        <v>286.27999999999997</v>
      </c>
      <c r="H953" s="4">
        <v>0.28000000000000003</v>
      </c>
      <c r="I953" t="s">
        <v>3958</v>
      </c>
      <c r="J953" s="3">
        <v>824.48639999999989</v>
      </c>
      <c r="K953" s="45">
        <f>SALES[[#This Row],[Quantity]]*SALES[[#This Row],[Unit_Price]]*SALES[[#This Row],[Discount]]</f>
        <v>320.6336</v>
      </c>
      <c r="L953" s="46" t="str">
        <f>IF(SALES[Total_Amount]&gt;=1500,"High","Low")</f>
        <v>Low</v>
      </c>
      <c r="M953" s="46" t="str">
        <f t="shared" si="56"/>
        <v>Normal</v>
      </c>
      <c r="N953" s="46" t="str">
        <f t="shared" si="57"/>
        <v>Low Price</v>
      </c>
      <c r="O953" s="46" t="str">
        <f t="shared" si="58"/>
        <v>February</v>
      </c>
      <c r="P953" s="46">
        <f t="shared" si="59"/>
        <v>2025</v>
      </c>
      <c r="Q953" s="47" t="str">
        <f>_xlfn.CONCAT(SALES[[#This Row],[Sales_ID]]," [",SALES[[#This Row],[Quantity]],"]")</f>
        <v>SALE-951 [4]</v>
      </c>
    </row>
    <row r="954" spans="1:17" x14ac:dyDescent="0.3">
      <c r="A954" t="s">
        <v>2841</v>
      </c>
      <c r="B954" s="2">
        <v>45663</v>
      </c>
      <c r="C954" t="s">
        <v>2746</v>
      </c>
      <c r="D954" t="s">
        <v>1734</v>
      </c>
      <c r="E954" t="s">
        <v>1489</v>
      </c>
      <c r="F954">
        <v>3</v>
      </c>
      <c r="G954" s="3">
        <v>488.37</v>
      </c>
      <c r="H954" s="4">
        <v>0.27</v>
      </c>
      <c r="I954" t="s">
        <v>1131</v>
      </c>
      <c r="J954" s="3">
        <v>1069.5302999999999</v>
      </c>
      <c r="K954" s="45">
        <f>SALES[[#This Row],[Quantity]]*SALES[[#This Row],[Unit_Price]]*SALES[[#This Row],[Discount]]</f>
        <v>395.57970000000006</v>
      </c>
      <c r="L954" s="46" t="str">
        <f>IF(SALES[Total_Amount]&gt;=1500,"High","Low")</f>
        <v>Low</v>
      </c>
      <c r="M954" s="46" t="str">
        <f t="shared" si="56"/>
        <v>High</v>
      </c>
      <c r="N954" s="46" t="str">
        <f t="shared" si="57"/>
        <v>High Price</v>
      </c>
      <c r="O954" s="46" t="str">
        <f t="shared" si="58"/>
        <v>January</v>
      </c>
      <c r="P954" s="46">
        <f t="shared" si="59"/>
        <v>2025</v>
      </c>
      <c r="Q954" s="47" t="str">
        <f>_xlfn.CONCAT(SALES[[#This Row],[Sales_ID]]," [",SALES[[#This Row],[Quantity]],"]")</f>
        <v>SALE-952 [3]</v>
      </c>
    </row>
    <row r="955" spans="1:17" x14ac:dyDescent="0.3">
      <c r="A955" t="s">
        <v>2842</v>
      </c>
      <c r="B955" s="2">
        <v>45377</v>
      </c>
      <c r="C955" t="s">
        <v>2092</v>
      </c>
      <c r="D955" t="s">
        <v>1679</v>
      </c>
      <c r="E955" t="s">
        <v>1348</v>
      </c>
      <c r="F955">
        <v>3</v>
      </c>
      <c r="G955" s="3">
        <v>662.82</v>
      </c>
      <c r="H955" s="4">
        <v>0.01</v>
      </c>
      <c r="I955" t="s">
        <v>1131</v>
      </c>
      <c r="J955" s="3">
        <v>1968.5753999999999</v>
      </c>
      <c r="K955" s="45">
        <f>SALES[[#This Row],[Quantity]]*SALES[[#This Row],[Unit_Price]]*SALES[[#This Row],[Discount]]</f>
        <v>19.884600000000002</v>
      </c>
      <c r="L955" s="46" t="str">
        <f>IF(SALES[Total_Amount]&gt;=1500,"High","Low")</f>
        <v>High</v>
      </c>
      <c r="M955" s="46" t="str">
        <f t="shared" si="56"/>
        <v>High</v>
      </c>
      <c r="N955" s="46" t="str">
        <f t="shared" si="57"/>
        <v>Low Price</v>
      </c>
      <c r="O955" s="46" t="str">
        <f t="shared" si="58"/>
        <v>March</v>
      </c>
      <c r="P955" s="46">
        <f t="shared" si="59"/>
        <v>2024</v>
      </c>
      <c r="Q955" s="47" t="str">
        <f>_xlfn.CONCAT(SALES[[#This Row],[Sales_ID]]," [",SALES[[#This Row],[Quantity]],"]")</f>
        <v>SALE-953 [3]</v>
      </c>
    </row>
    <row r="956" spans="1:17" x14ac:dyDescent="0.3">
      <c r="A956" t="s">
        <v>2843</v>
      </c>
      <c r="B956" s="2">
        <v>45412</v>
      </c>
      <c r="C956" t="s">
        <v>2564</v>
      </c>
      <c r="D956" t="s">
        <v>2026</v>
      </c>
      <c r="E956" t="s">
        <v>1388</v>
      </c>
      <c r="F956">
        <v>2</v>
      </c>
      <c r="G956" s="3">
        <v>824.34</v>
      </c>
      <c r="H956" s="4">
        <v>0.1</v>
      </c>
      <c r="I956" t="s">
        <v>1131</v>
      </c>
      <c r="J956" s="3">
        <v>1483.8119999999999</v>
      </c>
      <c r="K956" s="45">
        <f>SALES[[#This Row],[Quantity]]*SALES[[#This Row],[Unit_Price]]*SALES[[#This Row],[Discount]]</f>
        <v>164.86800000000002</v>
      </c>
      <c r="L956" s="46" t="str">
        <f>IF(SALES[Total_Amount]&gt;=1500,"High","Low")</f>
        <v>Low</v>
      </c>
      <c r="M956" s="46" t="str">
        <f t="shared" si="56"/>
        <v>High</v>
      </c>
      <c r="N956" s="46" t="str">
        <f t="shared" si="57"/>
        <v>Low Price</v>
      </c>
      <c r="O956" s="46" t="str">
        <f t="shared" si="58"/>
        <v>April</v>
      </c>
      <c r="P956" s="46">
        <f t="shared" si="59"/>
        <v>2024</v>
      </c>
      <c r="Q956" s="47" t="str">
        <f>_xlfn.CONCAT(SALES[[#This Row],[Sales_ID]]," [",SALES[[#This Row],[Quantity]],"]")</f>
        <v>SALE-954 [2]</v>
      </c>
    </row>
    <row r="957" spans="1:17" x14ac:dyDescent="0.3">
      <c r="A957" t="s">
        <v>2844</v>
      </c>
      <c r="B957" s="2">
        <v>45349</v>
      </c>
      <c r="C957" t="s">
        <v>1693</v>
      </c>
      <c r="D957" t="s">
        <v>1354</v>
      </c>
      <c r="E957" t="s">
        <v>1348</v>
      </c>
      <c r="F957">
        <v>1</v>
      </c>
      <c r="G957" s="3">
        <v>437.12</v>
      </c>
      <c r="H957" s="4">
        <v>0.21</v>
      </c>
      <c r="I957" t="s">
        <v>3957</v>
      </c>
      <c r="J957" s="3">
        <v>345.32479999999998</v>
      </c>
      <c r="K957" s="45">
        <f>SALES[[#This Row],[Quantity]]*SALES[[#This Row],[Unit_Price]]*SALES[[#This Row],[Discount]]</f>
        <v>91.795199999999994</v>
      </c>
      <c r="L957" s="46" t="str">
        <f>IF(SALES[Total_Amount]&gt;=1500,"High","Low")</f>
        <v>Low</v>
      </c>
      <c r="M957" s="46" t="str">
        <f t="shared" si="56"/>
        <v>Normal</v>
      </c>
      <c r="N957" s="46" t="str">
        <f t="shared" si="57"/>
        <v>Low Price</v>
      </c>
      <c r="O957" s="46" t="str">
        <f t="shared" si="58"/>
        <v>February</v>
      </c>
      <c r="P957" s="46">
        <f t="shared" si="59"/>
        <v>2024</v>
      </c>
      <c r="Q957" s="47" t="str">
        <f>_xlfn.CONCAT(SALES[[#This Row],[Sales_ID]]," [",SALES[[#This Row],[Quantity]],"]")</f>
        <v>SALE-955 [1]</v>
      </c>
    </row>
    <row r="958" spans="1:17" x14ac:dyDescent="0.3">
      <c r="A958" t="s">
        <v>2845</v>
      </c>
      <c r="B958" s="2">
        <v>45486</v>
      </c>
      <c r="C958" t="s">
        <v>2515</v>
      </c>
      <c r="D958" t="s">
        <v>1384</v>
      </c>
      <c r="E958" t="s">
        <v>1426</v>
      </c>
      <c r="F958">
        <v>3</v>
      </c>
      <c r="G958" s="3">
        <v>23.37</v>
      </c>
      <c r="H958" s="4">
        <v>0.15</v>
      </c>
      <c r="I958" t="s">
        <v>3958</v>
      </c>
      <c r="J958" s="3">
        <v>59.593499999999999</v>
      </c>
      <c r="K958" s="45">
        <f>SALES[[#This Row],[Quantity]]*SALES[[#This Row],[Unit_Price]]*SALES[[#This Row],[Discount]]</f>
        <v>10.516499999999999</v>
      </c>
      <c r="L958" s="46" t="str">
        <f>IF(SALES[Total_Amount]&gt;=1500,"High","Low")</f>
        <v>Low</v>
      </c>
      <c r="M958" s="46" t="str">
        <f t="shared" si="56"/>
        <v>Normal</v>
      </c>
      <c r="N958" s="46" t="str">
        <f t="shared" si="57"/>
        <v>Low Price</v>
      </c>
      <c r="O958" s="46" t="str">
        <f t="shared" si="58"/>
        <v>July</v>
      </c>
      <c r="P958" s="46">
        <f t="shared" si="59"/>
        <v>2024</v>
      </c>
      <c r="Q958" s="47" t="str">
        <f>_xlfn.CONCAT(SALES[[#This Row],[Sales_ID]]," [",SALES[[#This Row],[Quantity]],"]")</f>
        <v>SALE-956 [3]</v>
      </c>
    </row>
    <row r="959" spans="1:17" x14ac:dyDescent="0.3">
      <c r="A959" t="s">
        <v>2846</v>
      </c>
      <c r="B959" s="2">
        <v>45761</v>
      </c>
      <c r="C959" t="s">
        <v>1368</v>
      </c>
      <c r="D959" t="s">
        <v>1394</v>
      </c>
      <c r="E959" t="s">
        <v>1348</v>
      </c>
      <c r="F959">
        <v>1</v>
      </c>
      <c r="G959" s="3">
        <v>579.69000000000005</v>
      </c>
      <c r="H959" s="4">
        <v>0.02</v>
      </c>
      <c r="I959" t="s">
        <v>3957</v>
      </c>
      <c r="J959" s="3">
        <v>568.09620000000007</v>
      </c>
      <c r="K959" s="45">
        <f>SALES[[#This Row],[Quantity]]*SALES[[#This Row],[Unit_Price]]*SALES[[#This Row],[Discount]]</f>
        <v>11.593800000000002</v>
      </c>
      <c r="L959" s="46" t="str">
        <f>IF(SALES[Total_Amount]&gt;=1500,"High","Low")</f>
        <v>Low</v>
      </c>
      <c r="M959" s="46" t="str">
        <f t="shared" si="56"/>
        <v>Normal</v>
      </c>
      <c r="N959" s="46" t="str">
        <f t="shared" si="57"/>
        <v>Low Price</v>
      </c>
      <c r="O959" s="46" t="str">
        <f t="shared" si="58"/>
        <v>April</v>
      </c>
      <c r="P959" s="46">
        <f t="shared" si="59"/>
        <v>2025</v>
      </c>
      <c r="Q959" s="47" t="str">
        <f>_xlfn.CONCAT(SALES[[#This Row],[Sales_ID]]," [",SALES[[#This Row],[Quantity]],"]")</f>
        <v>SALE-957 [1]</v>
      </c>
    </row>
    <row r="960" spans="1:17" x14ac:dyDescent="0.3">
      <c r="A960" t="s">
        <v>2847</v>
      </c>
      <c r="B960" s="2">
        <v>45639</v>
      </c>
      <c r="C960" t="s">
        <v>2416</v>
      </c>
      <c r="D960" t="s">
        <v>1485</v>
      </c>
      <c r="E960" t="s">
        <v>1377</v>
      </c>
      <c r="F960">
        <v>3</v>
      </c>
      <c r="G960" s="3">
        <v>240.51</v>
      </c>
      <c r="H960" s="4">
        <v>7.0000000000000007E-2</v>
      </c>
      <c r="I960" t="s">
        <v>3957</v>
      </c>
      <c r="J960" s="3">
        <v>671.02289999999994</v>
      </c>
      <c r="K960" s="45">
        <f>SALES[[#This Row],[Quantity]]*SALES[[#This Row],[Unit_Price]]*SALES[[#This Row],[Discount]]</f>
        <v>50.507100000000001</v>
      </c>
      <c r="L960" s="46" t="str">
        <f>IF(SALES[Total_Amount]&gt;=1500,"High","Low")</f>
        <v>Low</v>
      </c>
      <c r="M960" s="46" t="str">
        <f t="shared" si="56"/>
        <v>Normal</v>
      </c>
      <c r="N960" s="46" t="str">
        <f t="shared" si="57"/>
        <v>Low Price</v>
      </c>
      <c r="O960" s="46" t="str">
        <f t="shared" si="58"/>
        <v>December</v>
      </c>
      <c r="P960" s="46">
        <f t="shared" si="59"/>
        <v>2024</v>
      </c>
      <c r="Q960" s="47" t="str">
        <f>_xlfn.CONCAT(SALES[[#This Row],[Sales_ID]]," [",SALES[[#This Row],[Quantity]],"]")</f>
        <v>SALE-958 [3]</v>
      </c>
    </row>
    <row r="961" spans="1:17" x14ac:dyDescent="0.3">
      <c r="A961" t="s">
        <v>2848</v>
      </c>
      <c r="B961" s="2">
        <v>45893</v>
      </c>
      <c r="C961" t="s">
        <v>1786</v>
      </c>
      <c r="D961" t="s">
        <v>1609</v>
      </c>
      <c r="E961" t="s">
        <v>1377</v>
      </c>
      <c r="F961">
        <v>2</v>
      </c>
      <c r="G961" s="3">
        <v>855.4</v>
      </c>
      <c r="H961" s="4">
        <v>0.08</v>
      </c>
      <c r="I961" t="s">
        <v>1131</v>
      </c>
      <c r="J961" s="3">
        <v>1573.9359999999999</v>
      </c>
      <c r="K961" s="45">
        <f>SALES[[#This Row],[Quantity]]*SALES[[#This Row],[Unit_Price]]*SALES[[#This Row],[Discount]]</f>
        <v>136.864</v>
      </c>
      <c r="L961" s="46" t="str">
        <f>IF(SALES[Total_Amount]&gt;=1500,"High","Low")</f>
        <v>High</v>
      </c>
      <c r="M961" s="46" t="str">
        <f t="shared" si="56"/>
        <v>High</v>
      </c>
      <c r="N961" s="46" t="str">
        <f t="shared" si="57"/>
        <v>Low Price</v>
      </c>
      <c r="O961" s="46" t="str">
        <f t="shared" si="58"/>
        <v>August</v>
      </c>
      <c r="P961" s="46">
        <f t="shared" si="59"/>
        <v>2025</v>
      </c>
      <c r="Q961" s="47" t="str">
        <f>_xlfn.CONCAT(SALES[[#This Row],[Sales_ID]]," [",SALES[[#This Row],[Quantity]],"]")</f>
        <v>SALE-959 [2]</v>
      </c>
    </row>
    <row r="962" spans="1:17" x14ac:dyDescent="0.3">
      <c r="A962" t="s">
        <v>2849</v>
      </c>
      <c r="B962" s="2">
        <v>45227</v>
      </c>
      <c r="C962" t="s">
        <v>1554</v>
      </c>
      <c r="D962" t="s">
        <v>1631</v>
      </c>
      <c r="E962" t="s">
        <v>1359</v>
      </c>
      <c r="F962">
        <v>1</v>
      </c>
      <c r="G962" s="3">
        <v>537.26</v>
      </c>
      <c r="H962" s="4">
        <v>0.09</v>
      </c>
      <c r="I962" t="s">
        <v>3957</v>
      </c>
      <c r="J962" s="3">
        <v>488.90660000000003</v>
      </c>
      <c r="K962" s="45">
        <f>SALES[[#This Row],[Quantity]]*SALES[[#This Row],[Unit_Price]]*SALES[[#This Row],[Discount]]</f>
        <v>48.353400000000001</v>
      </c>
      <c r="L962" s="46" t="str">
        <f>IF(SALES[Total_Amount]&gt;=1500,"High","Low")</f>
        <v>Low</v>
      </c>
      <c r="M962" s="46" t="str">
        <f t="shared" ref="M962:M1025" si="60">_xlfn.IFS(J962&gt;2000,"Premium",J962&gt;1000,"High",J962&lt;=1000,"Normal")</f>
        <v>Normal</v>
      </c>
      <c r="N962" s="46" t="str">
        <f t="shared" ref="N962:N1025" si="61">IF(AND(H962&gt;15%,J962&gt;1000),"High Price","Low Price")</f>
        <v>Low Price</v>
      </c>
      <c r="O962" s="46" t="str">
        <f t="shared" ref="O962:O1025" si="62">TEXT(B962,"mmmm")</f>
        <v>October</v>
      </c>
      <c r="P962" s="46">
        <f t="shared" ref="P962:P1025" si="63">YEAR(B962)</f>
        <v>2023</v>
      </c>
      <c r="Q962" s="47" t="str">
        <f>_xlfn.CONCAT(SALES[[#This Row],[Sales_ID]]," [",SALES[[#This Row],[Quantity]],"]")</f>
        <v>SALE-960 [1]</v>
      </c>
    </row>
    <row r="963" spans="1:17" x14ac:dyDescent="0.3">
      <c r="A963" t="s">
        <v>2850</v>
      </c>
      <c r="B963" s="2">
        <v>45637</v>
      </c>
      <c r="C963" t="s">
        <v>2233</v>
      </c>
      <c r="D963" t="s">
        <v>1670</v>
      </c>
      <c r="E963" t="s">
        <v>1419</v>
      </c>
      <c r="F963">
        <v>3</v>
      </c>
      <c r="G963" s="3">
        <v>918.26</v>
      </c>
      <c r="H963" s="4">
        <v>0.17</v>
      </c>
      <c r="I963" t="s">
        <v>1131</v>
      </c>
      <c r="J963" s="3">
        <v>2286.4674</v>
      </c>
      <c r="K963" s="45">
        <f>SALES[[#This Row],[Quantity]]*SALES[[#This Row],[Unit_Price]]*SALES[[#This Row],[Discount]]</f>
        <v>468.31259999999997</v>
      </c>
      <c r="L963" s="46" t="str">
        <f>IF(SALES[Total_Amount]&gt;=1500,"High","Low")</f>
        <v>High</v>
      </c>
      <c r="M963" s="46" t="str">
        <f t="shared" si="60"/>
        <v>Premium</v>
      </c>
      <c r="N963" s="46" t="str">
        <f t="shared" si="61"/>
        <v>High Price</v>
      </c>
      <c r="O963" s="46" t="str">
        <f t="shared" si="62"/>
        <v>December</v>
      </c>
      <c r="P963" s="46">
        <f t="shared" si="63"/>
        <v>2024</v>
      </c>
      <c r="Q963" s="47" t="str">
        <f>_xlfn.CONCAT(SALES[[#This Row],[Sales_ID]]," [",SALES[[#This Row],[Quantity]],"]")</f>
        <v>SALE-961 [3]</v>
      </c>
    </row>
    <row r="964" spans="1:17" x14ac:dyDescent="0.3">
      <c r="A964" t="s">
        <v>2851</v>
      </c>
      <c r="B964" s="2">
        <v>45472</v>
      </c>
      <c r="C964" t="s">
        <v>1505</v>
      </c>
      <c r="D964" t="s">
        <v>2026</v>
      </c>
      <c r="E964" t="s">
        <v>1395</v>
      </c>
      <c r="F964">
        <v>4</v>
      </c>
      <c r="G964" s="3">
        <v>579.70000000000005</v>
      </c>
      <c r="H964" s="4">
        <v>0.18</v>
      </c>
      <c r="I964" t="s">
        <v>3958</v>
      </c>
      <c r="J964" s="3">
        <v>1901.4159999999999</v>
      </c>
      <c r="K964" s="45">
        <f>SALES[[#This Row],[Quantity]]*SALES[[#This Row],[Unit_Price]]*SALES[[#This Row],[Discount]]</f>
        <v>417.38400000000001</v>
      </c>
      <c r="L964" s="46" t="str">
        <f>IF(SALES[Total_Amount]&gt;=1500,"High","Low")</f>
        <v>High</v>
      </c>
      <c r="M964" s="46" t="str">
        <f t="shared" si="60"/>
        <v>High</v>
      </c>
      <c r="N964" s="46" t="str">
        <f t="shared" si="61"/>
        <v>High Price</v>
      </c>
      <c r="O964" s="46" t="str">
        <f t="shared" si="62"/>
        <v>June</v>
      </c>
      <c r="P964" s="46">
        <f t="shared" si="63"/>
        <v>2024</v>
      </c>
      <c r="Q964" s="47" t="str">
        <f>_xlfn.CONCAT(SALES[[#This Row],[Sales_ID]]," [",SALES[[#This Row],[Quantity]],"]")</f>
        <v>SALE-962 [4]</v>
      </c>
    </row>
    <row r="965" spans="1:17" x14ac:dyDescent="0.3">
      <c r="A965" t="s">
        <v>2852</v>
      </c>
      <c r="B965" s="2">
        <v>45710</v>
      </c>
      <c r="C965" t="s">
        <v>2160</v>
      </c>
      <c r="D965" t="s">
        <v>1414</v>
      </c>
      <c r="E965" t="s">
        <v>1426</v>
      </c>
      <c r="F965">
        <v>1</v>
      </c>
      <c r="G965" s="3">
        <v>824.32</v>
      </c>
      <c r="H965" s="4">
        <v>0.18</v>
      </c>
      <c r="I965" t="s">
        <v>3957</v>
      </c>
      <c r="J965" s="3">
        <v>675.94240000000013</v>
      </c>
      <c r="K965" s="45">
        <f>SALES[[#This Row],[Quantity]]*SALES[[#This Row],[Unit_Price]]*SALES[[#This Row],[Discount]]</f>
        <v>148.3776</v>
      </c>
      <c r="L965" s="46" t="str">
        <f>IF(SALES[Total_Amount]&gt;=1500,"High","Low")</f>
        <v>Low</v>
      </c>
      <c r="M965" s="46" t="str">
        <f t="shared" si="60"/>
        <v>Normal</v>
      </c>
      <c r="N965" s="46" t="str">
        <f t="shared" si="61"/>
        <v>Low Price</v>
      </c>
      <c r="O965" s="46" t="str">
        <f t="shared" si="62"/>
        <v>February</v>
      </c>
      <c r="P965" s="46">
        <f t="shared" si="63"/>
        <v>2025</v>
      </c>
      <c r="Q965" s="47" t="str">
        <f>_xlfn.CONCAT(SALES[[#This Row],[Sales_ID]]," [",SALES[[#This Row],[Quantity]],"]")</f>
        <v>SALE-963 [1]</v>
      </c>
    </row>
    <row r="966" spans="1:17" x14ac:dyDescent="0.3">
      <c r="A966" t="s">
        <v>2853</v>
      </c>
      <c r="B966" s="2">
        <v>45682</v>
      </c>
      <c r="C966" t="s">
        <v>2787</v>
      </c>
      <c r="D966" t="s">
        <v>1572</v>
      </c>
      <c r="E966" t="s">
        <v>1391</v>
      </c>
      <c r="F966">
        <v>4</v>
      </c>
      <c r="G966" s="3">
        <v>614.99</v>
      </c>
      <c r="H966" s="4">
        <v>0.16</v>
      </c>
      <c r="I966" t="s">
        <v>3958</v>
      </c>
      <c r="J966" s="3">
        <v>2066.3663999999999</v>
      </c>
      <c r="K966" s="45">
        <f>SALES[[#This Row],[Quantity]]*SALES[[#This Row],[Unit_Price]]*SALES[[#This Row],[Discount]]</f>
        <v>393.59360000000004</v>
      </c>
      <c r="L966" s="46" t="str">
        <f>IF(SALES[Total_Amount]&gt;=1500,"High","Low")</f>
        <v>High</v>
      </c>
      <c r="M966" s="46" t="str">
        <f t="shared" si="60"/>
        <v>Premium</v>
      </c>
      <c r="N966" s="46" t="str">
        <f t="shared" si="61"/>
        <v>High Price</v>
      </c>
      <c r="O966" s="46" t="str">
        <f t="shared" si="62"/>
        <v>January</v>
      </c>
      <c r="P966" s="46">
        <f t="shared" si="63"/>
        <v>2025</v>
      </c>
      <c r="Q966" s="47" t="str">
        <f>_xlfn.CONCAT(SALES[[#This Row],[Sales_ID]]," [",SALES[[#This Row],[Quantity]],"]")</f>
        <v>SALE-964 [4]</v>
      </c>
    </row>
    <row r="967" spans="1:17" x14ac:dyDescent="0.3">
      <c r="A967" t="s">
        <v>2854</v>
      </c>
      <c r="B967" s="2">
        <v>45730</v>
      </c>
      <c r="C967" t="s">
        <v>1762</v>
      </c>
      <c r="D967" t="s">
        <v>1812</v>
      </c>
      <c r="E967" t="s">
        <v>1373</v>
      </c>
      <c r="F967">
        <v>4</v>
      </c>
      <c r="G967" s="3">
        <v>189.21</v>
      </c>
      <c r="H967" s="4">
        <v>0.06</v>
      </c>
      <c r="I967" t="s">
        <v>1131</v>
      </c>
      <c r="J967" s="3">
        <v>711.42959999999994</v>
      </c>
      <c r="K967" s="45">
        <f>SALES[[#This Row],[Quantity]]*SALES[[#This Row],[Unit_Price]]*SALES[[#This Row],[Discount]]</f>
        <v>45.410400000000003</v>
      </c>
      <c r="L967" s="46" t="str">
        <f>IF(SALES[Total_Amount]&gt;=1500,"High","Low")</f>
        <v>Low</v>
      </c>
      <c r="M967" s="46" t="str">
        <f t="shared" si="60"/>
        <v>Normal</v>
      </c>
      <c r="N967" s="46" t="str">
        <f t="shared" si="61"/>
        <v>Low Price</v>
      </c>
      <c r="O967" s="46" t="str">
        <f t="shared" si="62"/>
        <v>March</v>
      </c>
      <c r="P967" s="46">
        <f t="shared" si="63"/>
        <v>2025</v>
      </c>
      <c r="Q967" s="47" t="str">
        <f>_xlfn.CONCAT(SALES[[#This Row],[Sales_ID]]," [",SALES[[#This Row],[Quantity]],"]")</f>
        <v>SALE-965 [4]</v>
      </c>
    </row>
    <row r="968" spans="1:17" x14ac:dyDescent="0.3">
      <c r="A968" t="s">
        <v>2855</v>
      </c>
      <c r="B968" s="2">
        <v>45629</v>
      </c>
      <c r="C968" t="s">
        <v>2840</v>
      </c>
      <c r="D968" t="s">
        <v>1812</v>
      </c>
      <c r="E968" t="s">
        <v>1377</v>
      </c>
      <c r="F968">
        <v>2</v>
      </c>
      <c r="G968" s="3">
        <v>233.33</v>
      </c>
      <c r="H968" s="4">
        <v>0.05</v>
      </c>
      <c r="I968" t="s">
        <v>3957</v>
      </c>
      <c r="J968" s="3">
        <v>443.327</v>
      </c>
      <c r="K968" s="45">
        <f>SALES[[#This Row],[Quantity]]*SALES[[#This Row],[Unit_Price]]*SALES[[#This Row],[Discount]]</f>
        <v>23.333000000000002</v>
      </c>
      <c r="L968" s="46" t="str">
        <f>IF(SALES[Total_Amount]&gt;=1500,"High","Low")</f>
        <v>Low</v>
      </c>
      <c r="M968" s="46" t="str">
        <f t="shared" si="60"/>
        <v>Normal</v>
      </c>
      <c r="N968" s="46" t="str">
        <f t="shared" si="61"/>
        <v>Low Price</v>
      </c>
      <c r="O968" s="46" t="str">
        <f t="shared" si="62"/>
        <v>December</v>
      </c>
      <c r="P968" s="46">
        <f t="shared" si="63"/>
        <v>2024</v>
      </c>
      <c r="Q968" s="47" t="str">
        <f>_xlfn.CONCAT(SALES[[#This Row],[Sales_ID]]," [",SALES[[#This Row],[Quantity]],"]")</f>
        <v>SALE-966 [2]</v>
      </c>
    </row>
    <row r="969" spans="1:17" x14ac:dyDescent="0.3">
      <c r="A969" t="s">
        <v>2856</v>
      </c>
      <c r="B969" s="2">
        <v>45783</v>
      </c>
      <c r="C969" t="s">
        <v>1908</v>
      </c>
      <c r="D969" t="s">
        <v>1380</v>
      </c>
      <c r="E969" t="s">
        <v>1415</v>
      </c>
      <c r="F969">
        <v>3</v>
      </c>
      <c r="G969" s="3">
        <v>529.89</v>
      </c>
      <c r="H969" s="4">
        <v>0.21</v>
      </c>
      <c r="I969" t="s">
        <v>3957</v>
      </c>
      <c r="J969" s="3">
        <v>1255.8393000000001</v>
      </c>
      <c r="K969" s="45">
        <f>SALES[[#This Row],[Quantity]]*SALES[[#This Row],[Unit_Price]]*SALES[[#This Row],[Discount]]</f>
        <v>333.83069999999998</v>
      </c>
      <c r="L969" s="46" t="str">
        <f>IF(SALES[Total_Amount]&gt;=1500,"High","Low")</f>
        <v>Low</v>
      </c>
      <c r="M969" s="46" t="str">
        <f t="shared" si="60"/>
        <v>High</v>
      </c>
      <c r="N969" s="46" t="str">
        <f t="shared" si="61"/>
        <v>High Price</v>
      </c>
      <c r="O969" s="46" t="str">
        <f t="shared" si="62"/>
        <v>May</v>
      </c>
      <c r="P969" s="46">
        <f t="shared" si="63"/>
        <v>2025</v>
      </c>
      <c r="Q969" s="47" t="str">
        <f>_xlfn.CONCAT(SALES[[#This Row],[Sales_ID]]," [",SALES[[#This Row],[Quantity]],"]")</f>
        <v>SALE-967 [3]</v>
      </c>
    </row>
    <row r="970" spans="1:17" x14ac:dyDescent="0.3">
      <c r="A970" t="s">
        <v>2857</v>
      </c>
      <c r="B970" s="2">
        <v>45518</v>
      </c>
      <c r="C970" t="s">
        <v>1777</v>
      </c>
      <c r="D970" t="s">
        <v>1760</v>
      </c>
      <c r="E970" t="s">
        <v>1381</v>
      </c>
      <c r="F970">
        <v>2</v>
      </c>
      <c r="G970" s="3">
        <v>954.1</v>
      </c>
      <c r="H970" s="4">
        <v>0.17</v>
      </c>
      <c r="I970" t="s">
        <v>3958</v>
      </c>
      <c r="J970" s="3">
        <v>1583.806</v>
      </c>
      <c r="K970" s="45">
        <f>SALES[[#This Row],[Quantity]]*SALES[[#This Row],[Unit_Price]]*SALES[[#This Row],[Discount]]</f>
        <v>324.39400000000001</v>
      </c>
      <c r="L970" s="46" t="str">
        <f>IF(SALES[Total_Amount]&gt;=1500,"High","Low")</f>
        <v>High</v>
      </c>
      <c r="M970" s="46" t="str">
        <f t="shared" si="60"/>
        <v>High</v>
      </c>
      <c r="N970" s="46" t="str">
        <f t="shared" si="61"/>
        <v>High Price</v>
      </c>
      <c r="O970" s="46" t="str">
        <f t="shared" si="62"/>
        <v>August</v>
      </c>
      <c r="P970" s="46">
        <f t="shared" si="63"/>
        <v>2024</v>
      </c>
      <c r="Q970" s="47" t="str">
        <f>_xlfn.CONCAT(SALES[[#This Row],[Sales_ID]]," [",SALES[[#This Row],[Quantity]],"]")</f>
        <v>SALE-968 [2]</v>
      </c>
    </row>
    <row r="971" spans="1:17" x14ac:dyDescent="0.3">
      <c r="A971" t="s">
        <v>2858</v>
      </c>
      <c r="B971" s="2">
        <v>45274</v>
      </c>
      <c r="C971" t="s">
        <v>1799</v>
      </c>
      <c r="D971" t="s">
        <v>1398</v>
      </c>
      <c r="E971" t="s">
        <v>1359</v>
      </c>
      <c r="F971">
        <v>1</v>
      </c>
      <c r="G971" s="3">
        <v>370.04</v>
      </c>
      <c r="H971" s="4">
        <v>0.04</v>
      </c>
      <c r="I971" t="s">
        <v>1131</v>
      </c>
      <c r="J971" s="3">
        <v>355.23840000000001</v>
      </c>
      <c r="K971" s="45">
        <f>SALES[[#This Row],[Quantity]]*SALES[[#This Row],[Unit_Price]]*SALES[[#This Row],[Discount]]</f>
        <v>14.801600000000001</v>
      </c>
      <c r="L971" s="46" t="str">
        <f>IF(SALES[Total_Amount]&gt;=1500,"High","Low")</f>
        <v>Low</v>
      </c>
      <c r="M971" s="46" t="str">
        <f t="shared" si="60"/>
        <v>Normal</v>
      </c>
      <c r="N971" s="46" t="str">
        <f t="shared" si="61"/>
        <v>Low Price</v>
      </c>
      <c r="O971" s="46" t="str">
        <f t="shared" si="62"/>
        <v>December</v>
      </c>
      <c r="P971" s="46">
        <f t="shared" si="63"/>
        <v>2023</v>
      </c>
      <c r="Q971" s="47" t="str">
        <f>_xlfn.CONCAT(SALES[[#This Row],[Sales_ID]]," [",SALES[[#This Row],[Quantity]],"]")</f>
        <v>SALE-969 [1]</v>
      </c>
    </row>
    <row r="972" spans="1:17" x14ac:dyDescent="0.3">
      <c r="A972" t="s">
        <v>2859</v>
      </c>
      <c r="B972" s="2">
        <v>45297</v>
      </c>
      <c r="C972" t="s">
        <v>2053</v>
      </c>
      <c r="D972" t="s">
        <v>2394</v>
      </c>
      <c r="E972" t="s">
        <v>1399</v>
      </c>
      <c r="F972">
        <v>4</v>
      </c>
      <c r="G972" s="3">
        <v>492.71</v>
      </c>
      <c r="H972" s="4">
        <v>0.08</v>
      </c>
      <c r="I972" t="s">
        <v>3957</v>
      </c>
      <c r="J972" s="3">
        <v>1813.1728000000001</v>
      </c>
      <c r="K972" s="45">
        <f>SALES[[#This Row],[Quantity]]*SALES[[#This Row],[Unit_Price]]*SALES[[#This Row],[Discount]]</f>
        <v>157.66720000000001</v>
      </c>
      <c r="L972" s="46" t="str">
        <f>IF(SALES[Total_Amount]&gt;=1500,"High","Low")</f>
        <v>High</v>
      </c>
      <c r="M972" s="46" t="str">
        <f t="shared" si="60"/>
        <v>High</v>
      </c>
      <c r="N972" s="46" t="str">
        <f t="shared" si="61"/>
        <v>Low Price</v>
      </c>
      <c r="O972" s="46" t="str">
        <f t="shared" si="62"/>
        <v>January</v>
      </c>
      <c r="P972" s="46">
        <f t="shared" si="63"/>
        <v>2024</v>
      </c>
      <c r="Q972" s="47" t="str">
        <f>_xlfn.CONCAT(SALES[[#This Row],[Sales_ID]]," [",SALES[[#This Row],[Quantity]],"]")</f>
        <v>SALE-970 [4]</v>
      </c>
    </row>
    <row r="973" spans="1:17" x14ac:dyDescent="0.3">
      <c r="A973" t="s">
        <v>2860</v>
      </c>
      <c r="B973" s="2">
        <v>45530</v>
      </c>
      <c r="C973" t="s">
        <v>2861</v>
      </c>
      <c r="D973" t="s">
        <v>1567</v>
      </c>
      <c r="E973" t="s">
        <v>1408</v>
      </c>
      <c r="F973">
        <v>4</v>
      </c>
      <c r="G973" s="3">
        <v>853.26</v>
      </c>
      <c r="H973" s="4">
        <v>0.24</v>
      </c>
      <c r="I973" t="s">
        <v>1131</v>
      </c>
      <c r="J973" s="3">
        <v>2593.9104000000002</v>
      </c>
      <c r="K973" s="45">
        <f>SALES[[#This Row],[Quantity]]*SALES[[#This Row],[Unit_Price]]*SALES[[#This Row],[Discount]]</f>
        <v>819.12959999999998</v>
      </c>
      <c r="L973" s="46" t="str">
        <f>IF(SALES[Total_Amount]&gt;=1500,"High","Low")</f>
        <v>High</v>
      </c>
      <c r="M973" s="46" t="str">
        <f t="shared" si="60"/>
        <v>Premium</v>
      </c>
      <c r="N973" s="46" t="str">
        <f t="shared" si="61"/>
        <v>High Price</v>
      </c>
      <c r="O973" s="46" t="str">
        <f t="shared" si="62"/>
        <v>August</v>
      </c>
      <c r="P973" s="46">
        <f t="shared" si="63"/>
        <v>2024</v>
      </c>
      <c r="Q973" s="47" t="str">
        <f>_xlfn.CONCAT(SALES[[#This Row],[Sales_ID]]," [",SALES[[#This Row],[Quantity]],"]")</f>
        <v>SALE-971 [4]</v>
      </c>
    </row>
    <row r="974" spans="1:17" x14ac:dyDescent="0.3">
      <c r="A974" t="s">
        <v>2862</v>
      </c>
      <c r="B974" s="2">
        <v>45740</v>
      </c>
      <c r="C974" t="s">
        <v>1587</v>
      </c>
      <c r="D974" t="s">
        <v>1600</v>
      </c>
      <c r="E974" t="s">
        <v>1388</v>
      </c>
      <c r="F974">
        <v>1</v>
      </c>
      <c r="G974" s="3">
        <v>402.47</v>
      </c>
      <c r="H974" s="4">
        <v>0.19</v>
      </c>
      <c r="I974" t="s">
        <v>3958</v>
      </c>
      <c r="J974" s="3">
        <v>326.00070000000011</v>
      </c>
      <c r="K974" s="45">
        <f>SALES[[#This Row],[Quantity]]*SALES[[#This Row],[Unit_Price]]*SALES[[#This Row],[Discount]]</f>
        <v>76.469300000000004</v>
      </c>
      <c r="L974" s="46" t="str">
        <f>IF(SALES[Total_Amount]&gt;=1500,"High","Low")</f>
        <v>Low</v>
      </c>
      <c r="M974" s="46" t="str">
        <f t="shared" si="60"/>
        <v>Normal</v>
      </c>
      <c r="N974" s="46" t="str">
        <f t="shared" si="61"/>
        <v>Low Price</v>
      </c>
      <c r="O974" s="46" t="str">
        <f t="shared" si="62"/>
        <v>March</v>
      </c>
      <c r="P974" s="46">
        <f t="shared" si="63"/>
        <v>2025</v>
      </c>
      <c r="Q974" s="47" t="str">
        <f>_xlfn.CONCAT(SALES[[#This Row],[Sales_ID]]," [",SALES[[#This Row],[Quantity]],"]")</f>
        <v>SALE-972 [1]</v>
      </c>
    </row>
    <row r="975" spans="1:17" x14ac:dyDescent="0.3">
      <c r="A975" t="s">
        <v>2863</v>
      </c>
      <c r="B975" s="2">
        <v>45311</v>
      </c>
      <c r="C975" t="s">
        <v>2470</v>
      </c>
      <c r="D975" t="s">
        <v>1605</v>
      </c>
      <c r="E975" t="s">
        <v>1415</v>
      </c>
      <c r="F975">
        <v>2</v>
      </c>
      <c r="G975" s="3">
        <v>528.29999999999995</v>
      </c>
      <c r="H975" s="4">
        <v>0.24</v>
      </c>
      <c r="I975" t="s">
        <v>3957</v>
      </c>
      <c r="J975" s="3">
        <v>803.01599999999996</v>
      </c>
      <c r="K975" s="45">
        <f>SALES[[#This Row],[Quantity]]*SALES[[#This Row],[Unit_Price]]*SALES[[#This Row],[Discount]]</f>
        <v>253.58399999999997</v>
      </c>
      <c r="L975" s="46" t="str">
        <f>IF(SALES[Total_Amount]&gt;=1500,"High","Low")</f>
        <v>Low</v>
      </c>
      <c r="M975" s="46" t="str">
        <f t="shared" si="60"/>
        <v>Normal</v>
      </c>
      <c r="N975" s="46" t="str">
        <f t="shared" si="61"/>
        <v>Low Price</v>
      </c>
      <c r="O975" s="46" t="str">
        <f t="shared" si="62"/>
        <v>January</v>
      </c>
      <c r="P975" s="46">
        <f t="shared" si="63"/>
        <v>2024</v>
      </c>
      <c r="Q975" s="47" t="str">
        <f>_xlfn.CONCAT(SALES[[#This Row],[Sales_ID]]," [",SALES[[#This Row],[Quantity]],"]")</f>
        <v>SALE-973 [2]</v>
      </c>
    </row>
    <row r="976" spans="1:17" x14ac:dyDescent="0.3">
      <c r="A976" t="s">
        <v>2864</v>
      </c>
      <c r="B976" s="2">
        <v>45667</v>
      </c>
      <c r="C976" t="s">
        <v>2865</v>
      </c>
      <c r="D976" t="s">
        <v>1462</v>
      </c>
      <c r="E976" t="s">
        <v>1426</v>
      </c>
      <c r="F976">
        <v>4</v>
      </c>
      <c r="G976" s="3">
        <v>599.85</v>
      </c>
      <c r="H976" s="4">
        <v>0.25</v>
      </c>
      <c r="I976" t="s">
        <v>3957</v>
      </c>
      <c r="J976" s="3">
        <v>1799.55</v>
      </c>
      <c r="K976" s="45">
        <f>SALES[[#This Row],[Quantity]]*SALES[[#This Row],[Unit_Price]]*SALES[[#This Row],[Discount]]</f>
        <v>599.85</v>
      </c>
      <c r="L976" s="46" t="str">
        <f>IF(SALES[Total_Amount]&gt;=1500,"High","Low")</f>
        <v>High</v>
      </c>
      <c r="M976" s="46" t="str">
        <f t="shared" si="60"/>
        <v>High</v>
      </c>
      <c r="N976" s="46" t="str">
        <f t="shared" si="61"/>
        <v>High Price</v>
      </c>
      <c r="O976" s="46" t="str">
        <f t="shared" si="62"/>
        <v>January</v>
      </c>
      <c r="P976" s="46">
        <f t="shared" si="63"/>
        <v>2025</v>
      </c>
      <c r="Q976" s="47" t="str">
        <f>_xlfn.CONCAT(SALES[[#This Row],[Sales_ID]]," [",SALES[[#This Row],[Quantity]],"]")</f>
        <v>SALE-974 [4]</v>
      </c>
    </row>
    <row r="977" spans="1:17" x14ac:dyDescent="0.3">
      <c r="A977" t="s">
        <v>2866</v>
      </c>
      <c r="B977" s="2">
        <v>45281</v>
      </c>
      <c r="C977" t="s">
        <v>1576</v>
      </c>
      <c r="D977" t="s">
        <v>1457</v>
      </c>
      <c r="E977" t="s">
        <v>1395</v>
      </c>
      <c r="F977">
        <v>2</v>
      </c>
      <c r="G977" s="3">
        <v>61.42</v>
      </c>
      <c r="H977" s="4">
        <v>0.08</v>
      </c>
      <c r="I977" t="s">
        <v>3958</v>
      </c>
      <c r="J977" s="3">
        <v>113.0128</v>
      </c>
      <c r="K977" s="45">
        <f>SALES[[#This Row],[Quantity]]*SALES[[#This Row],[Unit_Price]]*SALES[[#This Row],[Discount]]</f>
        <v>9.8272000000000013</v>
      </c>
      <c r="L977" s="46" t="str">
        <f>IF(SALES[Total_Amount]&gt;=1500,"High","Low")</f>
        <v>Low</v>
      </c>
      <c r="M977" s="46" t="str">
        <f t="shared" si="60"/>
        <v>Normal</v>
      </c>
      <c r="N977" s="46" t="str">
        <f t="shared" si="61"/>
        <v>Low Price</v>
      </c>
      <c r="O977" s="46" t="str">
        <f t="shared" si="62"/>
        <v>December</v>
      </c>
      <c r="P977" s="46">
        <f t="shared" si="63"/>
        <v>2023</v>
      </c>
      <c r="Q977" s="47" t="str">
        <f>_xlfn.CONCAT(SALES[[#This Row],[Sales_ID]]," [",SALES[[#This Row],[Quantity]],"]")</f>
        <v>SALE-975 [2]</v>
      </c>
    </row>
    <row r="978" spans="1:17" x14ac:dyDescent="0.3">
      <c r="A978" t="s">
        <v>2867</v>
      </c>
      <c r="B978" s="2">
        <v>45693</v>
      </c>
      <c r="C978" t="s">
        <v>2868</v>
      </c>
      <c r="D978" t="s">
        <v>1521</v>
      </c>
      <c r="E978" t="s">
        <v>1419</v>
      </c>
      <c r="F978">
        <v>2</v>
      </c>
      <c r="G978" s="3">
        <v>466.42</v>
      </c>
      <c r="H978" s="4">
        <v>0.12</v>
      </c>
      <c r="I978" t="s">
        <v>3958</v>
      </c>
      <c r="J978" s="3">
        <v>820.89920000000006</v>
      </c>
      <c r="K978" s="45">
        <f>SALES[[#This Row],[Quantity]]*SALES[[#This Row],[Unit_Price]]*SALES[[#This Row],[Discount]]</f>
        <v>111.9408</v>
      </c>
      <c r="L978" s="46" t="str">
        <f>IF(SALES[Total_Amount]&gt;=1500,"High","Low")</f>
        <v>Low</v>
      </c>
      <c r="M978" s="46" t="str">
        <f t="shared" si="60"/>
        <v>Normal</v>
      </c>
      <c r="N978" s="46" t="str">
        <f t="shared" si="61"/>
        <v>Low Price</v>
      </c>
      <c r="O978" s="46" t="str">
        <f t="shared" si="62"/>
        <v>February</v>
      </c>
      <c r="P978" s="46">
        <f t="shared" si="63"/>
        <v>2025</v>
      </c>
      <c r="Q978" s="47" t="str">
        <f>_xlfn.CONCAT(SALES[[#This Row],[Sales_ID]]," [",SALES[[#This Row],[Quantity]],"]")</f>
        <v>SALE-976 [2]</v>
      </c>
    </row>
    <row r="979" spans="1:17" x14ac:dyDescent="0.3">
      <c r="A979" t="s">
        <v>2869</v>
      </c>
      <c r="B979" s="2">
        <v>45857</v>
      </c>
      <c r="C979" t="s">
        <v>1844</v>
      </c>
      <c r="D979" t="s">
        <v>1519</v>
      </c>
      <c r="E979" t="s">
        <v>1355</v>
      </c>
      <c r="F979">
        <v>4</v>
      </c>
      <c r="G979" s="3">
        <v>540.69000000000005</v>
      </c>
      <c r="H979" s="4">
        <v>0.09</v>
      </c>
      <c r="I979" t="s">
        <v>1131</v>
      </c>
      <c r="J979" s="3">
        <v>1968.1116</v>
      </c>
      <c r="K979" s="45">
        <f>SALES[[#This Row],[Quantity]]*SALES[[#This Row],[Unit_Price]]*SALES[[#This Row],[Discount]]</f>
        <v>194.64840000000001</v>
      </c>
      <c r="L979" s="46" t="str">
        <f>IF(SALES[Total_Amount]&gt;=1500,"High","Low")</f>
        <v>High</v>
      </c>
      <c r="M979" s="46" t="str">
        <f t="shared" si="60"/>
        <v>High</v>
      </c>
      <c r="N979" s="46" t="str">
        <f t="shared" si="61"/>
        <v>Low Price</v>
      </c>
      <c r="O979" s="46" t="str">
        <f t="shared" si="62"/>
        <v>July</v>
      </c>
      <c r="P979" s="46">
        <f t="shared" si="63"/>
        <v>2025</v>
      </c>
      <c r="Q979" s="47" t="str">
        <f>_xlfn.CONCAT(SALES[[#This Row],[Sales_ID]]," [",SALES[[#This Row],[Quantity]],"]")</f>
        <v>SALE-977 [4]</v>
      </c>
    </row>
    <row r="980" spans="1:17" x14ac:dyDescent="0.3">
      <c r="A980" t="s">
        <v>2870</v>
      </c>
      <c r="B980" s="2">
        <v>45737</v>
      </c>
      <c r="C980" t="s">
        <v>1592</v>
      </c>
      <c r="D980" t="s">
        <v>1521</v>
      </c>
      <c r="E980" t="s">
        <v>1408</v>
      </c>
      <c r="F980">
        <v>3</v>
      </c>
      <c r="G980" s="3">
        <v>677.46</v>
      </c>
      <c r="H980" s="4">
        <v>0.05</v>
      </c>
      <c r="I980" t="s">
        <v>3957</v>
      </c>
      <c r="J980" s="3">
        <v>1930.761</v>
      </c>
      <c r="K980" s="45">
        <f>SALES[[#This Row],[Quantity]]*SALES[[#This Row],[Unit_Price]]*SALES[[#This Row],[Discount]]</f>
        <v>101.61900000000001</v>
      </c>
      <c r="L980" s="46" t="str">
        <f>IF(SALES[Total_Amount]&gt;=1500,"High","Low")</f>
        <v>High</v>
      </c>
      <c r="M980" s="46" t="str">
        <f t="shared" si="60"/>
        <v>High</v>
      </c>
      <c r="N980" s="46" t="str">
        <f t="shared" si="61"/>
        <v>Low Price</v>
      </c>
      <c r="O980" s="46" t="str">
        <f t="shared" si="62"/>
        <v>March</v>
      </c>
      <c r="P980" s="46">
        <f t="shared" si="63"/>
        <v>2025</v>
      </c>
      <c r="Q980" s="47" t="str">
        <f>_xlfn.CONCAT(SALES[[#This Row],[Sales_ID]]," [",SALES[[#This Row],[Quantity]],"]")</f>
        <v>SALE-978 [3]</v>
      </c>
    </row>
    <row r="981" spans="1:17" x14ac:dyDescent="0.3">
      <c r="A981" t="s">
        <v>2871</v>
      </c>
      <c r="B981" s="2">
        <v>45771</v>
      </c>
      <c r="C981" t="s">
        <v>2367</v>
      </c>
      <c r="D981" t="s">
        <v>1494</v>
      </c>
      <c r="E981" t="s">
        <v>1381</v>
      </c>
      <c r="F981">
        <v>3</v>
      </c>
      <c r="G981" s="3">
        <v>614.63</v>
      </c>
      <c r="H981" s="4">
        <v>0.06</v>
      </c>
      <c r="I981" t="s">
        <v>3958</v>
      </c>
      <c r="J981" s="3">
        <v>1733.2565999999999</v>
      </c>
      <c r="K981" s="45">
        <f>SALES[[#This Row],[Quantity]]*SALES[[#This Row],[Unit_Price]]*SALES[[#This Row],[Discount]]</f>
        <v>110.63339999999999</v>
      </c>
      <c r="L981" s="46" t="str">
        <f>IF(SALES[Total_Amount]&gt;=1500,"High","Low")</f>
        <v>High</v>
      </c>
      <c r="M981" s="46" t="str">
        <f t="shared" si="60"/>
        <v>High</v>
      </c>
      <c r="N981" s="46" t="str">
        <f t="shared" si="61"/>
        <v>Low Price</v>
      </c>
      <c r="O981" s="46" t="str">
        <f t="shared" si="62"/>
        <v>April</v>
      </c>
      <c r="P981" s="46">
        <f t="shared" si="63"/>
        <v>2025</v>
      </c>
      <c r="Q981" s="47" t="str">
        <f>_xlfn.CONCAT(SALES[[#This Row],[Sales_ID]]," [",SALES[[#This Row],[Quantity]],"]")</f>
        <v>SALE-979 [3]</v>
      </c>
    </row>
    <row r="982" spans="1:17" x14ac:dyDescent="0.3">
      <c r="A982" t="s">
        <v>2872</v>
      </c>
      <c r="B982" s="2">
        <v>45272</v>
      </c>
      <c r="C982" t="s">
        <v>2261</v>
      </c>
      <c r="D982" t="s">
        <v>1696</v>
      </c>
      <c r="E982" t="s">
        <v>1348</v>
      </c>
      <c r="F982">
        <v>4</v>
      </c>
      <c r="G982" s="3">
        <v>649.52</v>
      </c>
      <c r="H982" s="4">
        <v>0.11</v>
      </c>
      <c r="I982" t="s">
        <v>3957</v>
      </c>
      <c r="J982" s="3">
        <v>2312.2912000000001</v>
      </c>
      <c r="K982" s="45">
        <f>SALES[[#This Row],[Quantity]]*SALES[[#This Row],[Unit_Price]]*SALES[[#This Row],[Discount]]</f>
        <v>285.78879999999998</v>
      </c>
      <c r="L982" s="46" t="str">
        <f>IF(SALES[Total_Amount]&gt;=1500,"High","Low")</f>
        <v>High</v>
      </c>
      <c r="M982" s="46" t="str">
        <f t="shared" si="60"/>
        <v>Premium</v>
      </c>
      <c r="N982" s="46" t="str">
        <f t="shared" si="61"/>
        <v>Low Price</v>
      </c>
      <c r="O982" s="46" t="str">
        <f t="shared" si="62"/>
        <v>December</v>
      </c>
      <c r="P982" s="46">
        <f t="shared" si="63"/>
        <v>2023</v>
      </c>
      <c r="Q982" s="47" t="str">
        <f>_xlfn.CONCAT(SALES[[#This Row],[Sales_ID]]," [",SALES[[#This Row],[Quantity]],"]")</f>
        <v>SALE-980 [4]</v>
      </c>
    </row>
    <row r="983" spans="1:17" x14ac:dyDescent="0.3">
      <c r="A983" t="s">
        <v>2873</v>
      </c>
      <c r="B983" s="2">
        <v>45481</v>
      </c>
      <c r="C983" t="s">
        <v>2269</v>
      </c>
      <c r="D983" t="s">
        <v>1638</v>
      </c>
      <c r="E983" t="s">
        <v>1348</v>
      </c>
      <c r="F983">
        <v>2</v>
      </c>
      <c r="G983" s="3">
        <v>943.93</v>
      </c>
      <c r="H983" s="4">
        <v>0.22</v>
      </c>
      <c r="I983" t="s">
        <v>3958</v>
      </c>
      <c r="J983" s="3">
        <v>1472.5308</v>
      </c>
      <c r="K983" s="45">
        <f>SALES[[#This Row],[Quantity]]*SALES[[#This Row],[Unit_Price]]*SALES[[#This Row],[Discount]]</f>
        <v>415.32919999999996</v>
      </c>
      <c r="L983" s="46" t="str">
        <f>IF(SALES[Total_Amount]&gt;=1500,"High","Low")</f>
        <v>Low</v>
      </c>
      <c r="M983" s="46" t="str">
        <f t="shared" si="60"/>
        <v>High</v>
      </c>
      <c r="N983" s="46" t="str">
        <f t="shared" si="61"/>
        <v>High Price</v>
      </c>
      <c r="O983" s="46" t="str">
        <f t="shared" si="62"/>
        <v>July</v>
      </c>
      <c r="P983" s="46">
        <f t="shared" si="63"/>
        <v>2024</v>
      </c>
      <c r="Q983" s="47" t="str">
        <f>_xlfn.CONCAT(SALES[[#This Row],[Sales_ID]]," [",SALES[[#This Row],[Quantity]],"]")</f>
        <v>SALE-981 [2]</v>
      </c>
    </row>
    <row r="984" spans="1:17" x14ac:dyDescent="0.3">
      <c r="A984" t="s">
        <v>2874</v>
      </c>
      <c r="B984" s="2">
        <v>45228</v>
      </c>
      <c r="C984" t="s">
        <v>2068</v>
      </c>
      <c r="D984" t="s">
        <v>1519</v>
      </c>
      <c r="E984" t="s">
        <v>1348</v>
      </c>
      <c r="F984">
        <v>4</v>
      </c>
      <c r="G984" s="3">
        <v>538.73</v>
      </c>
      <c r="H984" s="4">
        <v>0.03</v>
      </c>
      <c r="I984" t="s">
        <v>3957</v>
      </c>
      <c r="J984" s="3">
        <v>2090.2723999999998</v>
      </c>
      <c r="K984" s="45">
        <f>SALES[[#This Row],[Quantity]]*SALES[[#This Row],[Unit_Price]]*SALES[[#This Row],[Discount]]</f>
        <v>64.647599999999997</v>
      </c>
      <c r="L984" s="46" t="str">
        <f>IF(SALES[Total_Amount]&gt;=1500,"High","Low")</f>
        <v>High</v>
      </c>
      <c r="M984" s="46" t="str">
        <f t="shared" si="60"/>
        <v>Premium</v>
      </c>
      <c r="N984" s="46" t="str">
        <f t="shared" si="61"/>
        <v>Low Price</v>
      </c>
      <c r="O984" s="46" t="str">
        <f t="shared" si="62"/>
        <v>October</v>
      </c>
      <c r="P984" s="46">
        <f t="shared" si="63"/>
        <v>2023</v>
      </c>
      <c r="Q984" s="47" t="str">
        <f>_xlfn.CONCAT(SALES[[#This Row],[Sales_ID]]," [",SALES[[#This Row],[Quantity]],"]")</f>
        <v>SALE-982 [4]</v>
      </c>
    </row>
    <row r="985" spans="1:17" x14ac:dyDescent="0.3">
      <c r="A985" t="s">
        <v>2875</v>
      </c>
      <c r="B985" s="2">
        <v>45432</v>
      </c>
      <c r="C985" t="s">
        <v>2007</v>
      </c>
      <c r="D985" t="s">
        <v>1696</v>
      </c>
      <c r="E985" t="s">
        <v>1348</v>
      </c>
      <c r="F985">
        <v>2</v>
      </c>
      <c r="G985" s="3">
        <v>853.93</v>
      </c>
      <c r="H985" s="4">
        <v>0.01</v>
      </c>
      <c r="I985" t="s">
        <v>3958</v>
      </c>
      <c r="J985" s="3">
        <v>1690.7814000000001</v>
      </c>
      <c r="K985" s="45">
        <f>SALES[[#This Row],[Quantity]]*SALES[[#This Row],[Unit_Price]]*SALES[[#This Row],[Discount]]</f>
        <v>17.078599999999998</v>
      </c>
      <c r="L985" s="46" t="str">
        <f>IF(SALES[Total_Amount]&gt;=1500,"High","Low")</f>
        <v>High</v>
      </c>
      <c r="M985" s="46" t="str">
        <f t="shared" si="60"/>
        <v>High</v>
      </c>
      <c r="N985" s="46" t="str">
        <f t="shared" si="61"/>
        <v>Low Price</v>
      </c>
      <c r="O985" s="46" t="str">
        <f t="shared" si="62"/>
        <v>May</v>
      </c>
      <c r="P985" s="46">
        <f t="shared" si="63"/>
        <v>2024</v>
      </c>
      <c r="Q985" s="47" t="str">
        <f>_xlfn.CONCAT(SALES[[#This Row],[Sales_ID]]," [",SALES[[#This Row],[Quantity]],"]")</f>
        <v>SALE-983 [2]</v>
      </c>
    </row>
    <row r="986" spans="1:17" x14ac:dyDescent="0.3">
      <c r="A986" t="s">
        <v>2876</v>
      </c>
      <c r="B986" s="2">
        <v>45914</v>
      </c>
      <c r="C986" t="s">
        <v>2426</v>
      </c>
      <c r="D986" t="s">
        <v>1476</v>
      </c>
      <c r="E986" t="s">
        <v>1363</v>
      </c>
      <c r="F986">
        <v>4</v>
      </c>
      <c r="G986" s="3">
        <v>465.42</v>
      </c>
      <c r="H986" s="4">
        <v>0.26</v>
      </c>
      <c r="I986" t="s">
        <v>1131</v>
      </c>
      <c r="J986" s="3">
        <v>1377.6432</v>
      </c>
      <c r="K986" s="45">
        <f>SALES[[#This Row],[Quantity]]*SALES[[#This Row],[Unit_Price]]*SALES[[#This Row],[Discount]]</f>
        <v>484.03680000000003</v>
      </c>
      <c r="L986" s="46" t="str">
        <f>IF(SALES[Total_Amount]&gt;=1500,"High","Low")</f>
        <v>Low</v>
      </c>
      <c r="M986" s="46" t="str">
        <f t="shared" si="60"/>
        <v>High</v>
      </c>
      <c r="N986" s="46" t="str">
        <f t="shared" si="61"/>
        <v>High Price</v>
      </c>
      <c r="O986" s="46" t="str">
        <f t="shared" si="62"/>
        <v>September</v>
      </c>
      <c r="P986" s="46">
        <f t="shared" si="63"/>
        <v>2025</v>
      </c>
      <c r="Q986" s="47" t="str">
        <f>_xlfn.CONCAT(SALES[[#This Row],[Sales_ID]]," [",SALES[[#This Row],[Quantity]],"]")</f>
        <v>SALE-984 [4]</v>
      </c>
    </row>
    <row r="987" spans="1:17" x14ac:dyDescent="0.3">
      <c r="A987" t="s">
        <v>2877</v>
      </c>
      <c r="B987" s="2">
        <v>45758</v>
      </c>
      <c r="C987" t="s">
        <v>2482</v>
      </c>
      <c r="D987" t="s">
        <v>1579</v>
      </c>
      <c r="E987" t="s">
        <v>1489</v>
      </c>
      <c r="F987">
        <v>4</v>
      </c>
      <c r="G987" s="3">
        <v>880.26</v>
      </c>
      <c r="H987" s="4">
        <v>0.11</v>
      </c>
      <c r="I987" t="s">
        <v>1131</v>
      </c>
      <c r="J987" s="3">
        <v>3133.7256000000002</v>
      </c>
      <c r="K987" s="45">
        <f>SALES[[#This Row],[Quantity]]*SALES[[#This Row],[Unit_Price]]*SALES[[#This Row],[Discount]]</f>
        <v>387.31439999999998</v>
      </c>
      <c r="L987" s="46" t="str">
        <f>IF(SALES[Total_Amount]&gt;=1500,"High","Low")</f>
        <v>High</v>
      </c>
      <c r="M987" s="46" t="str">
        <f t="shared" si="60"/>
        <v>Premium</v>
      </c>
      <c r="N987" s="46" t="str">
        <f t="shared" si="61"/>
        <v>Low Price</v>
      </c>
      <c r="O987" s="46" t="str">
        <f t="shared" si="62"/>
        <v>April</v>
      </c>
      <c r="P987" s="46">
        <f t="shared" si="63"/>
        <v>2025</v>
      </c>
      <c r="Q987" s="47" t="str">
        <f>_xlfn.CONCAT(SALES[[#This Row],[Sales_ID]]," [",SALES[[#This Row],[Quantity]],"]")</f>
        <v>SALE-985 [4]</v>
      </c>
    </row>
    <row r="988" spans="1:17" x14ac:dyDescent="0.3">
      <c r="A988" t="s">
        <v>2878</v>
      </c>
      <c r="B988" s="2">
        <v>45429</v>
      </c>
      <c r="C988" t="s">
        <v>1533</v>
      </c>
      <c r="D988" t="s">
        <v>1670</v>
      </c>
      <c r="E988" t="s">
        <v>1489</v>
      </c>
      <c r="F988">
        <v>3</v>
      </c>
      <c r="G988" s="3">
        <v>461.02</v>
      </c>
      <c r="H988" s="4">
        <v>0.28999999999999998</v>
      </c>
      <c r="I988" t="s">
        <v>3958</v>
      </c>
      <c r="J988" s="3">
        <v>981.97259999999994</v>
      </c>
      <c r="K988" s="45">
        <f>SALES[[#This Row],[Quantity]]*SALES[[#This Row],[Unit_Price]]*SALES[[#This Row],[Discount]]</f>
        <v>401.08739999999995</v>
      </c>
      <c r="L988" s="46" t="str">
        <f>IF(SALES[Total_Amount]&gt;=1500,"High","Low")</f>
        <v>Low</v>
      </c>
      <c r="M988" s="46" t="str">
        <f t="shared" si="60"/>
        <v>Normal</v>
      </c>
      <c r="N988" s="46" t="str">
        <f t="shared" si="61"/>
        <v>Low Price</v>
      </c>
      <c r="O988" s="46" t="str">
        <f t="shared" si="62"/>
        <v>May</v>
      </c>
      <c r="P988" s="46">
        <f t="shared" si="63"/>
        <v>2024</v>
      </c>
      <c r="Q988" s="47" t="str">
        <f>_xlfn.CONCAT(SALES[[#This Row],[Sales_ID]]," [",SALES[[#This Row],[Quantity]],"]")</f>
        <v>SALE-986 [3]</v>
      </c>
    </row>
    <row r="989" spans="1:17" x14ac:dyDescent="0.3">
      <c r="A989" t="s">
        <v>2879</v>
      </c>
      <c r="B989" s="2">
        <v>45578</v>
      </c>
      <c r="C989" t="s">
        <v>2358</v>
      </c>
      <c r="D989" t="s">
        <v>1609</v>
      </c>
      <c r="E989" t="s">
        <v>1408</v>
      </c>
      <c r="F989">
        <v>1</v>
      </c>
      <c r="G989" s="3">
        <v>531.99</v>
      </c>
      <c r="H989" s="4">
        <v>0.17</v>
      </c>
      <c r="I989" t="s">
        <v>3958</v>
      </c>
      <c r="J989" s="3">
        <v>441.55169999999998</v>
      </c>
      <c r="K989" s="45">
        <f>SALES[[#This Row],[Quantity]]*SALES[[#This Row],[Unit_Price]]*SALES[[#This Row],[Discount]]</f>
        <v>90.438300000000012</v>
      </c>
      <c r="L989" s="46" t="str">
        <f>IF(SALES[Total_Amount]&gt;=1500,"High","Low")</f>
        <v>Low</v>
      </c>
      <c r="M989" s="46" t="str">
        <f t="shared" si="60"/>
        <v>Normal</v>
      </c>
      <c r="N989" s="46" t="str">
        <f t="shared" si="61"/>
        <v>Low Price</v>
      </c>
      <c r="O989" s="46" t="str">
        <f t="shared" si="62"/>
        <v>October</v>
      </c>
      <c r="P989" s="46">
        <f t="shared" si="63"/>
        <v>2024</v>
      </c>
      <c r="Q989" s="47" t="str">
        <f>_xlfn.CONCAT(SALES[[#This Row],[Sales_ID]]," [",SALES[[#This Row],[Quantity]],"]")</f>
        <v>SALE-987 [1]</v>
      </c>
    </row>
    <row r="990" spans="1:17" x14ac:dyDescent="0.3">
      <c r="A990" t="s">
        <v>2880</v>
      </c>
      <c r="B990" s="2">
        <v>45486</v>
      </c>
      <c r="C990" t="s">
        <v>2881</v>
      </c>
      <c r="D990" t="s">
        <v>1512</v>
      </c>
      <c r="E990" t="s">
        <v>1344</v>
      </c>
      <c r="F990">
        <v>2</v>
      </c>
      <c r="G990" s="3">
        <v>274.08999999999997</v>
      </c>
      <c r="H990" s="4">
        <v>0.13</v>
      </c>
      <c r="I990" t="s">
        <v>3958</v>
      </c>
      <c r="J990" s="3">
        <v>476.91660000000002</v>
      </c>
      <c r="K990" s="45">
        <f>SALES[[#This Row],[Quantity]]*SALES[[#This Row],[Unit_Price]]*SALES[[#This Row],[Discount]]</f>
        <v>71.26339999999999</v>
      </c>
      <c r="L990" s="46" t="str">
        <f>IF(SALES[Total_Amount]&gt;=1500,"High","Low")</f>
        <v>Low</v>
      </c>
      <c r="M990" s="46" t="str">
        <f t="shared" si="60"/>
        <v>Normal</v>
      </c>
      <c r="N990" s="46" t="str">
        <f t="shared" si="61"/>
        <v>Low Price</v>
      </c>
      <c r="O990" s="46" t="str">
        <f t="shared" si="62"/>
        <v>July</v>
      </c>
      <c r="P990" s="46">
        <f t="shared" si="63"/>
        <v>2024</v>
      </c>
      <c r="Q990" s="47" t="str">
        <f>_xlfn.CONCAT(SALES[[#This Row],[Sales_ID]]," [",SALES[[#This Row],[Quantity]],"]")</f>
        <v>SALE-988 [2]</v>
      </c>
    </row>
    <row r="991" spans="1:17" x14ac:dyDescent="0.3">
      <c r="A991" t="s">
        <v>2882</v>
      </c>
      <c r="B991" s="2">
        <v>45694</v>
      </c>
      <c r="C991" t="s">
        <v>1386</v>
      </c>
      <c r="D991" t="s">
        <v>1384</v>
      </c>
      <c r="E991" t="s">
        <v>1419</v>
      </c>
      <c r="F991">
        <v>1</v>
      </c>
      <c r="G991" s="3">
        <v>66.14</v>
      </c>
      <c r="H991" s="4">
        <v>0.14000000000000001</v>
      </c>
      <c r="I991" t="s">
        <v>1131</v>
      </c>
      <c r="J991" s="3">
        <v>56.880400000000002</v>
      </c>
      <c r="K991" s="45">
        <f>SALES[[#This Row],[Quantity]]*SALES[[#This Row],[Unit_Price]]*SALES[[#This Row],[Discount]]</f>
        <v>9.2596000000000007</v>
      </c>
      <c r="L991" s="46" t="str">
        <f>IF(SALES[Total_Amount]&gt;=1500,"High","Low")</f>
        <v>Low</v>
      </c>
      <c r="M991" s="46" t="str">
        <f t="shared" si="60"/>
        <v>Normal</v>
      </c>
      <c r="N991" s="46" t="str">
        <f t="shared" si="61"/>
        <v>Low Price</v>
      </c>
      <c r="O991" s="46" t="str">
        <f t="shared" si="62"/>
        <v>February</v>
      </c>
      <c r="P991" s="46">
        <f t="shared" si="63"/>
        <v>2025</v>
      </c>
      <c r="Q991" s="47" t="str">
        <f>_xlfn.CONCAT(SALES[[#This Row],[Sales_ID]]," [",SALES[[#This Row],[Quantity]],"]")</f>
        <v>SALE-989 [1]</v>
      </c>
    </row>
    <row r="992" spans="1:17" x14ac:dyDescent="0.3">
      <c r="A992" t="s">
        <v>2883</v>
      </c>
      <c r="B992" s="2">
        <v>45875</v>
      </c>
      <c r="C992" t="s">
        <v>2080</v>
      </c>
      <c r="D992" t="s">
        <v>1503</v>
      </c>
      <c r="E992" t="s">
        <v>1395</v>
      </c>
      <c r="F992">
        <v>3</v>
      </c>
      <c r="G992" s="3">
        <v>955.82</v>
      </c>
      <c r="H992" s="4">
        <v>0.16</v>
      </c>
      <c r="I992" t="s">
        <v>1131</v>
      </c>
      <c r="J992" s="3">
        <v>2408.6664000000001</v>
      </c>
      <c r="K992" s="45">
        <f>SALES[[#This Row],[Quantity]]*SALES[[#This Row],[Unit_Price]]*SALES[[#This Row],[Discount]]</f>
        <v>458.79360000000003</v>
      </c>
      <c r="L992" s="46" t="str">
        <f>IF(SALES[Total_Amount]&gt;=1500,"High","Low")</f>
        <v>High</v>
      </c>
      <c r="M992" s="46" t="str">
        <f t="shared" si="60"/>
        <v>Premium</v>
      </c>
      <c r="N992" s="46" t="str">
        <f t="shared" si="61"/>
        <v>High Price</v>
      </c>
      <c r="O992" s="46" t="str">
        <f t="shared" si="62"/>
        <v>August</v>
      </c>
      <c r="P992" s="46">
        <f t="shared" si="63"/>
        <v>2025</v>
      </c>
      <c r="Q992" s="47" t="str">
        <f>_xlfn.CONCAT(SALES[[#This Row],[Sales_ID]]," [",SALES[[#This Row],[Quantity]],"]")</f>
        <v>SALE-990 [3]</v>
      </c>
    </row>
    <row r="993" spans="1:17" x14ac:dyDescent="0.3">
      <c r="A993" t="s">
        <v>2884</v>
      </c>
      <c r="B993" s="2">
        <v>45432</v>
      </c>
      <c r="C993" t="s">
        <v>1723</v>
      </c>
      <c r="D993" t="s">
        <v>1624</v>
      </c>
      <c r="E993" t="s">
        <v>1446</v>
      </c>
      <c r="F993">
        <v>1</v>
      </c>
      <c r="G993" s="3">
        <v>904.92</v>
      </c>
      <c r="H993" s="4">
        <v>0.13</v>
      </c>
      <c r="I993" t="s">
        <v>3957</v>
      </c>
      <c r="J993" s="3">
        <v>787.28039999999999</v>
      </c>
      <c r="K993" s="45">
        <f>SALES[[#This Row],[Quantity]]*SALES[[#This Row],[Unit_Price]]*SALES[[#This Row],[Discount]]</f>
        <v>117.6396</v>
      </c>
      <c r="L993" s="46" t="str">
        <f>IF(SALES[Total_Amount]&gt;=1500,"High","Low")</f>
        <v>Low</v>
      </c>
      <c r="M993" s="46" t="str">
        <f t="shared" si="60"/>
        <v>Normal</v>
      </c>
      <c r="N993" s="46" t="str">
        <f t="shared" si="61"/>
        <v>Low Price</v>
      </c>
      <c r="O993" s="46" t="str">
        <f t="shared" si="62"/>
        <v>May</v>
      </c>
      <c r="P993" s="46">
        <f t="shared" si="63"/>
        <v>2024</v>
      </c>
      <c r="Q993" s="47" t="str">
        <f>_xlfn.CONCAT(SALES[[#This Row],[Sales_ID]]," [",SALES[[#This Row],[Quantity]],"]")</f>
        <v>SALE-991 [1]</v>
      </c>
    </row>
    <row r="994" spans="1:17" x14ac:dyDescent="0.3">
      <c r="A994" t="s">
        <v>2885</v>
      </c>
      <c r="B994" s="2">
        <v>45575</v>
      </c>
      <c r="C994" t="s">
        <v>2111</v>
      </c>
      <c r="D994" t="s">
        <v>1506</v>
      </c>
      <c r="E994" t="s">
        <v>1359</v>
      </c>
      <c r="F994">
        <v>3</v>
      </c>
      <c r="G994" s="3">
        <v>490.02</v>
      </c>
      <c r="H994" s="4">
        <v>0.26</v>
      </c>
      <c r="I994" t="s">
        <v>3957</v>
      </c>
      <c r="J994" s="3">
        <v>1087.8444</v>
      </c>
      <c r="K994" s="45">
        <f>SALES[[#This Row],[Quantity]]*SALES[[#This Row],[Unit_Price]]*SALES[[#This Row],[Discount]]</f>
        <v>382.21559999999999</v>
      </c>
      <c r="L994" s="46" t="str">
        <f>IF(SALES[Total_Amount]&gt;=1500,"High","Low")</f>
        <v>Low</v>
      </c>
      <c r="M994" s="46" t="str">
        <f t="shared" si="60"/>
        <v>High</v>
      </c>
      <c r="N994" s="46" t="str">
        <f t="shared" si="61"/>
        <v>High Price</v>
      </c>
      <c r="O994" s="46" t="str">
        <f t="shared" si="62"/>
        <v>October</v>
      </c>
      <c r="P994" s="46">
        <f t="shared" si="63"/>
        <v>2024</v>
      </c>
      <c r="Q994" s="47" t="str">
        <f>_xlfn.CONCAT(SALES[[#This Row],[Sales_ID]]," [",SALES[[#This Row],[Quantity]],"]")</f>
        <v>SALE-992 [3]</v>
      </c>
    </row>
    <row r="995" spans="1:17" x14ac:dyDescent="0.3">
      <c r="A995" t="s">
        <v>2886</v>
      </c>
      <c r="B995" s="2">
        <v>45340</v>
      </c>
      <c r="C995" t="s">
        <v>2637</v>
      </c>
      <c r="D995" t="s">
        <v>1521</v>
      </c>
      <c r="E995" t="s">
        <v>1426</v>
      </c>
      <c r="F995">
        <v>2</v>
      </c>
      <c r="G995" s="3">
        <v>957.54</v>
      </c>
      <c r="H995" s="4">
        <v>0.1</v>
      </c>
      <c r="I995" t="s">
        <v>1131</v>
      </c>
      <c r="J995" s="3">
        <v>1723.5719999999999</v>
      </c>
      <c r="K995" s="45">
        <f>SALES[[#This Row],[Quantity]]*SALES[[#This Row],[Unit_Price]]*SALES[[#This Row],[Discount]]</f>
        <v>191.50800000000001</v>
      </c>
      <c r="L995" s="46" t="str">
        <f>IF(SALES[Total_Amount]&gt;=1500,"High","Low")</f>
        <v>High</v>
      </c>
      <c r="M995" s="46" t="str">
        <f t="shared" si="60"/>
        <v>High</v>
      </c>
      <c r="N995" s="46" t="str">
        <f t="shared" si="61"/>
        <v>Low Price</v>
      </c>
      <c r="O995" s="46" t="str">
        <f t="shared" si="62"/>
        <v>February</v>
      </c>
      <c r="P995" s="46">
        <f t="shared" si="63"/>
        <v>2024</v>
      </c>
      <c r="Q995" s="47" t="str">
        <f>_xlfn.CONCAT(SALES[[#This Row],[Sales_ID]]," [",SALES[[#This Row],[Quantity]],"]")</f>
        <v>SALE-993 [2]</v>
      </c>
    </row>
    <row r="996" spans="1:17" x14ac:dyDescent="0.3">
      <c r="A996" t="s">
        <v>2887</v>
      </c>
      <c r="B996" s="2">
        <v>45926</v>
      </c>
      <c r="C996" t="s">
        <v>1675</v>
      </c>
      <c r="D996" t="s">
        <v>1369</v>
      </c>
      <c r="E996" t="s">
        <v>1408</v>
      </c>
      <c r="F996">
        <v>2</v>
      </c>
      <c r="G996" s="3">
        <v>314.39999999999998</v>
      </c>
      <c r="H996" s="4">
        <v>7.0000000000000007E-2</v>
      </c>
      <c r="I996" t="s">
        <v>3958</v>
      </c>
      <c r="J996" s="3">
        <v>584.78399999999988</v>
      </c>
      <c r="K996" s="45">
        <f>SALES[[#This Row],[Quantity]]*SALES[[#This Row],[Unit_Price]]*SALES[[#This Row],[Discount]]</f>
        <v>44.015999999999998</v>
      </c>
      <c r="L996" s="46" t="str">
        <f>IF(SALES[Total_Amount]&gt;=1500,"High","Low")</f>
        <v>Low</v>
      </c>
      <c r="M996" s="46" t="str">
        <f t="shared" si="60"/>
        <v>Normal</v>
      </c>
      <c r="N996" s="46" t="str">
        <f t="shared" si="61"/>
        <v>Low Price</v>
      </c>
      <c r="O996" s="46" t="str">
        <f t="shared" si="62"/>
        <v>September</v>
      </c>
      <c r="P996" s="46">
        <f t="shared" si="63"/>
        <v>2025</v>
      </c>
      <c r="Q996" s="47" t="str">
        <f>_xlfn.CONCAT(SALES[[#This Row],[Sales_ID]]," [",SALES[[#This Row],[Quantity]],"]")</f>
        <v>SALE-994 [2]</v>
      </c>
    </row>
    <row r="997" spans="1:17" x14ac:dyDescent="0.3">
      <c r="A997" t="s">
        <v>2888</v>
      </c>
      <c r="B997" s="2">
        <v>45373</v>
      </c>
      <c r="C997" t="s">
        <v>1729</v>
      </c>
      <c r="D997" t="s">
        <v>1376</v>
      </c>
      <c r="E997" t="s">
        <v>1426</v>
      </c>
      <c r="F997">
        <v>3</v>
      </c>
      <c r="G997" s="3">
        <v>480.11</v>
      </c>
      <c r="H997" s="4">
        <v>0.11</v>
      </c>
      <c r="I997" t="s">
        <v>3958</v>
      </c>
      <c r="J997" s="3">
        <v>1281.8937000000001</v>
      </c>
      <c r="K997" s="45">
        <f>SALES[[#This Row],[Quantity]]*SALES[[#This Row],[Unit_Price]]*SALES[[#This Row],[Discount]]</f>
        <v>158.43629999999999</v>
      </c>
      <c r="L997" s="46" t="str">
        <f>IF(SALES[Total_Amount]&gt;=1500,"High","Low")</f>
        <v>Low</v>
      </c>
      <c r="M997" s="46" t="str">
        <f t="shared" si="60"/>
        <v>High</v>
      </c>
      <c r="N997" s="46" t="str">
        <f t="shared" si="61"/>
        <v>Low Price</v>
      </c>
      <c r="O997" s="46" t="str">
        <f t="shared" si="62"/>
        <v>March</v>
      </c>
      <c r="P997" s="46">
        <f t="shared" si="63"/>
        <v>2024</v>
      </c>
      <c r="Q997" s="47" t="str">
        <f>_xlfn.CONCAT(SALES[[#This Row],[Sales_ID]]," [",SALES[[#This Row],[Quantity]],"]")</f>
        <v>SALE-995 [3]</v>
      </c>
    </row>
    <row r="998" spans="1:17" x14ac:dyDescent="0.3">
      <c r="A998" t="s">
        <v>2889</v>
      </c>
      <c r="B998" s="2">
        <v>45579</v>
      </c>
      <c r="C998" t="s">
        <v>2322</v>
      </c>
      <c r="D998" t="s">
        <v>1673</v>
      </c>
      <c r="E998" t="s">
        <v>1426</v>
      </c>
      <c r="F998">
        <v>4</v>
      </c>
      <c r="G998" s="3">
        <v>826.55</v>
      </c>
      <c r="H998" s="4">
        <v>0.28000000000000003</v>
      </c>
      <c r="I998" t="s">
        <v>3957</v>
      </c>
      <c r="J998" s="3">
        <v>2380.4639999999999</v>
      </c>
      <c r="K998" s="45">
        <f>SALES[[#This Row],[Quantity]]*SALES[[#This Row],[Unit_Price]]*SALES[[#This Row],[Discount]]</f>
        <v>925.73599999999999</v>
      </c>
      <c r="L998" s="46" t="str">
        <f>IF(SALES[Total_Amount]&gt;=1500,"High","Low")</f>
        <v>High</v>
      </c>
      <c r="M998" s="46" t="str">
        <f t="shared" si="60"/>
        <v>Premium</v>
      </c>
      <c r="N998" s="46" t="str">
        <f t="shared" si="61"/>
        <v>High Price</v>
      </c>
      <c r="O998" s="46" t="str">
        <f t="shared" si="62"/>
        <v>October</v>
      </c>
      <c r="P998" s="46">
        <f t="shared" si="63"/>
        <v>2024</v>
      </c>
      <c r="Q998" s="47" t="str">
        <f>_xlfn.CONCAT(SALES[[#This Row],[Sales_ID]]," [",SALES[[#This Row],[Quantity]],"]")</f>
        <v>SALE-996 [4]</v>
      </c>
    </row>
    <row r="999" spans="1:17" x14ac:dyDescent="0.3">
      <c r="A999" t="s">
        <v>2890</v>
      </c>
      <c r="B999" s="2">
        <v>45805</v>
      </c>
      <c r="C999" t="s">
        <v>2685</v>
      </c>
      <c r="D999" t="s">
        <v>1402</v>
      </c>
      <c r="E999" t="s">
        <v>1340</v>
      </c>
      <c r="F999">
        <v>3</v>
      </c>
      <c r="G999" s="3">
        <v>530.16999999999996</v>
      </c>
      <c r="H999" s="4">
        <v>0.18</v>
      </c>
      <c r="I999" t="s">
        <v>3958</v>
      </c>
      <c r="J999" s="3">
        <v>1304.2182</v>
      </c>
      <c r="K999" s="45">
        <f>SALES[[#This Row],[Quantity]]*SALES[[#This Row],[Unit_Price]]*SALES[[#This Row],[Discount]]</f>
        <v>286.29179999999997</v>
      </c>
      <c r="L999" s="46" t="str">
        <f>IF(SALES[Total_Amount]&gt;=1500,"High","Low")</f>
        <v>Low</v>
      </c>
      <c r="M999" s="46" t="str">
        <f t="shared" si="60"/>
        <v>High</v>
      </c>
      <c r="N999" s="46" t="str">
        <f t="shared" si="61"/>
        <v>High Price</v>
      </c>
      <c r="O999" s="46" t="str">
        <f t="shared" si="62"/>
        <v>May</v>
      </c>
      <c r="P999" s="46">
        <f t="shared" si="63"/>
        <v>2025</v>
      </c>
      <c r="Q999" s="47" t="str">
        <f>_xlfn.CONCAT(SALES[[#This Row],[Sales_ID]]," [",SALES[[#This Row],[Quantity]],"]")</f>
        <v>SALE-997 [3]</v>
      </c>
    </row>
    <row r="1000" spans="1:17" x14ac:dyDescent="0.3">
      <c r="A1000" t="s">
        <v>2891</v>
      </c>
      <c r="B1000" s="2">
        <v>45522</v>
      </c>
      <c r="C1000" t="s">
        <v>2727</v>
      </c>
      <c r="D1000" t="s">
        <v>1387</v>
      </c>
      <c r="E1000" t="s">
        <v>1344</v>
      </c>
      <c r="F1000">
        <v>3</v>
      </c>
      <c r="G1000" s="3">
        <v>336.17</v>
      </c>
      <c r="H1000" s="4">
        <v>0.04</v>
      </c>
      <c r="I1000" t="s">
        <v>1131</v>
      </c>
      <c r="J1000" s="3">
        <v>968.16959999999995</v>
      </c>
      <c r="K1000" s="45">
        <f>SALES[[#This Row],[Quantity]]*SALES[[#This Row],[Unit_Price]]*SALES[[#This Row],[Discount]]</f>
        <v>40.340400000000002</v>
      </c>
      <c r="L1000" s="46" t="str">
        <f>IF(SALES[Total_Amount]&gt;=1500,"High","Low")</f>
        <v>Low</v>
      </c>
      <c r="M1000" s="46" t="str">
        <f t="shared" si="60"/>
        <v>Normal</v>
      </c>
      <c r="N1000" s="46" t="str">
        <f t="shared" si="61"/>
        <v>Low Price</v>
      </c>
      <c r="O1000" s="46" t="str">
        <f t="shared" si="62"/>
        <v>August</v>
      </c>
      <c r="P1000" s="46">
        <f t="shared" si="63"/>
        <v>2024</v>
      </c>
      <c r="Q1000" s="47" t="str">
        <f>_xlfn.CONCAT(SALES[[#This Row],[Sales_ID]]," [",SALES[[#This Row],[Quantity]],"]")</f>
        <v>SALE-998 [3]</v>
      </c>
    </row>
    <row r="1001" spans="1:17" x14ac:dyDescent="0.3">
      <c r="A1001" t="s">
        <v>2892</v>
      </c>
      <c r="B1001" s="2">
        <v>45304</v>
      </c>
      <c r="C1001" t="s">
        <v>2893</v>
      </c>
      <c r="D1001" t="s">
        <v>1784</v>
      </c>
      <c r="E1001" t="s">
        <v>1348</v>
      </c>
      <c r="F1001">
        <v>4</v>
      </c>
      <c r="G1001" s="3">
        <v>22.51</v>
      </c>
      <c r="H1001" s="4">
        <v>0.27</v>
      </c>
      <c r="I1001" t="s">
        <v>3958</v>
      </c>
      <c r="J1001" s="3">
        <v>65.729200000000006</v>
      </c>
      <c r="K1001" s="45">
        <f>SALES[[#This Row],[Quantity]]*SALES[[#This Row],[Unit_Price]]*SALES[[#This Row],[Discount]]</f>
        <v>24.310800000000004</v>
      </c>
      <c r="L1001" s="46" t="str">
        <f>IF(SALES[Total_Amount]&gt;=1500,"High","Low")</f>
        <v>Low</v>
      </c>
      <c r="M1001" s="46" t="str">
        <f t="shared" si="60"/>
        <v>Normal</v>
      </c>
      <c r="N1001" s="46" t="str">
        <f t="shared" si="61"/>
        <v>Low Price</v>
      </c>
      <c r="O1001" s="46" t="str">
        <f t="shared" si="62"/>
        <v>January</v>
      </c>
      <c r="P1001" s="46">
        <f t="shared" si="63"/>
        <v>2024</v>
      </c>
      <c r="Q1001" s="47" t="str">
        <f>_xlfn.CONCAT(SALES[[#This Row],[Sales_ID]]," [",SALES[[#This Row],[Quantity]],"]")</f>
        <v>SALE-999 [4]</v>
      </c>
    </row>
    <row r="1002" spans="1:17" x14ac:dyDescent="0.3">
      <c r="A1002" t="s">
        <v>2894</v>
      </c>
      <c r="B1002" s="2">
        <v>45456</v>
      </c>
      <c r="C1002" t="s">
        <v>2685</v>
      </c>
      <c r="D1002" t="s">
        <v>1354</v>
      </c>
      <c r="E1002" t="s">
        <v>1439</v>
      </c>
      <c r="F1002">
        <v>2</v>
      </c>
      <c r="G1002" s="3">
        <v>909.51</v>
      </c>
      <c r="H1002" s="4">
        <v>0.27</v>
      </c>
      <c r="I1002" t="s">
        <v>3957</v>
      </c>
      <c r="J1002" s="3">
        <v>1327.8846000000001</v>
      </c>
      <c r="K1002" s="45">
        <f>SALES[[#This Row],[Quantity]]*SALES[[#This Row],[Unit_Price]]*SALES[[#This Row],[Discount]]</f>
        <v>491.1354</v>
      </c>
      <c r="L1002" s="46" t="str">
        <f>IF(SALES[Total_Amount]&gt;=1500,"High","Low")</f>
        <v>Low</v>
      </c>
      <c r="M1002" s="46" t="str">
        <f t="shared" si="60"/>
        <v>High</v>
      </c>
      <c r="N1002" s="46" t="str">
        <f t="shared" si="61"/>
        <v>High Price</v>
      </c>
      <c r="O1002" s="46" t="str">
        <f t="shared" si="62"/>
        <v>June</v>
      </c>
      <c r="P1002" s="46">
        <f t="shared" si="63"/>
        <v>2024</v>
      </c>
      <c r="Q1002" s="47" t="str">
        <f>_xlfn.CONCAT(SALES[[#This Row],[Sales_ID]]," [",SALES[[#This Row],[Quantity]],"]")</f>
        <v>SALE-1000 [2]</v>
      </c>
    </row>
    <row r="1003" spans="1:17" x14ac:dyDescent="0.3">
      <c r="A1003" t="s">
        <v>2895</v>
      </c>
      <c r="B1003" s="2">
        <v>45776</v>
      </c>
      <c r="C1003" t="s">
        <v>2660</v>
      </c>
      <c r="D1003" t="s">
        <v>1418</v>
      </c>
      <c r="E1003" t="s">
        <v>1377</v>
      </c>
      <c r="F1003">
        <v>4</v>
      </c>
      <c r="G1003" s="3">
        <v>593.84</v>
      </c>
      <c r="H1003" s="4">
        <v>0.24</v>
      </c>
      <c r="I1003" t="s">
        <v>3958</v>
      </c>
      <c r="J1003" s="3">
        <v>1805.2736</v>
      </c>
      <c r="K1003" s="45">
        <f>SALES[[#This Row],[Quantity]]*SALES[[#This Row],[Unit_Price]]*SALES[[#This Row],[Discount]]</f>
        <v>570.08640000000003</v>
      </c>
      <c r="L1003" s="46" t="str">
        <f>IF(SALES[Total_Amount]&gt;=1500,"High","Low")</f>
        <v>High</v>
      </c>
      <c r="M1003" s="46" t="str">
        <f t="shared" si="60"/>
        <v>High</v>
      </c>
      <c r="N1003" s="46" t="str">
        <f t="shared" si="61"/>
        <v>High Price</v>
      </c>
      <c r="O1003" s="46" t="str">
        <f t="shared" si="62"/>
        <v>April</v>
      </c>
      <c r="P1003" s="46">
        <f t="shared" si="63"/>
        <v>2025</v>
      </c>
      <c r="Q1003" s="47" t="str">
        <f>_xlfn.CONCAT(SALES[[#This Row],[Sales_ID]]," [",SALES[[#This Row],[Quantity]],"]")</f>
        <v>SALE-1001 [4]</v>
      </c>
    </row>
    <row r="1004" spans="1:17" x14ac:dyDescent="0.3">
      <c r="A1004" t="s">
        <v>2896</v>
      </c>
      <c r="B1004" s="2">
        <v>45566</v>
      </c>
      <c r="C1004" t="s">
        <v>2787</v>
      </c>
      <c r="D1004" t="s">
        <v>1734</v>
      </c>
      <c r="E1004" t="s">
        <v>1419</v>
      </c>
      <c r="F1004">
        <v>3</v>
      </c>
      <c r="G1004" s="3">
        <v>909.11</v>
      </c>
      <c r="H1004" s="4">
        <v>0.23</v>
      </c>
      <c r="I1004" t="s">
        <v>1131</v>
      </c>
      <c r="J1004" s="3">
        <v>2100.0441000000001</v>
      </c>
      <c r="K1004" s="45">
        <f>SALES[[#This Row],[Quantity]]*SALES[[#This Row],[Unit_Price]]*SALES[[#This Row],[Discount]]</f>
        <v>627.28589999999997</v>
      </c>
      <c r="L1004" s="46" t="str">
        <f>IF(SALES[Total_Amount]&gt;=1500,"High","Low")</f>
        <v>High</v>
      </c>
      <c r="M1004" s="46" t="str">
        <f t="shared" si="60"/>
        <v>Premium</v>
      </c>
      <c r="N1004" s="46" t="str">
        <f t="shared" si="61"/>
        <v>High Price</v>
      </c>
      <c r="O1004" s="46" t="str">
        <f t="shared" si="62"/>
        <v>October</v>
      </c>
      <c r="P1004" s="46">
        <f t="shared" si="63"/>
        <v>2024</v>
      </c>
      <c r="Q1004" s="47" t="str">
        <f>_xlfn.CONCAT(SALES[[#This Row],[Sales_ID]]," [",SALES[[#This Row],[Quantity]],"]")</f>
        <v>SALE-1002 [3]</v>
      </c>
    </row>
    <row r="1005" spans="1:17" x14ac:dyDescent="0.3">
      <c r="A1005" t="s">
        <v>2897</v>
      </c>
      <c r="B1005" s="2">
        <v>45542</v>
      </c>
      <c r="C1005" t="s">
        <v>1695</v>
      </c>
      <c r="D1005" t="s">
        <v>1376</v>
      </c>
      <c r="E1005" t="s">
        <v>1381</v>
      </c>
      <c r="F1005">
        <v>4</v>
      </c>
      <c r="G1005" s="3">
        <v>996.85</v>
      </c>
      <c r="H1005" s="4">
        <v>0.24</v>
      </c>
      <c r="I1005" t="s">
        <v>3958</v>
      </c>
      <c r="J1005" s="3">
        <v>3030.424</v>
      </c>
      <c r="K1005" s="45">
        <f>SALES[[#This Row],[Quantity]]*SALES[[#This Row],[Unit_Price]]*SALES[[#This Row],[Discount]]</f>
        <v>956.976</v>
      </c>
      <c r="L1005" s="46" t="str">
        <f>IF(SALES[Total_Amount]&gt;=1500,"High","Low")</f>
        <v>High</v>
      </c>
      <c r="M1005" s="46" t="str">
        <f t="shared" si="60"/>
        <v>Premium</v>
      </c>
      <c r="N1005" s="46" t="str">
        <f t="shared" si="61"/>
        <v>High Price</v>
      </c>
      <c r="O1005" s="46" t="str">
        <f t="shared" si="62"/>
        <v>September</v>
      </c>
      <c r="P1005" s="46">
        <f t="shared" si="63"/>
        <v>2024</v>
      </c>
      <c r="Q1005" s="47" t="str">
        <f>_xlfn.CONCAT(SALES[[#This Row],[Sales_ID]]," [",SALES[[#This Row],[Quantity]],"]")</f>
        <v>SALE-1003 [4]</v>
      </c>
    </row>
    <row r="1006" spans="1:17" x14ac:dyDescent="0.3">
      <c r="A1006" t="s">
        <v>2898</v>
      </c>
      <c r="B1006" s="2">
        <v>45834</v>
      </c>
      <c r="C1006" t="s">
        <v>2221</v>
      </c>
      <c r="D1006" t="s">
        <v>1913</v>
      </c>
      <c r="E1006" t="s">
        <v>1344</v>
      </c>
      <c r="F1006">
        <v>1</v>
      </c>
      <c r="G1006" s="3">
        <v>522.69000000000005</v>
      </c>
      <c r="H1006" s="4">
        <v>0.06</v>
      </c>
      <c r="I1006" t="s">
        <v>1131</v>
      </c>
      <c r="J1006" s="3">
        <v>491.32860000000011</v>
      </c>
      <c r="K1006" s="45">
        <f>SALES[[#This Row],[Quantity]]*SALES[[#This Row],[Unit_Price]]*SALES[[#This Row],[Discount]]</f>
        <v>31.361400000000003</v>
      </c>
      <c r="L1006" s="46" t="str">
        <f>IF(SALES[Total_Amount]&gt;=1500,"High","Low")</f>
        <v>Low</v>
      </c>
      <c r="M1006" s="46" t="str">
        <f t="shared" si="60"/>
        <v>Normal</v>
      </c>
      <c r="N1006" s="46" t="str">
        <f t="shared" si="61"/>
        <v>Low Price</v>
      </c>
      <c r="O1006" s="46" t="str">
        <f t="shared" si="62"/>
        <v>June</v>
      </c>
      <c r="P1006" s="46">
        <f t="shared" si="63"/>
        <v>2025</v>
      </c>
      <c r="Q1006" s="47" t="str">
        <f>_xlfn.CONCAT(SALES[[#This Row],[Sales_ID]]," [",SALES[[#This Row],[Quantity]],"]")</f>
        <v>SALE-1004 [1]</v>
      </c>
    </row>
    <row r="1007" spans="1:17" x14ac:dyDescent="0.3">
      <c r="A1007" t="s">
        <v>2899</v>
      </c>
      <c r="B1007" s="2">
        <v>45405</v>
      </c>
      <c r="C1007" t="s">
        <v>2900</v>
      </c>
      <c r="D1007" t="s">
        <v>1605</v>
      </c>
      <c r="E1007" t="s">
        <v>1340</v>
      </c>
      <c r="F1007">
        <v>3</v>
      </c>
      <c r="G1007" s="3">
        <v>261.05</v>
      </c>
      <c r="H1007" s="4">
        <v>0.12</v>
      </c>
      <c r="I1007" t="s">
        <v>3958</v>
      </c>
      <c r="J1007" s="3">
        <v>689.17200000000014</v>
      </c>
      <c r="K1007" s="45">
        <f>SALES[[#This Row],[Quantity]]*SALES[[#This Row],[Unit_Price]]*SALES[[#This Row],[Discount]]</f>
        <v>93.978000000000009</v>
      </c>
      <c r="L1007" s="46" t="str">
        <f>IF(SALES[Total_Amount]&gt;=1500,"High","Low")</f>
        <v>Low</v>
      </c>
      <c r="M1007" s="46" t="str">
        <f t="shared" si="60"/>
        <v>Normal</v>
      </c>
      <c r="N1007" s="46" t="str">
        <f t="shared" si="61"/>
        <v>Low Price</v>
      </c>
      <c r="O1007" s="46" t="str">
        <f t="shared" si="62"/>
        <v>April</v>
      </c>
      <c r="P1007" s="46">
        <f t="shared" si="63"/>
        <v>2024</v>
      </c>
      <c r="Q1007" s="47" t="str">
        <f>_xlfn.CONCAT(SALES[[#This Row],[Sales_ID]]," [",SALES[[#This Row],[Quantity]],"]")</f>
        <v>SALE-1005 [3]</v>
      </c>
    </row>
    <row r="1008" spans="1:17" x14ac:dyDescent="0.3">
      <c r="A1008" t="s">
        <v>2901</v>
      </c>
      <c r="B1008" s="2">
        <v>45918</v>
      </c>
      <c r="C1008" t="s">
        <v>1633</v>
      </c>
      <c r="D1008" t="s">
        <v>1473</v>
      </c>
      <c r="E1008" t="s">
        <v>1344</v>
      </c>
      <c r="F1008">
        <v>3</v>
      </c>
      <c r="G1008" s="3">
        <v>644.73</v>
      </c>
      <c r="H1008" s="4">
        <v>0.01</v>
      </c>
      <c r="I1008" t="s">
        <v>1131</v>
      </c>
      <c r="J1008" s="3">
        <v>1914.8480999999999</v>
      </c>
      <c r="K1008" s="45">
        <f>SALES[[#This Row],[Quantity]]*SALES[[#This Row],[Unit_Price]]*SALES[[#This Row],[Discount]]</f>
        <v>19.341900000000003</v>
      </c>
      <c r="L1008" s="46" t="str">
        <f>IF(SALES[Total_Amount]&gt;=1500,"High","Low")</f>
        <v>High</v>
      </c>
      <c r="M1008" s="46" t="str">
        <f t="shared" si="60"/>
        <v>High</v>
      </c>
      <c r="N1008" s="46" t="str">
        <f t="shared" si="61"/>
        <v>Low Price</v>
      </c>
      <c r="O1008" s="46" t="str">
        <f t="shared" si="62"/>
        <v>September</v>
      </c>
      <c r="P1008" s="46">
        <f t="shared" si="63"/>
        <v>2025</v>
      </c>
      <c r="Q1008" s="47" t="str">
        <f>_xlfn.CONCAT(SALES[[#This Row],[Sales_ID]]," [",SALES[[#This Row],[Quantity]],"]")</f>
        <v>SALE-1006 [3]</v>
      </c>
    </row>
    <row r="1009" spans="1:17" x14ac:dyDescent="0.3">
      <c r="A1009" t="s">
        <v>2902</v>
      </c>
      <c r="B1009" s="2">
        <v>45217</v>
      </c>
      <c r="C1009" t="s">
        <v>1980</v>
      </c>
      <c r="D1009" t="s">
        <v>1449</v>
      </c>
      <c r="E1009" t="s">
        <v>1439</v>
      </c>
      <c r="F1009">
        <v>2</v>
      </c>
      <c r="G1009" s="3">
        <v>541.52</v>
      </c>
      <c r="H1009" s="4">
        <v>0.26</v>
      </c>
      <c r="I1009" t="s">
        <v>3958</v>
      </c>
      <c r="J1009" s="3">
        <v>801.44959999999992</v>
      </c>
      <c r="K1009" s="45">
        <f>SALES[[#This Row],[Quantity]]*SALES[[#This Row],[Unit_Price]]*SALES[[#This Row],[Discount]]</f>
        <v>281.59039999999999</v>
      </c>
      <c r="L1009" s="46" t="str">
        <f>IF(SALES[Total_Amount]&gt;=1500,"High","Low")</f>
        <v>Low</v>
      </c>
      <c r="M1009" s="46" t="str">
        <f t="shared" si="60"/>
        <v>Normal</v>
      </c>
      <c r="N1009" s="46" t="str">
        <f t="shared" si="61"/>
        <v>Low Price</v>
      </c>
      <c r="O1009" s="46" t="str">
        <f t="shared" si="62"/>
        <v>October</v>
      </c>
      <c r="P1009" s="46">
        <f t="shared" si="63"/>
        <v>2023</v>
      </c>
      <c r="Q1009" s="47" t="str">
        <f>_xlfn.CONCAT(SALES[[#This Row],[Sales_ID]]," [",SALES[[#This Row],[Quantity]],"]")</f>
        <v>SALE-1007 [2]</v>
      </c>
    </row>
    <row r="1010" spans="1:17" x14ac:dyDescent="0.3">
      <c r="A1010" t="s">
        <v>2903</v>
      </c>
      <c r="B1010" s="2">
        <v>45259</v>
      </c>
      <c r="C1010" t="s">
        <v>2904</v>
      </c>
      <c r="D1010" t="s">
        <v>1780</v>
      </c>
      <c r="E1010" t="s">
        <v>1419</v>
      </c>
      <c r="F1010">
        <v>1</v>
      </c>
      <c r="G1010" s="3">
        <v>395.18</v>
      </c>
      <c r="H1010" s="4">
        <v>0.09</v>
      </c>
      <c r="I1010" t="s">
        <v>3958</v>
      </c>
      <c r="J1010" s="3">
        <v>359.61380000000003</v>
      </c>
      <c r="K1010" s="45">
        <f>SALES[[#This Row],[Quantity]]*SALES[[#This Row],[Unit_Price]]*SALES[[#This Row],[Discount]]</f>
        <v>35.566200000000002</v>
      </c>
      <c r="L1010" s="46" t="str">
        <f>IF(SALES[Total_Amount]&gt;=1500,"High","Low")</f>
        <v>Low</v>
      </c>
      <c r="M1010" s="46" t="str">
        <f t="shared" si="60"/>
        <v>Normal</v>
      </c>
      <c r="N1010" s="46" t="str">
        <f t="shared" si="61"/>
        <v>Low Price</v>
      </c>
      <c r="O1010" s="46" t="str">
        <f t="shared" si="62"/>
        <v>November</v>
      </c>
      <c r="P1010" s="46">
        <f t="shared" si="63"/>
        <v>2023</v>
      </c>
      <c r="Q1010" s="47" t="str">
        <f>_xlfn.CONCAT(SALES[[#This Row],[Sales_ID]]," [",SALES[[#This Row],[Quantity]],"]")</f>
        <v>SALE-1008 [1]</v>
      </c>
    </row>
    <row r="1011" spans="1:17" x14ac:dyDescent="0.3">
      <c r="A1011" t="s">
        <v>2905</v>
      </c>
      <c r="B1011" s="2">
        <v>45740</v>
      </c>
      <c r="C1011" t="s">
        <v>2304</v>
      </c>
      <c r="D1011" t="s">
        <v>1657</v>
      </c>
      <c r="E1011" t="s">
        <v>1348</v>
      </c>
      <c r="F1011">
        <v>4</v>
      </c>
      <c r="G1011" s="3">
        <v>56.37</v>
      </c>
      <c r="H1011" s="4">
        <v>0.17</v>
      </c>
      <c r="I1011" t="s">
        <v>3957</v>
      </c>
      <c r="J1011" s="3">
        <v>187.14840000000001</v>
      </c>
      <c r="K1011" s="45">
        <f>SALES[[#This Row],[Quantity]]*SALES[[#This Row],[Unit_Price]]*SALES[[#This Row],[Discount]]</f>
        <v>38.331600000000002</v>
      </c>
      <c r="L1011" s="46" t="str">
        <f>IF(SALES[Total_Amount]&gt;=1500,"High","Low")</f>
        <v>Low</v>
      </c>
      <c r="M1011" s="46" t="str">
        <f t="shared" si="60"/>
        <v>Normal</v>
      </c>
      <c r="N1011" s="46" t="str">
        <f t="shared" si="61"/>
        <v>Low Price</v>
      </c>
      <c r="O1011" s="46" t="str">
        <f t="shared" si="62"/>
        <v>March</v>
      </c>
      <c r="P1011" s="46">
        <f t="shared" si="63"/>
        <v>2025</v>
      </c>
      <c r="Q1011" s="47" t="str">
        <f>_xlfn.CONCAT(SALES[[#This Row],[Sales_ID]]," [",SALES[[#This Row],[Quantity]],"]")</f>
        <v>SALE-1009 [4]</v>
      </c>
    </row>
    <row r="1012" spans="1:17" x14ac:dyDescent="0.3">
      <c r="A1012" t="s">
        <v>2906</v>
      </c>
      <c r="B1012" s="2">
        <v>45908</v>
      </c>
      <c r="C1012" t="s">
        <v>1915</v>
      </c>
      <c r="D1012" t="s">
        <v>1454</v>
      </c>
      <c r="E1012" t="s">
        <v>1395</v>
      </c>
      <c r="F1012">
        <v>4</v>
      </c>
      <c r="G1012" s="3">
        <v>202.59</v>
      </c>
      <c r="H1012" s="4">
        <v>0.06</v>
      </c>
      <c r="I1012" t="s">
        <v>1131</v>
      </c>
      <c r="J1012" s="3">
        <v>761.73839999999996</v>
      </c>
      <c r="K1012" s="45">
        <f>SALES[[#This Row],[Quantity]]*SALES[[#This Row],[Unit_Price]]*SALES[[#This Row],[Discount]]</f>
        <v>48.621600000000001</v>
      </c>
      <c r="L1012" s="46" t="str">
        <f>IF(SALES[Total_Amount]&gt;=1500,"High","Low")</f>
        <v>Low</v>
      </c>
      <c r="M1012" s="46" t="str">
        <f t="shared" si="60"/>
        <v>Normal</v>
      </c>
      <c r="N1012" s="46" t="str">
        <f t="shared" si="61"/>
        <v>Low Price</v>
      </c>
      <c r="O1012" s="46" t="str">
        <f t="shared" si="62"/>
        <v>September</v>
      </c>
      <c r="P1012" s="46">
        <f t="shared" si="63"/>
        <v>2025</v>
      </c>
      <c r="Q1012" s="47" t="str">
        <f>_xlfn.CONCAT(SALES[[#This Row],[Sales_ID]]," [",SALES[[#This Row],[Quantity]],"]")</f>
        <v>SALE-1010 [4]</v>
      </c>
    </row>
    <row r="1013" spans="1:17" x14ac:dyDescent="0.3">
      <c r="A1013" t="s">
        <v>2907</v>
      </c>
      <c r="B1013" s="2">
        <v>45601</v>
      </c>
      <c r="C1013" t="s">
        <v>2881</v>
      </c>
      <c r="D1013" t="s">
        <v>1784</v>
      </c>
      <c r="E1013" t="s">
        <v>1355</v>
      </c>
      <c r="F1013">
        <v>2</v>
      </c>
      <c r="G1013" s="3">
        <v>358.36</v>
      </c>
      <c r="H1013" s="4">
        <v>0.05</v>
      </c>
      <c r="I1013" t="s">
        <v>3958</v>
      </c>
      <c r="J1013" s="3">
        <v>680.88400000000001</v>
      </c>
      <c r="K1013" s="45">
        <f>SALES[[#This Row],[Quantity]]*SALES[[#This Row],[Unit_Price]]*SALES[[#This Row],[Discount]]</f>
        <v>35.836000000000006</v>
      </c>
      <c r="L1013" s="46" t="str">
        <f>IF(SALES[Total_Amount]&gt;=1500,"High","Low")</f>
        <v>Low</v>
      </c>
      <c r="M1013" s="46" t="str">
        <f t="shared" si="60"/>
        <v>Normal</v>
      </c>
      <c r="N1013" s="46" t="str">
        <f t="shared" si="61"/>
        <v>Low Price</v>
      </c>
      <c r="O1013" s="46" t="str">
        <f t="shared" si="62"/>
        <v>November</v>
      </c>
      <c r="P1013" s="46">
        <f t="shared" si="63"/>
        <v>2024</v>
      </c>
      <c r="Q1013" s="47" t="str">
        <f>_xlfn.CONCAT(SALES[[#This Row],[Sales_ID]]," [",SALES[[#This Row],[Quantity]],"]")</f>
        <v>SALE-1011 [2]</v>
      </c>
    </row>
    <row r="1014" spans="1:17" x14ac:dyDescent="0.3">
      <c r="A1014" t="s">
        <v>2908</v>
      </c>
      <c r="B1014" s="2">
        <v>45535</v>
      </c>
      <c r="C1014" t="s">
        <v>1469</v>
      </c>
      <c r="D1014" t="s">
        <v>1929</v>
      </c>
      <c r="E1014" t="s">
        <v>1415</v>
      </c>
      <c r="F1014">
        <v>4</v>
      </c>
      <c r="G1014" s="3">
        <v>85.62</v>
      </c>
      <c r="H1014" s="4">
        <v>0.28000000000000003</v>
      </c>
      <c r="I1014" t="s">
        <v>1131</v>
      </c>
      <c r="J1014" s="3">
        <v>246.5856</v>
      </c>
      <c r="K1014" s="45">
        <f>SALES[[#This Row],[Quantity]]*SALES[[#This Row],[Unit_Price]]*SALES[[#This Row],[Discount]]</f>
        <v>95.894400000000019</v>
      </c>
      <c r="L1014" s="46" t="str">
        <f>IF(SALES[Total_Amount]&gt;=1500,"High","Low")</f>
        <v>Low</v>
      </c>
      <c r="M1014" s="46" t="str">
        <f t="shared" si="60"/>
        <v>Normal</v>
      </c>
      <c r="N1014" s="46" t="str">
        <f t="shared" si="61"/>
        <v>Low Price</v>
      </c>
      <c r="O1014" s="46" t="str">
        <f t="shared" si="62"/>
        <v>August</v>
      </c>
      <c r="P1014" s="46">
        <f t="shared" si="63"/>
        <v>2024</v>
      </c>
      <c r="Q1014" s="47" t="str">
        <f>_xlfn.CONCAT(SALES[[#This Row],[Sales_ID]]," [",SALES[[#This Row],[Quantity]],"]")</f>
        <v>SALE-1012 [4]</v>
      </c>
    </row>
    <row r="1015" spans="1:17" x14ac:dyDescent="0.3">
      <c r="A1015" t="s">
        <v>2909</v>
      </c>
      <c r="B1015" s="2">
        <v>45459</v>
      </c>
      <c r="C1015" t="s">
        <v>1820</v>
      </c>
      <c r="D1015" t="s">
        <v>1797</v>
      </c>
      <c r="E1015" t="s">
        <v>1344</v>
      </c>
      <c r="F1015">
        <v>4</v>
      </c>
      <c r="G1015" s="3">
        <v>929.26</v>
      </c>
      <c r="H1015" s="4">
        <v>0.23</v>
      </c>
      <c r="I1015" t="s">
        <v>3958</v>
      </c>
      <c r="J1015" s="3">
        <v>2862.1208000000001</v>
      </c>
      <c r="K1015" s="45">
        <f>SALES[[#This Row],[Quantity]]*SALES[[#This Row],[Unit_Price]]*SALES[[#This Row],[Discount]]</f>
        <v>854.91920000000005</v>
      </c>
      <c r="L1015" s="46" t="str">
        <f>IF(SALES[Total_Amount]&gt;=1500,"High","Low")</f>
        <v>High</v>
      </c>
      <c r="M1015" s="46" t="str">
        <f t="shared" si="60"/>
        <v>Premium</v>
      </c>
      <c r="N1015" s="46" t="str">
        <f t="shared" si="61"/>
        <v>High Price</v>
      </c>
      <c r="O1015" s="46" t="str">
        <f t="shared" si="62"/>
        <v>June</v>
      </c>
      <c r="P1015" s="46">
        <f t="shared" si="63"/>
        <v>2024</v>
      </c>
      <c r="Q1015" s="47" t="str">
        <f>_xlfn.CONCAT(SALES[[#This Row],[Sales_ID]]," [",SALES[[#This Row],[Quantity]],"]")</f>
        <v>SALE-1013 [4]</v>
      </c>
    </row>
    <row r="1016" spans="1:17" x14ac:dyDescent="0.3">
      <c r="A1016" t="s">
        <v>2910</v>
      </c>
      <c r="B1016" s="2">
        <v>45681</v>
      </c>
      <c r="C1016" t="s">
        <v>2838</v>
      </c>
      <c r="D1016" t="s">
        <v>1407</v>
      </c>
      <c r="E1016" t="s">
        <v>1408</v>
      </c>
      <c r="F1016">
        <v>2</v>
      </c>
      <c r="G1016" s="3">
        <v>92.64</v>
      </c>
      <c r="H1016" s="4">
        <v>0.14000000000000001</v>
      </c>
      <c r="I1016" t="s">
        <v>1131</v>
      </c>
      <c r="J1016" s="3">
        <v>159.3408</v>
      </c>
      <c r="K1016" s="45">
        <f>SALES[[#This Row],[Quantity]]*SALES[[#This Row],[Unit_Price]]*SALES[[#This Row],[Discount]]</f>
        <v>25.939200000000003</v>
      </c>
      <c r="L1016" s="46" t="str">
        <f>IF(SALES[Total_Amount]&gt;=1500,"High","Low")</f>
        <v>Low</v>
      </c>
      <c r="M1016" s="46" t="str">
        <f t="shared" si="60"/>
        <v>Normal</v>
      </c>
      <c r="N1016" s="46" t="str">
        <f t="shared" si="61"/>
        <v>Low Price</v>
      </c>
      <c r="O1016" s="46" t="str">
        <f t="shared" si="62"/>
        <v>January</v>
      </c>
      <c r="P1016" s="46">
        <f t="shared" si="63"/>
        <v>2025</v>
      </c>
      <c r="Q1016" s="47" t="str">
        <f>_xlfn.CONCAT(SALES[[#This Row],[Sales_ID]]," [",SALES[[#This Row],[Quantity]],"]")</f>
        <v>SALE-1014 [2]</v>
      </c>
    </row>
    <row r="1017" spans="1:17" x14ac:dyDescent="0.3">
      <c r="A1017" t="s">
        <v>2911</v>
      </c>
      <c r="B1017" s="2">
        <v>45725</v>
      </c>
      <c r="C1017" t="s">
        <v>1908</v>
      </c>
      <c r="D1017" t="s">
        <v>1812</v>
      </c>
      <c r="E1017" t="s">
        <v>1363</v>
      </c>
      <c r="F1017">
        <v>4</v>
      </c>
      <c r="G1017" s="3">
        <v>139.05000000000001</v>
      </c>
      <c r="H1017" s="4">
        <v>0.28999999999999998</v>
      </c>
      <c r="I1017" t="s">
        <v>1131</v>
      </c>
      <c r="J1017" s="3">
        <v>394.90199999999999</v>
      </c>
      <c r="K1017" s="45">
        <f>SALES[[#This Row],[Quantity]]*SALES[[#This Row],[Unit_Price]]*SALES[[#This Row],[Discount]]</f>
        <v>161.298</v>
      </c>
      <c r="L1017" s="46" t="str">
        <f>IF(SALES[Total_Amount]&gt;=1500,"High","Low")</f>
        <v>Low</v>
      </c>
      <c r="M1017" s="46" t="str">
        <f t="shared" si="60"/>
        <v>Normal</v>
      </c>
      <c r="N1017" s="46" t="str">
        <f t="shared" si="61"/>
        <v>Low Price</v>
      </c>
      <c r="O1017" s="46" t="str">
        <f t="shared" si="62"/>
        <v>March</v>
      </c>
      <c r="P1017" s="46">
        <f t="shared" si="63"/>
        <v>2025</v>
      </c>
      <c r="Q1017" s="47" t="str">
        <f>_xlfn.CONCAT(SALES[[#This Row],[Sales_ID]]," [",SALES[[#This Row],[Quantity]],"]")</f>
        <v>SALE-1015 [4]</v>
      </c>
    </row>
    <row r="1018" spans="1:17" x14ac:dyDescent="0.3">
      <c r="A1018" t="s">
        <v>2912</v>
      </c>
      <c r="B1018" s="2">
        <v>45461</v>
      </c>
      <c r="C1018" t="s">
        <v>2833</v>
      </c>
      <c r="D1018" t="s">
        <v>1445</v>
      </c>
      <c r="E1018" t="s">
        <v>1363</v>
      </c>
      <c r="F1018">
        <v>3</v>
      </c>
      <c r="G1018" s="3">
        <v>155.87</v>
      </c>
      <c r="H1018" s="4">
        <v>0.03</v>
      </c>
      <c r="I1018" t="s">
        <v>1131</v>
      </c>
      <c r="J1018" s="3">
        <v>453.58170000000001</v>
      </c>
      <c r="K1018" s="45">
        <f>SALES[[#This Row],[Quantity]]*SALES[[#This Row],[Unit_Price]]*SALES[[#This Row],[Discount]]</f>
        <v>14.0283</v>
      </c>
      <c r="L1018" s="46" t="str">
        <f>IF(SALES[Total_Amount]&gt;=1500,"High","Low")</f>
        <v>Low</v>
      </c>
      <c r="M1018" s="46" t="str">
        <f t="shared" si="60"/>
        <v>Normal</v>
      </c>
      <c r="N1018" s="46" t="str">
        <f t="shared" si="61"/>
        <v>Low Price</v>
      </c>
      <c r="O1018" s="46" t="str">
        <f t="shared" si="62"/>
        <v>June</v>
      </c>
      <c r="P1018" s="46">
        <f t="shared" si="63"/>
        <v>2024</v>
      </c>
      <c r="Q1018" s="47" t="str">
        <f>_xlfn.CONCAT(SALES[[#This Row],[Sales_ID]]," [",SALES[[#This Row],[Quantity]],"]")</f>
        <v>SALE-1016 [3]</v>
      </c>
    </row>
    <row r="1019" spans="1:17" x14ac:dyDescent="0.3">
      <c r="A1019" t="s">
        <v>2913</v>
      </c>
      <c r="B1019" s="2">
        <v>45837</v>
      </c>
      <c r="C1019" t="s">
        <v>1829</v>
      </c>
      <c r="D1019" t="s">
        <v>1387</v>
      </c>
      <c r="E1019" t="s">
        <v>1388</v>
      </c>
      <c r="F1019">
        <v>4</v>
      </c>
      <c r="G1019" s="3">
        <v>115.42</v>
      </c>
      <c r="H1019" s="4">
        <v>0.03</v>
      </c>
      <c r="I1019" t="s">
        <v>1131</v>
      </c>
      <c r="J1019" s="3">
        <v>447.82960000000003</v>
      </c>
      <c r="K1019" s="45">
        <f>SALES[[#This Row],[Quantity]]*SALES[[#This Row],[Unit_Price]]*SALES[[#This Row],[Discount]]</f>
        <v>13.8504</v>
      </c>
      <c r="L1019" s="46" t="str">
        <f>IF(SALES[Total_Amount]&gt;=1500,"High","Low")</f>
        <v>Low</v>
      </c>
      <c r="M1019" s="46" t="str">
        <f t="shared" si="60"/>
        <v>Normal</v>
      </c>
      <c r="N1019" s="46" t="str">
        <f t="shared" si="61"/>
        <v>Low Price</v>
      </c>
      <c r="O1019" s="46" t="str">
        <f t="shared" si="62"/>
        <v>June</v>
      </c>
      <c r="P1019" s="46">
        <f t="shared" si="63"/>
        <v>2025</v>
      </c>
      <c r="Q1019" s="47" t="str">
        <f>_xlfn.CONCAT(SALES[[#This Row],[Sales_ID]]," [",SALES[[#This Row],[Quantity]],"]")</f>
        <v>SALE-1017 [4]</v>
      </c>
    </row>
    <row r="1020" spans="1:17" x14ac:dyDescent="0.3">
      <c r="A1020" t="s">
        <v>2914</v>
      </c>
      <c r="B1020" s="2">
        <v>45823</v>
      </c>
      <c r="C1020" t="s">
        <v>2602</v>
      </c>
      <c r="D1020" t="s">
        <v>1496</v>
      </c>
      <c r="E1020" t="s">
        <v>1426</v>
      </c>
      <c r="F1020">
        <v>3</v>
      </c>
      <c r="G1020" s="3">
        <v>593.62</v>
      </c>
      <c r="H1020" s="4">
        <v>0.08</v>
      </c>
      <c r="I1020" t="s">
        <v>3957</v>
      </c>
      <c r="J1020" s="3">
        <v>1638.3912</v>
      </c>
      <c r="K1020" s="45">
        <f>SALES[[#This Row],[Quantity]]*SALES[[#This Row],[Unit_Price]]*SALES[[#This Row],[Discount]]</f>
        <v>142.46880000000002</v>
      </c>
      <c r="L1020" s="46" t="str">
        <f>IF(SALES[Total_Amount]&gt;=1500,"High","Low")</f>
        <v>High</v>
      </c>
      <c r="M1020" s="46" t="str">
        <f t="shared" si="60"/>
        <v>High</v>
      </c>
      <c r="N1020" s="46" t="str">
        <f t="shared" si="61"/>
        <v>Low Price</v>
      </c>
      <c r="O1020" s="46" t="str">
        <f t="shared" si="62"/>
        <v>June</v>
      </c>
      <c r="P1020" s="46">
        <f t="shared" si="63"/>
        <v>2025</v>
      </c>
      <c r="Q1020" s="47" t="str">
        <f>_xlfn.CONCAT(SALES[[#This Row],[Sales_ID]]," [",SALES[[#This Row],[Quantity]],"]")</f>
        <v>SALE-1018 [3]</v>
      </c>
    </row>
    <row r="1021" spans="1:17" x14ac:dyDescent="0.3">
      <c r="A1021" t="s">
        <v>2915</v>
      </c>
      <c r="B1021" s="2">
        <v>45733</v>
      </c>
      <c r="C1021" t="s">
        <v>2435</v>
      </c>
      <c r="D1021" t="s">
        <v>1546</v>
      </c>
      <c r="E1021" t="s">
        <v>1363</v>
      </c>
      <c r="F1021">
        <v>2</v>
      </c>
      <c r="G1021" s="3">
        <v>825.04</v>
      </c>
      <c r="H1021" s="4">
        <v>0.2</v>
      </c>
      <c r="I1021" t="s">
        <v>3957</v>
      </c>
      <c r="J1021" s="3">
        <v>1320.0640000000001</v>
      </c>
      <c r="K1021" s="45">
        <f>SALES[[#This Row],[Quantity]]*SALES[[#This Row],[Unit_Price]]*SALES[[#This Row],[Discount]]</f>
        <v>330.01600000000002</v>
      </c>
      <c r="L1021" s="46" t="str">
        <f>IF(SALES[Total_Amount]&gt;=1500,"High","Low")</f>
        <v>Low</v>
      </c>
      <c r="M1021" s="46" t="str">
        <f t="shared" si="60"/>
        <v>High</v>
      </c>
      <c r="N1021" s="46" t="str">
        <f t="shared" si="61"/>
        <v>High Price</v>
      </c>
      <c r="O1021" s="46" t="str">
        <f t="shared" si="62"/>
        <v>March</v>
      </c>
      <c r="P1021" s="46">
        <f t="shared" si="63"/>
        <v>2025</v>
      </c>
      <c r="Q1021" s="47" t="str">
        <f>_xlfn.CONCAT(SALES[[#This Row],[Sales_ID]]," [",SALES[[#This Row],[Quantity]],"]")</f>
        <v>SALE-1019 [2]</v>
      </c>
    </row>
    <row r="1022" spans="1:17" x14ac:dyDescent="0.3">
      <c r="A1022" t="s">
        <v>2916</v>
      </c>
      <c r="B1022" s="2">
        <v>45322</v>
      </c>
      <c r="C1022" t="s">
        <v>1371</v>
      </c>
      <c r="D1022" t="s">
        <v>1609</v>
      </c>
      <c r="E1022" t="s">
        <v>1408</v>
      </c>
      <c r="F1022">
        <v>1</v>
      </c>
      <c r="G1022" s="3">
        <v>963.76</v>
      </c>
      <c r="H1022" s="4">
        <v>0.14000000000000001</v>
      </c>
      <c r="I1022" t="s">
        <v>3958</v>
      </c>
      <c r="J1022" s="3">
        <v>828.83359999999993</v>
      </c>
      <c r="K1022" s="45">
        <f>SALES[[#This Row],[Quantity]]*SALES[[#This Row],[Unit_Price]]*SALES[[#This Row],[Discount]]</f>
        <v>134.9264</v>
      </c>
      <c r="L1022" s="46" t="str">
        <f>IF(SALES[Total_Amount]&gt;=1500,"High","Low")</f>
        <v>Low</v>
      </c>
      <c r="M1022" s="46" t="str">
        <f t="shared" si="60"/>
        <v>Normal</v>
      </c>
      <c r="N1022" s="46" t="str">
        <f t="shared" si="61"/>
        <v>Low Price</v>
      </c>
      <c r="O1022" s="46" t="str">
        <f t="shared" si="62"/>
        <v>January</v>
      </c>
      <c r="P1022" s="46">
        <f t="shared" si="63"/>
        <v>2024</v>
      </c>
      <c r="Q1022" s="47" t="str">
        <f>_xlfn.CONCAT(SALES[[#This Row],[Sales_ID]]," [",SALES[[#This Row],[Quantity]],"]")</f>
        <v>SALE-1020 [1]</v>
      </c>
    </row>
    <row r="1023" spans="1:17" x14ac:dyDescent="0.3">
      <c r="A1023" t="s">
        <v>2917</v>
      </c>
      <c r="B1023" s="2">
        <v>45415</v>
      </c>
      <c r="C1023" t="s">
        <v>2648</v>
      </c>
      <c r="D1023" t="s">
        <v>1725</v>
      </c>
      <c r="E1023" t="s">
        <v>1426</v>
      </c>
      <c r="F1023">
        <v>1</v>
      </c>
      <c r="G1023" s="3">
        <v>238.24</v>
      </c>
      <c r="H1023" s="4">
        <v>0.12</v>
      </c>
      <c r="I1023" t="s">
        <v>3958</v>
      </c>
      <c r="J1023" s="3">
        <v>209.65119999999999</v>
      </c>
      <c r="K1023" s="45">
        <f>SALES[[#This Row],[Quantity]]*SALES[[#This Row],[Unit_Price]]*SALES[[#This Row],[Discount]]</f>
        <v>28.588799999999999</v>
      </c>
      <c r="L1023" s="46" t="str">
        <f>IF(SALES[Total_Amount]&gt;=1500,"High","Low")</f>
        <v>Low</v>
      </c>
      <c r="M1023" s="46" t="str">
        <f t="shared" si="60"/>
        <v>Normal</v>
      </c>
      <c r="N1023" s="46" t="str">
        <f t="shared" si="61"/>
        <v>Low Price</v>
      </c>
      <c r="O1023" s="46" t="str">
        <f t="shared" si="62"/>
        <v>May</v>
      </c>
      <c r="P1023" s="46">
        <f t="shared" si="63"/>
        <v>2024</v>
      </c>
      <c r="Q1023" s="47" t="str">
        <f>_xlfn.CONCAT(SALES[[#This Row],[Sales_ID]]," [",SALES[[#This Row],[Quantity]],"]")</f>
        <v>SALE-1021 [1]</v>
      </c>
    </row>
    <row r="1024" spans="1:17" x14ac:dyDescent="0.3">
      <c r="A1024" t="s">
        <v>2918</v>
      </c>
      <c r="B1024" s="2">
        <v>45644</v>
      </c>
      <c r="C1024" t="s">
        <v>2716</v>
      </c>
      <c r="D1024" t="s">
        <v>1705</v>
      </c>
      <c r="E1024" t="s">
        <v>1388</v>
      </c>
      <c r="F1024">
        <v>1</v>
      </c>
      <c r="G1024" s="3">
        <v>756.63</v>
      </c>
      <c r="H1024" s="4">
        <v>0.04</v>
      </c>
      <c r="I1024" t="s">
        <v>3958</v>
      </c>
      <c r="J1024" s="3">
        <v>726.36479999999995</v>
      </c>
      <c r="K1024" s="45">
        <f>SALES[[#This Row],[Quantity]]*SALES[[#This Row],[Unit_Price]]*SALES[[#This Row],[Discount]]</f>
        <v>30.2652</v>
      </c>
      <c r="L1024" s="46" t="str">
        <f>IF(SALES[Total_Amount]&gt;=1500,"High","Low")</f>
        <v>Low</v>
      </c>
      <c r="M1024" s="46" t="str">
        <f t="shared" si="60"/>
        <v>Normal</v>
      </c>
      <c r="N1024" s="46" t="str">
        <f t="shared" si="61"/>
        <v>Low Price</v>
      </c>
      <c r="O1024" s="46" t="str">
        <f t="shared" si="62"/>
        <v>December</v>
      </c>
      <c r="P1024" s="46">
        <f t="shared" si="63"/>
        <v>2024</v>
      </c>
      <c r="Q1024" s="47" t="str">
        <f>_xlfn.CONCAT(SALES[[#This Row],[Sales_ID]]," [",SALES[[#This Row],[Quantity]],"]")</f>
        <v>SALE-1022 [1]</v>
      </c>
    </row>
    <row r="1025" spans="1:17" x14ac:dyDescent="0.3">
      <c r="A1025" t="s">
        <v>2919</v>
      </c>
      <c r="B1025" s="2">
        <v>45845</v>
      </c>
      <c r="C1025" t="s">
        <v>1552</v>
      </c>
      <c r="D1025" t="s">
        <v>1523</v>
      </c>
      <c r="E1025" t="s">
        <v>1359</v>
      </c>
      <c r="F1025">
        <v>3</v>
      </c>
      <c r="G1025" s="3">
        <v>159.76</v>
      </c>
      <c r="H1025" s="4">
        <v>0.22</v>
      </c>
      <c r="I1025" t="s">
        <v>3957</v>
      </c>
      <c r="J1025" s="3">
        <v>373.83839999999998</v>
      </c>
      <c r="K1025" s="45">
        <f>SALES[[#This Row],[Quantity]]*SALES[[#This Row],[Unit_Price]]*SALES[[#This Row],[Discount]]</f>
        <v>105.44159999999999</v>
      </c>
      <c r="L1025" s="46" t="str">
        <f>IF(SALES[Total_Amount]&gt;=1500,"High","Low")</f>
        <v>Low</v>
      </c>
      <c r="M1025" s="46" t="str">
        <f t="shared" si="60"/>
        <v>Normal</v>
      </c>
      <c r="N1025" s="46" t="str">
        <f t="shared" si="61"/>
        <v>Low Price</v>
      </c>
      <c r="O1025" s="46" t="str">
        <f t="shared" si="62"/>
        <v>July</v>
      </c>
      <c r="P1025" s="46">
        <f t="shared" si="63"/>
        <v>2025</v>
      </c>
      <c r="Q1025" s="47" t="str">
        <f>_xlfn.CONCAT(SALES[[#This Row],[Sales_ID]]," [",SALES[[#This Row],[Quantity]],"]")</f>
        <v>SALE-1023 [3]</v>
      </c>
    </row>
    <row r="1026" spans="1:17" x14ac:dyDescent="0.3">
      <c r="A1026" t="s">
        <v>2920</v>
      </c>
      <c r="B1026" s="2">
        <v>45354</v>
      </c>
      <c r="C1026" t="s">
        <v>1421</v>
      </c>
      <c r="D1026" t="s">
        <v>2262</v>
      </c>
      <c r="E1026" t="s">
        <v>1348</v>
      </c>
      <c r="F1026">
        <v>1</v>
      </c>
      <c r="G1026" s="3">
        <v>329.94</v>
      </c>
      <c r="H1026" s="4">
        <v>0.14000000000000001</v>
      </c>
      <c r="I1026" t="s">
        <v>1131</v>
      </c>
      <c r="J1026" s="3">
        <v>283.7484</v>
      </c>
      <c r="K1026" s="45">
        <f>SALES[[#This Row],[Quantity]]*SALES[[#This Row],[Unit_Price]]*SALES[[#This Row],[Discount]]</f>
        <v>46.191600000000001</v>
      </c>
      <c r="L1026" s="46" t="str">
        <f>IF(SALES[Total_Amount]&gt;=1500,"High","Low")</f>
        <v>Low</v>
      </c>
      <c r="M1026" s="46" t="str">
        <f t="shared" ref="M1026:M1089" si="64">_xlfn.IFS(J1026&gt;2000,"Premium",J1026&gt;1000,"High",J1026&lt;=1000,"Normal")</f>
        <v>Normal</v>
      </c>
      <c r="N1026" s="46" t="str">
        <f t="shared" ref="N1026:N1089" si="65">IF(AND(H1026&gt;15%,J1026&gt;1000),"High Price","Low Price")</f>
        <v>Low Price</v>
      </c>
      <c r="O1026" s="46" t="str">
        <f t="shared" ref="O1026:O1089" si="66">TEXT(B1026,"mmmm")</f>
        <v>March</v>
      </c>
      <c r="P1026" s="46">
        <f t="shared" ref="P1026:P1089" si="67">YEAR(B1026)</f>
        <v>2024</v>
      </c>
      <c r="Q1026" s="47" t="str">
        <f>_xlfn.CONCAT(SALES[[#This Row],[Sales_ID]]," [",SALES[[#This Row],[Quantity]],"]")</f>
        <v>SALE-1024 [1]</v>
      </c>
    </row>
    <row r="1027" spans="1:17" x14ac:dyDescent="0.3">
      <c r="A1027" t="s">
        <v>2921</v>
      </c>
      <c r="B1027" s="2">
        <v>45720</v>
      </c>
      <c r="C1027" t="s">
        <v>2817</v>
      </c>
      <c r="D1027" t="s">
        <v>1570</v>
      </c>
      <c r="E1027" t="s">
        <v>1348</v>
      </c>
      <c r="F1027">
        <v>1</v>
      </c>
      <c r="G1027" s="3">
        <v>234.06</v>
      </c>
      <c r="H1027" s="4">
        <v>0.11</v>
      </c>
      <c r="I1027" t="s">
        <v>3958</v>
      </c>
      <c r="J1027" s="3">
        <v>208.3134</v>
      </c>
      <c r="K1027" s="45">
        <f>SALES[[#This Row],[Quantity]]*SALES[[#This Row],[Unit_Price]]*SALES[[#This Row],[Discount]]</f>
        <v>25.746600000000001</v>
      </c>
      <c r="L1027" s="46" t="str">
        <f>IF(SALES[Total_Amount]&gt;=1500,"High","Low")</f>
        <v>Low</v>
      </c>
      <c r="M1027" s="46" t="str">
        <f t="shared" si="64"/>
        <v>Normal</v>
      </c>
      <c r="N1027" s="46" t="str">
        <f t="shared" si="65"/>
        <v>Low Price</v>
      </c>
      <c r="O1027" s="46" t="str">
        <f t="shared" si="66"/>
        <v>March</v>
      </c>
      <c r="P1027" s="46">
        <f t="shared" si="67"/>
        <v>2025</v>
      </c>
      <c r="Q1027" s="47" t="str">
        <f>_xlfn.CONCAT(SALES[[#This Row],[Sales_ID]]," [",SALES[[#This Row],[Quantity]],"]")</f>
        <v>SALE-1025 [1]</v>
      </c>
    </row>
    <row r="1028" spans="1:17" x14ac:dyDescent="0.3">
      <c r="A1028" t="s">
        <v>2922</v>
      </c>
      <c r="B1028" s="2">
        <v>45278</v>
      </c>
      <c r="C1028" t="s">
        <v>2418</v>
      </c>
      <c r="D1028" t="s">
        <v>1784</v>
      </c>
      <c r="E1028" t="s">
        <v>1373</v>
      </c>
      <c r="F1028">
        <v>2</v>
      </c>
      <c r="G1028" s="3">
        <v>773.75</v>
      </c>
      <c r="H1028" s="4">
        <v>0.16</v>
      </c>
      <c r="I1028" t="s">
        <v>3958</v>
      </c>
      <c r="J1028" s="3">
        <v>1299.9000000000001</v>
      </c>
      <c r="K1028" s="45">
        <f>SALES[[#This Row],[Quantity]]*SALES[[#This Row],[Unit_Price]]*SALES[[#This Row],[Discount]]</f>
        <v>247.6</v>
      </c>
      <c r="L1028" s="46" t="str">
        <f>IF(SALES[Total_Amount]&gt;=1500,"High","Low")</f>
        <v>Low</v>
      </c>
      <c r="M1028" s="46" t="str">
        <f t="shared" si="64"/>
        <v>High</v>
      </c>
      <c r="N1028" s="46" t="str">
        <f t="shared" si="65"/>
        <v>High Price</v>
      </c>
      <c r="O1028" s="46" t="str">
        <f t="shared" si="66"/>
        <v>December</v>
      </c>
      <c r="P1028" s="46">
        <f t="shared" si="67"/>
        <v>2023</v>
      </c>
      <c r="Q1028" s="47" t="str">
        <f>_xlfn.CONCAT(SALES[[#This Row],[Sales_ID]]," [",SALES[[#This Row],[Quantity]],"]")</f>
        <v>SALE-1026 [2]</v>
      </c>
    </row>
    <row r="1029" spans="1:17" x14ac:dyDescent="0.3">
      <c r="A1029" t="s">
        <v>2923</v>
      </c>
      <c r="B1029" s="2">
        <v>45422</v>
      </c>
      <c r="C1029" t="s">
        <v>2924</v>
      </c>
      <c r="D1029" t="s">
        <v>1496</v>
      </c>
      <c r="E1029" t="s">
        <v>1415</v>
      </c>
      <c r="F1029">
        <v>1</v>
      </c>
      <c r="G1029" s="3">
        <v>73.88</v>
      </c>
      <c r="H1029" s="4">
        <v>0.04</v>
      </c>
      <c r="I1029" t="s">
        <v>3957</v>
      </c>
      <c r="J1029" s="3">
        <v>70.924799999999991</v>
      </c>
      <c r="K1029" s="45">
        <f>SALES[[#This Row],[Quantity]]*SALES[[#This Row],[Unit_Price]]*SALES[[#This Row],[Discount]]</f>
        <v>2.9552</v>
      </c>
      <c r="L1029" s="46" t="str">
        <f>IF(SALES[Total_Amount]&gt;=1500,"High","Low")</f>
        <v>Low</v>
      </c>
      <c r="M1029" s="46" t="str">
        <f t="shared" si="64"/>
        <v>Normal</v>
      </c>
      <c r="N1029" s="46" t="str">
        <f t="shared" si="65"/>
        <v>Low Price</v>
      </c>
      <c r="O1029" s="46" t="str">
        <f t="shared" si="66"/>
        <v>May</v>
      </c>
      <c r="P1029" s="46">
        <f t="shared" si="67"/>
        <v>2024</v>
      </c>
      <c r="Q1029" s="47" t="str">
        <f>_xlfn.CONCAT(SALES[[#This Row],[Sales_ID]]," [",SALES[[#This Row],[Quantity]],"]")</f>
        <v>SALE-1027 [1]</v>
      </c>
    </row>
    <row r="1030" spans="1:17" x14ac:dyDescent="0.3">
      <c r="A1030" t="s">
        <v>2925</v>
      </c>
      <c r="B1030" s="2">
        <v>45337</v>
      </c>
      <c r="C1030" t="s">
        <v>2617</v>
      </c>
      <c r="D1030" t="s">
        <v>1589</v>
      </c>
      <c r="E1030" t="s">
        <v>1415</v>
      </c>
      <c r="F1030">
        <v>1</v>
      </c>
      <c r="G1030" s="3">
        <v>859.3</v>
      </c>
      <c r="H1030" s="4">
        <v>0.16</v>
      </c>
      <c r="I1030" t="s">
        <v>3958</v>
      </c>
      <c r="J1030" s="3">
        <v>721.8119999999999</v>
      </c>
      <c r="K1030" s="45">
        <f>SALES[[#This Row],[Quantity]]*SALES[[#This Row],[Unit_Price]]*SALES[[#This Row],[Discount]]</f>
        <v>137.488</v>
      </c>
      <c r="L1030" s="46" t="str">
        <f>IF(SALES[Total_Amount]&gt;=1500,"High","Low")</f>
        <v>Low</v>
      </c>
      <c r="M1030" s="46" t="str">
        <f t="shared" si="64"/>
        <v>Normal</v>
      </c>
      <c r="N1030" s="46" t="str">
        <f t="shared" si="65"/>
        <v>Low Price</v>
      </c>
      <c r="O1030" s="46" t="str">
        <f t="shared" si="66"/>
        <v>February</v>
      </c>
      <c r="P1030" s="46">
        <f t="shared" si="67"/>
        <v>2024</v>
      </c>
      <c r="Q1030" s="47" t="str">
        <f>_xlfn.CONCAT(SALES[[#This Row],[Sales_ID]]," [",SALES[[#This Row],[Quantity]],"]")</f>
        <v>SALE-1028 [1]</v>
      </c>
    </row>
    <row r="1031" spans="1:17" x14ac:dyDescent="0.3">
      <c r="A1031" t="s">
        <v>2926</v>
      </c>
      <c r="B1031" s="2">
        <v>45564</v>
      </c>
      <c r="C1031" t="s">
        <v>2215</v>
      </c>
      <c r="D1031" t="s">
        <v>1784</v>
      </c>
      <c r="E1031" t="s">
        <v>1426</v>
      </c>
      <c r="F1031">
        <v>4</v>
      </c>
      <c r="G1031" s="3">
        <v>762.43</v>
      </c>
      <c r="H1031" s="4">
        <v>0.05</v>
      </c>
      <c r="I1031" t="s">
        <v>3957</v>
      </c>
      <c r="J1031" s="3">
        <v>2897.233999999999</v>
      </c>
      <c r="K1031" s="45">
        <f>SALES[[#This Row],[Quantity]]*SALES[[#This Row],[Unit_Price]]*SALES[[#This Row],[Discount]]</f>
        <v>152.48599999999999</v>
      </c>
      <c r="L1031" s="46" t="str">
        <f>IF(SALES[Total_Amount]&gt;=1500,"High","Low")</f>
        <v>High</v>
      </c>
      <c r="M1031" s="46" t="str">
        <f t="shared" si="64"/>
        <v>Premium</v>
      </c>
      <c r="N1031" s="46" t="str">
        <f t="shared" si="65"/>
        <v>Low Price</v>
      </c>
      <c r="O1031" s="46" t="str">
        <f t="shared" si="66"/>
        <v>September</v>
      </c>
      <c r="P1031" s="46">
        <f t="shared" si="67"/>
        <v>2024</v>
      </c>
      <c r="Q1031" s="47" t="str">
        <f>_xlfn.CONCAT(SALES[[#This Row],[Sales_ID]]," [",SALES[[#This Row],[Quantity]],"]")</f>
        <v>SALE-1029 [4]</v>
      </c>
    </row>
    <row r="1032" spans="1:17" x14ac:dyDescent="0.3">
      <c r="A1032" t="s">
        <v>2927</v>
      </c>
      <c r="B1032" s="2">
        <v>45424</v>
      </c>
      <c r="C1032" t="s">
        <v>2526</v>
      </c>
      <c r="D1032" t="s">
        <v>1734</v>
      </c>
      <c r="E1032" t="s">
        <v>1373</v>
      </c>
      <c r="F1032">
        <v>1</v>
      </c>
      <c r="G1032" s="3">
        <v>328.51</v>
      </c>
      <c r="H1032" s="4">
        <v>0.2</v>
      </c>
      <c r="I1032" t="s">
        <v>1131</v>
      </c>
      <c r="J1032" s="3">
        <v>262.80799999999999</v>
      </c>
      <c r="K1032" s="45">
        <f>SALES[[#This Row],[Quantity]]*SALES[[#This Row],[Unit_Price]]*SALES[[#This Row],[Discount]]</f>
        <v>65.701999999999998</v>
      </c>
      <c r="L1032" s="46" t="str">
        <f>IF(SALES[Total_Amount]&gt;=1500,"High","Low")</f>
        <v>Low</v>
      </c>
      <c r="M1032" s="46" t="str">
        <f t="shared" si="64"/>
        <v>Normal</v>
      </c>
      <c r="N1032" s="46" t="str">
        <f t="shared" si="65"/>
        <v>Low Price</v>
      </c>
      <c r="O1032" s="46" t="str">
        <f t="shared" si="66"/>
        <v>May</v>
      </c>
      <c r="P1032" s="46">
        <f t="shared" si="67"/>
        <v>2024</v>
      </c>
      <c r="Q1032" s="47" t="str">
        <f>_xlfn.CONCAT(SALES[[#This Row],[Sales_ID]]," [",SALES[[#This Row],[Quantity]],"]")</f>
        <v>SALE-1030 [1]</v>
      </c>
    </row>
    <row r="1033" spans="1:17" x14ac:dyDescent="0.3">
      <c r="A1033" t="s">
        <v>2928</v>
      </c>
      <c r="B1033" s="2">
        <v>45719</v>
      </c>
      <c r="C1033" t="s">
        <v>2560</v>
      </c>
      <c r="D1033" t="s">
        <v>1491</v>
      </c>
      <c r="E1033" t="s">
        <v>1363</v>
      </c>
      <c r="F1033">
        <v>1</v>
      </c>
      <c r="G1033" s="3">
        <v>34.51</v>
      </c>
      <c r="H1033" s="4">
        <v>0.04</v>
      </c>
      <c r="I1033" t="s">
        <v>1131</v>
      </c>
      <c r="J1033" s="3">
        <v>33.129600000000003</v>
      </c>
      <c r="K1033" s="45">
        <f>SALES[[#This Row],[Quantity]]*SALES[[#This Row],[Unit_Price]]*SALES[[#This Row],[Discount]]</f>
        <v>1.3803999999999998</v>
      </c>
      <c r="L1033" s="46" t="str">
        <f>IF(SALES[Total_Amount]&gt;=1500,"High","Low")</f>
        <v>Low</v>
      </c>
      <c r="M1033" s="46" t="str">
        <f t="shared" si="64"/>
        <v>Normal</v>
      </c>
      <c r="N1033" s="46" t="str">
        <f t="shared" si="65"/>
        <v>Low Price</v>
      </c>
      <c r="O1033" s="46" t="str">
        <f t="shared" si="66"/>
        <v>March</v>
      </c>
      <c r="P1033" s="46">
        <f t="shared" si="67"/>
        <v>2025</v>
      </c>
      <c r="Q1033" s="47" t="str">
        <f>_xlfn.CONCAT(SALES[[#This Row],[Sales_ID]]," [",SALES[[#This Row],[Quantity]],"]")</f>
        <v>SALE-1031 [1]</v>
      </c>
    </row>
    <row r="1034" spans="1:17" x14ac:dyDescent="0.3">
      <c r="A1034" t="s">
        <v>2929</v>
      </c>
      <c r="B1034" s="2">
        <v>45250</v>
      </c>
      <c r="C1034" t="s">
        <v>1644</v>
      </c>
      <c r="D1034" t="s">
        <v>1521</v>
      </c>
      <c r="E1034" t="s">
        <v>1489</v>
      </c>
      <c r="F1034">
        <v>3</v>
      </c>
      <c r="G1034" s="3">
        <v>663.73</v>
      </c>
      <c r="H1034" s="4">
        <v>0.06</v>
      </c>
      <c r="I1034" t="s">
        <v>1131</v>
      </c>
      <c r="J1034" s="3">
        <v>1871.7185999999999</v>
      </c>
      <c r="K1034" s="45">
        <f>SALES[[#This Row],[Quantity]]*SALES[[#This Row],[Unit_Price]]*SALES[[#This Row],[Discount]]</f>
        <v>119.4714</v>
      </c>
      <c r="L1034" s="46" t="str">
        <f>IF(SALES[Total_Amount]&gt;=1500,"High","Low")</f>
        <v>High</v>
      </c>
      <c r="M1034" s="46" t="str">
        <f t="shared" si="64"/>
        <v>High</v>
      </c>
      <c r="N1034" s="46" t="str">
        <f t="shared" si="65"/>
        <v>Low Price</v>
      </c>
      <c r="O1034" s="46" t="str">
        <f t="shared" si="66"/>
        <v>November</v>
      </c>
      <c r="P1034" s="46">
        <f t="shared" si="67"/>
        <v>2023</v>
      </c>
      <c r="Q1034" s="47" t="str">
        <f>_xlfn.CONCAT(SALES[[#This Row],[Sales_ID]]," [",SALES[[#This Row],[Quantity]],"]")</f>
        <v>SALE-1032 [3]</v>
      </c>
    </row>
    <row r="1035" spans="1:17" x14ac:dyDescent="0.3">
      <c r="A1035" t="s">
        <v>2930</v>
      </c>
      <c r="B1035" s="2">
        <v>45479</v>
      </c>
      <c r="C1035" t="s">
        <v>1839</v>
      </c>
      <c r="D1035" t="s">
        <v>1372</v>
      </c>
      <c r="E1035" t="s">
        <v>1395</v>
      </c>
      <c r="F1035">
        <v>1</v>
      </c>
      <c r="G1035" s="3">
        <v>409.41</v>
      </c>
      <c r="H1035" s="4">
        <v>0.13</v>
      </c>
      <c r="I1035" t="s">
        <v>3958</v>
      </c>
      <c r="J1035" s="3">
        <v>356.18669999999997</v>
      </c>
      <c r="K1035" s="45">
        <f>SALES[[#This Row],[Quantity]]*SALES[[#This Row],[Unit_Price]]*SALES[[#This Row],[Discount]]</f>
        <v>53.223300000000002</v>
      </c>
      <c r="L1035" s="46" t="str">
        <f>IF(SALES[Total_Amount]&gt;=1500,"High","Low")</f>
        <v>Low</v>
      </c>
      <c r="M1035" s="46" t="str">
        <f t="shared" si="64"/>
        <v>Normal</v>
      </c>
      <c r="N1035" s="46" t="str">
        <f t="shared" si="65"/>
        <v>Low Price</v>
      </c>
      <c r="O1035" s="46" t="str">
        <f t="shared" si="66"/>
        <v>July</v>
      </c>
      <c r="P1035" s="46">
        <f t="shared" si="67"/>
        <v>2024</v>
      </c>
      <c r="Q1035" s="47" t="str">
        <f>_xlfn.CONCAT(SALES[[#This Row],[Sales_ID]]," [",SALES[[#This Row],[Quantity]],"]")</f>
        <v>SALE-1033 [1]</v>
      </c>
    </row>
    <row r="1036" spans="1:17" x14ac:dyDescent="0.3">
      <c r="A1036" t="s">
        <v>2931</v>
      </c>
      <c r="B1036" s="2">
        <v>45727</v>
      </c>
      <c r="C1036" t="s">
        <v>2310</v>
      </c>
      <c r="D1036" t="s">
        <v>1485</v>
      </c>
      <c r="E1036" t="s">
        <v>1340</v>
      </c>
      <c r="F1036">
        <v>3</v>
      </c>
      <c r="G1036" s="3">
        <v>461.03</v>
      </c>
      <c r="H1036" s="4">
        <v>0.11</v>
      </c>
      <c r="I1036" t="s">
        <v>3958</v>
      </c>
      <c r="J1036" s="3">
        <v>1230.9501</v>
      </c>
      <c r="K1036" s="45">
        <f>SALES[[#This Row],[Quantity]]*SALES[[#This Row],[Unit_Price]]*SALES[[#This Row],[Discount]]</f>
        <v>152.13989999999998</v>
      </c>
      <c r="L1036" s="46" t="str">
        <f>IF(SALES[Total_Amount]&gt;=1500,"High","Low")</f>
        <v>Low</v>
      </c>
      <c r="M1036" s="46" t="str">
        <f t="shared" si="64"/>
        <v>High</v>
      </c>
      <c r="N1036" s="46" t="str">
        <f t="shared" si="65"/>
        <v>Low Price</v>
      </c>
      <c r="O1036" s="46" t="str">
        <f t="shared" si="66"/>
        <v>March</v>
      </c>
      <c r="P1036" s="46">
        <f t="shared" si="67"/>
        <v>2025</v>
      </c>
      <c r="Q1036" s="47" t="str">
        <f>_xlfn.CONCAT(SALES[[#This Row],[Sales_ID]]," [",SALES[[#This Row],[Quantity]],"]")</f>
        <v>SALE-1034 [3]</v>
      </c>
    </row>
    <row r="1037" spans="1:17" x14ac:dyDescent="0.3">
      <c r="A1037" t="s">
        <v>2932</v>
      </c>
      <c r="B1037" s="2">
        <v>45394</v>
      </c>
      <c r="C1037" t="s">
        <v>1421</v>
      </c>
      <c r="D1037" t="s">
        <v>1521</v>
      </c>
      <c r="E1037" t="s">
        <v>1377</v>
      </c>
      <c r="F1037">
        <v>2</v>
      </c>
      <c r="G1037" s="3">
        <v>760.14</v>
      </c>
      <c r="H1037" s="4">
        <v>0.02</v>
      </c>
      <c r="I1037" t="s">
        <v>1131</v>
      </c>
      <c r="J1037" s="3">
        <v>1489.8743999999999</v>
      </c>
      <c r="K1037" s="45">
        <f>SALES[[#This Row],[Quantity]]*SALES[[#This Row],[Unit_Price]]*SALES[[#This Row],[Discount]]</f>
        <v>30.4056</v>
      </c>
      <c r="L1037" s="46" t="str">
        <f>IF(SALES[Total_Amount]&gt;=1500,"High","Low")</f>
        <v>Low</v>
      </c>
      <c r="M1037" s="46" t="str">
        <f t="shared" si="64"/>
        <v>High</v>
      </c>
      <c r="N1037" s="46" t="str">
        <f t="shared" si="65"/>
        <v>Low Price</v>
      </c>
      <c r="O1037" s="46" t="str">
        <f t="shared" si="66"/>
        <v>April</v>
      </c>
      <c r="P1037" s="46">
        <f t="shared" si="67"/>
        <v>2024</v>
      </c>
      <c r="Q1037" s="47" t="str">
        <f>_xlfn.CONCAT(SALES[[#This Row],[Sales_ID]]," [",SALES[[#This Row],[Quantity]],"]")</f>
        <v>SALE-1035 [2]</v>
      </c>
    </row>
    <row r="1038" spans="1:17" x14ac:dyDescent="0.3">
      <c r="A1038" t="s">
        <v>2933</v>
      </c>
      <c r="B1038" s="2">
        <v>45773</v>
      </c>
      <c r="C1038" t="s">
        <v>2347</v>
      </c>
      <c r="D1038" t="s">
        <v>1473</v>
      </c>
      <c r="E1038" t="s">
        <v>1381</v>
      </c>
      <c r="F1038">
        <v>3</v>
      </c>
      <c r="G1038" s="3">
        <v>688.76</v>
      </c>
      <c r="H1038" s="4">
        <v>0.12</v>
      </c>
      <c r="I1038" t="s">
        <v>3958</v>
      </c>
      <c r="J1038" s="3">
        <v>1818.3263999999999</v>
      </c>
      <c r="K1038" s="45">
        <f>SALES[[#This Row],[Quantity]]*SALES[[#This Row],[Unit_Price]]*SALES[[#This Row],[Discount]]</f>
        <v>247.95359999999997</v>
      </c>
      <c r="L1038" s="46" t="str">
        <f>IF(SALES[Total_Amount]&gt;=1500,"High","Low")</f>
        <v>High</v>
      </c>
      <c r="M1038" s="46" t="str">
        <f t="shared" si="64"/>
        <v>High</v>
      </c>
      <c r="N1038" s="46" t="str">
        <f t="shared" si="65"/>
        <v>Low Price</v>
      </c>
      <c r="O1038" s="46" t="str">
        <f t="shared" si="66"/>
        <v>April</v>
      </c>
      <c r="P1038" s="46">
        <f t="shared" si="67"/>
        <v>2025</v>
      </c>
      <c r="Q1038" s="47" t="str">
        <f>_xlfn.CONCAT(SALES[[#This Row],[Sales_ID]]," [",SALES[[#This Row],[Quantity]],"]")</f>
        <v>SALE-1036 [3]</v>
      </c>
    </row>
    <row r="1039" spans="1:17" x14ac:dyDescent="0.3">
      <c r="A1039" t="s">
        <v>2934</v>
      </c>
      <c r="B1039" s="2">
        <v>45779</v>
      </c>
      <c r="C1039" t="s">
        <v>2181</v>
      </c>
      <c r="D1039" t="s">
        <v>1414</v>
      </c>
      <c r="E1039" t="s">
        <v>1395</v>
      </c>
      <c r="F1039">
        <v>2</v>
      </c>
      <c r="G1039" s="3">
        <v>257.77999999999997</v>
      </c>
      <c r="H1039" s="4">
        <v>0.05</v>
      </c>
      <c r="I1039" t="s">
        <v>3957</v>
      </c>
      <c r="J1039" s="3">
        <v>489.78199999999993</v>
      </c>
      <c r="K1039" s="45">
        <f>SALES[[#This Row],[Quantity]]*SALES[[#This Row],[Unit_Price]]*SALES[[#This Row],[Discount]]</f>
        <v>25.777999999999999</v>
      </c>
      <c r="L1039" s="46" t="str">
        <f>IF(SALES[Total_Amount]&gt;=1500,"High","Low")</f>
        <v>Low</v>
      </c>
      <c r="M1039" s="46" t="str">
        <f t="shared" si="64"/>
        <v>Normal</v>
      </c>
      <c r="N1039" s="46" t="str">
        <f t="shared" si="65"/>
        <v>Low Price</v>
      </c>
      <c r="O1039" s="46" t="str">
        <f t="shared" si="66"/>
        <v>May</v>
      </c>
      <c r="P1039" s="46">
        <f t="shared" si="67"/>
        <v>2025</v>
      </c>
      <c r="Q1039" s="47" t="str">
        <f>_xlfn.CONCAT(SALES[[#This Row],[Sales_ID]]," [",SALES[[#This Row],[Quantity]],"]")</f>
        <v>SALE-1037 [2]</v>
      </c>
    </row>
    <row r="1040" spans="1:17" x14ac:dyDescent="0.3">
      <c r="A1040" t="s">
        <v>2935</v>
      </c>
      <c r="B1040" s="2">
        <v>45400</v>
      </c>
      <c r="C1040" t="s">
        <v>2660</v>
      </c>
      <c r="D1040" t="s">
        <v>1445</v>
      </c>
      <c r="E1040" t="s">
        <v>1359</v>
      </c>
      <c r="F1040">
        <v>2</v>
      </c>
      <c r="G1040" s="3">
        <v>314.29000000000002</v>
      </c>
      <c r="H1040" s="4">
        <v>0.19</v>
      </c>
      <c r="I1040" t="s">
        <v>1131</v>
      </c>
      <c r="J1040" s="3">
        <v>509.14980000000008</v>
      </c>
      <c r="K1040" s="45">
        <f>SALES[[#This Row],[Quantity]]*SALES[[#This Row],[Unit_Price]]*SALES[[#This Row],[Discount]]</f>
        <v>119.43020000000001</v>
      </c>
      <c r="L1040" s="46" t="str">
        <f>IF(SALES[Total_Amount]&gt;=1500,"High","Low")</f>
        <v>Low</v>
      </c>
      <c r="M1040" s="46" t="str">
        <f t="shared" si="64"/>
        <v>Normal</v>
      </c>
      <c r="N1040" s="46" t="str">
        <f t="shared" si="65"/>
        <v>Low Price</v>
      </c>
      <c r="O1040" s="46" t="str">
        <f t="shared" si="66"/>
        <v>April</v>
      </c>
      <c r="P1040" s="46">
        <f t="shared" si="67"/>
        <v>2024</v>
      </c>
      <c r="Q1040" s="47" t="str">
        <f>_xlfn.CONCAT(SALES[[#This Row],[Sales_ID]]," [",SALES[[#This Row],[Quantity]],"]")</f>
        <v>SALE-1038 [2]</v>
      </c>
    </row>
    <row r="1041" spans="1:17" x14ac:dyDescent="0.3">
      <c r="A1041" t="s">
        <v>2936</v>
      </c>
      <c r="B1041" s="2">
        <v>45520</v>
      </c>
      <c r="C1041" t="s">
        <v>2937</v>
      </c>
      <c r="D1041" t="s">
        <v>1411</v>
      </c>
      <c r="E1041" t="s">
        <v>1377</v>
      </c>
      <c r="F1041">
        <v>3</v>
      </c>
      <c r="G1041" s="3">
        <v>336.09</v>
      </c>
      <c r="H1041" s="4">
        <v>0.01</v>
      </c>
      <c r="I1041" t="s">
        <v>3958</v>
      </c>
      <c r="J1041" s="3">
        <v>998.18729999999994</v>
      </c>
      <c r="K1041" s="45">
        <f>SALES[[#This Row],[Quantity]]*SALES[[#This Row],[Unit_Price]]*SALES[[#This Row],[Discount]]</f>
        <v>10.082700000000001</v>
      </c>
      <c r="L1041" s="46" t="str">
        <f>IF(SALES[Total_Amount]&gt;=1500,"High","Low")</f>
        <v>Low</v>
      </c>
      <c r="M1041" s="46" t="str">
        <f t="shared" si="64"/>
        <v>Normal</v>
      </c>
      <c r="N1041" s="46" t="str">
        <f t="shared" si="65"/>
        <v>Low Price</v>
      </c>
      <c r="O1041" s="46" t="str">
        <f t="shared" si="66"/>
        <v>August</v>
      </c>
      <c r="P1041" s="46">
        <f t="shared" si="67"/>
        <v>2024</v>
      </c>
      <c r="Q1041" s="47" t="str">
        <f>_xlfn.CONCAT(SALES[[#This Row],[Sales_ID]]," [",SALES[[#This Row],[Quantity]],"]")</f>
        <v>SALE-1039 [3]</v>
      </c>
    </row>
    <row r="1042" spans="1:17" x14ac:dyDescent="0.3">
      <c r="A1042" t="s">
        <v>2938</v>
      </c>
      <c r="B1042" s="2">
        <v>45861</v>
      </c>
      <c r="C1042" t="s">
        <v>1618</v>
      </c>
      <c r="D1042" t="s">
        <v>1449</v>
      </c>
      <c r="E1042" t="s">
        <v>1344</v>
      </c>
      <c r="F1042">
        <v>3</v>
      </c>
      <c r="G1042" s="3">
        <v>202.07</v>
      </c>
      <c r="H1042" s="4">
        <v>0.23</v>
      </c>
      <c r="I1042" t="s">
        <v>3958</v>
      </c>
      <c r="J1042" s="3">
        <v>466.78170000000011</v>
      </c>
      <c r="K1042" s="45">
        <f>SALES[[#This Row],[Quantity]]*SALES[[#This Row],[Unit_Price]]*SALES[[#This Row],[Discount]]</f>
        <v>139.42830000000001</v>
      </c>
      <c r="L1042" s="46" t="str">
        <f>IF(SALES[Total_Amount]&gt;=1500,"High","Low")</f>
        <v>Low</v>
      </c>
      <c r="M1042" s="46" t="str">
        <f t="shared" si="64"/>
        <v>Normal</v>
      </c>
      <c r="N1042" s="46" t="str">
        <f t="shared" si="65"/>
        <v>Low Price</v>
      </c>
      <c r="O1042" s="46" t="str">
        <f t="shared" si="66"/>
        <v>July</v>
      </c>
      <c r="P1042" s="46">
        <f t="shared" si="67"/>
        <v>2025</v>
      </c>
      <c r="Q1042" s="47" t="str">
        <f>_xlfn.CONCAT(SALES[[#This Row],[Sales_ID]]," [",SALES[[#This Row],[Quantity]],"]")</f>
        <v>SALE-1040 [3]</v>
      </c>
    </row>
    <row r="1043" spans="1:17" x14ac:dyDescent="0.3">
      <c r="A1043" t="s">
        <v>2939</v>
      </c>
      <c r="B1043" s="2">
        <v>45781</v>
      </c>
      <c r="C1043" t="s">
        <v>2940</v>
      </c>
      <c r="D1043" t="s">
        <v>1570</v>
      </c>
      <c r="E1043" t="s">
        <v>1348</v>
      </c>
      <c r="F1043">
        <v>2</v>
      </c>
      <c r="G1043" s="3">
        <v>485.25</v>
      </c>
      <c r="H1043" s="4">
        <v>0.28000000000000003</v>
      </c>
      <c r="I1043" t="s">
        <v>3957</v>
      </c>
      <c r="J1043" s="3">
        <v>698.76</v>
      </c>
      <c r="K1043" s="45">
        <f>SALES[[#This Row],[Quantity]]*SALES[[#This Row],[Unit_Price]]*SALES[[#This Row],[Discount]]</f>
        <v>271.74</v>
      </c>
      <c r="L1043" s="46" t="str">
        <f>IF(SALES[Total_Amount]&gt;=1500,"High","Low")</f>
        <v>Low</v>
      </c>
      <c r="M1043" s="46" t="str">
        <f t="shared" si="64"/>
        <v>Normal</v>
      </c>
      <c r="N1043" s="46" t="str">
        <f t="shared" si="65"/>
        <v>Low Price</v>
      </c>
      <c r="O1043" s="46" t="str">
        <f t="shared" si="66"/>
        <v>May</v>
      </c>
      <c r="P1043" s="46">
        <f t="shared" si="67"/>
        <v>2025</v>
      </c>
      <c r="Q1043" s="47" t="str">
        <f>_xlfn.CONCAT(SALES[[#This Row],[Sales_ID]]," [",SALES[[#This Row],[Quantity]],"]")</f>
        <v>SALE-1041 [2]</v>
      </c>
    </row>
    <row r="1044" spans="1:17" x14ac:dyDescent="0.3">
      <c r="A1044" t="s">
        <v>2941</v>
      </c>
      <c r="B1044" s="2">
        <v>45906</v>
      </c>
      <c r="C1044" t="s">
        <v>1691</v>
      </c>
      <c r="D1044" t="s">
        <v>1449</v>
      </c>
      <c r="E1044" t="s">
        <v>1419</v>
      </c>
      <c r="F1044">
        <v>4</v>
      </c>
      <c r="G1044" s="3">
        <v>552.38</v>
      </c>
      <c r="H1044" s="4">
        <v>0.1</v>
      </c>
      <c r="I1044" t="s">
        <v>3958</v>
      </c>
      <c r="J1044" s="3">
        <v>1988.568</v>
      </c>
      <c r="K1044" s="45">
        <f>SALES[[#This Row],[Quantity]]*SALES[[#This Row],[Unit_Price]]*SALES[[#This Row],[Discount]]</f>
        <v>220.952</v>
      </c>
      <c r="L1044" s="46" t="str">
        <f>IF(SALES[Total_Amount]&gt;=1500,"High","Low")</f>
        <v>High</v>
      </c>
      <c r="M1044" s="46" t="str">
        <f t="shared" si="64"/>
        <v>High</v>
      </c>
      <c r="N1044" s="46" t="str">
        <f t="shared" si="65"/>
        <v>Low Price</v>
      </c>
      <c r="O1044" s="46" t="str">
        <f t="shared" si="66"/>
        <v>September</v>
      </c>
      <c r="P1044" s="46">
        <f t="shared" si="67"/>
        <v>2025</v>
      </c>
      <c r="Q1044" s="47" t="str">
        <f>_xlfn.CONCAT(SALES[[#This Row],[Sales_ID]]," [",SALES[[#This Row],[Quantity]],"]")</f>
        <v>SALE-1042 [4]</v>
      </c>
    </row>
    <row r="1045" spans="1:17" x14ac:dyDescent="0.3">
      <c r="A1045" t="s">
        <v>2942</v>
      </c>
      <c r="B1045" s="2">
        <v>45251</v>
      </c>
      <c r="C1045" t="s">
        <v>1856</v>
      </c>
      <c r="D1045" t="s">
        <v>1863</v>
      </c>
      <c r="E1045" t="s">
        <v>1344</v>
      </c>
      <c r="F1045">
        <v>4</v>
      </c>
      <c r="G1045" s="3">
        <v>377.26</v>
      </c>
      <c r="H1045" s="4">
        <v>0.22</v>
      </c>
      <c r="I1045" t="s">
        <v>1131</v>
      </c>
      <c r="J1045" s="3">
        <v>1177.0512000000001</v>
      </c>
      <c r="K1045" s="45">
        <f>SALES[[#This Row],[Quantity]]*SALES[[#This Row],[Unit_Price]]*SALES[[#This Row],[Discount]]</f>
        <v>331.98879999999997</v>
      </c>
      <c r="L1045" s="46" t="str">
        <f>IF(SALES[Total_Amount]&gt;=1500,"High","Low")</f>
        <v>Low</v>
      </c>
      <c r="M1045" s="46" t="str">
        <f t="shared" si="64"/>
        <v>High</v>
      </c>
      <c r="N1045" s="46" t="str">
        <f t="shared" si="65"/>
        <v>High Price</v>
      </c>
      <c r="O1045" s="46" t="str">
        <f t="shared" si="66"/>
        <v>November</v>
      </c>
      <c r="P1045" s="46">
        <f t="shared" si="67"/>
        <v>2023</v>
      </c>
      <c r="Q1045" s="47" t="str">
        <f>_xlfn.CONCAT(SALES[[#This Row],[Sales_ID]]," [",SALES[[#This Row],[Quantity]],"]")</f>
        <v>SALE-1043 [4]</v>
      </c>
    </row>
    <row r="1046" spans="1:17" x14ac:dyDescent="0.3">
      <c r="A1046" t="s">
        <v>2943</v>
      </c>
      <c r="B1046" s="2">
        <v>45257</v>
      </c>
      <c r="C1046" t="s">
        <v>2178</v>
      </c>
      <c r="D1046" t="s">
        <v>1512</v>
      </c>
      <c r="E1046" t="s">
        <v>1399</v>
      </c>
      <c r="F1046">
        <v>4</v>
      </c>
      <c r="G1046" s="3">
        <v>189.07</v>
      </c>
      <c r="H1046" s="4">
        <v>0.1</v>
      </c>
      <c r="I1046" t="s">
        <v>1131</v>
      </c>
      <c r="J1046" s="3">
        <v>680.65200000000004</v>
      </c>
      <c r="K1046" s="45">
        <f>SALES[[#This Row],[Quantity]]*SALES[[#This Row],[Unit_Price]]*SALES[[#This Row],[Discount]]</f>
        <v>75.628</v>
      </c>
      <c r="L1046" s="46" t="str">
        <f>IF(SALES[Total_Amount]&gt;=1500,"High","Low")</f>
        <v>Low</v>
      </c>
      <c r="M1046" s="46" t="str">
        <f t="shared" si="64"/>
        <v>Normal</v>
      </c>
      <c r="N1046" s="46" t="str">
        <f t="shared" si="65"/>
        <v>Low Price</v>
      </c>
      <c r="O1046" s="46" t="str">
        <f t="shared" si="66"/>
        <v>November</v>
      </c>
      <c r="P1046" s="46">
        <f t="shared" si="67"/>
        <v>2023</v>
      </c>
      <c r="Q1046" s="47" t="str">
        <f>_xlfn.CONCAT(SALES[[#This Row],[Sales_ID]]," [",SALES[[#This Row],[Quantity]],"]")</f>
        <v>SALE-1044 [4]</v>
      </c>
    </row>
    <row r="1047" spans="1:17" x14ac:dyDescent="0.3">
      <c r="A1047" t="s">
        <v>2944</v>
      </c>
      <c r="B1047" s="2">
        <v>45818</v>
      </c>
      <c r="C1047" t="s">
        <v>1764</v>
      </c>
      <c r="D1047" t="s">
        <v>1488</v>
      </c>
      <c r="E1047" t="s">
        <v>1363</v>
      </c>
      <c r="F1047">
        <v>3</v>
      </c>
      <c r="G1047" s="3">
        <v>272.27</v>
      </c>
      <c r="H1047" s="4">
        <v>0.01</v>
      </c>
      <c r="I1047" t="s">
        <v>3957</v>
      </c>
      <c r="J1047" s="3">
        <v>808.64189999999996</v>
      </c>
      <c r="K1047" s="45">
        <f>SALES[[#This Row],[Quantity]]*SALES[[#This Row],[Unit_Price]]*SALES[[#This Row],[Discount]]</f>
        <v>8.168099999999999</v>
      </c>
      <c r="L1047" s="46" t="str">
        <f>IF(SALES[Total_Amount]&gt;=1500,"High","Low")</f>
        <v>Low</v>
      </c>
      <c r="M1047" s="46" t="str">
        <f t="shared" si="64"/>
        <v>Normal</v>
      </c>
      <c r="N1047" s="46" t="str">
        <f t="shared" si="65"/>
        <v>Low Price</v>
      </c>
      <c r="O1047" s="46" t="str">
        <f t="shared" si="66"/>
        <v>June</v>
      </c>
      <c r="P1047" s="46">
        <f t="shared" si="67"/>
        <v>2025</v>
      </c>
      <c r="Q1047" s="47" t="str">
        <f>_xlfn.CONCAT(SALES[[#This Row],[Sales_ID]]," [",SALES[[#This Row],[Quantity]],"]")</f>
        <v>SALE-1045 [3]</v>
      </c>
    </row>
    <row r="1048" spans="1:17" x14ac:dyDescent="0.3">
      <c r="A1048" t="s">
        <v>2945</v>
      </c>
      <c r="B1048" s="2">
        <v>45806</v>
      </c>
      <c r="C1048" t="s">
        <v>1650</v>
      </c>
      <c r="D1048" t="s">
        <v>1760</v>
      </c>
      <c r="E1048" t="s">
        <v>1489</v>
      </c>
      <c r="F1048">
        <v>1</v>
      </c>
      <c r="G1048" s="3">
        <v>209.39</v>
      </c>
      <c r="H1048" s="4">
        <v>0.28000000000000003</v>
      </c>
      <c r="I1048" t="s">
        <v>3958</v>
      </c>
      <c r="J1048" s="3">
        <v>150.76079999999999</v>
      </c>
      <c r="K1048" s="45">
        <f>SALES[[#This Row],[Quantity]]*SALES[[#This Row],[Unit_Price]]*SALES[[#This Row],[Discount]]</f>
        <v>58.629200000000004</v>
      </c>
      <c r="L1048" s="46" t="str">
        <f>IF(SALES[Total_Amount]&gt;=1500,"High","Low")</f>
        <v>Low</v>
      </c>
      <c r="M1048" s="46" t="str">
        <f t="shared" si="64"/>
        <v>Normal</v>
      </c>
      <c r="N1048" s="46" t="str">
        <f t="shared" si="65"/>
        <v>Low Price</v>
      </c>
      <c r="O1048" s="46" t="str">
        <f t="shared" si="66"/>
        <v>May</v>
      </c>
      <c r="P1048" s="46">
        <f t="shared" si="67"/>
        <v>2025</v>
      </c>
      <c r="Q1048" s="47" t="str">
        <f>_xlfn.CONCAT(SALES[[#This Row],[Sales_ID]]," [",SALES[[#This Row],[Quantity]],"]")</f>
        <v>SALE-1046 [1]</v>
      </c>
    </row>
    <row r="1049" spans="1:17" x14ac:dyDescent="0.3">
      <c r="A1049" t="s">
        <v>2946</v>
      </c>
      <c r="B1049" s="2">
        <v>45288</v>
      </c>
      <c r="C1049" t="s">
        <v>2178</v>
      </c>
      <c r="D1049" t="s">
        <v>1612</v>
      </c>
      <c r="E1049" t="s">
        <v>1395</v>
      </c>
      <c r="F1049">
        <v>1</v>
      </c>
      <c r="G1049" s="3">
        <v>813.87</v>
      </c>
      <c r="H1049" s="4">
        <v>0.23</v>
      </c>
      <c r="I1049" t="s">
        <v>3957</v>
      </c>
      <c r="J1049" s="3">
        <v>626.67989999999998</v>
      </c>
      <c r="K1049" s="45">
        <f>SALES[[#This Row],[Quantity]]*SALES[[#This Row],[Unit_Price]]*SALES[[#This Row],[Discount]]</f>
        <v>187.1901</v>
      </c>
      <c r="L1049" s="46" t="str">
        <f>IF(SALES[Total_Amount]&gt;=1500,"High","Low")</f>
        <v>Low</v>
      </c>
      <c r="M1049" s="46" t="str">
        <f t="shared" si="64"/>
        <v>Normal</v>
      </c>
      <c r="N1049" s="46" t="str">
        <f t="shared" si="65"/>
        <v>Low Price</v>
      </c>
      <c r="O1049" s="46" t="str">
        <f t="shared" si="66"/>
        <v>December</v>
      </c>
      <c r="P1049" s="46">
        <f t="shared" si="67"/>
        <v>2023</v>
      </c>
      <c r="Q1049" s="47" t="str">
        <f>_xlfn.CONCAT(SALES[[#This Row],[Sales_ID]]," [",SALES[[#This Row],[Quantity]],"]")</f>
        <v>SALE-1047 [1]</v>
      </c>
    </row>
    <row r="1050" spans="1:17" x14ac:dyDescent="0.3">
      <c r="A1050" t="s">
        <v>2947</v>
      </c>
      <c r="B1050" s="2">
        <v>45783</v>
      </c>
      <c r="C1050" t="s">
        <v>1637</v>
      </c>
      <c r="D1050" t="s">
        <v>1727</v>
      </c>
      <c r="E1050" t="s">
        <v>1373</v>
      </c>
      <c r="F1050">
        <v>1</v>
      </c>
      <c r="G1050" s="3">
        <v>143.69999999999999</v>
      </c>
      <c r="H1050" s="4">
        <v>0.19</v>
      </c>
      <c r="I1050" t="s">
        <v>3958</v>
      </c>
      <c r="J1050" s="3">
        <v>116.39700000000001</v>
      </c>
      <c r="K1050" s="45">
        <f>SALES[[#This Row],[Quantity]]*SALES[[#This Row],[Unit_Price]]*SALES[[#This Row],[Discount]]</f>
        <v>27.302999999999997</v>
      </c>
      <c r="L1050" s="46" t="str">
        <f>IF(SALES[Total_Amount]&gt;=1500,"High","Low")</f>
        <v>Low</v>
      </c>
      <c r="M1050" s="46" t="str">
        <f t="shared" si="64"/>
        <v>Normal</v>
      </c>
      <c r="N1050" s="46" t="str">
        <f t="shared" si="65"/>
        <v>Low Price</v>
      </c>
      <c r="O1050" s="46" t="str">
        <f t="shared" si="66"/>
        <v>May</v>
      </c>
      <c r="P1050" s="46">
        <f t="shared" si="67"/>
        <v>2025</v>
      </c>
      <c r="Q1050" s="47" t="str">
        <f>_xlfn.CONCAT(SALES[[#This Row],[Sales_ID]]," [",SALES[[#This Row],[Quantity]],"]")</f>
        <v>SALE-1048 [1]</v>
      </c>
    </row>
    <row r="1051" spans="1:17" x14ac:dyDescent="0.3">
      <c r="A1051" t="s">
        <v>2948</v>
      </c>
      <c r="B1051" s="2">
        <v>45385</v>
      </c>
      <c r="C1051" t="s">
        <v>1482</v>
      </c>
      <c r="D1051" t="s">
        <v>1572</v>
      </c>
      <c r="E1051" t="s">
        <v>1381</v>
      </c>
      <c r="F1051">
        <v>4</v>
      </c>
      <c r="G1051" s="3">
        <v>837.34</v>
      </c>
      <c r="H1051" s="4">
        <v>0.05</v>
      </c>
      <c r="I1051" t="s">
        <v>3958</v>
      </c>
      <c r="J1051" s="3">
        <v>3181.8919999999998</v>
      </c>
      <c r="K1051" s="45">
        <f>SALES[[#This Row],[Quantity]]*SALES[[#This Row],[Unit_Price]]*SALES[[#This Row],[Discount]]</f>
        <v>167.46800000000002</v>
      </c>
      <c r="L1051" s="46" t="str">
        <f>IF(SALES[Total_Amount]&gt;=1500,"High","Low")</f>
        <v>High</v>
      </c>
      <c r="M1051" s="46" t="str">
        <f t="shared" si="64"/>
        <v>Premium</v>
      </c>
      <c r="N1051" s="46" t="str">
        <f t="shared" si="65"/>
        <v>Low Price</v>
      </c>
      <c r="O1051" s="46" t="str">
        <f t="shared" si="66"/>
        <v>April</v>
      </c>
      <c r="P1051" s="46">
        <f t="shared" si="67"/>
        <v>2024</v>
      </c>
      <c r="Q1051" s="47" t="str">
        <f>_xlfn.CONCAT(SALES[[#This Row],[Sales_ID]]," [",SALES[[#This Row],[Quantity]],"]")</f>
        <v>SALE-1049 [4]</v>
      </c>
    </row>
    <row r="1052" spans="1:17" x14ac:dyDescent="0.3">
      <c r="A1052" t="s">
        <v>2949</v>
      </c>
      <c r="B1052" s="2">
        <v>45878</v>
      </c>
      <c r="C1052" t="s">
        <v>2095</v>
      </c>
      <c r="D1052" t="s">
        <v>1358</v>
      </c>
      <c r="E1052" t="s">
        <v>1399</v>
      </c>
      <c r="F1052">
        <v>1</v>
      </c>
      <c r="G1052" s="3">
        <v>151.66</v>
      </c>
      <c r="H1052" s="4">
        <v>0.16</v>
      </c>
      <c r="I1052" t="s">
        <v>1131</v>
      </c>
      <c r="J1052" s="3">
        <v>127.3944</v>
      </c>
      <c r="K1052" s="45">
        <f>SALES[[#This Row],[Quantity]]*SALES[[#This Row],[Unit_Price]]*SALES[[#This Row],[Discount]]</f>
        <v>24.265599999999999</v>
      </c>
      <c r="L1052" s="46" t="str">
        <f>IF(SALES[Total_Amount]&gt;=1500,"High","Low")</f>
        <v>Low</v>
      </c>
      <c r="M1052" s="46" t="str">
        <f t="shared" si="64"/>
        <v>Normal</v>
      </c>
      <c r="N1052" s="46" t="str">
        <f t="shared" si="65"/>
        <v>Low Price</v>
      </c>
      <c r="O1052" s="46" t="str">
        <f t="shared" si="66"/>
        <v>August</v>
      </c>
      <c r="P1052" s="46">
        <f t="shared" si="67"/>
        <v>2025</v>
      </c>
      <c r="Q1052" s="47" t="str">
        <f>_xlfn.CONCAT(SALES[[#This Row],[Sales_ID]]," [",SALES[[#This Row],[Quantity]],"]")</f>
        <v>SALE-1050 [1]</v>
      </c>
    </row>
    <row r="1053" spans="1:17" x14ac:dyDescent="0.3">
      <c r="A1053" t="s">
        <v>2950</v>
      </c>
      <c r="B1053" s="2">
        <v>45720</v>
      </c>
      <c r="C1053" t="s">
        <v>1764</v>
      </c>
      <c r="D1053" t="s">
        <v>1491</v>
      </c>
      <c r="E1053" t="s">
        <v>1348</v>
      </c>
      <c r="F1053">
        <v>3</v>
      </c>
      <c r="G1053" s="3">
        <v>961.4</v>
      </c>
      <c r="H1053" s="4">
        <v>0.02</v>
      </c>
      <c r="I1053" t="s">
        <v>3958</v>
      </c>
      <c r="J1053" s="3">
        <v>2826.5160000000001</v>
      </c>
      <c r="K1053" s="45">
        <f>SALES[[#This Row],[Quantity]]*SALES[[#This Row],[Unit_Price]]*SALES[[#This Row],[Discount]]</f>
        <v>57.683999999999997</v>
      </c>
      <c r="L1053" s="46" t="str">
        <f>IF(SALES[Total_Amount]&gt;=1500,"High","Low")</f>
        <v>High</v>
      </c>
      <c r="M1053" s="46" t="str">
        <f t="shared" si="64"/>
        <v>Premium</v>
      </c>
      <c r="N1053" s="46" t="str">
        <f t="shared" si="65"/>
        <v>Low Price</v>
      </c>
      <c r="O1053" s="46" t="str">
        <f t="shared" si="66"/>
        <v>March</v>
      </c>
      <c r="P1053" s="46">
        <f t="shared" si="67"/>
        <v>2025</v>
      </c>
      <c r="Q1053" s="47" t="str">
        <f>_xlfn.CONCAT(SALES[[#This Row],[Sales_ID]]," [",SALES[[#This Row],[Quantity]],"]")</f>
        <v>SALE-1051 [3]</v>
      </c>
    </row>
    <row r="1054" spans="1:17" x14ac:dyDescent="0.3">
      <c r="A1054" t="s">
        <v>2951</v>
      </c>
      <c r="B1054" s="2">
        <v>45503</v>
      </c>
      <c r="C1054" t="s">
        <v>2082</v>
      </c>
      <c r="D1054" t="s">
        <v>1343</v>
      </c>
      <c r="E1054" t="s">
        <v>1415</v>
      </c>
      <c r="F1054">
        <v>4</v>
      </c>
      <c r="G1054" s="3">
        <v>475.98</v>
      </c>
      <c r="H1054" s="4">
        <v>0.19</v>
      </c>
      <c r="I1054" t="s">
        <v>3958</v>
      </c>
      <c r="J1054" s="3">
        <v>1542.1751999999999</v>
      </c>
      <c r="K1054" s="45">
        <f>SALES[[#This Row],[Quantity]]*SALES[[#This Row],[Unit_Price]]*SALES[[#This Row],[Discount]]</f>
        <v>361.7448</v>
      </c>
      <c r="L1054" s="46" t="str">
        <f>IF(SALES[Total_Amount]&gt;=1500,"High","Low")</f>
        <v>High</v>
      </c>
      <c r="M1054" s="46" t="str">
        <f t="shared" si="64"/>
        <v>High</v>
      </c>
      <c r="N1054" s="46" t="str">
        <f t="shared" si="65"/>
        <v>High Price</v>
      </c>
      <c r="O1054" s="46" t="str">
        <f t="shared" si="66"/>
        <v>July</v>
      </c>
      <c r="P1054" s="46">
        <f t="shared" si="67"/>
        <v>2024</v>
      </c>
      <c r="Q1054" s="47" t="str">
        <f>_xlfn.CONCAT(SALES[[#This Row],[Sales_ID]]," [",SALES[[#This Row],[Quantity]],"]")</f>
        <v>SALE-1052 [4]</v>
      </c>
    </row>
    <row r="1055" spans="1:17" x14ac:dyDescent="0.3">
      <c r="A1055" t="s">
        <v>2952</v>
      </c>
      <c r="B1055" s="2">
        <v>45551</v>
      </c>
      <c r="C1055" t="s">
        <v>2558</v>
      </c>
      <c r="D1055" t="s">
        <v>1543</v>
      </c>
      <c r="E1055" t="s">
        <v>1391</v>
      </c>
      <c r="F1055">
        <v>4</v>
      </c>
      <c r="G1055" s="3">
        <v>132.88999999999999</v>
      </c>
      <c r="H1055" s="4">
        <v>0.12</v>
      </c>
      <c r="I1055" t="s">
        <v>3957</v>
      </c>
      <c r="J1055" s="3">
        <v>467.77280000000002</v>
      </c>
      <c r="K1055" s="45">
        <f>SALES[[#This Row],[Quantity]]*SALES[[#This Row],[Unit_Price]]*SALES[[#This Row],[Discount]]</f>
        <v>63.787199999999991</v>
      </c>
      <c r="L1055" s="46" t="str">
        <f>IF(SALES[Total_Amount]&gt;=1500,"High","Low")</f>
        <v>Low</v>
      </c>
      <c r="M1055" s="46" t="str">
        <f t="shared" si="64"/>
        <v>Normal</v>
      </c>
      <c r="N1055" s="46" t="str">
        <f t="shared" si="65"/>
        <v>Low Price</v>
      </c>
      <c r="O1055" s="46" t="str">
        <f t="shared" si="66"/>
        <v>September</v>
      </c>
      <c r="P1055" s="46">
        <f t="shared" si="67"/>
        <v>2024</v>
      </c>
      <c r="Q1055" s="47" t="str">
        <f>_xlfn.CONCAT(SALES[[#This Row],[Sales_ID]]," [",SALES[[#This Row],[Quantity]],"]")</f>
        <v>SALE-1053 [4]</v>
      </c>
    </row>
    <row r="1056" spans="1:17" x14ac:dyDescent="0.3">
      <c r="A1056" t="s">
        <v>2953</v>
      </c>
      <c r="B1056" s="2">
        <v>45850</v>
      </c>
      <c r="C1056" t="s">
        <v>1817</v>
      </c>
      <c r="D1056" t="s">
        <v>1659</v>
      </c>
      <c r="E1056" t="s">
        <v>1446</v>
      </c>
      <c r="F1056">
        <v>3</v>
      </c>
      <c r="G1056" s="3">
        <v>471.31</v>
      </c>
      <c r="H1056" s="4">
        <v>0</v>
      </c>
      <c r="I1056" t="s">
        <v>3958</v>
      </c>
      <c r="J1056" s="3">
        <v>1413.93</v>
      </c>
      <c r="K1056" s="45">
        <f>SALES[[#This Row],[Quantity]]*SALES[[#This Row],[Unit_Price]]*SALES[[#This Row],[Discount]]</f>
        <v>0</v>
      </c>
      <c r="L1056" s="46" t="str">
        <f>IF(SALES[Total_Amount]&gt;=1500,"High","Low")</f>
        <v>Low</v>
      </c>
      <c r="M1056" s="46" t="str">
        <f t="shared" si="64"/>
        <v>High</v>
      </c>
      <c r="N1056" s="46" t="str">
        <f t="shared" si="65"/>
        <v>Low Price</v>
      </c>
      <c r="O1056" s="46" t="str">
        <f t="shared" si="66"/>
        <v>July</v>
      </c>
      <c r="P1056" s="46">
        <f t="shared" si="67"/>
        <v>2025</v>
      </c>
      <c r="Q1056" s="47" t="str">
        <f>_xlfn.CONCAT(SALES[[#This Row],[Sales_ID]]," [",SALES[[#This Row],[Quantity]],"]")</f>
        <v>SALE-1054 [3]</v>
      </c>
    </row>
    <row r="1057" spans="1:17" x14ac:dyDescent="0.3">
      <c r="A1057" t="s">
        <v>2954</v>
      </c>
      <c r="B1057" s="2">
        <v>45441</v>
      </c>
      <c r="C1057" t="s">
        <v>1371</v>
      </c>
      <c r="D1057" t="s">
        <v>1351</v>
      </c>
      <c r="E1057" t="s">
        <v>1377</v>
      </c>
      <c r="F1057">
        <v>2</v>
      </c>
      <c r="G1057" s="3">
        <v>720.32</v>
      </c>
      <c r="H1057" s="4">
        <v>0.26</v>
      </c>
      <c r="I1057" t="s">
        <v>3957</v>
      </c>
      <c r="J1057" s="3">
        <v>1066.0735999999999</v>
      </c>
      <c r="K1057" s="45">
        <f>SALES[[#This Row],[Quantity]]*SALES[[#This Row],[Unit_Price]]*SALES[[#This Row],[Discount]]</f>
        <v>374.56640000000004</v>
      </c>
      <c r="L1057" s="46" t="str">
        <f>IF(SALES[Total_Amount]&gt;=1500,"High","Low")</f>
        <v>Low</v>
      </c>
      <c r="M1057" s="46" t="str">
        <f t="shared" si="64"/>
        <v>High</v>
      </c>
      <c r="N1057" s="46" t="str">
        <f t="shared" si="65"/>
        <v>High Price</v>
      </c>
      <c r="O1057" s="46" t="str">
        <f t="shared" si="66"/>
        <v>May</v>
      </c>
      <c r="P1057" s="46">
        <f t="shared" si="67"/>
        <v>2024</v>
      </c>
      <c r="Q1057" s="47" t="str">
        <f>_xlfn.CONCAT(SALES[[#This Row],[Sales_ID]]," [",SALES[[#This Row],[Quantity]],"]")</f>
        <v>SALE-1055 [2]</v>
      </c>
    </row>
    <row r="1058" spans="1:17" x14ac:dyDescent="0.3">
      <c r="A1058" t="s">
        <v>2955</v>
      </c>
      <c r="B1058" s="2">
        <v>45431</v>
      </c>
      <c r="C1058" t="s">
        <v>1842</v>
      </c>
      <c r="D1058" t="s">
        <v>1696</v>
      </c>
      <c r="E1058" t="s">
        <v>1415</v>
      </c>
      <c r="F1058">
        <v>4</v>
      </c>
      <c r="G1058" s="3">
        <v>99.92</v>
      </c>
      <c r="H1058" s="4">
        <v>0.11</v>
      </c>
      <c r="I1058" t="s">
        <v>1131</v>
      </c>
      <c r="J1058" s="3">
        <v>355.71519999999998</v>
      </c>
      <c r="K1058" s="45">
        <f>SALES[[#This Row],[Quantity]]*SALES[[#This Row],[Unit_Price]]*SALES[[#This Row],[Discount]]</f>
        <v>43.964800000000004</v>
      </c>
      <c r="L1058" s="46" t="str">
        <f>IF(SALES[Total_Amount]&gt;=1500,"High","Low")</f>
        <v>Low</v>
      </c>
      <c r="M1058" s="46" t="str">
        <f t="shared" si="64"/>
        <v>Normal</v>
      </c>
      <c r="N1058" s="46" t="str">
        <f t="shared" si="65"/>
        <v>Low Price</v>
      </c>
      <c r="O1058" s="46" t="str">
        <f t="shared" si="66"/>
        <v>May</v>
      </c>
      <c r="P1058" s="46">
        <f t="shared" si="67"/>
        <v>2024</v>
      </c>
      <c r="Q1058" s="47" t="str">
        <f>_xlfn.CONCAT(SALES[[#This Row],[Sales_ID]]," [",SALES[[#This Row],[Quantity]],"]")</f>
        <v>SALE-1056 [4]</v>
      </c>
    </row>
    <row r="1059" spans="1:17" x14ac:dyDescent="0.3">
      <c r="A1059" t="s">
        <v>2956</v>
      </c>
      <c r="B1059" s="2">
        <v>45873</v>
      </c>
      <c r="C1059" t="s">
        <v>1642</v>
      </c>
      <c r="D1059" t="s">
        <v>1462</v>
      </c>
      <c r="E1059" t="s">
        <v>1340</v>
      </c>
      <c r="F1059">
        <v>3</v>
      </c>
      <c r="G1059" s="3">
        <v>900.63</v>
      </c>
      <c r="H1059" s="4">
        <v>0.11</v>
      </c>
      <c r="I1059" t="s">
        <v>1131</v>
      </c>
      <c r="J1059" s="3">
        <v>2404.6821</v>
      </c>
      <c r="K1059" s="45">
        <f>SALES[[#This Row],[Quantity]]*SALES[[#This Row],[Unit_Price]]*SALES[[#This Row],[Discount]]</f>
        <v>297.2079</v>
      </c>
      <c r="L1059" s="46" t="str">
        <f>IF(SALES[Total_Amount]&gt;=1500,"High","Low")</f>
        <v>High</v>
      </c>
      <c r="M1059" s="46" t="str">
        <f t="shared" si="64"/>
        <v>Premium</v>
      </c>
      <c r="N1059" s="46" t="str">
        <f t="shared" si="65"/>
        <v>Low Price</v>
      </c>
      <c r="O1059" s="46" t="str">
        <f t="shared" si="66"/>
        <v>August</v>
      </c>
      <c r="P1059" s="46">
        <f t="shared" si="67"/>
        <v>2025</v>
      </c>
      <c r="Q1059" s="47" t="str">
        <f>_xlfn.CONCAT(SALES[[#This Row],[Sales_ID]]," [",SALES[[#This Row],[Quantity]],"]")</f>
        <v>SALE-1057 [3]</v>
      </c>
    </row>
    <row r="1060" spans="1:17" x14ac:dyDescent="0.3">
      <c r="A1060" t="s">
        <v>2957</v>
      </c>
      <c r="B1060" s="2">
        <v>45629</v>
      </c>
      <c r="C1060" t="s">
        <v>1829</v>
      </c>
      <c r="D1060" t="s">
        <v>1572</v>
      </c>
      <c r="E1060" t="s">
        <v>1348</v>
      </c>
      <c r="F1060">
        <v>1</v>
      </c>
      <c r="G1060" s="3">
        <v>681.72</v>
      </c>
      <c r="H1060" s="4">
        <v>0.11</v>
      </c>
      <c r="I1060" t="s">
        <v>3958</v>
      </c>
      <c r="J1060" s="3">
        <v>606.73080000000004</v>
      </c>
      <c r="K1060" s="45">
        <f>SALES[[#This Row],[Quantity]]*SALES[[#This Row],[Unit_Price]]*SALES[[#This Row],[Discount]]</f>
        <v>74.989199999999997</v>
      </c>
      <c r="L1060" s="46" t="str">
        <f>IF(SALES[Total_Amount]&gt;=1500,"High","Low")</f>
        <v>Low</v>
      </c>
      <c r="M1060" s="46" t="str">
        <f t="shared" si="64"/>
        <v>Normal</v>
      </c>
      <c r="N1060" s="46" t="str">
        <f t="shared" si="65"/>
        <v>Low Price</v>
      </c>
      <c r="O1060" s="46" t="str">
        <f t="shared" si="66"/>
        <v>December</v>
      </c>
      <c r="P1060" s="46">
        <f t="shared" si="67"/>
        <v>2024</v>
      </c>
      <c r="Q1060" s="47" t="str">
        <f>_xlfn.CONCAT(SALES[[#This Row],[Sales_ID]]," [",SALES[[#This Row],[Quantity]],"]")</f>
        <v>SALE-1058 [1]</v>
      </c>
    </row>
    <row r="1061" spans="1:17" x14ac:dyDescent="0.3">
      <c r="A1061" t="s">
        <v>2958</v>
      </c>
      <c r="B1061" s="2">
        <v>45222</v>
      </c>
      <c r="C1061" t="s">
        <v>2959</v>
      </c>
      <c r="D1061" t="s">
        <v>1485</v>
      </c>
      <c r="E1061" t="s">
        <v>1408</v>
      </c>
      <c r="F1061">
        <v>2</v>
      </c>
      <c r="G1061" s="3">
        <v>838.22</v>
      </c>
      <c r="H1061" s="4">
        <v>0.3</v>
      </c>
      <c r="I1061" t="s">
        <v>3957</v>
      </c>
      <c r="J1061" s="3">
        <v>1173.508</v>
      </c>
      <c r="K1061" s="45">
        <f>SALES[[#This Row],[Quantity]]*SALES[[#This Row],[Unit_Price]]*SALES[[#This Row],[Discount]]</f>
        <v>502.93200000000002</v>
      </c>
      <c r="L1061" s="46" t="str">
        <f>IF(SALES[Total_Amount]&gt;=1500,"High","Low")</f>
        <v>Low</v>
      </c>
      <c r="M1061" s="46" t="str">
        <f t="shared" si="64"/>
        <v>High</v>
      </c>
      <c r="N1061" s="46" t="str">
        <f t="shared" si="65"/>
        <v>High Price</v>
      </c>
      <c r="O1061" s="46" t="str">
        <f t="shared" si="66"/>
        <v>October</v>
      </c>
      <c r="P1061" s="46">
        <f t="shared" si="67"/>
        <v>2023</v>
      </c>
      <c r="Q1061" s="47" t="str">
        <f>_xlfn.CONCAT(SALES[[#This Row],[Sales_ID]]," [",SALES[[#This Row],[Quantity]],"]")</f>
        <v>SALE-1059 [2]</v>
      </c>
    </row>
    <row r="1062" spans="1:17" x14ac:dyDescent="0.3">
      <c r="A1062" t="s">
        <v>2960</v>
      </c>
      <c r="B1062" s="2">
        <v>45797</v>
      </c>
      <c r="C1062" t="s">
        <v>2900</v>
      </c>
      <c r="D1062" t="s">
        <v>1679</v>
      </c>
      <c r="E1062" t="s">
        <v>1446</v>
      </c>
      <c r="F1062">
        <v>2</v>
      </c>
      <c r="G1062" s="3">
        <v>816.22</v>
      </c>
      <c r="H1062" s="4">
        <v>0.27</v>
      </c>
      <c r="I1062" t="s">
        <v>3957</v>
      </c>
      <c r="J1062" s="3">
        <v>1191.6812</v>
      </c>
      <c r="K1062" s="45">
        <f>SALES[[#This Row],[Quantity]]*SALES[[#This Row],[Unit_Price]]*SALES[[#This Row],[Discount]]</f>
        <v>440.75880000000006</v>
      </c>
      <c r="L1062" s="46" t="str">
        <f>IF(SALES[Total_Amount]&gt;=1500,"High","Low")</f>
        <v>Low</v>
      </c>
      <c r="M1062" s="46" t="str">
        <f t="shared" si="64"/>
        <v>High</v>
      </c>
      <c r="N1062" s="46" t="str">
        <f t="shared" si="65"/>
        <v>High Price</v>
      </c>
      <c r="O1062" s="46" t="str">
        <f t="shared" si="66"/>
        <v>May</v>
      </c>
      <c r="P1062" s="46">
        <f t="shared" si="67"/>
        <v>2025</v>
      </c>
      <c r="Q1062" s="47" t="str">
        <f>_xlfn.CONCAT(SALES[[#This Row],[Sales_ID]]," [",SALES[[#This Row],[Quantity]],"]")</f>
        <v>SALE-1060 [2]</v>
      </c>
    </row>
    <row r="1063" spans="1:17" x14ac:dyDescent="0.3">
      <c r="A1063" t="s">
        <v>2961</v>
      </c>
      <c r="B1063" s="2">
        <v>45554</v>
      </c>
      <c r="C1063" t="s">
        <v>2558</v>
      </c>
      <c r="D1063" t="s">
        <v>1848</v>
      </c>
      <c r="E1063" t="s">
        <v>1359</v>
      </c>
      <c r="F1063">
        <v>2</v>
      </c>
      <c r="G1063" s="3">
        <v>654.12</v>
      </c>
      <c r="H1063" s="4">
        <v>0.27</v>
      </c>
      <c r="I1063" t="s">
        <v>3958</v>
      </c>
      <c r="J1063" s="3">
        <v>955.01519999999994</v>
      </c>
      <c r="K1063" s="45">
        <f>SALES[[#This Row],[Quantity]]*SALES[[#This Row],[Unit_Price]]*SALES[[#This Row],[Discount]]</f>
        <v>353.22480000000002</v>
      </c>
      <c r="L1063" s="46" t="str">
        <f>IF(SALES[Total_Amount]&gt;=1500,"High","Low")</f>
        <v>Low</v>
      </c>
      <c r="M1063" s="46" t="str">
        <f t="shared" si="64"/>
        <v>Normal</v>
      </c>
      <c r="N1063" s="46" t="str">
        <f t="shared" si="65"/>
        <v>Low Price</v>
      </c>
      <c r="O1063" s="46" t="str">
        <f t="shared" si="66"/>
        <v>September</v>
      </c>
      <c r="P1063" s="46">
        <f t="shared" si="67"/>
        <v>2024</v>
      </c>
      <c r="Q1063" s="47" t="str">
        <f>_xlfn.CONCAT(SALES[[#This Row],[Sales_ID]]," [",SALES[[#This Row],[Quantity]],"]")</f>
        <v>SALE-1061 [2]</v>
      </c>
    </row>
    <row r="1064" spans="1:17" x14ac:dyDescent="0.3">
      <c r="A1064" t="s">
        <v>2962</v>
      </c>
      <c r="B1064" s="2">
        <v>45385</v>
      </c>
      <c r="C1064" t="s">
        <v>1644</v>
      </c>
      <c r="D1064" t="s">
        <v>1734</v>
      </c>
      <c r="E1064" t="s">
        <v>1408</v>
      </c>
      <c r="F1064">
        <v>4</v>
      </c>
      <c r="G1064" s="3">
        <v>528.22</v>
      </c>
      <c r="H1064" s="4">
        <v>0.2</v>
      </c>
      <c r="I1064" t="s">
        <v>3958</v>
      </c>
      <c r="J1064" s="3">
        <v>1690.3040000000001</v>
      </c>
      <c r="K1064" s="45">
        <f>SALES[[#This Row],[Quantity]]*SALES[[#This Row],[Unit_Price]]*SALES[[#This Row],[Discount]]</f>
        <v>422.57600000000002</v>
      </c>
      <c r="L1064" s="46" t="str">
        <f>IF(SALES[Total_Amount]&gt;=1500,"High","Low")</f>
        <v>High</v>
      </c>
      <c r="M1064" s="46" t="str">
        <f t="shared" si="64"/>
        <v>High</v>
      </c>
      <c r="N1064" s="46" t="str">
        <f t="shared" si="65"/>
        <v>High Price</v>
      </c>
      <c r="O1064" s="46" t="str">
        <f t="shared" si="66"/>
        <v>April</v>
      </c>
      <c r="P1064" s="46">
        <f t="shared" si="67"/>
        <v>2024</v>
      </c>
      <c r="Q1064" s="47" t="str">
        <f>_xlfn.CONCAT(SALES[[#This Row],[Sales_ID]]," [",SALES[[#This Row],[Quantity]],"]")</f>
        <v>SALE-1062 [4]</v>
      </c>
    </row>
    <row r="1065" spans="1:17" x14ac:dyDescent="0.3">
      <c r="A1065" t="s">
        <v>2963</v>
      </c>
      <c r="B1065" s="2">
        <v>45704</v>
      </c>
      <c r="C1065" t="s">
        <v>1556</v>
      </c>
      <c r="D1065" t="s">
        <v>1387</v>
      </c>
      <c r="E1065" t="s">
        <v>1359</v>
      </c>
      <c r="F1065">
        <v>4</v>
      </c>
      <c r="G1065" s="3">
        <v>36.72</v>
      </c>
      <c r="H1065" s="4">
        <v>7.0000000000000007E-2</v>
      </c>
      <c r="I1065" t="s">
        <v>1131</v>
      </c>
      <c r="J1065" s="3">
        <v>136.5984</v>
      </c>
      <c r="K1065" s="45">
        <f>SALES[[#This Row],[Quantity]]*SALES[[#This Row],[Unit_Price]]*SALES[[#This Row],[Discount]]</f>
        <v>10.281600000000001</v>
      </c>
      <c r="L1065" s="46" t="str">
        <f>IF(SALES[Total_Amount]&gt;=1500,"High","Low")</f>
        <v>Low</v>
      </c>
      <c r="M1065" s="46" t="str">
        <f t="shared" si="64"/>
        <v>Normal</v>
      </c>
      <c r="N1065" s="46" t="str">
        <f t="shared" si="65"/>
        <v>Low Price</v>
      </c>
      <c r="O1065" s="46" t="str">
        <f t="shared" si="66"/>
        <v>February</v>
      </c>
      <c r="P1065" s="46">
        <f t="shared" si="67"/>
        <v>2025</v>
      </c>
      <c r="Q1065" s="47" t="str">
        <f>_xlfn.CONCAT(SALES[[#This Row],[Sales_ID]]," [",SALES[[#This Row],[Quantity]],"]")</f>
        <v>SALE-1063 [4]</v>
      </c>
    </row>
    <row r="1066" spans="1:17" x14ac:dyDescent="0.3">
      <c r="A1066" t="s">
        <v>2964</v>
      </c>
      <c r="B1066" s="2">
        <v>45545</v>
      </c>
      <c r="C1066" t="s">
        <v>2082</v>
      </c>
      <c r="D1066" t="s">
        <v>1485</v>
      </c>
      <c r="E1066" t="s">
        <v>1399</v>
      </c>
      <c r="F1066">
        <v>2</v>
      </c>
      <c r="G1066" s="3">
        <v>705.97</v>
      </c>
      <c r="H1066" s="4">
        <v>0.1</v>
      </c>
      <c r="I1066" t="s">
        <v>3958</v>
      </c>
      <c r="J1066" s="3">
        <v>1270.7460000000001</v>
      </c>
      <c r="K1066" s="45">
        <f>SALES[[#This Row],[Quantity]]*SALES[[#This Row],[Unit_Price]]*SALES[[#This Row],[Discount]]</f>
        <v>141.19400000000002</v>
      </c>
      <c r="L1066" s="46" t="str">
        <f>IF(SALES[Total_Amount]&gt;=1500,"High","Low")</f>
        <v>Low</v>
      </c>
      <c r="M1066" s="46" t="str">
        <f t="shared" si="64"/>
        <v>High</v>
      </c>
      <c r="N1066" s="46" t="str">
        <f t="shared" si="65"/>
        <v>Low Price</v>
      </c>
      <c r="O1066" s="46" t="str">
        <f t="shared" si="66"/>
        <v>September</v>
      </c>
      <c r="P1066" s="46">
        <f t="shared" si="67"/>
        <v>2024</v>
      </c>
      <c r="Q1066" s="47" t="str">
        <f>_xlfn.CONCAT(SALES[[#This Row],[Sales_ID]]," [",SALES[[#This Row],[Quantity]],"]")</f>
        <v>SALE-1064 [2]</v>
      </c>
    </row>
    <row r="1067" spans="1:17" x14ac:dyDescent="0.3">
      <c r="A1067" t="s">
        <v>2965</v>
      </c>
      <c r="B1067" s="2">
        <v>45736</v>
      </c>
      <c r="C1067" t="s">
        <v>1888</v>
      </c>
      <c r="D1067" t="s">
        <v>1506</v>
      </c>
      <c r="E1067" t="s">
        <v>1381</v>
      </c>
      <c r="F1067">
        <v>2</v>
      </c>
      <c r="G1067" s="3">
        <v>994.29</v>
      </c>
      <c r="H1067" s="4">
        <v>0.01</v>
      </c>
      <c r="I1067" t="s">
        <v>3958</v>
      </c>
      <c r="J1067" s="3">
        <v>1968.6941999999999</v>
      </c>
      <c r="K1067" s="45">
        <f>SALES[[#This Row],[Quantity]]*SALES[[#This Row],[Unit_Price]]*SALES[[#This Row],[Discount]]</f>
        <v>19.8858</v>
      </c>
      <c r="L1067" s="46" t="str">
        <f>IF(SALES[Total_Amount]&gt;=1500,"High","Low")</f>
        <v>High</v>
      </c>
      <c r="M1067" s="46" t="str">
        <f t="shared" si="64"/>
        <v>High</v>
      </c>
      <c r="N1067" s="46" t="str">
        <f t="shared" si="65"/>
        <v>Low Price</v>
      </c>
      <c r="O1067" s="46" t="str">
        <f t="shared" si="66"/>
        <v>March</v>
      </c>
      <c r="P1067" s="46">
        <f t="shared" si="67"/>
        <v>2025</v>
      </c>
      <c r="Q1067" s="47" t="str">
        <f>_xlfn.CONCAT(SALES[[#This Row],[Sales_ID]]," [",SALES[[#This Row],[Quantity]],"]")</f>
        <v>SALE-1065 [2]</v>
      </c>
    </row>
    <row r="1068" spans="1:17" x14ac:dyDescent="0.3">
      <c r="A1068" t="s">
        <v>2966</v>
      </c>
      <c r="B1068" s="2">
        <v>45608</v>
      </c>
      <c r="C1068" t="s">
        <v>2893</v>
      </c>
      <c r="D1068" t="s">
        <v>1760</v>
      </c>
      <c r="E1068" t="s">
        <v>1415</v>
      </c>
      <c r="F1068">
        <v>1</v>
      </c>
      <c r="G1068" s="3">
        <v>909.04</v>
      </c>
      <c r="H1068" s="4">
        <v>0.11</v>
      </c>
      <c r="I1068" t="s">
        <v>3957</v>
      </c>
      <c r="J1068" s="3">
        <v>809.04560000000004</v>
      </c>
      <c r="K1068" s="45">
        <f>SALES[[#This Row],[Quantity]]*SALES[[#This Row],[Unit_Price]]*SALES[[#This Row],[Discount]]</f>
        <v>99.994399999999999</v>
      </c>
      <c r="L1068" s="46" t="str">
        <f>IF(SALES[Total_Amount]&gt;=1500,"High","Low")</f>
        <v>Low</v>
      </c>
      <c r="M1068" s="46" t="str">
        <f t="shared" si="64"/>
        <v>Normal</v>
      </c>
      <c r="N1068" s="46" t="str">
        <f t="shared" si="65"/>
        <v>Low Price</v>
      </c>
      <c r="O1068" s="46" t="str">
        <f t="shared" si="66"/>
        <v>November</v>
      </c>
      <c r="P1068" s="46">
        <f t="shared" si="67"/>
        <v>2024</v>
      </c>
      <c r="Q1068" s="47" t="str">
        <f>_xlfn.CONCAT(SALES[[#This Row],[Sales_ID]]," [",SALES[[#This Row],[Quantity]],"]")</f>
        <v>SALE-1066 [1]</v>
      </c>
    </row>
    <row r="1069" spans="1:17" x14ac:dyDescent="0.3">
      <c r="A1069" t="s">
        <v>2967</v>
      </c>
      <c r="B1069" s="2">
        <v>45334</v>
      </c>
      <c r="C1069" t="s">
        <v>1683</v>
      </c>
      <c r="D1069" t="s">
        <v>1387</v>
      </c>
      <c r="E1069" t="s">
        <v>1489</v>
      </c>
      <c r="F1069">
        <v>1</v>
      </c>
      <c r="G1069" s="3">
        <v>164.73</v>
      </c>
      <c r="H1069" s="4">
        <v>0.12</v>
      </c>
      <c r="I1069" t="s">
        <v>3958</v>
      </c>
      <c r="J1069" s="3">
        <v>144.9624</v>
      </c>
      <c r="K1069" s="45">
        <f>SALES[[#This Row],[Quantity]]*SALES[[#This Row],[Unit_Price]]*SALES[[#This Row],[Discount]]</f>
        <v>19.767599999999998</v>
      </c>
      <c r="L1069" s="46" t="str">
        <f>IF(SALES[Total_Amount]&gt;=1500,"High","Low")</f>
        <v>Low</v>
      </c>
      <c r="M1069" s="46" t="str">
        <f t="shared" si="64"/>
        <v>Normal</v>
      </c>
      <c r="N1069" s="46" t="str">
        <f t="shared" si="65"/>
        <v>Low Price</v>
      </c>
      <c r="O1069" s="46" t="str">
        <f t="shared" si="66"/>
        <v>February</v>
      </c>
      <c r="P1069" s="46">
        <f t="shared" si="67"/>
        <v>2024</v>
      </c>
      <c r="Q1069" s="47" t="str">
        <f>_xlfn.CONCAT(SALES[[#This Row],[Sales_ID]]," [",SALES[[#This Row],[Quantity]],"]")</f>
        <v>SALE-1067 [1]</v>
      </c>
    </row>
    <row r="1070" spans="1:17" x14ac:dyDescent="0.3">
      <c r="A1070" t="s">
        <v>2968</v>
      </c>
      <c r="B1070" s="2">
        <v>45690</v>
      </c>
      <c r="C1070" t="s">
        <v>2350</v>
      </c>
      <c r="D1070" t="s">
        <v>1929</v>
      </c>
      <c r="E1070" t="s">
        <v>1359</v>
      </c>
      <c r="F1070">
        <v>2</v>
      </c>
      <c r="G1070" s="3">
        <v>606.35</v>
      </c>
      <c r="H1070" s="4">
        <v>0.16</v>
      </c>
      <c r="I1070" t="s">
        <v>1131</v>
      </c>
      <c r="J1070" s="3">
        <v>1018.668</v>
      </c>
      <c r="K1070" s="45">
        <f>SALES[[#This Row],[Quantity]]*SALES[[#This Row],[Unit_Price]]*SALES[[#This Row],[Discount]]</f>
        <v>194.03200000000001</v>
      </c>
      <c r="L1070" s="46" t="str">
        <f>IF(SALES[Total_Amount]&gt;=1500,"High","Low")</f>
        <v>Low</v>
      </c>
      <c r="M1070" s="46" t="str">
        <f t="shared" si="64"/>
        <v>High</v>
      </c>
      <c r="N1070" s="46" t="str">
        <f t="shared" si="65"/>
        <v>High Price</v>
      </c>
      <c r="O1070" s="46" t="str">
        <f t="shared" si="66"/>
        <v>February</v>
      </c>
      <c r="P1070" s="46">
        <f t="shared" si="67"/>
        <v>2025</v>
      </c>
      <c r="Q1070" s="47" t="str">
        <f>_xlfn.CONCAT(SALES[[#This Row],[Sales_ID]]," [",SALES[[#This Row],[Quantity]],"]")</f>
        <v>SALE-1068 [2]</v>
      </c>
    </row>
    <row r="1071" spans="1:17" x14ac:dyDescent="0.3">
      <c r="A1071" t="s">
        <v>2969</v>
      </c>
      <c r="B1071" s="2">
        <v>45481</v>
      </c>
      <c r="C1071" t="s">
        <v>2219</v>
      </c>
      <c r="D1071" t="s">
        <v>1432</v>
      </c>
      <c r="E1071" t="s">
        <v>1363</v>
      </c>
      <c r="F1071">
        <v>3</v>
      </c>
      <c r="G1071" s="3">
        <v>904.19</v>
      </c>
      <c r="H1071" s="4">
        <v>0.09</v>
      </c>
      <c r="I1071" t="s">
        <v>3957</v>
      </c>
      <c r="J1071" s="3">
        <v>2468.4387000000002</v>
      </c>
      <c r="K1071" s="45">
        <f>SALES[[#This Row],[Quantity]]*SALES[[#This Row],[Unit_Price]]*SALES[[#This Row],[Discount]]</f>
        <v>244.13130000000001</v>
      </c>
      <c r="L1071" s="46" t="str">
        <f>IF(SALES[Total_Amount]&gt;=1500,"High","Low")</f>
        <v>High</v>
      </c>
      <c r="M1071" s="46" t="str">
        <f t="shared" si="64"/>
        <v>Premium</v>
      </c>
      <c r="N1071" s="46" t="str">
        <f t="shared" si="65"/>
        <v>Low Price</v>
      </c>
      <c r="O1071" s="46" t="str">
        <f t="shared" si="66"/>
        <v>July</v>
      </c>
      <c r="P1071" s="46">
        <f t="shared" si="67"/>
        <v>2024</v>
      </c>
      <c r="Q1071" s="47" t="str">
        <f>_xlfn.CONCAT(SALES[[#This Row],[Sales_ID]]," [",SALES[[#This Row],[Quantity]],"]")</f>
        <v>SALE-1069 [3]</v>
      </c>
    </row>
    <row r="1072" spans="1:17" x14ac:dyDescent="0.3">
      <c r="A1072" t="s">
        <v>2970</v>
      </c>
      <c r="B1072" s="2">
        <v>45576</v>
      </c>
      <c r="C1072" t="s">
        <v>2546</v>
      </c>
      <c r="D1072" t="s">
        <v>1597</v>
      </c>
      <c r="E1072" t="s">
        <v>1439</v>
      </c>
      <c r="F1072">
        <v>4</v>
      </c>
      <c r="G1072" s="3">
        <v>694.61</v>
      </c>
      <c r="H1072" s="4">
        <v>0.18</v>
      </c>
      <c r="I1072" t="s">
        <v>1131</v>
      </c>
      <c r="J1072" s="3">
        <v>2278.3208</v>
      </c>
      <c r="K1072" s="45">
        <f>SALES[[#This Row],[Quantity]]*SALES[[#This Row],[Unit_Price]]*SALES[[#This Row],[Discount]]</f>
        <v>500.11919999999998</v>
      </c>
      <c r="L1072" s="46" t="str">
        <f>IF(SALES[Total_Amount]&gt;=1500,"High","Low")</f>
        <v>High</v>
      </c>
      <c r="M1072" s="46" t="str">
        <f t="shared" si="64"/>
        <v>Premium</v>
      </c>
      <c r="N1072" s="46" t="str">
        <f t="shared" si="65"/>
        <v>High Price</v>
      </c>
      <c r="O1072" s="46" t="str">
        <f t="shared" si="66"/>
        <v>October</v>
      </c>
      <c r="P1072" s="46">
        <f t="shared" si="67"/>
        <v>2024</v>
      </c>
      <c r="Q1072" s="47" t="str">
        <f>_xlfn.CONCAT(SALES[[#This Row],[Sales_ID]]," [",SALES[[#This Row],[Quantity]],"]")</f>
        <v>SALE-1070 [4]</v>
      </c>
    </row>
    <row r="1073" spans="1:17" x14ac:dyDescent="0.3">
      <c r="A1073" t="s">
        <v>2971</v>
      </c>
      <c r="B1073" s="2">
        <v>45215</v>
      </c>
      <c r="C1073" t="s">
        <v>1957</v>
      </c>
      <c r="D1073" t="s">
        <v>1500</v>
      </c>
      <c r="E1073" t="s">
        <v>1439</v>
      </c>
      <c r="F1073">
        <v>4</v>
      </c>
      <c r="G1073" s="3">
        <v>753.83</v>
      </c>
      <c r="H1073" s="4">
        <v>0.24</v>
      </c>
      <c r="I1073" t="s">
        <v>3957</v>
      </c>
      <c r="J1073" s="3">
        <v>2291.6432</v>
      </c>
      <c r="K1073" s="45">
        <f>SALES[[#This Row],[Quantity]]*SALES[[#This Row],[Unit_Price]]*SALES[[#This Row],[Discount]]</f>
        <v>723.67679999999996</v>
      </c>
      <c r="L1073" s="46" t="str">
        <f>IF(SALES[Total_Amount]&gt;=1500,"High","Low")</f>
        <v>High</v>
      </c>
      <c r="M1073" s="46" t="str">
        <f t="shared" si="64"/>
        <v>Premium</v>
      </c>
      <c r="N1073" s="46" t="str">
        <f t="shared" si="65"/>
        <v>High Price</v>
      </c>
      <c r="O1073" s="46" t="str">
        <f t="shared" si="66"/>
        <v>October</v>
      </c>
      <c r="P1073" s="46">
        <f t="shared" si="67"/>
        <v>2023</v>
      </c>
      <c r="Q1073" s="47" t="str">
        <f>_xlfn.CONCAT(SALES[[#This Row],[Sales_ID]]," [",SALES[[#This Row],[Quantity]],"]")</f>
        <v>SALE-1071 [4]</v>
      </c>
    </row>
    <row r="1074" spans="1:17" x14ac:dyDescent="0.3">
      <c r="A1074" t="s">
        <v>2972</v>
      </c>
      <c r="B1074" s="2">
        <v>45653</v>
      </c>
      <c r="C1074" t="s">
        <v>2231</v>
      </c>
      <c r="D1074" t="s">
        <v>1494</v>
      </c>
      <c r="E1074" t="s">
        <v>1348</v>
      </c>
      <c r="F1074">
        <v>1</v>
      </c>
      <c r="G1074" s="3">
        <v>66.22</v>
      </c>
      <c r="H1074" s="4">
        <v>0.02</v>
      </c>
      <c r="I1074" t="s">
        <v>3957</v>
      </c>
      <c r="J1074" s="3">
        <v>64.895600000000002</v>
      </c>
      <c r="K1074" s="45">
        <f>SALES[[#This Row],[Quantity]]*SALES[[#This Row],[Unit_Price]]*SALES[[#This Row],[Discount]]</f>
        <v>1.3244</v>
      </c>
      <c r="L1074" s="46" t="str">
        <f>IF(SALES[Total_Amount]&gt;=1500,"High","Low")</f>
        <v>Low</v>
      </c>
      <c r="M1074" s="46" t="str">
        <f t="shared" si="64"/>
        <v>Normal</v>
      </c>
      <c r="N1074" s="46" t="str">
        <f t="shared" si="65"/>
        <v>Low Price</v>
      </c>
      <c r="O1074" s="46" t="str">
        <f t="shared" si="66"/>
        <v>December</v>
      </c>
      <c r="P1074" s="46">
        <f t="shared" si="67"/>
        <v>2024</v>
      </c>
      <c r="Q1074" s="47" t="str">
        <f>_xlfn.CONCAT(SALES[[#This Row],[Sales_ID]]," [",SALES[[#This Row],[Quantity]],"]")</f>
        <v>SALE-1072 [1]</v>
      </c>
    </row>
    <row r="1075" spans="1:17" x14ac:dyDescent="0.3">
      <c r="A1075" t="s">
        <v>2973</v>
      </c>
      <c r="B1075" s="2">
        <v>45241</v>
      </c>
      <c r="C1075" t="s">
        <v>1689</v>
      </c>
      <c r="D1075" t="s">
        <v>1923</v>
      </c>
      <c r="E1075" t="s">
        <v>1377</v>
      </c>
      <c r="F1075">
        <v>2</v>
      </c>
      <c r="G1075" s="3">
        <v>891.8</v>
      </c>
      <c r="H1075" s="4">
        <v>0.28999999999999998</v>
      </c>
      <c r="I1075" t="s">
        <v>1131</v>
      </c>
      <c r="J1075" s="3">
        <v>1266.356</v>
      </c>
      <c r="K1075" s="45">
        <f>SALES[[#This Row],[Quantity]]*SALES[[#This Row],[Unit_Price]]*SALES[[#This Row],[Discount]]</f>
        <v>517.24399999999991</v>
      </c>
      <c r="L1075" s="46" t="str">
        <f>IF(SALES[Total_Amount]&gt;=1500,"High","Low")</f>
        <v>Low</v>
      </c>
      <c r="M1075" s="46" t="str">
        <f t="shared" si="64"/>
        <v>High</v>
      </c>
      <c r="N1075" s="46" t="str">
        <f t="shared" si="65"/>
        <v>High Price</v>
      </c>
      <c r="O1075" s="46" t="str">
        <f t="shared" si="66"/>
        <v>November</v>
      </c>
      <c r="P1075" s="46">
        <f t="shared" si="67"/>
        <v>2023</v>
      </c>
      <c r="Q1075" s="47" t="str">
        <f>_xlfn.CONCAT(SALES[[#This Row],[Sales_ID]]," [",SALES[[#This Row],[Quantity]],"]")</f>
        <v>SALE-1073 [2]</v>
      </c>
    </row>
    <row r="1076" spans="1:17" x14ac:dyDescent="0.3">
      <c r="A1076" t="s">
        <v>2974</v>
      </c>
      <c r="B1076" s="2">
        <v>45428</v>
      </c>
      <c r="C1076" t="s">
        <v>2637</v>
      </c>
      <c r="D1076" t="s">
        <v>1449</v>
      </c>
      <c r="E1076" t="s">
        <v>1395</v>
      </c>
      <c r="F1076">
        <v>4</v>
      </c>
      <c r="G1076" s="3">
        <v>255.48</v>
      </c>
      <c r="H1076" s="4">
        <v>0.03</v>
      </c>
      <c r="I1076" t="s">
        <v>1131</v>
      </c>
      <c r="J1076" s="3">
        <v>991.26239999999996</v>
      </c>
      <c r="K1076" s="45">
        <f>SALES[[#This Row],[Quantity]]*SALES[[#This Row],[Unit_Price]]*SALES[[#This Row],[Discount]]</f>
        <v>30.657599999999999</v>
      </c>
      <c r="L1076" s="46" t="str">
        <f>IF(SALES[Total_Amount]&gt;=1500,"High","Low")</f>
        <v>Low</v>
      </c>
      <c r="M1076" s="46" t="str">
        <f t="shared" si="64"/>
        <v>Normal</v>
      </c>
      <c r="N1076" s="46" t="str">
        <f t="shared" si="65"/>
        <v>Low Price</v>
      </c>
      <c r="O1076" s="46" t="str">
        <f t="shared" si="66"/>
        <v>May</v>
      </c>
      <c r="P1076" s="46">
        <f t="shared" si="67"/>
        <v>2024</v>
      </c>
      <c r="Q1076" s="47" t="str">
        <f>_xlfn.CONCAT(SALES[[#This Row],[Sales_ID]]," [",SALES[[#This Row],[Quantity]],"]")</f>
        <v>SALE-1074 [4]</v>
      </c>
    </row>
    <row r="1077" spans="1:17" x14ac:dyDescent="0.3">
      <c r="A1077" t="s">
        <v>2975</v>
      </c>
      <c r="B1077" s="2">
        <v>45593</v>
      </c>
      <c r="C1077" t="s">
        <v>2976</v>
      </c>
      <c r="D1077" t="s">
        <v>1955</v>
      </c>
      <c r="E1077" t="s">
        <v>1344</v>
      </c>
      <c r="F1077">
        <v>4</v>
      </c>
      <c r="G1077" s="3">
        <v>604.87</v>
      </c>
      <c r="H1077" s="4">
        <v>0.28000000000000003</v>
      </c>
      <c r="I1077" t="s">
        <v>3958</v>
      </c>
      <c r="J1077" s="3">
        <v>1742.0255999999999</v>
      </c>
      <c r="K1077" s="45">
        <f>SALES[[#This Row],[Quantity]]*SALES[[#This Row],[Unit_Price]]*SALES[[#This Row],[Discount]]</f>
        <v>677.45440000000008</v>
      </c>
      <c r="L1077" s="46" t="str">
        <f>IF(SALES[Total_Amount]&gt;=1500,"High","Low")</f>
        <v>High</v>
      </c>
      <c r="M1077" s="46" t="str">
        <f t="shared" si="64"/>
        <v>High</v>
      </c>
      <c r="N1077" s="46" t="str">
        <f t="shared" si="65"/>
        <v>High Price</v>
      </c>
      <c r="O1077" s="46" t="str">
        <f t="shared" si="66"/>
        <v>October</v>
      </c>
      <c r="P1077" s="46">
        <f t="shared" si="67"/>
        <v>2024</v>
      </c>
      <c r="Q1077" s="47" t="str">
        <f>_xlfn.CONCAT(SALES[[#This Row],[Sales_ID]]," [",SALES[[#This Row],[Quantity]],"]")</f>
        <v>SALE-1075 [4]</v>
      </c>
    </row>
    <row r="1078" spans="1:17" x14ac:dyDescent="0.3">
      <c r="A1078" t="s">
        <v>2977</v>
      </c>
      <c r="B1078" s="2">
        <v>45370</v>
      </c>
      <c r="C1078" t="s">
        <v>2978</v>
      </c>
      <c r="D1078" t="s">
        <v>1372</v>
      </c>
      <c r="E1078" t="s">
        <v>1344</v>
      </c>
      <c r="F1078">
        <v>3</v>
      </c>
      <c r="G1078" s="3">
        <v>623.82000000000005</v>
      </c>
      <c r="H1078" s="4">
        <v>0.13</v>
      </c>
      <c r="I1078" t="s">
        <v>1131</v>
      </c>
      <c r="J1078" s="3">
        <v>1628.1702</v>
      </c>
      <c r="K1078" s="45">
        <f>SALES[[#This Row],[Quantity]]*SALES[[#This Row],[Unit_Price]]*SALES[[#This Row],[Discount]]</f>
        <v>243.28980000000001</v>
      </c>
      <c r="L1078" s="46" t="str">
        <f>IF(SALES[Total_Amount]&gt;=1500,"High","Low")</f>
        <v>High</v>
      </c>
      <c r="M1078" s="46" t="str">
        <f t="shared" si="64"/>
        <v>High</v>
      </c>
      <c r="N1078" s="46" t="str">
        <f t="shared" si="65"/>
        <v>Low Price</v>
      </c>
      <c r="O1078" s="46" t="str">
        <f t="shared" si="66"/>
        <v>March</v>
      </c>
      <c r="P1078" s="46">
        <f t="shared" si="67"/>
        <v>2024</v>
      </c>
      <c r="Q1078" s="47" t="str">
        <f>_xlfn.CONCAT(SALES[[#This Row],[Sales_ID]]," [",SALES[[#This Row],[Quantity]],"]")</f>
        <v>SALE-1076 [3]</v>
      </c>
    </row>
    <row r="1079" spans="1:17" x14ac:dyDescent="0.3">
      <c r="A1079" t="s">
        <v>2979</v>
      </c>
      <c r="B1079" s="2">
        <v>45882</v>
      </c>
      <c r="C1079" t="s">
        <v>1793</v>
      </c>
      <c r="D1079" t="s">
        <v>1564</v>
      </c>
      <c r="E1079" t="s">
        <v>1388</v>
      </c>
      <c r="F1079">
        <v>3</v>
      </c>
      <c r="G1079" s="3">
        <v>575.24</v>
      </c>
      <c r="H1079" s="4">
        <v>0.12</v>
      </c>
      <c r="I1079" t="s">
        <v>1131</v>
      </c>
      <c r="J1079" s="3">
        <v>1518.6335999999999</v>
      </c>
      <c r="K1079" s="45">
        <f>SALES[[#This Row],[Quantity]]*SALES[[#This Row],[Unit_Price]]*SALES[[#This Row],[Discount]]</f>
        <v>207.0864</v>
      </c>
      <c r="L1079" s="46" t="str">
        <f>IF(SALES[Total_Amount]&gt;=1500,"High","Low")</f>
        <v>High</v>
      </c>
      <c r="M1079" s="46" t="str">
        <f t="shared" si="64"/>
        <v>High</v>
      </c>
      <c r="N1079" s="46" t="str">
        <f t="shared" si="65"/>
        <v>Low Price</v>
      </c>
      <c r="O1079" s="46" t="str">
        <f t="shared" si="66"/>
        <v>August</v>
      </c>
      <c r="P1079" s="46">
        <f t="shared" si="67"/>
        <v>2025</v>
      </c>
      <c r="Q1079" s="47" t="str">
        <f>_xlfn.CONCAT(SALES[[#This Row],[Sales_ID]]," [",SALES[[#This Row],[Quantity]],"]")</f>
        <v>SALE-1077 [3]</v>
      </c>
    </row>
    <row r="1080" spans="1:17" x14ac:dyDescent="0.3">
      <c r="A1080" t="s">
        <v>2980</v>
      </c>
      <c r="B1080" s="2">
        <v>45878</v>
      </c>
      <c r="C1080" t="s">
        <v>2981</v>
      </c>
      <c r="D1080" t="s">
        <v>1787</v>
      </c>
      <c r="E1080" t="s">
        <v>1489</v>
      </c>
      <c r="F1080">
        <v>1</v>
      </c>
      <c r="G1080" s="3">
        <v>769.4</v>
      </c>
      <c r="H1080" s="4">
        <v>0.16</v>
      </c>
      <c r="I1080" t="s">
        <v>3957</v>
      </c>
      <c r="J1080" s="3">
        <v>646.29599999999994</v>
      </c>
      <c r="K1080" s="45">
        <f>SALES[[#This Row],[Quantity]]*SALES[[#This Row],[Unit_Price]]*SALES[[#This Row],[Discount]]</f>
        <v>123.104</v>
      </c>
      <c r="L1080" s="46" t="str">
        <f>IF(SALES[Total_Amount]&gt;=1500,"High","Low")</f>
        <v>Low</v>
      </c>
      <c r="M1080" s="46" t="str">
        <f t="shared" si="64"/>
        <v>Normal</v>
      </c>
      <c r="N1080" s="46" t="str">
        <f t="shared" si="65"/>
        <v>Low Price</v>
      </c>
      <c r="O1080" s="46" t="str">
        <f t="shared" si="66"/>
        <v>August</v>
      </c>
      <c r="P1080" s="46">
        <f t="shared" si="67"/>
        <v>2025</v>
      </c>
      <c r="Q1080" s="47" t="str">
        <f>_xlfn.CONCAT(SALES[[#This Row],[Sales_ID]]," [",SALES[[#This Row],[Quantity]],"]")</f>
        <v>SALE-1078 [1]</v>
      </c>
    </row>
    <row r="1081" spans="1:17" x14ac:dyDescent="0.3">
      <c r="A1081" t="s">
        <v>2982</v>
      </c>
      <c r="B1081" s="2">
        <v>45420</v>
      </c>
      <c r="C1081" t="s">
        <v>1675</v>
      </c>
      <c r="D1081" t="s">
        <v>1787</v>
      </c>
      <c r="E1081" t="s">
        <v>1344</v>
      </c>
      <c r="F1081">
        <v>1</v>
      </c>
      <c r="G1081" s="3">
        <v>227.28</v>
      </c>
      <c r="H1081" s="4">
        <v>0.13</v>
      </c>
      <c r="I1081" t="s">
        <v>1131</v>
      </c>
      <c r="J1081" s="3">
        <v>197.7336</v>
      </c>
      <c r="K1081" s="45">
        <f>SALES[[#This Row],[Quantity]]*SALES[[#This Row],[Unit_Price]]*SALES[[#This Row],[Discount]]</f>
        <v>29.546400000000002</v>
      </c>
      <c r="L1081" s="46" t="str">
        <f>IF(SALES[Total_Amount]&gt;=1500,"High","Low")</f>
        <v>Low</v>
      </c>
      <c r="M1081" s="46" t="str">
        <f t="shared" si="64"/>
        <v>Normal</v>
      </c>
      <c r="N1081" s="46" t="str">
        <f t="shared" si="65"/>
        <v>Low Price</v>
      </c>
      <c r="O1081" s="46" t="str">
        <f t="shared" si="66"/>
        <v>May</v>
      </c>
      <c r="P1081" s="46">
        <f t="shared" si="67"/>
        <v>2024</v>
      </c>
      <c r="Q1081" s="47" t="str">
        <f>_xlfn.CONCAT(SALES[[#This Row],[Sales_ID]]," [",SALES[[#This Row],[Quantity]],"]")</f>
        <v>SALE-1079 [1]</v>
      </c>
    </row>
    <row r="1082" spans="1:17" x14ac:dyDescent="0.3">
      <c r="A1082" t="s">
        <v>2983</v>
      </c>
      <c r="B1082" s="2">
        <v>45361</v>
      </c>
      <c r="C1082" t="s">
        <v>2495</v>
      </c>
      <c r="D1082" t="s">
        <v>2008</v>
      </c>
      <c r="E1082" t="s">
        <v>1344</v>
      </c>
      <c r="F1082">
        <v>4</v>
      </c>
      <c r="G1082" s="3">
        <v>127.58</v>
      </c>
      <c r="H1082" s="4">
        <v>0.15</v>
      </c>
      <c r="I1082" t="s">
        <v>3957</v>
      </c>
      <c r="J1082" s="3">
        <v>433.77199999999999</v>
      </c>
      <c r="K1082" s="45">
        <f>SALES[[#This Row],[Quantity]]*SALES[[#This Row],[Unit_Price]]*SALES[[#This Row],[Discount]]</f>
        <v>76.548000000000002</v>
      </c>
      <c r="L1082" s="46" t="str">
        <f>IF(SALES[Total_Amount]&gt;=1500,"High","Low")</f>
        <v>Low</v>
      </c>
      <c r="M1082" s="46" t="str">
        <f t="shared" si="64"/>
        <v>Normal</v>
      </c>
      <c r="N1082" s="46" t="str">
        <f t="shared" si="65"/>
        <v>Low Price</v>
      </c>
      <c r="O1082" s="46" t="str">
        <f t="shared" si="66"/>
        <v>March</v>
      </c>
      <c r="P1082" s="46">
        <f t="shared" si="67"/>
        <v>2024</v>
      </c>
      <c r="Q1082" s="47" t="str">
        <f>_xlfn.CONCAT(SALES[[#This Row],[Sales_ID]]," [",SALES[[#This Row],[Quantity]],"]")</f>
        <v>SALE-1080 [4]</v>
      </c>
    </row>
    <row r="1083" spans="1:17" x14ac:dyDescent="0.3">
      <c r="A1083" t="s">
        <v>2984</v>
      </c>
      <c r="B1083" s="2">
        <v>45702</v>
      </c>
      <c r="C1083" t="s">
        <v>2252</v>
      </c>
      <c r="D1083" t="s">
        <v>1491</v>
      </c>
      <c r="E1083" t="s">
        <v>1340</v>
      </c>
      <c r="F1083">
        <v>1</v>
      </c>
      <c r="G1083" s="3">
        <v>793.21</v>
      </c>
      <c r="H1083" s="4">
        <v>0.09</v>
      </c>
      <c r="I1083" t="s">
        <v>3957</v>
      </c>
      <c r="J1083" s="3">
        <v>721.8211</v>
      </c>
      <c r="K1083" s="45">
        <f>SALES[[#This Row],[Quantity]]*SALES[[#This Row],[Unit_Price]]*SALES[[#This Row],[Discount]]</f>
        <v>71.388900000000007</v>
      </c>
      <c r="L1083" s="46" t="str">
        <f>IF(SALES[Total_Amount]&gt;=1500,"High","Low")</f>
        <v>Low</v>
      </c>
      <c r="M1083" s="46" t="str">
        <f t="shared" si="64"/>
        <v>Normal</v>
      </c>
      <c r="N1083" s="46" t="str">
        <f t="shared" si="65"/>
        <v>Low Price</v>
      </c>
      <c r="O1083" s="46" t="str">
        <f t="shared" si="66"/>
        <v>February</v>
      </c>
      <c r="P1083" s="46">
        <f t="shared" si="67"/>
        <v>2025</v>
      </c>
      <c r="Q1083" s="47" t="str">
        <f>_xlfn.CONCAT(SALES[[#This Row],[Sales_ID]]," [",SALES[[#This Row],[Quantity]],"]")</f>
        <v>SALE-1081 [1]</v>
      </c>
    </row>
    <row r="1084" spans="1:17" x14ac:dyDescent="0.3">
      <c r="A1084" t="s">
        <v>2985</v>
      </c>
      <c r="B1084" s="2">
        <v>45871</v>
      </c>
      <c r="C1084" t="s">
        <v>2976</v>
      </c>
      <c r="D1084" t="s">
        <v>1557</v>
      </c>
      <c r="E1084" t="s">
        <v>1446</v>
      </c>
      <c r="F1084">
        <v>3</v>
      </c>
      <c r="G1084" s="3">
        <v>435.61</v>
      </c>
      <c r="H1084" s="4">
        <v>0.03</v>
      </c>
      <c r="I1084" t="s">
        <v>3958</v>
      </c>
      <c r="J1084" s="3">
        <v>1267.6251</v>
      </c>
      <c r="K1084" s="45">
        <f>SALES[[#This Row],[Quantity]]*SALES[[#This Row],[Unit_Price]]*SALES[[#This Row],[Discount]]</f>
        <v>39.204899999999995</v>
      </c>
      <c r="L1084" s="46" t="str">
        <f>IF(SALES[Total_Amount]&gt;=1500,"High","Low")</f>
        <v>Low</v>
      </c>
      <c r="M1084" s="46" t="str">
        <f t="shared" si="64"/>
        <v>High</v>
      </c>
      <c r="N1084" s="46" t="str">
        <f t="shared" si="65"/>
        <v>Low Price</v>
      </c>
      <c r="O1084" s="46" t="str">
        <f t="shared" si="66"/>
        <v>August</v>
      </c>
      <c r="P1084" s="46">
        <f t="shared" si="67"/>
        <v>2025</v>
      </c>
      <c r="Q1084" s="47" t="str">
        <f>_xlfn.CONCAT(SALES[[#This Row],[Sales_ID]]," [",SALES[[#This Row],[Quantity]],"]")</f>
        <v>SALE-1082 [3]</v>
      </c>
    </row>
    <row r="1085" spans="1:17" x14ac:dyDescent="0.3">
      <c r="A1085" t="s">
        <v>2986</v>
      </c>
      <c r="B1085" s="2">
        <v>45531</v>
      </c>
      <c r="C1085" t="s">
        <v>2580</v>
      </c>
      <c r="D1085" t="s">
        <v>1476</v>
      </c>
      <c r="E1085" t="s">
        <v>1388</v>
      </c>
      <c r="F1085">
        <v>1</v>
      </c>
      <c r="G1085" s="3">
        <v>850.06</v>
      </c>
      <c r="H1085" s="4">
        <v>0.28999999999999998</v>
      </c>
      <c r="I1085" t="s">
        <v>3958</v>
      </c>
      <c r="J1085" s="3">
        <v>603.54259999999988</v>
      </c>
      <c r="K1085" s="45">
        <f>SALES[[#This Row],[Quantity]]*SALES[[#This Row],[Unit_Price]]*SALES[[#This Row],[Discount]]</f>
        <v>246.51739999999998</v>
      </c>
      <c r="L1085" s="46" t="str">
        <f>IF(SALES[Total_Amount]&gt;=1500,"High","Low")</f>
        <v>Low</v>
      </c>
      <c r="M1085" s="46" t="str">
        <f t="shared" si="64"/>
        <v>Normal</v>
      </c>
      <c r="N1085" s="46" t="str">
        <f t="shared" si="65"/>
        <v>Low Price</v>
      </c>
      <c r="O1085" s="46" t="str">
        <f t="shared" si="66"/>
        <v>August</v>
      </c>
      <c r="P1085" s="46">
        <f t="shared" si="67"/>
        <v>2024</v>
      </c>
      <c r="Q1085" s="47" t="str">
        <f>_xlfn.CONCAT(SALES[[#This Row],[Sales_ID]]," [",SALES[[#This Row],[Quantity]],"]")</f>
        <v>SALE-1083 [1]</v>
      </c>
    </row>
    <row r="1086" spans="1:17" x14ac:dyDescent="0.3">
      <c r="A1086" t="s">
        <v>2987</v>
      </c>
      <c r="B1086" s="2">
        <v>45330</v>
      </c>
      <c r="C1086" t="s">
        <v>2113</v>
      </c>
      <c r="D1086" t="s">
        <v>1457</v>
      </c>
      <c r="E1086" t="s">
        <v>1388</v>
      </c>
      <c r="F1086">
        <v>2</v>
      </c>
      <c r="G1086" s="3">
        <v>753.92</v>
      </c>
      <c r="H1086" s="4">
        <v>0.17</v>
      </c>
      <c r="I1086" t="s">
        <v>3958</v>
      </c>
      <c r="J1086" s="3">
        <v>1251.5072</v>
      </c>
      <c r="K1086" s="45">
        <f>SALES[[#This Row],[Quantity]]*SALES[[#This Row],[Unit_Price]]*SALES[[#This Row],[Discount]]</f>
        <v>256.33280000000002</v>
      </c>
      <c r="L1086" s="46" t="str">
        <f>IF(SALES[Total_Amount]&gt;=1500,"High","Low")</f>
        <v>Low</v>
      </c>
      <c r="M1086" s="46" t="str">
        <f t="shared" si="64"/>
        <v>High</v>
      </c>
      <c r="N1086" s="46" t="str">
        <f t="shared" si="65"/>
        <v>High Price</v>
      </c>
      <c r="O1086" s="46" t="str">
        <f t="shared" si="66"/>
        <v>February</v>
      </c>
      <c r="P1086" s="46">
        <f t="shared" si="67"/>
        <v>2024</v>
      </c>
      <c r="Q1086" s="47" t="str">
        <f>_xlfn.CONCAT(SALES[[#This Row],[Sales_ID]]," [",SALES[[#This Row],[Quantity]],"]")</f>
        <v>SALE-1084 [2]</v>
      </c>
    </row>
    <row r="1087" spans="1:17" x14ac:dyDescent="0.3">
      <c r="A1087" t="s">
        <v>2988</v>
      </c>
      <c r="B1087" s="2">
        <v>45311</v>
      </c>
      <c r="C1087" t="s">
        <v>2189</v>
      </c>
      <c r="D1087" t="s">
        <v>1787</v>
      </c>
      <c r="E1087" t="s">
        <v>1408</v>
      </c>
      <c r="F1087">
        <v>3</v>
      </c>
      <c r="G1087" s="3">
        <v>408.99</v>
      </c>
      <c r="H1087" s="4">
        <v>0.27</v>
      </c>
      <c r="I1087" t="s">
        <v>3958</v>
      </c>
      <c r="J1087" s="3">
        <v>895.68809999999996</v>
      </c>
      <c r="K1087" s="45">
        <f>SALES[[#This Row],[Quantity]]*SALES[[#This Row],[Unit_Price]]*SALES[[#This Row],[Discount]]</f>
        <v>331.28190000000001</v>
      </c>
      <c r="L1087" s="46" t="str">
        <f>IF(SALES[Total_Amount]&gt;=1500,"High","Low")</f>
        <v>Low</v>
      </c>
      <c r="M1087" s="46" t="str">
        <f t="shared" si="64"/>
        <v>Normal</v>
      </c>
      <c r="N1087" s="46" t="str">
        <f t="shared" si="65"/>
        <v>Low Price</v>
      </c>
      <c r="O1087" s="46" t="str">
        <f t="shared" si="66"/>
        <v>January</v>
      </c>
      <c r="P1087" s="46">
        <f t="shared" si="67"/>
        <v>2024</v>
      </c>
      <c r="Q1087" s="47" t="str">
        <f>_xlfn.CONCAT(SALES[[#This Row],[Sales_ID]]," [",SALES[[#This Row],[Quantity]],"]")</f>
        <v>SALE-1085 [3]</v>
      </c>
    </row>
    <row r="1088" spans="1:17" x14ac:dyDescent="0.3">
      <c r="A1088" t="s">
        <v>2989</v>
      </c>
      <c r="B1088" s="2">
        <v>45567</v>
      </c>
      <c r="C1088" t="s">
        <v>2538</v>
      </c>
      <c r="D1088" t="s">
        <v>1676</v>
      </c>
      <c r="E1088" t="s">
        <v>1355</v>
      </c>
      <c r="F1088">
        <v>3</v>
      </c>
      <c r="G1088" s="3">
        <v>404.5</v>
      </c>
      <c r="H1088" s="4">
        <v>0.22</v>
      </c>
      <c r="I1088" t="s">
        <v>3958</v>
      </c>
      <c r="J1088" s="3">
        <v>946.53000000000009</v>
      </c>
      <c r="K1088" s="45">
        <f>SALES[[#This Row],[Quantity]]*SALES[[#This Row],[Unit_Price]]*SALES[[#This Row],[Discount]]</f>
        <v>266.97000000000003</v>
      </c>
      <c r="L1088" s="46" t="str">
        <f>IF(SALES[Total_Amount]&gt;=1500,"High","Low")</f>
        <v>Low</v>
      </c>
      <c r="M1088" s="46" t="str">
        <f t="shared" si="64"/>
        <v>Normal</v>
      </c>
      <c r="N1088" s="46" t="str">
        <f t="shared" si="65"/>
        <v>Low Price</v>
      </c>
      <c r="O1088" s="46" t="str">
        <f t="shared" si="66"/>
        <v>October</v>
      </c>
      <c r="P1088" s="46">
        <f t="shared" si="67"/>
        <v>2024</v>
      </c>
      <c r="Q1088" s="47" t="str">
        <f>_xlfn.CONCAT(SALES[[#This Row],[Sales_ID]]," [",SALES[[#This Row],[Quantity]],"]")</f>
        <v>SALE-1086 [3]</v>
      </c>
    </row>
    <row r="1089" spans="1:17" x14ac:dyDescent="0.3">
      <c r="A1089" t="s">
        <v>2990</v>
      </c>
      <c r="B1089" s="2">
        <v>45239</v>
      </c>
      <c r="C1089" t="s">
        <v>2558</v>
      </c>
      <c r="D1089" t="s">
        <v>1380</v>
      </c>
      <c r="E1089" t="s">
        <v>1340</v>
      </c>
      <c r="F1089">
        <v>3</v>
      </c>
      <c r="G1089" s="3">
        <v>717.81</v>
      </c>
      <c r="H1089" s="4">
        <v>0.17</v>
      </c>
      <c r="I1089" t="s">
        <v>1131</v>
      </c>
      <c r="J1089" s="3">
        <v>1787.3469</v>
      </c>
      <c r="K1089" s="45">
        <f>SALES[[#This Row],[Quantity]]*SALES[[#This Row],[Unit_Price]]*SALES[[#This Row],[Discount]]</f>
        <v>366.0831</v>
      </c>
      <c r="L1089" s="46" t="str">
        <f>IF(SALES[Total_Amount]&gt;=1500,"High","Low")</f>
        <v>High</v>
      </c>
      <c r="M1089" s="46" t="str">
        <f t="shared" si="64"/>
        <v>High</v>
      </c>
      <c r="N1089" s="46" t="str">
        <f t="shared" si="65"/>
        <v>High Price</v>
      </c>
      <c r="O1089" s="46" t="str">
        <f t="shared" si="66"/>
        <v>November</v>
      </c>
      <c r="P1089" s="46">
        <f t="shared" si="67"/>
        <v>2023</v>
      </c>
      <c r="Q1089" s="47" t="str">
        <f>_xlfn.CONCAT(SALES[[#This Row],[Sales_ID]]," [",SALES[[#This Row],[Quantity]],"]")</f>
        <v>SALE-1087 [3]</v>
      </c>
    </row>
    <row r="1090" spans="1:17" x14ac:dyDescent="0.3">
      <c r="A1090" t="s">
        <v>2991</v>
      </c>
      <c r="B1090" s="2">
        <v>45284</v>
      </c>
      <c r="C1090" t="s">
        <v>2028</v>
      </c>
      <c r="D1090" t="s">
        <v>1955</v>
      </c>
      <c r="E1090" t="s">
        <v>1381</v>
      </c>
      <c r="F1090">
        <v>3</v>
      </c>
      <c r="G1090" s="3">
        <v>204.77</v>
      </c>
      <c r="H1090" s="4">
        <v>0.14000000000000001</v>
      </c>
      <c r="I1090" t="s">
        <v>3957</v>
      </c>
      <c r="J1090" s="3">
        <v>528.3066</v>
      </c>
      <c r="K1090" s="45">
        <f>SALES[[#This Row],[Quantity]]*SALES[[#This Row],[Unit_Price]]*SALES[[#This Row],[Discount]]</f>
        <v>86.003400000000013</v>
      </c>
      <c r="L1090" s="46" t="str">
        <f>IF(SALES[Total_Amount]&gt;=1500,"High","Low")</f>
        <v>Low</v>
      </c>
      <c r="M1090" s="46" t="str">
        <f t="shared" ref="M1090:M1153" si="68">_xlfn.IFS(J1090&gt;2000,"Premium",J1090&gt;1000,"High",J1090&lt;=1000,"Normal")</f>
        <v>Normal</v>
      </c>
      <c r="N1090" s="46" t="str">
        <f t="shared" ref="N1090:N1153" si="69">IF(AND(H1090&gt;15%,J1090&gt;1000),"High Price","Low Price")</f>
        <v>Low Price</v>
      </c>
      <c r="O1090" s="46" t="str">
        <f t="shared" ref="O1090:O1153" si="70">TEXT(B1090,"mmmm")</f>
        <v>December</v>
      </c>
      <c r="P1090" s="46">
        <f t="shared" ref="P1090:P1153" si="71">YEAR(B1090)</f>
        <v>2023</v>
      </c>
      <c r="Q1090" s="47" t="str">
        <f>_xlfn.CONCAT(SALES[[#This Row],[Sales_ID]]," [",SALES[[#This Row],[Quantity]],"]")</f>
        <v>SALE-1088 [3]</v>
      </c>
    </row>
    <row r="1091" spans="1:17" x14ac:dyDescent="0.3">
      <c r="A1091" t="s">
        <v>2992</v>
      </c>
      <c r="B1091" s="2">
        <v>45686</v>
      </c>
      <c r="C1091" t="s">
        <v>2140</v>
      </c>
      <c r="D1091" t="s">
        <v>1673</v>
      </c>
      <c r="E1091" t="s">
        <v>1415</v>
      </c>
      <c r="F1091">
        <v>4</v>
      </c>
      <c r="G1091" s="3">
        <v>106.23</v>
      </c>
      <c r="H1091" s="4">
        <v>0.28000000000000003</v>
      </c>
      <c r="I1091" t="s">
        <v>1131</v>
      </c>
      <c r="J1091" s="3">
        <v>305.94240000000002</v>
      </c>
      <c r="K1091" s="45">
        <f>SALES[[#This Row],[Quantity]]*SALES[[#This Row],[Unit_Price]]*SALES[[#This Row],[Discount]]</f>
        <v>118.97760000000001</v>
      </c>
      <c r="L1091" s="46" t="str">
        <f>IF(SALES[Total_Amount]&gt;=1500,"High","Low")</f>
        <v>Low</v>
      </c>
      <c r="M1091" s="46" t="str">
        <f t="shared" si="68"/>
        <v>Normal</v>
      </c>
      <c r="N1091" s="46" t="str">
        <f t="shared" si="69"/>
        <v>Low Price</v>
      </c>
      <c r="O1091" s="46" t="str">
        <f t="shared" si="70"/>
        <v>January</v>
      </c>
      <c r="P1091" s="46">
        <f t="shared" si="71"/>
        <v>2025</v>
      </c>
      <c r="Q1091" s="47" t="str">
        <f>_xlfn.CONCAT(SALES[[#This Row],[Sales_ID]]," [",SALES[[#This Row],[Quantity]],"]")</f>
        <v>SALE-1089 [4]</v>
      </c>
    </row>
    <row r="1092" spans="1:17" x14ac:dyDescent="0.3">
      <c r="A1092" t="s">
        <v>2993</v>
      </c>
      <c r="B1092" s="2">
        <v>45824</v>
      </c>
      <c r="C1092" t="s">
        <v>1604</v>
      </c>
      <c r="D1092" t="s">
        <v>1696</v>
      </c>
      <c r="E1092" t="s">
        <v>1355</v>
      </c>
      <c r="F1092">
        <v>2</v>
      </c>
      <c r="G1092" s="3">
        <v>769.48</v>
      </c>
      <c r="H1092" s="4">
        <v>0.11</v>
      </c>
      <c r="I1092" t="s">
        <v>3958</v>
      </c>
      <c r="J1092" s="3">
        <v>1369.6744000000001</v>
      </c>
      <c r="K1092" s="45">
        <f>SALES[[#This Row],[Quantity]]*SALES[[#This Row],[Unit_Price]]*SALES[[#This Row],[Discount]]</f>
        <v>169.28560000000002</v>
      </c>
      <c r="L1092" s="46" t="str">
        <f>IF(SALES[Total_Amount]&gt;=1500,"High","Low")</f>
        <v>Low</v>
      </c>
      <c r="M1092" s="46" t="str">
        <f t="shared" si="68"/>
        <v>High</v>
      </c>
      <c r="N1092" s="46" t="str">
        <f t="shared" si="69"/>
        <v>Low Price</v>
      </c>
      <c r="O1092" s="46" t="str">
        <f t="shared" si="70"/>
        <v>June</v>
      </c>
      <c r="P1092" s="46">
        <f t="shared" si="71"/>
        <v>2025</v>
      </c>
      <c r="Q1092" s="47" t="str">
        <f>_xlfn.CONCAT(SALES[[#This Row],[Sales_ID]]," [",SALES[[#This Row],[Quantity]],"]")</f>
        <v>SALE-1090 [2]</v>
      </c>
    </row>
    <row r="1093" spans="1:17" x14ac:dyDescent="0.3">
      <c r="A1093" t="s">
        <v>2994</v>
      </c>
      <c r="B1093" s="2">
        <v>45867</v>
      </c>
      <c r="C1093" t="s">
        <v>1527</v>
      </c>
      <c r="D1093" t="s">
        <v>1676</v>
      </c>
      <c r="E1093" t="s">
        <v>1408</v>
      </c>
      <c r="F1093">
        <v>2</v>
      </c>
      <c r="G1093" s="3">
        <v>714.21</v>
      </c>
      <c r="H1093" s="4">
        <v>0.14000000000000001</v>
      </c>
      <c r="I1093" t="s">
        <v>3957</v>
      </c>
      <c r="J1093" s="3">
        <v>1228.4412</v>
      </c>
      <c r="K1093" s="45">
        <f>SALES[[#This Row],[Quantity]]*SALES[[#This Row],[Unit_Price]]*SALES[[#This Row],[Discount]]</f>
        <v>199.97880000000004</v>
      </c>
      <c r="L1093" s="46" t="str">
        <f>IF(SALES[Total_Amount]&gt;=1500,"High","Low")</f>
        <v>Low</v>
      </c>
      <c r="M1093" s="46" t="str">
        <f t="shared" si="68"/>
        <v>High</v>
      </c>
      <c r="N1093" s="46" t="str">
        <f t="shared" si="69"/>
        <v>Low Price</v>
      </c>
      <c r="O1093" s="46" t="str">
        <f t="shared" si="70"/>
        <v>July</v>
      </c>
      <c r="P1093" s="46">
        <f t="shared" si="71"/>
        <v>2025</v>
      </c>
      <c r="Q1093" s="47" t="str">
        <f>_xlfn.CONCAT(SALES[[#This Row],[Sales_ID]]," [",SALES[[#This Row],[Quantity]],"]")</f>
        <v>SALE-1091 [2]</v>
      </c>
    </row>
    <row r="1094" spans="1:17" x14ac:dyDescent="0.3">
      <c r="A1094" t="s">
        <v>2995</v>
      </c>
      <c r="B1094" s="2">
        <v>45578</v>
      </c>
      <c r="C1094" t="s">
        <v>2615</v>
      </c>
      <c r="D1094" t="s">
        <v>1717</v>
      </c>
      <c r="E1094" t="s">
        <v>1391</v>
      </c>
      <c r="F1094">
        <v>4</v>
      </c>
      <c r="G1094" s="3">
        <v>632.24</v>
      </c>
      <c r="H1094" s="4">
        <v>0.25</v>
      </c>
      <c r="I1094" t="s">
        <v>3958</v>
      </c>
      <c r="J1094" s="3">
        <v>1896.72</v>
      </c>
      <c r="K1094" s="45">
        <f>SALES[[#This Row],[Quantity]]*SALES[[#This Row],[Unit_Price]]*SALES[[#This Row],[Discount]]</f>
        <v>632.24</v>
      </c>
      <c r="L1094" s="46" t="str">
        <f>IF(SALES[Total_Amount]&gt;=1500,"High","Low")</f>
        <v>High</v>
      </c>
      <c r="M1094" s="46" t="str">
        <f t="shared" si="68"/>
        <v>High</v>
      </c>
      <c r="N1094" s="46" t="str">
        <f t="shared" si="69"/>
        <v>High Price</v>
      </c>
      <c r="O1094" s="46" t="str">
        <f t="shared" si="70"/>
        <v>October</v>
      </c>
      <c r="P1094" s="46">
        <f t="shared" si="71"/>
        <v>2024</v>
      </c>
      <c r="Q1094" s="47" t="str">
        <f>_xlfn.CONCAT(SALES[[#This Row],[Sales_ID]]," [",SALES[[#This Row],[Quantity]],"]")</f>
        <v>SALE-1092 [4]</v>
      </c>
    </row>
    <row r="1095" spans="1:17" x14ac:dyDescent="0.3">
      <c r="A1095" t="s">
        <v>2996</v>
      </c>
      <c r="B1095" s="2">
        <v>45575</v>
      </c>
      <c r="C1095" t="s">
        <v>2090</v>
      </c>
      <c r="D1095" t="s">
        <v>1485</v>
      </c>
      <c r="E1095" t="s">
        <v>1340</v>
      </c>
      <c r="F1095">
        <v>2</v>
      </c>
      <c r="G1095" s="3">
        <v>845.27</v>
      </c>
      <c r="H1095" s="4">
        <v>0.18</v>
      </c>
      <c r="I1095" t="s">
        <v>3958</v>
      </c>
      <c r="J1095" s="3">
        <v>1386.2428</v>
      </c>
      <c r="K1095" s="45">
        <f>SALES[[#This Row],[Quantity]]*SALES[[#This Row],[Unit_Price]]*SALES[[#This Row],[Discount]]</f>
        <v>304.29719999999998</v>
      </c>
      <c r="L1095" s="46" t="str">
        <f>IF(SALES[Total_Amount]&gt;=1500,"High","Low")</f>
        <v>Low</v>
      </c>
      <c r="M1095" s="46" t="str">
        <f t="shared" si="68"/>
        <v>High</v>
      </c>
      <c r="N1095" s="46" t="str">
        <f t="shared" si="69"/>
        <v>High Price</v>
      </c>
      <c r="O1095" s="46" t="str">
        <f t="shared" si="70"/>
        <v>October</v>
      </c>
      <c r="P1095" s="46">
        <f t="shared" si="71"/>
        <v>2024</v>
      </c>
      <c r="Q1095" s="47" t="str">
        <f>_xlfn.CONCAT(SALES[[#This Row],[Sales_ID]]," [",SALES[[#This Row],[Quantity]],"]")</f>
        <v>SALE-1093 [2]</v>
      </c>
    </row>
    <row r="1096" spans="1:17" x14ac:dyDescent="0.3">
      <c r="A1096" t="s">
        <v>2997</v>
      </c>
      <c r="B1096" s="2">
        <v>45816</v>
      </c>
      <c r="C1096" t="s">
        <v>2564</v>
      </c>
      <c r="D1096" t="s">
        <v>1679</v>
      </c>
      <c r="E1096" t="s">
        <v>1408</v>
      </c>
      <c r="F1096">
        <v>1</v>
      </c>
      <c r="G1096" s="3">
        <v>575.94000000000005</v>
      </c>
      <c r="H1096" s="4">
        <v>0.17</v>
      </c>
      <c r="I1096" t="s">
        <v>3957</v>
      </c>
      <c r="J1096" s="3">
        <v>478.03019999999998</v>
      </c>
      <c r="K1096" s="45">
        <f>SALES[[#This Row],[Quantity]]*SALES[[#This Row],[Unit_Price]]*SALES[[#This Row],[Discount]]</f>
        <v>97.909800000000018</v>
      </c>
      <c r="L1096" s="46" t="str">
        <f>IF(SALES[Total_Amount]&gt;=1500,"High","Low")</f>
        <v>Low</v>
      </c>
      <c r="M1096" s="46" t="str">
        <f t="shared" si="68"/>
        <v>Normal</v>
      </c>
      <c r="N1096" s="46" t="str">
        <f t="shared" si="69"/>
        <v>Low Price</v>
      </c>
      <c r="O1096" s="46" t="str">
        <f t="shared" si="70"/>
        <v>June</v>
      </c>
      <c r="P1096" s="46">
        <f t="shared" si="71"/>
        <v>2025</v>
      </c>
      <c r="Q1096" s="47" t="str">
        <f>_xlfn.CONCAT(SALES[[#This Row],[Sales_ID]]," [",SALES[[#This Row],[Quantity]],"]")</f>
        <v>SALE-1094 [1]</v>
      </c>
    </row>
    <row r="1097" spans="1:17" x14ac:dyDescent="0.3">
      <c r="A1097" t="s">
        <v>2998</v>
      </c>
      <c r="B1097" s="2">
        <v>45620</v>
      </c>
      <c r="C1097" t="s">
        <v>2028</v>
      </c>
      <c r="D1097" t="s">
        <v>1955</v>
      </c>
      <c r="E1097" t="s">
        <v>1391</v>
      </c>
      <c r="F1097">
        <v>1</v>
      </c>
      <c r="G1097" s="3">
        <v>907.97</v>
      </c>
      <c r="H1097" s="4">
        <v>0.26</v>
      </c>
      <c r="I1097" t="s">
        <v>1131</v>
      </c>
      <c r="J1097" s="3">
        <v>671.89779999999996</v>
      </c>
      <c r="K1097" s="45">
        <f>SALES[[#This Row],[Quantity]]*SALES[[#This Row],[Unit_Price]]*SALES[[#This Row],[Discount]]</f>
        <v>236.07220000000001</v>
      </c>
      <c r="L1097" s="46" t="str">
        <f>IF(SALES[Total_Amount]&gt;=1500,"High","Low")</f>
        <v>Low</v>
      </c>
      <c r="M1097" s="46" t="str">
        <f t="shared" si="68"/>
        <v>Normal</v>
      </c>
      <c r="N1097" s="46" t="str">
        <f t="shared" si="69"/>
        <v>Low Price</v>
      </c>
      <c r="O1097" s="46" t="str">
        <f t="shared" si="70"/>
        <v>November</v>
      </c>
      <c r="P1097" s="46">
        <f t="shared" si="71"/>
        <v>2024</v>
      </c>
      <c r="Q1097" s="47" t="str">
        <f>_xlfn.CONCAT(SALES[[#This Row],[Sales_ID]]," [",SALES[[#This Row],[Quantity]],"]")</f>
        <v>SALE-1095 [1]</v>
      </c>
    </row>
    <row r="1098" spans="1:17" x14ac:dyDescent="0.3">
      <c r="A1098" t="s">
        <v>2999</v>
      </c>
      <c r="B1098" s="2">
        <v>45695</v>
      </c>
      <c r="C1098" t="s">
        <v>1837</v>
      </c>
      <c r="D1098" t="s">
        <v>1503</v>
      </c>
      <c r="E1098" t="s">
        <v>1446</v>
      </c>
      <c r="F1098">
        <v>1</v>
      </c>
      <c r="G1098" s="3">
        <v>99.35</v>
      </c>
      <c r="H1098" s="4">
        <v>0.08</v>
      </c>
      <c r="I1098" t="s">
        <v>1131</v>
      </c>
      <c r="J1098" s="3">
        <v>91.402000000000001</v>
      </c>
      <c r="K1098" s="45">
        <f>SALES[[#This Row],[Quantity]]*SALES[[#This Row],[Unit_Price]]*SALES[[#This Row],[Discount]]</f>
        <v>7.9479999999999995</v>
      </c>
      <c r="L1098" s="46" t="str">
        <f>IF(SALES[Total_Amount]&gt;=1500,"High","Low")</f>
        <v>Low</v>
      </c>
      <c r="M1098" s="46" t="str">
        <f t="shared" si="68"/>
        <v>Normal</v>
      </c>
      <c r="N1098" s="46" t="str">
        <f t="shared" si="69"/>
        <v>Low Price</v>
      </c>
      <c r="O1098" s="46" t="str">
        <f t="shared" si="70"/>
        <v>February</v>
      </c>
      <c r="P1098" s="46">
        <f t="shared" si="71"/>
        <v>2025</v>
      </c>
      <c r="Q1098" s="47" t="str">
        <f>_xlfn.CONCAT(SALES[[#This Row],[Sales_ID]]," [",SALES[[#This Row],[Quantity]],"]")</f>
        <v>SALE-1096 [1]</v>
      </c>
    </row>
    <row r="1099" spans="1:17" x14ac:dyDescent="0.3">
      <c r="A1099" t="s">
        <v>3000</v>
      </c>
      <c r="B1099" s="2">
        <v>45596</v>
      </c>
      <c r="C1099" t="s">
        <v>2196</v>
      </c>
      <c r="D1099" t="s">
        <v>1913</v>
      </c>
      <c r="E1099" t="s">
        <v>1340</v>
      </c>
      <c r="F1099">
        <v>2</v>
      </c>
      <c r="G1099" s="3">
        <v>374.42</v>
      </c>
      <c r="H1099" s="4">
        <v>0.21</v>
      </c>
      <c r="I1099" t="s">
        <v>1131</v>
      </c>
      <c r="J1099" s="3">
        <v>591.58360000000005</v>
      </c>
      <c r="K1099" s="45">
        <f>SALES[[#This Row],[Quantity]]*SALES[[#This Row],[Unit_Price]]*SALES[[#This Row],[Discount]]</f>
        <v>157.25640000000001</v>
      </c>
      <c r="L1099" s="46" t="str">
        <f>IF(SALES[Total_Amount]&gt;=1500,"High","Low")</f>
        <v>Low</v>
      </c>
      <c r="M1099" s="46" t="str">
        <f t="shared" si="68"/>
        <v>Normal</v>
      </c>
      <c r="N1099" s="46" t="str">
        <f t="shared" si="69"/>
        <v>Low Price</v>
      </c>
      <c r="O1099" s="46" t="str">
        <f t="shared" si="70"/>
        <v>October</v>
      </c>
      <c r="P1099" s="46">
        <f t="shared" si="71"/>
        <v>2024</v>
      </c>
      <c r="Q1099" s="47" t="str">
        <f>_xlfn.CONCAT(SALES[[#This Row],[Sales_ID]]," [",SALES[[#This Row],[Quantity]],"]")</f>
        <v>SALE-1097 [2]</v>
      </c>
    </row>
    <row r="1100" spans="1:17" x14ac:dyDescent="0.3">
      <c r="A1100" t="s">
        <v>3001</v>
      </c>
      <c r="B1100" s="2">
        <v>45869</v>
      </c>
      <c r="C1100" t="s">
        <v>1989</v>
      </c>
      <c r="D1100" t="s">
        <v>1358</v>
      </c>
      <c r="E1100" t="s">
        <v>1391</v>
      </c>
      <c r="F1100">
        <v>3</v>
      </c>
      <c r="G1100" s="3">
        <v>248.43</v>
      </c>
      <c r="H1100" s="4">
        <v>0.24</v>
      </c>
      <c r="I1100" t="s">
        <v>1131</v>
      </c>
      <c r="J1100" s="3">
        <v>566.42039999999997</v>
      </c>
      <c r="K1100" s="45">
        <f>SALES[[#This Row],[Quantity]]*SALES[[#This Row],[Unit_Price]]*SALES[[#This Row],[Discount]]</f>
        <v>178.86959999999999</v>
      </c>
      <c r="L1100" s="46" t="str">
        <f>IF(SALES[Total_Amount]&gt;=1500,"High","Low")</f>
        <v>Low</v>
      </c>
      <c r="M1100" s="46" t="str">
        <f t="shared" si="68"/>
        <v>Normal</v>
      </c>
      <c r="N1100" s="46" t="str">
        <f t="shared" si="69"/>
        <v>Low Price</v>
      </c>
      <c r="O1100" s="46" t="str">
        <f t="shared" si="70"/>
        <v>July</v>
      </c>
      <c r="P1100" s="46">
        <f t="shared" si="71"/>
        <v>2025</v>
      </c>
      <c r="Q1100" s="47" t="str">
        <f>_xlfn.CONCAT(SALES[[#This Row],[Sales_ID]]," [",SALES[[#This Row],[Quantity]],"]")</f>
        <v>SALE-1098 [3]</v>
      </c>
    </row>
    <row r="1101" spans="1:17" x14ac:dyDescent="0.3">
      <c r="A1101" t="s">
        <v>3002</v>
      </c>
      <c r="B1101" s="2">
        <v>45631</v>
      </c>
      <c r="C1101" t="s">
        <v>1983</v>
      </c>
      <c r="D1101" t="s">
        <v>1638</v>
      </c>
      <c r="E1101" t="s">
        <v>1381</v>
      </c>
      <c r="F1101">
        <v>1</v>
      </c>
      <c r="G1101" s="3">
        <v>784.46</v>
      </c>
      <c r="H1101" s="4">
        <v>0.14000000000000001</v>
      </c>
      <c r="I1101" t="s">
        <v>1131</v>
      </c>
      <c r="J1101" s="3">
        <v>674.63560000000007</v>
      </c>
      <c r="K1101" s="45">
        <f>SALES[[#This Row],[Quantity]]*SALES[[#This Row],[Unit_Price]]*SALES[[#This Row],[Discount]]</f>
        <v>109.82440000000001</v>
      </c>
      <c r="L1101" s="46" t="str">
        <f>IF(SALES[Total_Amount]&gt;=1500,"High","Low")</f>
        <v>Low</v>
      </c>
      <c r="M1101" s="46" t="str">
        <f t="shared" si="68"/>
        <v>Normal</v>
      </c>
      <c r="N1101" s="46" t="str">
        <f t="shared" si="69"/>
        <v>Low Price</v>
      </c>
      <c r="O1101" s="46" t="str">
        <f t="shared" si="70"/>
        <v>December</v>
      </c>
      <c r="P1101" s="46">
        <f t="shared" si="71"/>
        <v>2024</v>
      </c>
      <c r="Q1101" s="47" t="str">
        <f>_xlfn.CONCAT(SALES[[#This Row],[Sales_ID]]," [",SALES[[#This Row],[Quantity]],"]")</f>
        <v>SALE-1099 [1]</v>
      </c>
    </row>
    <row r="1102" spans="1:17" x14ac:dyDescent="0.3">
      <c r="A1102" t="s">
        <v>3003</v>
      </c>
      <c r="B1102" s="2">
        <v>45379</v>
      </c>
      <c r="C1102" t="s">
        <v>2725</v>
      </c>
      <c r="D1102" t="s">
        <v>1496</v>
      </c>
      <c r="E1102" t="s">
        <v>1419</v>
      </c>
      <c r="F1102">
        <v>3</v>
      </c>
      <c r="G1102" s="3">
        <v>70.88</v>
      </c>
      <c r="H1102" s="4">
        <v>0.27</v>
      </c>
      <c r="I1102" t="s">
        <v>1131</v>
      </c>
      <c r="J1102" s="3">
        <v>155.22720000000001</v>
      </c>
      <c r="K1102" s="45">
        <f>SALES[[#This Row],[Quantity]]*SALES[[#This Row],[Unit_Price]]*SALES[[#This Row],[Discount]]</f>
        <v>57.412799999999997</v>
      </c>
      <c r="L1102" s="46" t="str">
        <f>IF(SALES[Total_Amount]&gt;=1500,"High","Low")</f>
        <v>Low</v>
      </c>
      <c r="M1102" s="46" t="str">
        <f t="shared" si="68"/>
        <v>Normal</v>
      </c>
      <c r="N1102" s="46" t="str">
        <f t="shared" si="69"/>
        <v>Low Price</v>
      </c>
      <c r="O1102" s="46" t="str">
        <f t="shared" si="70"/>
        <v>March</v>
      </c>
      <c r="P1102" s="46">
        <f t="shared" si="71"/>
        <v>2024</v>
      </c>
      <c r="Q1102" s="47" t="str">
        <f>_xlfn.CONCAT(SALES[[#This Row],[Sales_ID]]," [",SALES[[#This Row],[Quantity]],"]")</f>
        <v>SALE-1100 [3]</v>
      </c>
    </row>
    <row r="1103" spans="1:17" x14ac:dyDescent="0.3">
      <c r="A1103" t="s">
        <v>3004</v>
      </c>
      <c r="B1103" s="2">
        <v>45641</v>
      </c>
      <c r="C1103" t="s">
        <v>2662</v>
      </c>
      <c r="D1103" t="s">
        <v>1657</v>
      </c>
      <c r="E1103" t="s">
        <v>1381</v>
      </c>
      <c r="F1103">
        <v>3</v>
      </c>
      <c r="G1103" s="3">
        <v>324.29000000000002</v>
      </c>
      <c r="H1103" s="4">
        <v>0.16</v>
      </c>
      <c r="I1103" t="s">
        <v>1131</v>
      </c>
      <c r="J1103" s="3">
        <v>817.21080000000006</v>
      </c>
      <c r="K1103" s="45">
        <f>SALES[[#This Row],[Quantity]]*SALES[[#This Row],[Unit_Price]]*SALES[[#This Row],[Discount]]</f>
        <v>155.65920000000003</v>
      </c>
      <c r="L1103" s="46" t="str">
        <f>IF(SALES[Total_Amount]&gt;=1500,"High","Low")</f>
        <v>Low</v>
      </c>
      <c r="M1103" s="46" t="str">
        <f t="shared" si="68"/>
        <v>Normal</v>
      </c>
      <c r="N1103" s="46" t="str">
        <f t="shared" si="69"/>
        <v>Low Price</v>
      </c>
      <c r="O1103" s="46" t="str">
        <f t="shared" si="70"/>
        <v>December</v>
      </c>
      <c r="P1103" s="46">
        <f t="shared" si="71"/>
        <v>2024</v>
      </c>
      <c r="Q1103" s="47" t="str">
        <f>_xlfn.CONCAT(SALES[[#This Row],[Sales_ID]]," [",SALES[[#This Row],[Quantity]],"]")</f>
        <v>SALE-1101 [3]</v>
      </c>
    </row>
    <row r="1104" spans="1:17" x14ac:dyDescent="0.3">
      <c r="A1104" t="s">
        <v>3005</v>
      </c>
      <c r="B1104" s="2">
        <v>45842</v>
      </c>
      <c r="C1104" t="s">
        <v>1920</v>
      </c>
      <c r="D1104" t="s">
        <v>1358</v>
      </c>
      <c r="E1104" t="s">
        <v>1340</v>
      </c>
      <c r="F1104">
        <v>4</v>
      </c>
      <c r="G1104" s="3">
        <v>243.92</v>
      </c>
      <c r="H1104" s="4">
        <v>0.02</v>
      </c>
      <c r="I1104" t="s">
        <v>3958</v>
      </c>
      <c r="J1104" s="3">
        <v>956.16639999999995</v>
      </c>
      <c r="K1104" s="45">
        <f>SALES[[#This Row],[Quantity]]*SALES[[#This Row],[Unit_Price]]*SALES[[#This Row],[Discount]]</f>
        <v>19.5136</v>
      </c>
      <c r="L1104" s="46" t="str">
        <f>IF(SALES[Total_Amount]&gt;=1500,"High","Low")</f>
        <v>Low</v>
      </c>
      <c r="M1104" s="46" t="str">
        <f t="shared" si="68"/>
        <v>Normal</v>
      </c>
      <c r="N1104" s="46" t="str">
        <f t="shared" si="69"/>
        <v>Low Price</v>
      </c>
      <c r="O1104" s="46" t="str">
        <f t="shared" si="70"/>
        <v>July</v>
      </c>
      <c r="P1104" s="46">
        <f t="shared" si="71"/>
        <v>2025</v>
      </c>
      <c r="Q1104" s="47" t="str">
        <f>_xlfn.CONCAT(SALES[[#This Row],[Sales_ID]]," [",SALES[[#This Row],[Quantity]],"]")</f>
        <v>SALE-1102 [4]</v>
      </c>
    </row>
    <row r="1105" spans="1:17" x14ac:dyDescent="0.3">
      <c r="A1105" t="s">
        <v>3006</v>
      </c>
      <c r="B1105" s="2">
        <v>45257</v>
      </c>
      <c r="C1105" t="s">
        <v>3007</v>
      </c>
      <c r="D1105" t="s">
        <v>1727</v>
      </c>
      <c r="E1105" t="s">
        <v>1408</v>
      </c>
      <c r="F1105">
        <v>1</v>
      </c>
      <c r="G1105" s="3">
        <v>664.35</v>
      </c>
      <c r="H1105" s="4">
        <v>0</v>
      </c>
      <c r="I1105" t="s">
        <v>3957</v>
      </c>
      <c r="J1105" s="3">
        <v>664.35</v>
      </c>
      <c r="K1105" s="45">
        <f>SALES[[#This Row],[Quantity]]*SALES[[#This Row],[Unit_Price]]*SALES[[#This Row],[Discount]]</f>
        <v>0</v>
      </c>
      <c r="L1105" s="46" t="str">
        <f>IF(SALES[Total_Amount]&gt;=1500,"High","Low")</f>
        <v>Low</v>
      </c>
      <c r="M1105" s="46" t="str">
        <f t="shared" si="68"/>
        <v>Normal</v>
      </c>
      <c r="N1105" s="46" t="str">
        <f t="shared" si="69"/>
        <v>Low Price</v>
      </c>
      <c r="O1105" s="46" t="str">
        <f t="shared" si="70"/>
        <v>November</v>
      </c>
      <c r="P1105" s="46">
        <f t="shared" si="71"/>
        <v>2023</v>
      </c>
      <c r="Q1105" s="47" t="str">
        <f>_xlfn.CONCAT(SALES[[#This Row],[Sales_ID]]," [",SALES[[#This Row],[Quantity]],"]")</f>
        <v>SALE-1103 [1]</v>
      </c>
    </row>
    <row r="1106" spans="1:17" x14ac:dyDescent="0.3">
      <c r="A1106" t="s">
        <v>3008</v>
      </c>
      <c r="B1106" s="2">
        <v>45468</v>
      </c>
      <c r="C1106" t="s">
        <v>2233</v>
      </c>
      <c r="D1106" t="s">
        <v>1494</v>
      </c>
      <c r="E1106" t="s">
        <v>1419</v>
      </c>
      <c r="F1106">
        <v>2</v>
      </c>
      <c r="G1106" s="3">
        <v>218.07</v>
      </c>
      <c r="H1106" s="4">
        <v>0.19</v>
      </c>
      <c r="I1106" t="s">
        <v>3958</v>
      </c>
      <c r="J1106" s="3">
        <v>353.27339999999998</v>
      </c>
      <c r="K1106" s="45">
        <f>SALES[[#This Row],[Quantity]]*SALES[[#This Row],[Unit_Price]]*SALES[[#This Row],[Discount]]</f>
        <v>82.866600000000005</v>
      </c>
      <c r="L1106" s="46" t="str">
        <f>IF(SALES[Total_Amount]&gt;=1500,"High","Low")</f>
        <v>Low</v>
      </c>
      <c r="M1106" s="46" t="str">
        <f t="shared" si="68"/>
        <v>Normal</v>
      </c>
      <c r="N1106" s="46" t="str">
        <f t="shared" si="69"/>
        <v>Low Price</v>
      </c>
      <c r="O1106" s="46" t="str">
        <f t="shared" si="70"/>
        <v>June</v>
      </c>
      <c r="P1106" s="46">
        <f t="shared" si="71"/>
        <v>2024</v>
      </c>
      <c r="Q1106" s="47" t="str">
        <f>_xlfn.CONCAT(SALES[[#This Row],[Sales_ID]]," [",SALES[[#This Row],[Quantity]],"]")</f>
        <v>SALE-1104 [2]</v>
      </c>
    </row>
    <row r="1107" spans="1:17" x14ac:dyDescent="0.3">
      <c r="A1107" t="s">
        <v>3009</v>
      </c>
      <c r="B1107" s="2">
        <v>45228</v>
      </c>
      <c r="C1107" t="s">
        <v>2153</v>
      </c>
      <c r="D1107" t="s">
        <v>1358</v>
      </c>
      <c r="E1107" t="s">
        <v>1340</v>
      </c>
      <c r="F1107">
        <v>4</v>
      </c>
      <c r="G1107" s="3">
        <v>921.83</v>
      </c>
      <c r="H1107" s="4">
        <v>0.27</v>
      </c>
      <c r="I1107" t="s">
        <v>3957</v>
      </c>
      <c r="J1107" s="3">
        <v>2691.7435999999998</v>
      </c>
      <c r="K1107" s="45">
        <f>SALES[[#This Row],[Quantity]]*SALES[[#This Row],[Unit_Price]]*SALES[[#This Row],[Discount]]</f>
        <v>995.57640000000015</v>
      </c>
      <c r="L1107" s="46" t="str">
        <f>IF(SALES[Total_Amount]&gt;=1500,"High","Low")</f>
        <v>High</v>
      </c>
      <c r="M1107" s="46" t="str">
        <f t="shared" si="68"/>
        <v>Premium</v>
      </c>
      <c r="N1107" s="46" t="str">
        <f t="shared" si="69"/>
        <v>High Price</v>
      </c>
      <c r="O1107" s="46" t="str">
        <f t="shared" si="70"/>
        <v>October</v>
      </c>
      <c r="P1107" s="46">
        <f t="shared" si="71"/>
        <v>2023</v>
      </c>
      <c r="Q1107" s="47" t="str">
        <f>_xlfn.CONCAT(SALES[[#This Row],[Sales_ID]]," [",SALES[[#This Row],[Quantity]],"]")</f>
        <v>SALE-1105 [4]</v>
      </c>
    </row>
    <row r="1108" spans="1:17" x14ac:dyDescent="0.3">
      <c r="A1108" t="s">
        <v>3010</v>
      </c>
      <c r="B1108" s="2">
        <v>45661</v>
      </c>
      <c r="C1108" t="s">
        <v>1541</v>
      </c>
      <c r="D1108" t="s">
        <v>1597</v>
      </c>
      <c r="E1108" t="s">
        <v>1381</v>
      </c>
      <c r="F1108">
        <v>3</v>
      </c>
      <c r="G1108" s="3">
        <v>326.2</v>
      </c>
      <c r="H1108" s="4">
        <v>0.22</v>
      </c>
      <c r="I1108" t="s">
        <v>1131</v>
      </c>
      <c r="J1108" s="3">
        <v>763.30799999999999</v>
      </c>
      <c r="K1108" s="45">
        <f>SALES[[#This Row],[Quantity]]*SALES[[#This Row],[Unit_Price]]*SALES[[#This Row],[Discount]]</f>
        <v>215.29199999999997</v>
      </c>
      <c r="L1108" s="46" t="str">
        <f>IF(SALES[Total_Amount]&gt;=1500,"High","Low")</f>
        <v>Low</v>
      </c>
      <c r="M1108" s="46" t="str">
        <f t="shared" si="68"/>
        <v>Normal</v>
      </c>
      <c r="N1108" s="46" t="str">
        <f t="shared" si="69"/>
        <v>Low Price</v>
      </c>
      <c r="O1108" s="46" t="str">
        <f t="shared" si="70"/>
        <v>January</v>
      </c>
      <c r="P1108" s="46">
        <f t="shared" si="71"/>
        <v>2025</v>
      </c>
      <c r="Q1108" s="47" t="str">
        <f>_xlfn.CONCAT(SALES[[#This Row],[Sales_ID]]," [",SALES[[#This Row],[Quantity]],"]")</f>
        <v>SALE-1106 [3]</v>
      </c>
    </row>
    <row r="1109" spans="1:17" x14ac:dyDescent="0.3">
      <c r="A1109" t="s">
        <v>3011</v>
      </c>
      <c r="B1109" s="2">
        <v>45701</v>
      </c>
      <c r="C1109" t="s">
        <v>2036</v>
      </c>
      <c r="D1109" t="s">
        <v>1570</v>
      </c>
      <c r="E1109" t="s">
        <v>1399</v>
      </c>
      <c r="F1109">
        <v>1</v>
      </c>
      <c r="G1109" s="3">
        <v>244.25</v>
      </c>
      <c r="H1109" s="4">
        <v>0.09</v>
      </c>
      <c r="I1109" t="s">
        <v>3958</v>
      </c>
      <c r="J1109" s="3">
        <v>222.26750000000001</v>
      </c>
      <c r="K1109" s="45">
        <f>SALES[[#This Row],[Quantity]]*SALES[[#This Row],[Unit_Price]]*SALES[[#This Row],[Discount]]</f>
        <v>21.982499999999998</v>
      </c>
      <c r="L1109" s="46" t="str">
        <f>IF(SALES[Total_Amount]&gt;=1500,"High","Low")</f>
        <v>Low</v>
      </c>
      <c r="M1109" s="46" t="str">
        <f t="shared" si="68"/>
        <v>Normal</v>
      </c>
      <c r="N1109" s="46" t="str">
        <f t="shared" si="69"/>
        <v>Low Price</v>
      </c>
      <c r="O1109" s="46" t="str">
        <f t="shared" si="70"/>
        <v>February</v>
      </c>
      <c r="P1109" s="46">
        <f t="shared" si="71"/>
        <v>2025</v>
      </c>
      <c r="Q1109" s="47" t="str">
        <f>_xlfn.CONCAT(SALES[[#This Row],[Sales_ID]]," [",SALES[[#This Row],[Quantity]],"]")</f>
        <v>SALE-1107 [1]</v>
      </c>
    </row>
    <row r="1110" spans="1:17" x14ac:dyDescent="0.3">
      <c r="A1110" t="s">
        <v>3012</v>
      </c>
      <c r="B1110" s="2">
        <v>45448</v>
      </c>
      <c r="C1110" t="s">
        <v>1607</v>
      </c>
      <c r="D1110" t="s">
        <v>1848</v>
      </c>
      <c r="E1110" t="s">
        <v>1419</v>
      </c>
      <c r="F1110">
        <v>3</v>
      </c>
      <c r="G1110" s="3">
        <v>808.87</v>
      </c>
      <c r="H1110" s="4">
        <v>0.12</v>
      </c>
      <c r="I1110" t="s">
        <v>1131</v>
      </c>
      <c r="J1110" s="3">
        <v>2135.4168</v>
      </c>
      <c r="K1110" s="45">
        <f>SALES[[#This Row],[Quantity]]*SALES[[#This Row],[Unit_Price]]*SALES[[#This Row],[Discount]]</f>
        <v>291.19319999999999</v>
      </c>
      <c r="L1110" s="46" t="str">
        <f>IF(SALES[Total_Amount]&gt;=1500,"High","Low")</f>
        <v>High</v>
      </c>
      <c r="M1110" s="46" t="str">
        <f t="shared" si="68"/>
        <v>Premium</v>
      </c>
      <c r="N1110" s="46" t="str">
        <f t="shared" si="69"/>
        <v>Low Price</v>
      </c>
      <c r="O1110" s="46" t="str">
        <f t="shared" si="70"/>
        <v>June</v>
      </c>
      <c r="P1110" s="46">
        <f t="shared" si="71"/>
        <v>2024</v>
      </c>
      <c r="Q1110" s="47" t="str">
        <f>_xlfn.CONCAT(SALES[[#This Row],[Sales_ID]]," [",SALES[[#This Row],[Quantity]],"]")</f>
        <v>SALE-1108 [3]</v>
      </c>
    </row>
    <row r="1111" spans="1:17" x14ac:dyDescent="0.3">
      <c r="A1111" t="s">
        <v>3013</v>
      </c>
      <c r="B1111" s="2">
        <v>45387</v>
      </c>
      <c r="C1111" t="s">
        <v>1621</v>
      </c>
      <c r="D1111" t="s">
        <v>1519</v>
      </c>
      <c r="E1111" t="s">
        <v>1439</v>
      </c>
      <c r="F1111">
        <v>3</v>
      </c>
      <c r="G1111" s="3">
        <v>826.15</v>
      </c>
      <c r="H1111" s="4">
        <v>0</v>
      </c>
      <c r="I1111" t="s">
        <v>3958</v>
      </c>
      <c r="J1111" s="3">
        <v>2478.4499999999998</v>
      </c>
      <c r="K1111" s="45">
        <f>SALES[[#This Row],[Quantity]]*SALES[[#This Row],[Unit_Price]]*SALES[[#This Row],[Discount]]</f>
        <v>0</v>
      </c>
      <c r="L1111" s="46" t="str">
        <f>IF(SALES[Total_Amount]&gt;=1500,"High","Low")</f>
        <v>High</v>
      </c>
      <c r="M1111" s="46" t="str">
        <f t="shared" si="68"/>
        <v>Premium</v>
      </c>
      <c r="N1111" s="46" t="str">
        <f t="shared" si="69"/>
        <v>Low Price</v>
      </c>
      <c r="O1111" s="46" t="str">
        <f t="shared" si="70"/>
        <v>April</v>
      </c>
      <c r="P1111" s="46">
        <f t="shared" si="71"/>
        <v>2024</v>
      </c>
      <c r="Q1111" s="47" t="str">
        <f>_xlfn.CONCAT(SALES[[#This Row],[Sales_ID]]," [",SALES[[#This Row],[Quantity]],"]")</f>
        <v>SALE-1109 [3]</v>
      </c>
    </row>
    <row r="1112" spans="1:17" x14ac:dyDescent="0.3">
      <c r="A1112" t="s">
        <v>3014</v>
      </c>
      <c r="B1112" s="2">
        <v>45652</v>
      </c>
      <c r="C1112" t="s">
        <v>1368</v>
      </c>
      <c r="D1112" t="s">
        <v>1376</v>
      </c>
      <c r="E1112" t="s">
        <v>1399</v>
      </c>
      <c r="F1112">
        <v>3</v>
      </c>
      <c r="G1112" s="3">
        <v>631.20000000000005</v>
      </c>
      <c r="H1112" s="4">
        <v>0.24</v>
      </c>
      <c r="I1112" t="s">
        <v>3957</v>
      </c>
      <c r="J1112" s="3">
        <v>1439.136</v>
      </c>
      <c r="K1112" s="45">
        <f>SALES[[#This Row],[Quantity]]*SALES[[#This Row],[Unit_Price]]*SALES[[#This Row],[Discount]]</f>
        <v>454.464</v>
      </c>
      <c r="L1112" s="46" t="str">
        <f>IF(SALES[Total_Amount]&gt;=1500,"High","Low")</f>
        <v>Low</v>
      </c>
      <c r="M1112" s="46" t="str">
        <f t="shared" si="68"/>
        <v>High</v>
      </c>
      <c r="N1112" s="46" t="str">
        <f t="shared" si="69"/>
        <v>High Price</v>
      </c>
      <c r="O1112" s="46" t="str">
        <f t="shared" si="70"/>
        <v>December</v>
      </c>
      <c r="P1112" s="46">
        <f t="shared" si="71"/>
        <v>2024</v>
      </c>
      <c r="Q1112" s="47" t="str">
        <f>_xlfn.CONCAT(SALES[[#This Row],[Sales_ID]]," [",SALES[[#This Row],[Quantity]],"]")</f>
        <v>SALE-1110 [3]</v>
      </c>
    </row>
    <row r="1113" spans="1:17" x14ac:dyDescent="0.3">
      <c r="A1113" t="s">
        <v>3015</v>
      </c>
      <c r="B1113" s="2">
        <v>45316</v>
      </c>
      <c r="C1113" t="s">
        <v>2560</v>
      </c>
      <c r="D1113" t="s">
        <v>1863</v>
      </c>
      <c r="E1113" t="s">
        <v>1419</v>
      </c>
      <c r="F1113">
        <v>1</v>
      </c>
      <c r="G1113" s="3">
        <v>937.01</v>
      </c>
      <c r="H1113" s="4">
        <v>7.0000000000000007E-2</v>
      </c>
      <c r="I1113" t="s">
        <v>3957</v>
      </c>
      <c r="J1113" s="3">
        <v>871.41929999999991</v>
      </c>
      <c r="K1113" s="45">
        <f>SALES[[#This Row],[Quantity]]*SALES[[#This Row],[Unit_Price]]*SALES[[#This Row],[Discount]]</f>
        <v>65.590700000000012</v>
      </c>
      <c r="L1113" s="46" t="str">
        <f>IF(SALES[Total_Amount]&gt;=1500,"High","Low")</f>
        <v>Low</v>
      </c>
      <c r="M1113" s="46" t="str">
        <f t="shared" si="68"/>
        <v>Normal</v>
      </c>
      <c r="N1113" s="46" t="str">
        <f t="shared" si="69"/>
        <v>Low Price</v>
      </c>
      <c r="O1113" s="46" t="str">
        <f t="shared" si="70"/>
        <v>January</v>
      </c>
      <c r="P1113" s="46">
        <f t="shared" si="71"/>
        <v>2024</v>
      </c>
      <c r="Q1113" s="47" t="str">
        <f>_xlfn.CONCAT(SALES[[#This Row],[Sales_ID]]," [",SALES[[#This Row],[Quantity]],"]")</f>
        <v>SALE-1111 [1]</v>
      </c>
    </row>
    <row r="1114" spans="1:17" x14ac:dyDescent="0.3">
      <c r="A1114" t="s">
        <v>3016</v>
      </c>
      <c r="B1114" s="2">
        <v>45316</v>
      </c>
      <c r="C1114" t="s">
        <v>2546</v>
      </c>
      <c r="D1114" t="s">
        <v>1734</v>
      </c>
      <c r="E1114" t="s">
        <v>1355</v>
      </c>
      <c r="F1114">
        <v>2</v>
      </c>
      <c r="G1114" s="3">
        <v>644</v>
      </c>
      <c r="H1114" s="4">
        <v>0.04</v>
      </c>
      <c r="I1114" t="s">
        <v>3958</v>
      </c>
      <c r="J1114" s="3">
        <v>1236.48</v>
      </c>
      <c r="K1114" s="45">
        <f>SALES[[#This Row],[Quantity]]*SALES[[#This Row],[Unit_Price]]*SALES[[#This Row],[Discount]]</f>
        <v>51.52</v>
      </c>
      <c r="L1114" s="46" t="str">
        <f>IF(SALES[Total_Amount]&gt;=1500,"High","Low")</f>
        <v>Low</v>
      </c>
      <c r="M1114" s="46" t="str">
        <f t="shared" si="68"/>
        <v>High</v>
      </c>
      <c r="N1114" s="46" t="str">
        <f t="shared" si="69"/>
        <v>Low Price</v>
      </c>
      <c r="O1114" s="46" t="str">
        <f t="shared" si="70"/>
        <v>January</v>
      </c>
      <c r="P1114" s="46">
        <f t="shared" si="71"/>
        <v>2024</v>
      </c>
      <c r="Q1114" s="47" t="str">
        <f>_xlfn.CONCAT(SALES[[#This Row],[Sales_ID]]," [",SALES[[#This Row],[Quantity]],"]")</f>
        <v>SALE-1112 [2]</v>
      </c>
    </row>
    <row r="1115" spans="1:17" x14ac:dyDescent="0.3">
      <c r="A1115" t="s">
        <v>3017</v>
      </c>
      <c r="B1115" s="2">
        <v>45888</v>
      </c>
      <c r="C1115" t="s">
        <v>1404</v>
      </c>
      <c r="D1115" t="s">
        <v>1567</v>
      </c>
      <c r="E1115" t="s">
        <v>1355</v>
      </c>
      <c r="F1115">
        <v>3</v>
      </c>
      <c r="G1115" s="3">
        <v>629.58000000000004</v>
      </c>
      <c r="H1115" s="4">
        <v>0.05</v>
      </c>
      <c r="I1115" t="s">
        <v>3957</v>
      </c>
      <c r="J1115" s="3">
        <v>1794.3030000000001</v>
      </c>
      <c r="K1115" s="45">
        <f>SALES[[#This Row],[Quantity]]*SALES[[#This Row],[Unit_Price]]*SALES[[#This Row],[Discount]]</f>
        <v>94.437000000000012</v>
      </c>
      <c r="L1115" s="46" t="str">
        <f>IF(SALES[Total_Amount]&gt;=1500,"High","Low")</f>
        <v>High</v>
      </c>
      <c r="M1115" s="46" t="str">
        <f t="shared" si="68"/>
        <v>High</v>
      </c>
      <c r="N1115" s="46" t="str">
        <f t="shared" si="69"/>
        <v>Low Price</v>
      </c>
      <c r="O1115" s="46" t="str">
        <f t="shared" si="70"/>
        <v>August</v>
      </c>
      <c r="P1115" s="46">
        <f t="shared" si="71"/>
        <v>2025</v>
      </c>
      <c r="Q1115" s="47" t="str">
        <f>_xlfn.CONCAT(SALES[[#This Row],[Sales_ID]]," [",SALES[[#This Row],[Quantity]],"]")</f>
        <v>SALE-1113 [3]</v>
      </c>
    </row>
    <row r="1116" spans="1:17" x14ac:dyDescent="0.3">
      <c r="A1116" t="s">
        <v>3018</v>
      </c>
      <c r="B1116" s="2">
        <v>45791</v>
      </c>
      <c r="C1116" t="s">
        <v>1959</v>
      </c>
      <c r="D1116" t="s">
        <v>1679</v>
      </c>
      <c r="E1116" t="s">
        <v>1439</v>
      </c>
      <c r="F1116">
        <v>2</v>
      </c>
      <c r="G1116" s="3">
        <v>121.52</v>
      </c>
      <c r="H1116" s="4">
        <v>0.18</v>
      </c>
      <c r="I1116" t="s">
        <v>1131</v>
      </c>
      <c r="J1116" s="3">
        <v>199.2928</v>
      </c>
      <c r="K1116" s="45">
        <f>SALES[[#This Row],[Quantity]]*SALES[[#This Row],[Unit_Price]]*SALES[[#This Row],[Discount]]</f>
        <v>43.747199999999999</v>
      </c>
      <c r="L1116" s="46" t="str">
        <f>IF(SALES[Total_Amount]&gt;=1500,"High","Low")</f>
        <v>Low</v>
      </c>
      <c r="M1116" s="46" t="str">
        <f t="shared" si="68"/>
        <v>Normal</v>
      </c>
      <c r="N1116" s="46" t="str">
        <f t="shared" si="69"/>
        <v>Low Price</v>
      </c>
      <c r="O1116" s="46" t="str">
        <f t="shared" si="70"/>
        <v>May</v>
      </c>
      <c r="P1116" s="46">
        <f t="shared" si="71"/>
        <v>2025</v>
      </c>
      <c r="Q1116" s="47" t="str">
        <f>_xlfn.CONCAT(SALES[[#This Row],[Sales_ID]]," [",SALES[[#This Row],[Quantity]],"]")</f>
        <v>SALE-1114 [2]</v>
      </c>
    </row>
    <row r="1117" spans="1:17" x14ac:dyDescent="0.3">
      <c r="A1117" t="s">
        <v>3019</v>
      </c>
      <c r="B1117" s="2">
        <v>45420</v>
      </c>
      <c r="C1117" t="s">
        <v>1698</v>
      </c>
      <c r="D1117" t="s">
        <v>1398</v>
      </c>
      <c r="E1117" t="s">
        <v>1399</v>
      </c>
      <c r="F1117">
        <v>2</v>
      </c>
      <c r="G1117" s="3">
        <v>549.83000000000004</v>
      </c>
      <c r="H1117" s="4">
        <v>7.0000000000000007E-2</v>
      </c>
      <c r="I1117" t="s">
        <v>3958</v>
      </c>
      <c r="J1117" s="3">
        <v>1022.6838</v>
      </c>
      <c r="K1117" s="45">
        <f>SALES[[#This Row],[Quantity]]*SALES[[#This Row],[Unit_Price]]*SALES[[#This Row],[Discount]]</f>
        <v>76.97620000000002</v>
      </c>
      <c r="L1117" s="46" t="str">
        <f>IF(SALES[Total_Amount]&gt;=1500,"High","Low")</f>
        <v>Low</v>
      </c>
      <c r="M1117" s="46" t="str">
        <f t="shared" si="68"/>
        <v>High</v>
      </c>
      <c r="N1117" s="46" t="str">
        <f t="shared" si="69"/>
        <v>Low Price</v>
      </c>
      <c r="O1117" s="46" t="str">
        <f t="shared" si="70"/>
        <v>May</v>
      </c>
      <c r="P1117" s="46">
        <f t="shared" si="71"/>
        <v>2024</v>
      </c>
      <c r="Q1117" s="47" t="str">
        <f>_xlfn.CONCAT(SALES[[#This Row],[Sales_ID]]," [",SALES[[#This Row],[Quantity]],"]")</f>
        <v>SALE-1115 [2]</v>
      </c>
    </row>
    <row r="1118" spans="1:17" x14ac:dyDescent="0.3">
      <c r="A1118" t="s">
        <v>3020</v>
      </c>
      <c r="B1118" s="2">
        <v>45219</v>
      </c>
      <c r="C1118" t="s">
        <v>2833</v>
      </c>
      <c r="D1118" t="s">
        <v>1438</v>
      </c>
      <c r="E1118" t="s">
        <v>1348</v>
      </c>
      <c r="F1118">
        <v>3</v>
      </c>
      <c r="G1118" s="3">
        <v>278.38</v>
      </c>
      <c r="H1118" s="4">
        <v>0.03</v>
      </c>
      <c r="I1118" t="s">
        <v>3957</v>
      </c>
      <c r="J1118" s="3">
        <v>810.08579999999995</v>
      </c>
      <c r="K1118" s="45">
        <f>SALES[[#This Row],[Quantity]]*SALES[[#This Row],[Unit_Price]]*SALES[[#This Row],[Discount]]</f>
        <v>25.054199999999998</v>
      </c>
      <c r="L1118" s="46" t="str">
        <f>IF(SALES[Total_Amount]&gt;=1500,"High","Low")</f>
        <v>Low</v>
      </c>
      <c r="M1118" s="46" t="str">
        <f t="shared" si="68"/>
        <v>Normal</v>
      </c>
      <c r="N1118" s="46" t="str">
        <f t="shared" si="69"/>
        <v>Low Price</v>
      </c>
      <c r="O1118" s="46" t="str">
        <f t="shared" si="70"/>
        <v>October</v>
      </c>
      <c r="P1118" s="46">
        <f t="shared" si="71"/>
        <v>2023</v>
      </c>
      <c r="Q1118" s="47" t="str">
        <f>_xlfn.CONCAT(SALES[[#This Row],[Sales_ID]]," [",SALES[[#This Row],[Quantity]],"]")</f>
        <v>SALE-1116 [3]</v>
      </c>
    </row>
    <row r="1119" spans="1:17" x14ac:dyDescent="0.3">
      <c r="A1119" t="s">
        <v>3021</v>
      </c>
      <c r="B1119" s="2">
        <v>45510</v>
      </c>
      <c r="C1119" t="s">
        <v>1817</v>
      </c>
      <c r="D1119" t="s">
        <v>2394</v>
      </c>
      <c r="E1119" t="s">
        <v>1340</v>
      </c>
      <c r="F1119">
        <v>4</v>
      </c>
      <c r="G1119" s="3">
        <v>723.66</v>
      </c>
      <c r="H1119" s="4">
        <v>0.03</v>
      </c>
      <c r="I1119" t="s">
        <v>3958</v>
      </c>
      <c r="J1119" s="3">
        <v>2807.8008</v>
      </c>
      <c r="K1119" s="45">
        <f>SALES[[#This Row],[Quantity]]*SALES[[#This Row],[Unit_Price]]*SALES[[#This Row],[Discount]]</f>
        <v>86.839199999999991</v>
      </c>
      <c r="L1119" s="46" t="str">
        <f>IF(SALES[Total_Amount]&gt;=1500,"High","Low")</f>
        <v>High</v>
      </c>
      <c r="M1119" s="46" t="str">
        <f t="shared" si="68"/>
        <v>Premium</v>
      </c>
      <c r="N1119" s="46" t="str">
        <f t="shared" si="69"/>
        <v>Low Price</v>
      </c>
      <c r="O1119" s="46" t="str">
        <f t="shared" si="70"/>
        <v>August</v>
      </c>
      <c r="P1119" s="46">
        <f t="shared" si="71"/>
        <v>2024</v>
      </c>
      <c r="Q1119" s="47" t="str">
        <f>_xlfn.CONCAT(SALES[[#This Row],[Sales_ID]]," [",SALES[[#This Row],[Quantity]],"]")</f>
        <v>SALE-1117 [4]</v>
      </c>
    </row>
    <row r="1120" spans="1:17" x14ac:dyDescent="0.3">
      <c r="A1120" t="s">
        <v>3022</v>
      </c>
      <c r="B1120" s="2">
        <v>45687</v>
      </c>
      <c r="C1120" t="s">
        <v>2211</v>
      </c>
      <c r="D1120" t="s">
        <v>1411</v>
      </c>
      <c r="E1120" t="s">
        <v>1395</v>
      </c>
      <c r="F1120">
        <v>1</v>
      </c>
      <c r="G1120" s="3">
        <v>724.74</v>
      </c>
      <c r="H1120" s="4">
        <v>0.15</v>
      </c>
      <c r="I1120" t="s">
        <v>3958</v>
      </c>
      <c r="J1120" s="3">
        <v>616.029</v>
      </c>
      <c r="K1120" s="45">
        <f>SALES[[#This Row],[Quantity]]*SALES[[#This Row],[Unit_Price]]*SALES[[#This Row],[Discount]]</f>
        <v>108.711</v>
      </c>
      <c r="L1120" s="46" t="str">
        <f>IF(SALES[Total_Amount]&gt;=1500,"High","Low")</f>
        <v>Low</v>
      </c>
      <c r="M1120" s="46" t="str">
        <f t="shared" si="68"/>
        <v>Normal</v>
      </c>
      <c r="N1120" s="46" t="str">
        <f t="shared" si="69"/>
        <v>Low Price</v>
      </c>
      <c r="O1120" s="46" t="str">
        <f t="shared" si="70"/>
        <v>January</v>
      </c>
      <c r="P1120" s="46">
        <f t="shared" si="71"/>
        <v>2025</v>
      </c>
      <c r="Q1120" s="47" t="str">
        <f>_xlfn.CONCAT(SALES[[#This Row],[Sales_ID]]," [",SALES[[#This Row],[Quantity]],"]")</f>
        <v>SALE-1118 [1]</v>
      </c>
    </row>
    <row r="1121" spans="1:17" x14ac:dyDescent="0.3">
      <c r="A1121" t="s">
        <v>3023</v>
      </c>
      <c r="B1121" s="2">
        <v>45271</v>
      </c>
      <c r="C1121" t="s">
        <v>2097</v>
      </c>
      <c r="D1121" t="s">
        <v>1494</v>
      </c>
      <c r="E1121" t="s">
        <v>1363</v>
      </c>
      <c r="F1121">
        <v>2</v>
      </c>
      <c r="G1121" s="3">
        <v>961.84</v>
      </c>
      <c r="H1121" s="4">
        <v>0.25</v>
      </c>
      <c r="I1121" t="s">
        <v>3958</v>
      </c>
      <c r="J1121" s="3">
        <v>1442.76</v>
      </c>
      <c r="K1121" s="45">
        <f>SALES[[#This Row],[Quantity]]*SALES[[#This Row],[Unit_Price]]*SALES[[#This Row],[Discount]]</f>
        <v>480.92</v>
      </c>
      <c r="L1121" s="46" t="str">
        <f>IF(SALES[Total_Amount]&gt;=1500,"High","Low")</f>
        <v>Low</v>
      </c>
      <c r="M1121" s="46" t="str">
        <f t="shared" si="68"/>
        <v>High</v>
      </c>
      <c r="N1121" s="46" t="str">
        <f t="shared" si="69"/>
        <v>High Price</v>
      </c>
      <c r="O1121" s="46" t="str">
        <f t="shared" si="70"/>
        <v>December</v>
      </c>
      <c r="P1121" s="46">
        <f t="shared" si="71"/>
        <v>2023</v>
      </c>
      <c r="Q1121" s="47" t="str">
        <f>_xlfn.CONCAT(SALES[[#This Row],[Sales_ID]]," [",SALES[[#This Row],[Quantity]],"]")</f>
        <v>SALE-1119 [2]</v>
      </c>
    </row>
    <row r="1122" spans="1:17" x14ac:dyDescent="0.3">
      <c r="A1122" t="s">
        <v>3024</v>
      </c>
      <c r="B1122" s="2">
        <v>45446</v>
      </c>
      <c r="C1122" t="s">
        <v>1731</v>
      </c>
      <c r="D1122" t="s">
        <v>1929</v>
      </c>
      <c r="E1122" t="s">
        <v>1388</v>
      </c>
      <c r="F1122">
        <v>4</v>
      </c>
      <c r="G1122" s="3">
        <v>21.12</v>
      </c>
      <c r="H1122" s="4">
        <v>0.18</v>
      </c>
      <c r="I1122" t="s">
        <v>1131</v>
      </c>
      <c r="J1122" s="3">
        <v>69.273600000000002</v>
      </c>
      <c r="K1122" s="45">
        <f>SALES[[#This Row],[Quantity]]*SALES[[#This Row],[Unit_Price]]*SALES[[#This Row],[Discount]]</f>
        <v>15.2064</v>
      </c>
      <c r="L1122" s="46" t="str">
        <f>IF(SALES[Total_Amount]&gt;=1500,"High","Low")</f>
        <v>Low</v>
      </c>
      <c r="M1122" s="46" t="str">
        <f t="shared" si="68"/>
        <v>Normal</v>
      </c>
      <c r="N1122" s="46" t="str">
        <f t="shared" si="69"/>
        <v>Low Price</v>
      </c>
      <c r="O1122" s="46" t="str">
        <f t="shared" si="70"/>
        <v>June</v>
      </c>
      <c r="P1122" s="46">
        <f t="shared" si="71"/>
        <v>2024</v>
      </c>
      <c r="Q1122" s="47" t="str">
        <f>_xlfn.CONCAT(SALES[[#This Row],[Sales_ID]]," [",SALES[[#This Row],[Quantity]],"]")</f>
        <v>SALE-1120 [4]</v>
      </c>
    </row>
    <row r="1123" spans="1:17" x14ac:dyDescent="0.3">
      <c r="A1123" t="s">
        <v>3025</v>
      </c>
      <c r="B1123" s="2">
        <v>45579</v>
      </c>
      <c r="C1123" t="s">
        <v>1723</v>
      </c>
      <c r="D1123" t="s">
        <v>1913</v>
      </c>
      <c r="E1123" t="s">
        <v>1363</v>
      </c>
      <c r="F1123">
        <v>3</v>
      </c>
      <c r="G1123" s="3">
        <v>819.93</v>
      </c>
      <c r="H1123" s="4">
        <v>0.08</v>
      </c>
      <c r="I1123" t="s">
        <v>3958</v>
      </c>
      <c r="J1123" s="3">
        <v>2263.0068000000001</v>
      </c>
      <c r="K1123" s="45">
        <f>SALES[[#This Row],[Quantity]]*SALES[[#This Row],[Unit_Price]]*SALES[[#This Row],[Discount]]</f>
        <v>196.78319999999999</v>
      </c>
      <c r="L1123" s="46" t="str">
        <f>IF(SALES[Total_Amount]&gt;=1500,"High","Low")</f>
        <v>High</v>
      </c>
      <c r="M1123" s="46" t="str">
        <f t="shared" si="68"/>
        <v>Premium</v>
      </c>
      <c r="N1123" s="46" t="str">
        <f t="shared" si="69"/>
        <v>Low Price</v>
      </c>
      <c r="O1123" s="46" t="str">
        <f t="shared" si="70"/>
        <v>October</v>
      </c>
      <c r="P1123" s="46">
        <f t="shared" si="71"/>
        <v>2024</v>
      </c>
      <c r="Q1123" s="47" t="str">
        <f>_xlfn.CONCAT(SALES[[#This Row],[Sales_ID]]," [",SALES[[#This Row],[Quantity]],"]")</f>
        <v>SALE-1121 [3]</v>
      </c>
    </row>
    <row r="1124" spans="1:17" x14ac:dyDescent="0.3">
      <c r="A1124" t="s">
        <v>3026</v>
      </c>
      <c r="B1124" s="2">
        <v>45725</v>
      </c>
      <c r="C1124" t="s">
        <v>1704</v>
      </c>
      <c r="D1124" t="s">
        <v>1628</v>
      </c>
      <c r="E1124" t="s">
        <v>1373</v>
      </c>
      <c r="F1124">
        <v>2</v>
      </c>
      <c r="G1124" s="3">
        <v>700.95</v>
      </c>
      <c r="H1124" s="4">
        <v>0.18</v>
      </c>
      <c r="I1124" t="s">
        <v>3957</v>
      </c>
      <c r="J1124" s="3">
        <v>1149.558</v>
      </c>
      <c r="K1124" s="45">
        <f>SALES[[#This Row],[Quantity]]*SALES[[#This Row],[Unit_Price]]*SALES[[#This Row],[Discount]]</f>
        <v>252.34200000000001</v>
      </c>
      <c r="L1124" s="46" t="str">
        <f>IF(SALES[Total_Amount]&gt;=1500,"High","Low")</f>
        <v>Low</v>
      </c>
      <c r="M1124" s="46" t="str">
        <f t="shared" si="68"/>
        <v>High</v>
      </c>
      <c r="N1124" s="46" t="str">
        <f t="shared" si="69"/>
        <v>High Price</v>
      </c>
      <c r="O1124" s="46" t="str">
        <f t="shared" si="70"/>
        <v>March</v>
      </c>
      <c r="P1124" s="46">
        <f t="shared" si="71"/>
        <v>2025</v>
      </c>
      <c r="Q1124" s="47" t="str">
        <f>_xlfn.CONCAT(SALES[[#This Row],[Sales_ID]]," [",SALES[[#This Row],[Quantity]],"]")</f>
        <v>SALE-1122 [2]</v>
      </c>
    </row>
    <row r="1125" spans="1:17" x14ac:dyDescent="0.3">
      <c r="A1125" t="s">
        <v>3027</v>
      </c>
      <c r="B1125" s="2">
        <v>45910</v>
      </c>
      <c r="C1125" t="s">
        <v>1920</v>
      </c>
      <c r="D1125" t="s">
        <v>1570</v>
      </c>
      <c r="E1125" t="s">
        <v>1377</v>
      </c>
      <c r="F1125">
        <v>2</v>
      </c>
      <c r="G1125" s="3">
        <v>456.38</v>
      </c>
      <c r="H1125" s="4">
        <v>0.12</v>
      </c>
      <c r="I1125" t="s">
        <v>3957</v>
      </c>
      <c r="J1125" s="3">
        <v>803.22879999999998</v>
      </c>
      <c r="K1125" s="45">
        <f>SALES[[#This Row],[Quantity]]*SALES[[#This Row],[Unit_Price]]*SALES[[#This Row],[Discount]]</f>
        <v>109.5312</v>
      </c>
      <c r="L1125" s="46" t="str">
        <f>IF(SALES[Total_Amount]&gt;=1500,"High","Low")</f>
        <v>Low</v>
      </c>
      <c r="M1125" s="46" t="str">
        <f t="shared" si="68"/>
        <v>Normal</v>
      </c>
      <c r="N1125" s="46" t="str">
        <f t="shared" si="69"/>
        <v>Low Price</v>
      </c>
      <c r="O1125" s="46" t="str">
        <f t="shared" si="70"/>
        <v>September</v>
      </c>
      <c r="P1125" s="46">
        <f t="shared" si="71"/>
        <v>2025</v>
      </c>
      <c r="Q1125" s="47" t="str">
        <f>_xlfn.CONCAT(SALES[[#This Row],[Sales_ID]]," [",SALES[[#This Row],[Quantity]],"]")</f>
        <v>SALE-1123 [2]</v>
      </c>
    </row>
    <row r="1126" spans="1:17" x14ac:dyDescent="0.3">
      <c r="A1126" t="s">
        <v>3028</v>
      </c>
      <c r="B1126" s="2">
        <v>45447</v>
      </c>
      <c r="C1126" t="s">
        <v>3029</v>
      </c>
      <c r="D1126" t="s">
        <v>1351</v>
      </c>
      <c r="E1126" t="s">
        <v>1377</v>
      </c>
      <c r="F1126">
        <v>3</v>
      </c>
      <c r="G1126" s="3">
        <v>291.05</v>
      </c>
      <c r="H1126" s="4">
        <v>0.3</v>
      </c>
      <c r="I1126" t="s">
        <v>3957</v>
      </c>
      <c r="J1126" s="3">
        <v>611.20500000000004</v>
      </c>
      <c r="K1126" s="45">
        <f>SALES[[#This Row],[Quantity]]*SALES[[#This Row],[Unit_Price]]*SALES[[#This Row],[Discount]]</f>
        <v>261.94499999999999</v>
      </c>
      <c r="L1126" s="46" t="str">
        <f>IF(SALES[Total_Amount]&gt;=1500,"High","Low")</f>
        <v>Low</v>
      </c>
      <c r="M1126" s="46" t="str">
        <f t="shared" si="68"/>
        <v>Normal</v>
      </c>
      <c r="N1126" s="46" t="str">
        <f t="shared" si="69"/>
        <v>Low Price</v>
      </c>
      <c r="O1126" s="46" t="str">
        <f t="shared" si="70"/>
        <v>June</v>
      </c>
      <c r="P1126" s="46">
        <f t="shared" si="71"/>
        <v>2024</v>
      </c>
      <c r="Q1126" s="47" t="str">
        <f>_xlfn.CONCAT(SALES[[#This Row],[Sales_ID]]," [",SALES[[#This Row],[Quantity]],"]")</f>
        <v>SALE-1124 [3]</v>
      </c>
    </row>
    <row r="1127" spans="1:17" x14ac:dyDescent="0.3">
      <c r="A1127" t="s">
        <v>3030</v>
      </c>
      <c r="B1127" s="2">
        <v>45307</v>
      </c>
      <c r="C1127" t="s">
        <v>2296</v>
      </c>
      <c r="D1127" t="s">
        <v>2262</v>
      </c>
      <c r="E1127" t="s">
        <v>1391</v>
      </c>
      <c r="F1127">
        <v>2</v>
      </c>
      <c r="G1127" s="3">
        <v>463.52</v>
      </c>
      <c r="H1127" s="4">
        <v>0.27</v>
      </c>
      <c r="I1127" t="s">
        <v>3958</v>
      </c>
      <c r="J1127" s="3">
        <v>676.73919999999998</v>
      </c>
      <c r="K1127" s="45">
        <f>SALES[[#This Row],[Quantity]]*SALES[[#This Row],[Unit_Price]]*SALES[[#This Row],[Discount]]</f>
        <v>250.30080000000001</v>
      </c>
      <c r="L1127" s="46" t="str">
        <f>IF(SALES[Total_Amount]&gt;=1500,"High","Low")</f>
        <v>Low</v>
      </c>
      <c r="M1127" s="46" t="str">
        <f t="shared" si="68"/>
        <v>Normal</v>
      </c>
      <c r="N1127" s="46" t="str">
        <f t="shared" si="69"/>
        <v>Low Price</v>
      </c>
      <c r="O1127" s="46" t="str">
        <f t="shared" si="70"/>
        <v>January</v>
      </c>
      <c r="P1127" s="46">
        <f t="shared" si="71"/>
        <v>2024</v>
      </c>
      <c r="Q1127" s="47" t="str">
        <f>_xlfn.CONCAT(SALES[[#This Row],[Sales_ID]]," [",SALES[[#This Row],[Quantity]],"]")</f>
        <v>SALE-1125 [2]</v>
      </c>
    </row>
    <row r="1128" spans="1:17" x14ac:dyDescent="0.3">
      <c r="A1128" t="s">
        <v>3031</v>
      </c>
      <c r="B1128" s="2">
        <v>45653</v>
      </c>
      <c r="C1128" t="s">
        <v>2133</v>
      </c>
      <c r="D1128" t="s">
        <v>1913</v>
      </c>
      <c r="E1128" t="s">
        <v>1344</v>
      </c>
      <c r="F1128">
        <v>3</v>
      </c>
      <c r="G1128" s="3">
        <v>241.64</v>
      </c>
      <c r="H1128" s="4">
        <v>0.28999999999999998</v>
      </c>
      <c r="I1128" t="s">
        <v>3958</v>
      </c>
      <c r="J1128" s="3">
        <v>514.69319999999993</v>
      </c>
      <c r="K1128" s="45">
        <f>SALES[[#This Row],[Quantity]]*SALES[[#This Row],[Unit_Price]]*SALES[[#This Row],[Discount]]</f>
        <v>210.22679999999997</v>
      </c>
      <c r="L1128" s="46" t="str">
        <f>IF(SALES[Total_Amount]&gt;=1500,"High","Low")</f>
        <v>Low</v>
      </c>
      <c r="M1128" s="46" t="str">
        <f t="shared" si="68"/>
        <v>Normal</v>
      </c>
      <c r="N1128" s="46" t="str">
        <f t="shared" si="69"/>
        <v>Low Price</v>
      </c>
      <c r="O1128" s="46" t="str">
        <f t="shared" si="70"/>
        <v>December</v>
      </c>
      <c r="P1128" s="46">
        <f t="shared" si="71"/>
        <v>2024</v>
      </c>
      <c r="Q1128" s="47" t="str">
        <f>_xlfn.CONCAT(SALES[[#This Row],[Sales_ID]]," [",SALES[[#This Row],[Quantity]],"]")</f>
        <v>SALE-1126 [3]</v>
      </c>
    </row>
    <row r="1129" spans="1:17" x14ac:dyDescent="0.3">
      <c r="A1129" t="s">
        <v>3032</v>
      </c>
      <c r="B1129" s="2">
        <v>45817</v>
      </c>
      <c r="C1129" t="s">
        <v>1533</v>
      </c>
      <c r="D1129" t="s">
        <v>1488</v>
      </c>
      <c r="E1129" t="s">
        <v>1419</v>
      </c>
      <c r="F1129">
        <v>2</v>
      </c>
      <c r="G1129" s="3">
        <v>47.86</v>
      </c>
      <c r="H1129" s="4">
        <v>0.03</v>
      </c>
      <c r="I1129" t="s">
        <v>3958</v>
      </c>
      <c r="J1129" s="3">
        <v>92.848399999999998</v>
      </c>
      <c r="K1129" s="45">
        <f>SALES[[#This Row],[Quantity]]*SALES[[#This Row],[Unit_Price]]*SALES[[#This Row],[Discount]]</f>
        <v>2.8715999999999999</v>
      </c>
      <c r="L1129" s="46" t="str">
        <f>IF(SALES[Total_Amount]&gt;=1500,"High","Low")</f>
        <v>Low</v>
      </c>
      <c r="M1129" s="46" t="str">
        <f t="shared" si="68"/>
        <v>Normal</v>
      </c>
      <c r="N1129" s="46" t="str">
        <f t="shared" si="69"/>
        <v>Low Price</v>
      </c>
      <c r="O1129" s="46" t="str">
        <f t="shared" si="70"/>
        <v>June</v>
      </c>
      <c r="P1129" s="46">
        <f t="shared" si="71"/>
        <v>2025</v>
      </c>
      <c r="Q1129" s="47" t="str">
        <f>_xlfn.CONCAT(SALES[[#This Row],[Sales_ID]]," [",SALES[[#This Row],[Quantity]],"]")</f>
        <v>SALE-1127 [2]</v>
      </c>
    </row>
    <row r="1130" spans="1:17" x14ac:dyDescent="0.3">
      <c r="A1130" t="s">
        <v>3033</v>
      </c>
      <c r="B1130" s="2">
        <v>45509</v>
      </c>
      <c r="C1130" t="s">
        <v>1453</v>
      </c>
      <c r="D1130" t="s">
        <v>1760</v>
      </c>
      <c r="E1130" t="s">
        <v>1340</v>
      </c>
      <c r="F1130">
        <v>1</v>
      </c>
      <c r="G1130" s="3">
        <v>805.07</v>
      </c>
      <c r="H1130" s="4">
        <v>0.06</v>
      </c>
      <c r="I1130" t="s">
        <v>1131</v>
      </c>
      <c r="J1130" s="3">
        <v>756.76580000000001</v>
      </c>
      <c r="K1130" s="45">
        <f>SALES[[#This Row],[Quantity]]*SALES[[#This Row],[Unit_Price]]*SALES[[#This Row],[Discount]]</f>
        <v>48.304200000000002</v>
      </c>
      <c r="L1130" s="46" t="str">
        <f>IF(SALES[Total_Amount]&gt;=1500,"High","Low")</f>
        <v>Low</v>
      </c>
      <c r="M1130" s="46" t="str">
        <f t="shared" si="68"/>
        <v>Normal</v>
      </c>
      <c r="N1130" s="46" t="str">
        <f t="shared" si="69"/>
        <v>Low Price</v>
      </c>
      <c r="O1130" s="46" t="str">
        <f t="shared" si="70"/>
        <v>August</v>
      </c>
      <c r="P1130" s="46">
        <f t="shared" si="71"/>
        <v>2024</v>
      </c>
      <c r="Q1130" s="47" t="str">
        <f>_xlfn.CONCAT(SALES[[#This Row],[Sales_ID]]," [",SALES[[#This Row],[Quantity]],"]")</f>
        <v>SALE-1128 [1]</v>
      </c>
    </row>
    <row r="1131" spans="1:17" x14ac:dyDescent="0.3">
      <c r="A1131" t="s">
        <v>3034</v>
      </c>
      <c r="B1131" s="2">
        <v>45753</v>
      </c>
      <c r="C1131" t="s">
        <v>1748</v>
      </c>
      <c r="D1131" t="s">
        <v>1387</v>
      </c>
      <c r="E1131" t="s">
        <v>1381</v>
      </c>
      <c r="F1131">
        <v>3</v>
      </c>
      <c r="G1131" s="3">
        <v>848.48</v>
      </c>
      <c r="H1131" s="4">
        <v>0</v>
      </c>
      <c r="I1131" t="s">
        <v>1131</v>
      </c>
      <c r="J1131" s="3">
        <v>2545.44</v>
      </c>
      <c r="K1131" s="45">
        <f>SALES[[#This Row],[Quantity]]*SALES[[#This Row],[Unit_Price]]*SALES[[#This Row],[Discount]]</f>
        <v>0</v>
      </c>
      <c r="L1131" s="46" t="str">
        <f>IF(SALES[Total_Amount]&gt;=1500,"High","Low")</f>
        <v>High</v>
      </c>
      <c r="M1131" s="46" t="str">
        <f t="shared" si="68"/>
        <v>Premium</v>
      </c>
      <c r="N1131" s="46" t="str">
        <f t="shared" si="69"/>
        <v>Low Price</v>
      </c>
      <c r="O1131" s="46" t="str">
        <f t="shared" si="70"/>
        <v>April</v>
      </c>
      <c r="P1131" s="46">
        <f t="shared" si="71"/>
        <v>2025</v>
      </c>
      <c r="Q1131" s="47" t="str">
        <f>_xlfn.CONCAT(SALES[[#This Row],[Sales_ID]]," [",SALES[[#This Row],[Quantity]],"]")</f>
        <v>SALE-1129 [3]</v>
      </c>
    </row>
    <row r="1132" spans="1:17" x14ac:dyDescent="0.3">
      <c r="A1132" t="s">
        <v>3035</v>
      </c>
      <c r="B1132" s="2">
        <v>45512</v>
      </c>
      <c r="C1132" t="s">
        <v>1596</v>
      </c>
      <c r="D1132" t="s">
        <v>1445</v>
      </c>
      <c r="E1132" t="s">
        <v>1348</v>
      </c>
      <c r="F1132">
        <v>2</v>
      </c>
      <c r="G1132" s="3">
        <v>568.95000000000005</v>
      </c>
      <c r="H1132" s="4">
        <v>0.22</v>
      </c>
      <c r="I1132" t="s">
        <v>3957</v>
      </c>
      <c r="J1132" s="3">
        <v>887.56200000000013</v>
      </c>
      <c r="K1132" s="45">
        <f>SALES[[#This Row],[Quantity]]*SALES[[#This Row],[Unit_Price]]*SALES[[#This Row],[Discount]]</f>
        <v>250.33800000000002</v>
      </c>
      <c r="L1132" s="46" t="str">
        <f>IF(SALES[Total_Amount]&gt;=1500,"High","Low")</f>
        <v>Low</v>
      </c>
      <c r="M1132" s="46" t="str">
        <f t="shared" si="68"/>
        <v>Normal</v>
      </c>
      <c r="N1132" s="46" t="str">
        <f t="shared" si="69"/>
        <v>Low Price</v>
      </c>
      <c r="O1132" s="46" t="str">
        <f t="shared" si="70"/>
        <v>August</v>
      </c>
      <c r="P1132" s="46">
        <f t="shared" si="71"/>
        <v>2024</v>
      </c>
      <c r="Q1132" s="47" t="str">
        <f>_xlfn.CONCAT(SALES[[#This Row],[Sales_ID]]," [",SALES[[#This Row],[Quantity]],"]")</f>
        <v>SALE-1130 [2]</v>
      </c>
    </row>
    <row r="1133" spans="1:17" x14ac:dyDescent="0.3">
      <c r="A1133" t="s">
        <v>3036</v>
      </c>
      <c r="B1133" s="2">
        <v>45764</v>
      </c>
      <c r="C1133" t="s">
        <v>1529</v>
      </c>
      <c r="D1133" t="s">
        <v>1445</v>
      </c>
      <c r="E1133" t="s">
        <v>1489</v>
      </c>
      <c r="F1133">
        <v>3</v>
      </c>
      <c r="G1133" s="3">
        <v>269.83999999999997</v>
      </c>
      <c r="H1133" s="4">
        <v>0.05</v>
      </c>
      <c r="I1133" t="s">
        <v>3958</v>
      </c>
      <c r="J1133" s="3">
        <v>769.04399999999998</v>
      </c>
      <c r="K1133" s="45">
        <f>SALES[[#This Row],[Quantity]]*SALES[[#This Row],[Unit_Price]]*SALES[[#This Row],[Discount]]</f>
        <v>40.475999999999999</v>
      </c>
      <c r="L1133" s="46" t="str">
        <f>IF(SALES[Total_Amount]&gt;=1500,"High","Low")</f>
        <v>Low</v>
      </c>
      <c r="M1133" s="46" t="str">
        <f t="shared" si="68"/>
        <v>Normal</v>
      </c>
      <c r="N1133" s="46" t="str">
        <f t="shared" si="69"/>
        <v>Low Price</v>
      </c>
      <c r="O1133" s="46" t="str">
        <f t="shared" si="70"/>
        <v>April</v>
      </c>
      <c r="P1133" s="46">
        <f t="shared" si="71"/>
        <v>2025</v>
      </c>
      <c r="Q1133" s="47" t="str">
        <f>_xlfn.CONCAT(SALES[[#This Row],[Sales_ID]]," [",SALES[[#This Row],[Quantity]],"]")</f>
        <v>SALE-1131 [3]</v>
      </c>
    </row>
    <row r="1134" spans="1:17" x14ac:dyDescent="0.3">
      <c r="A1134" t="s">
        <v>3037</v>
      </c>
      <c r="B1134" s="2">
        <v>45746</v>
      </c>
      <c r="C1134" t="s">
        <v>2838</v>
      </c>
      <c r="D1134" t="s">
        <v>1812</v>
      </c>
      <c r="E1134" t="s">
        <v>1408</v>
      </c>
      <c r="F1134">
        <v>4</v>
      </c>
      <c r="G1134" s="3">
        <v>267.36</v>
      </c>
      <c r="H1134" s="4">
        <v>0.27</v>
      </c>
      <c r="I1134" t="s">
        <v>3958</v>
      </c>
      <c r="J1134" s="3">
        <v>780.69119999999998</v>
      </c>
      <c r="K1134" s="45">
        <f>SALES[[#This Row],[Quantity]]*SALES[[#This Row],[Unit_Price]]*SALES[[#This Row],[Discount]]</f>
        <v>288.74880000000002</v>
      </c>
      <c r="L1134" s="46" t="str">
        <f>IF(SALES[Total_Amount]&gt;=1500,"High","Low")</f>
        <v>Low</v>
      </c>
      <c r="M1134" s="46" t="str">
        <f t="shared" si="68"/>
        <v>Normal</v>
      </c>
      <c r="N1134" s="46" t="str">
        <f t="shared" si="69"/>
        <v>Low Price</v>
      </c>
      <c r="O1134" s="46" t="str">
        <f t="shared" si="70"/>
        <v>March</v>
      </c>
      <c r="P1134" s="46">
        <f t="shared" si="71"/>
        <v>2025</v>
      </c>
      <c r="Q1134" s="47" t="str">
        <f>_xlfn.CONCAT(SALES[[#This Row],[Sales_ID]]," [",SALES[[#This Row],[Quantity]],"]")</f>
        <v>SALE-1132 [4]</v>
      </c>
    </row>
    <row r="1135" spans="1:17" x14ac:dyDescent="0.3">
      <c r="A1135" t="s">
        <v>3038</v>
      </c>
      <c r="B1135" s="2">
        <v>45647</v>
      </c>
      <c r="C1135" t="s">
        <v>2173</v>
      </c>
      <c r="D1135" t="s">
        <v>1929</v>
      </c>
      <c r="E1135" t="s">
        <v>1381</v>
      </c>
      <c r="F1135">
        <v>1</v>
      </c>
      <c r="G1135" s="3">
        <v>438.41</v>
      </c>
      <c r="H1135" s="4">
        <v>0.09</v>
      </c>
      <c r="I1135" t="s">
        <v>3957</v>
      </c>
      <c r="J1135" s="3">
        <v>398.95310000000012</v>
      </c>
      <c r="K1135" s="45">
        <f>SALES[[#This Row],[Quantity]]*SALES[[#This Row],[Unit_Price]]*SALES[[#This Row],[Discount]]</f>
        <v>39.456899999999997</v>
      </c>
      <c r="L1135" s="46" t="str">
        <f>IF(SALES[Total_Amount]&gt;=1500,"High","Low")</f>
        <v>Low</v>
      </c>
      <c r="M1135" s="46" t="str">
        <f t="shared" si="68"/>
        <v>Normal</v>
      </c>
      <c r="N1135" s="46" t="str">
        <f t="shared" si="69"/>
        <v>Low Price</v>
      </c>
      <c r="O1135" s="46" t="str">
        <f t="shared" si="70"/>
        <v>December</v>
      </c>
      <c r="P1135" s="46">
        <f t="shared" si="71"/>
        <v>2024</v>
      </c>
      <c r="Q1135" s="47" t="str">
        <f>_xlfn.CONCAT(SALES[[#This Row],[Sales_ID]]," [",SALES[[#This Row],[Quantity]],"]")</f>
        <v>SALE-1133 [1]</v>
      </c>
    </row>
    <row r="1136" spans="1:17" x14ac:dyDescent="0.3">
      <c r="A1136" t="s">
        <v>3039</v>
      </c>
      <c r="B1136" s="2">
        <v>45443</v>
      </c>
      <c r="C1136" t="s">
        <v>1672</v>
      </c>
      <c r="D1136" t="s">
        <v>1670</v>
      </c>
      <c r="E1136" t="s">
        <v>1415</v>
      </c>
      <c r="F1136">
        <v>2</v>
      </c>
      <c r="G1136" s="3">
        <v>86.72</v>
      </c>
      <c r="H1136" s="4">
        <v>0.28000000000000003</v>
      </c>
      <c r="I1136" t="s">
        <v>1131</v>
      </c>
      <c r="J1136" s="3">
        <v>124.8768</v>
      </c>
      <c r="K1136" s="45">
        <f>SALES[[#This Row],[Quantity]]*SALES[[#This Row],[Unit_Price]]*SALES[[#This Row],[Discount]]</f>
        <v>48.563200000000002</v>
      </c>
      <c r="L1136" s="46" t="str">
        <f>IF(SALES[Total_Amount]&gt;=1500,"High","Low")</f>
        <v>Low</v>
      </c>
      <c r="M1136" s="46" t="str">
        <f t="shared" si="68"/>
        <v>Normal</v>
      </c>
      <c r="N1136" s="46" t="str">
        <f t="shared" si="69"/>
        <v>Low Price</v>
      </c>
      <c r="O1136" s="46" t="str">
        <f t="shared" si="70"/>
        <v>May</v>
      </c>
      <c r="P1136" s="46">
        <f t="shared" si="71"/>
        <v>2024</v>
      </c>
      <c r="Q1136" s="47" t="str">
        <f>_xlfn.CONCAT(SALES[[#This Row],[Sales_ID]]," [",SALES[[#This Row],[Quantity]],"]")</f>
        <v>SALE-1134 [2]</v>
      </c>
    </row>
    <row r="1137" spans="1:17" x14ac:dyDescent="0.3">
      <c r="A1137" t="s">
        <v>3040</v>
      </c>
      <c r="B1137" s="2">
        <v>45722</v>
      </c>
      <c r="C1137" t="s">
        <v>2424</v>
      </c>
      <c r="D1137" t="s">
        <v>1500</v>
      </c>
      <c r="E1137" t="s">
        <v>1426</v>
      </c>
      <c r="F1137">
        <v>4</v>
      </c>
      <c r="G1137" s="3">
        <v>630.21</v>
      </c>
      <c r="H1137" s="4">
        <v>0.14000000000000001</v>
      </c>
      <c r="I1137" t="s">
        <v>1131</v>
      </c>
      <c r="J1137" s="3">
        <v>2167.9223999999999</v>
      </c>
      <c r="K1137" s="45">
        <f>SALES[[#This Row],[Quantity]]*SALES[[#This Row],[Unit_Price]]*SALES[[#This Row],[Discount]]</f>
        <v>352.91760000000005</v>
      </c>
      <c r="L1137" s="46" t="str">
        <f>IF(SALES[Total_Amount]&gt;=1500,"High","Low")</f>
        <v>High</v>
      </c>
      <c r="M1137" s="46" t="str">
        <f t="shared" si="68"/>
        <v>Premium</v>
      </c>
      <c r="N1137" s="46" t="str">
        <f t="shared" si="69"/>
        <v>Low Price</v>
      </c>
      <c r="O1137" s="46" t="str">
        <f t="shared" si="70"/>
        <v>March</v>
      </c>
      <c r="P1137" s="46">
        <f t="shared" si="71"/>
        <v>2025</v>
      </c>
      <c r="Q1137" s="47" t="str">
        <f>_xlfn.CONCAT(SALES[[#This Row],[Sales_ID]]," [",SALES[[#This Row],[Quantity]],"]")</f>
        <v>SALE-1135 [4]</v>
      </c>
    </row>
    <row r="1138" spans="1:17" x14ac:dyDescent="0.3">
      <c r="A1138" t="s">
        <v>3041</v>
      </c>
      <c r="B1138" s="2">
        <v>45575</v>
      </c>
      <c r="C1138" t="s">
        <v>3042</v>
      </c>
      <c r="D1138" t="s">
        <v>1354</v>
      </c>
      <c r="E1138" t="s">
        <v>1426</v>
      </c>
      <c r="F1138">
        <v>3</v>
      </c>
      <c r="G1138" s="3">
        <v>180.84</v>
      </c>
      <c r="H1138" s="4">
        <v>0.03</v>
      </c>
      <c r="I1138" t="s">
        <v>3958</v>
      </c>
      <c r="J1138" s="3">
        <v>526.24439999999993</v>
      </c>
      <c r="K1138" s="45">
        <f>SALES[[#This Row],[Quantity]]*SALES[[#This Row],[Unit_Price]]*SALES[[#This Row],[Discount]]</f>
        <v>16.275599999999997</v>
      </c>
      <c r="L1138" s="46" t="str">
        <f>IF(SALES[Total_Amount]&gt;=1500,"High","Low")</f>
        <v>Low</v>
      </c>
      <c r="M1138" s="46" t="str">
        <f t="shared" si="68"/>
        <v>Normal</v>
      </c>
      <c r="N1138" s="46" t="str">
        <f t="shared" si="69"/>
        <v>Low Price</v>
      </c>
      <c r="O1138" s="46" t="str">
        <f t="shared" si="70"/>
        <v>October</v>
      </c>
      <c r="P1138" s="46">
        <f t="shared" si="71"/>
        <v>2024</v>
      </c>
      <c r="Q1138" s="47" t="str">
        <f>_xlfn.CONCAT(SALES[[#This Row],[Sales_ID]]," [",SALES[[#This Row],[Quantity]],"]")</f>
        <v>SALE-1136 [3]</v>
      </c>
    </row>
    <row r="1139" spans="1:17" x14ac:dyDescent="0.3">
      <c r="A1139" t="s">
        <v>3043</v>
      </c>
      <c r="B1139" s="2">
        <v>45441</v>
      </c>
      <c r="C1139" t="s">
        <v>2881</v>
      </c>
      <c r="D1139" t="s">
        <v>1923</v>
      </c>
      <c r="E1139" t="s">
        <v>1388</v>
      </c>
      <c r="F1139">
        <v>1</v>
      </c>
      <c r="G1139" s="3">
        <v>453.41</v>
      </c>
      <c r="H1139" s="4">
        <v>0.04</v>
      </c>
      <c r="I1139" t="s">
        <v>1131</v>
      </c>
      <c r="J1139" s="3">
        <v>435.27359999999999</v>
      </c>
      <c r="K1139" s="45">
        <f>SALES[[#This Row],[Quantity]]*SALES[[#This Row],[Unit_Price]]*SALES[[#This Row],[Discount]]</f>
        <v>18.136400000000002</v>
      </c>
      <c r="L1139" s="46" t="str">
        <f>IF(SALES[Total_Amount]&gt;=1500,"High","Low")</f>
        <v>Low</v>
      </c>
      <c r="M1139" s="46" t="str">
        <f t="shared" si="68"/>
        <v>Normal</v>
      </c>
      <c r="N1139" s="46" t="str">
        <f t="shared" si="69"/>
        <v>Low Price</v>
      </c>
      <c r="O1139" s="46" t="str">
        <f t="shared" si="70"/>
        <v>May</v>
      </c>
      <c r="P1139" s="46">
        <f t="shared" si="71"/>
        <v>2024</v>
      </c>
      <c r="Q1139" s="47" t="str">
        <f>_xlfn.CONCAT(SALES[[#This Row],[Sales_ID]]," [",SALES[[#This Row],[Quantity]],"]")</f>
        <v>SALE-1137 [1]</v>
      </c>
    </row>
    <row r="1140" spans="1:17" x14ac:dyDescent="0.3">
      <c r="A1140" t="s">
        <v>3044</v>
      </c>
      <c r="B1140" s="2">
        <v>45940</v>
      </c>
      <c r="C1140" t="s">
        <v>2556</v>
      </c>
      <c r="D1140" t="s">
        <v>1670</v>
      </c>
      <c r="E1140" t="s">
        <v>1426</v>
      </c>
      <c r="F1140">
        <v>1</v>
      </c>
      <c r="G1140" s="3">
        <v>629.09</v>
      </c>
      <c r="H1140" s="4">
        <v>0.02</v>
      </c>
      <c r="I1140" t="s">
        <v>3957</v>
      </c>
      <c r="J1140" s="3">
        <v>616.50819999999999</v>
      </c>
      <c r="K1140" s="45">
        <f>SALES[[#This Row],[Quantity]]*SALES[[#This Row],[Unit_Price]]*SALES[[#This Row],[Discount]]</f>
        <v>12.581800000000001</v>
      </c>
      <c r="L1140" s="46" t="str">
        <f>IF(SALES[Total_Amount]&gt;=1500,"High","Low")</f>
        <v>Low</v>
      </c>
      <c r="M1140" s="46" t="str">
        <f t="shared" si="68"/>
        <v>Normal</v>
      </c>
      <c r="N1140" s="46" t="str">
        <f t="shared" si="69"/>
        <v>Low Price</v>
      </c>
      <c r="O1140" s="46" t="str">
        <f t="shared" si="70"/>
        <v>October</v>
      </c>
      <c r="P1140" s="46">
        <f t="shared" si="71"/>
        <v>2025</v>
      </c>
      <c r="Q1140" s="47" t="str">
        <f>_xlfn.CONCAT(SALES[[#This Row],[Sales_ID]]," [",SALES[[#This Row],[Quantity]],"]")</f>
        <v>SALE-1138 [1]</v>
      </c>
    </row>
    <row r="1141" spans="1:17" x14ac:dyDescent="0.3">
      <c r="A1141" t="s">
        <v>3045</v>
      </c>
      <c r="B1141" s="2">
        <v>45518</v>
      </c>
      <c r="C1141" t="s">
        <v>1712</v>
      </c>
      <c r="D1141" t="s">
        <v>1435</v>
      </c>
      <c r="E1141" t="s">
        <v>1439</v>
      </c>
      <c r="F1141">
        <v>2</v>
      </c>
      <c r="G1141" s="3">
        <v>257.45</v>
      </c>
      <c r="H1141" s="4">
        <v>0</v>
      </c>
      <c r="I1141" t="s">
        <v>1131</v>
      </c>
      <c r="J1141" s="3">
        <v>514.9</v>
      </c>
      <c r="K1141" s="45">
        <f>SALES[[#This Row],[Quantity]]*SALES[[#This Row],[Unit_Price]]*SALES[[#This Row],[Discount]]</f>
        <v>0</v>
      </c>
      <c r="L1141" s="46" t="str">
        <f>IF(SALES[Total_Amount]&gt;=1500,"High","Low")</f>
        <v>Low</v>
      </c>
      <c r="M1141" s="46" t="str">
        <f t="shared" si="68"/>
        <v>Normal</v>
      </c>
      <c r="N1141" s="46" t="str">
        <f t="shared" si="69"/>
        <v>Low Price</v>
      </c>
      <c r="O1141" s="46" t="str">
        <f t="shared" si="70"/>
        <v>August</v>
      </c>
      <c r="P1141" s="46">
        <f t="shared" si="71"/>
        <v>2024</v>
      </c>
      <c r="Q1141" s="47" t="str">
        <f>_xlfn.CONCAT(SALES[[#This Row],[Sales_ID]]," [",SALES[[#This Row],[Quantity]],"]")</f>
        <v>SALE-1139 [2]</v>
      </c>
    </row>
    <row r="1142" spans="1:17" x14ac:dyDescent="0.3">
      <c r="A1142" t="s">
        <v>3046</v>
      </c>
      <c r="B1142" s="2">
        <v>45861</v>
      </c>
      <c r="C1142" t="s">
        <v>3047</v>
      </c>
      <c r="D1142" t="s">
        <v>1387</v>
      </c>
      <c r="E1142" t="s">
        <v>1391</v>
      </c>
      <c r="F1142">
        <v>2</v>
      </c>
      <c r="G1142" s="3">
        <v>696.61</v>
      </c>
      <c r="H1142" s="4">
        <v>0.17</v>
      </c>
      <c r="I1142" t="s">
        <v>3958</v>
      </c>
      <c r="J1142" s="3">
        <v>1156.3725999999999</v>
      </c>
      <c r="K1142" s="45">
        <f>SALES[[#This Row],[Quantity]]*SALES[[#This Row],[Unit_Price]]*SALES[[#This Row],[Discount]]</f>
        <v>236.84740000000002</v>
      </c>
      <c r="L1142" s="46" t="str">
        <f>IF(SALES[Total_Amount]&gt;=1500,"High","Low")</f>
        <v>Low</v>
      </c>
      <c r="M1142" s="46" t="str">
        <f t="shared" si="68"/>
        <v>High</v>
      </c>
      <c r="N1142" s="46" t="str">
        <f t="shared" si="69"/>
        <v>High Price</v>
      </c>
      <c r="O1142" s="46" t="str">
        <f t="shared" si="70"/>
        <v>July</v>
      </c>
      <c r="P1142" s="46">
        <f t="shared" si="71"/>
        <v>2025</v>
      </c>
      <c r="Q1142" s="47" t="str">
        <f>_xlfn.CONCAT(SALES[[#This Row],[Sales_ID]]," [",SALES[[#This Row],[Quantity]],"]")</f>
        <v>SALE-1140 [2]</v>
      </c>
    </row>
    <row r="1143" spans="1:17" x14ac:dyDescent="0.3">
      <c r="A1143" t="s">
        <v>3048</v>
      </c>
      <c r="B1143" s="2">
        <v>45416</v>
      </c>
      <c r="C1143" t="s">
        <v>1748</v>
      </c>
      <c r="D1143" t="s">
        <v>1572</v>
      </c>
      <c r="E1143" t="s">
        <v>1359</v>
      </c>
      <c r="F1143">
        <v>2</v>
      </c>
      <c r="G1143" s="3">
        <v>143.79</v>
      </c>
      <c r="H1143" s="4">
        <v>0.1</v>
      </c>
      <c r="I1143" t="s">
        <v>3958</v>
      </c>
      <c r="J1143" s="3">
        <v>258.822</v>
      </c>
      <c r="K1143" s="45">
        <f>SALES[[#This Row],[Quantity]]*SALES[[#This Row],[Unit_Price]]*SALES[[#This Row],[Discount]]</f>
        <v>28.757999999999999</v>
      </c>
      <c r="L1143" s="46" t="str">
        <f>IF(SALES[Total_Amount]&gt;=1500,"High","Low")</f>
        <v>Low</v>
      </c>
      <c r="M1143" s="46" t="str">
        <f t="shared" si="68"/>
        <v>Normal</v>
      </c>
      <c r="N1143" s="46" t="str">
        <f t="shared" si="69"/>
        <v>Low Price</v>
      </c>
      <c r="O1143" s="46" t="str">
        <f t="shared" si="70"/>
        <v>May</v>
      </c>
      <c r="P1143" s="46">
        <f t="shared" si="71"/>
        <v>2024</v>
      </c>
      <c r="Q1143" s="47" t="str">
        <f>_xlfn.CONCAT(SALES[[#This Row],[Sales_ID]]," [",SALES[[#This Row],[Quantity]],"]")</f>
        <v>SALE-1141 [2]</v>
      </c>
    </row>
    <row r="1144" spans="1:17" x14ac:dyDescent="0.3">
      <c r="A1144" t="s">
        <v>3049</v>
      </c>
      <c r="B1144" s="2">
        <v>45608</v>
      </c>
      <c r="C1144" t="s">
        <v>2130</v>
      </c>
      <c r="D1144" t="s">
        <v>1557</v>
      </c>
      <c r="E1144" t="s">
        <v>1381</v>
      </c>
      <c r="F1144">
        <v>3</v>
      </c>
      <c r="G1144" s="3">
        <v>460.93</v>
      </c>
      <c r="H1144" s="4">
        <v>0.19</v>
      </c>
      <c r="I1144" t="s">
        <v>1131</v>
      </c>
      <c r="J1144" s="3">
        <v>1120.0599</v>
      </c>
      <c r="K1144" s="45">
        <f>SALES[[#This Row],[Quantity]]*SALES[[#This Row],[Unit_Price]]*SALES[[#This Row],[Discount]]</f>
        <v>262.73009999999999</v>
      </c>
      <c r="L1144" s="46" t="str">
        <f>IF(SALES[Total_Amount]&gt;=1500,"High","Low")</f>
        <v>Low</v>
      </c>
      <c r="M1144" s="46" t="str">
        <f t="shared" si="68"/>
        <v>High</v>
      </c>
      <c r="N1144" s="46" t="str">
        <f t="shared" si="69"/>
        <v>High Price</v>
      </c>
      <c r="O1144" s="46" t="str">
        <f t="shared" si="70"/>
        <v>November</v>
      </c>
      <c r="P1144" s="46">
        <f t="shared" si="71"/>
        <v>2024</v>
      </c>
      <c r="Q1144" s="47" t="str">
        <f>_xlfn.CONCAT(SALES[[#This Row],[Sales_ID]]," [",SALES[[#This Row],[Quantity]],"]")</f>
        <v>SALE-1142 [3]</v>
      </c>
    </row>
    <row r="1145" spans="1:17" x14ac:dyDescent="0.3">
      <c r="A1145" t="s">
        <v>3050</v>
      </c>
      <c r="B1145" s="2">
        <v>45301</v>
      </c>
      <c r="C1145" t="s">
        <v>1764</v>
      </c>
      <c r="D1145" t="s">
        <v>1727</v>
      </c>
      <c r="E1145" t="s">
        <v>1395</v>
      </c>
      <c r="F1145">
        <v>2</v>
      </c>
      <c r="G1145" s="3">
        <v>67.55</v>
      </c>
      <c r="H1145" s="4">
        <v>0.03</v>
      </c>
      <c r="I1145" t="s">
        <v>3957</v>
      </c>
      <c r="J1145" s="3">
        <v>131.047</v>
      </c>
      <c r="K1145" s="45">
        <f>SALES[[#This Row],[Quantity]]*SALES[[#This Row],[Unit_Price]]*SALES[[#This Row],[Discount]]</f>
        <v>4.0529999999999999</v>
      </c>
      <c r="L1145" s="46" t="str">
        <f>IF(SALES[Total_Amount]&gt;=1500,"High","Low")</f>
        <v>Low</v>
      </c>
      <c r="M1145" s="46" t="str">
        <f t="shared" si="68"/>
        <v>Normal</v>
      </c>
      <c r="N1145" s="46" t="str">
        <f t="shared" si="69"/>
        <v>Low Price</v>
      </c>
      <c r="O1145" s="46" t="str">
        <f t="shared" si="70"/>
        <v>January</v>
      </c>
      <c r="P1145" s="46">
        <f t="shared" si="71"/>
        <v>2024</v>
      </c>
      <c r="Q1145" s="47" t="str">
        <f>_xlfn.CONCAT(SALES[[#This Row],[Sales_ID]]," [",SALES[[#This Row],[Quantity]],"]")</f>
        <v>SALE-1143 [2]</v>
      </c>
    </row>
    <row r="1146" spans="1:17" x14ac:dyDescent="0.3">
      <c r="A1146" t="s">
        <v>3051</v>
      </c>
      <c r="B1146" s="2">
        <v>45433</v>
      </c>
      <c r="C1146" t="s">
        <v>2070</v>
      </c>
      <c r="D1146" t="s">
        <v>1347</v>
      </c>
      <c r="E1146" t="s">
        <v>1381</v>
      </c>
      <c r="F1146">
        <v>3</v>
      </c>
      <c r="G1146" s="3">
        <v>803.31</v>
      </c>
      <c r="H1146" s="4">
        <v>0.1</v>
      </c>
      <c r="I1146" t="s">
        <v>3958</v>
      </c>
      <c r="J1146" s="3">
        <v>2168.9369999999999</v>
      </c>
      <c r="K1146" s="45">
        <f>SALES[[#This Row],[Quantity]]*SALES[[#This Row],[Unit_Price]]*SALES[[#This Row],[Discount]]</f>
        <v>240.99299999999999</v>
      </c>
      <c r="L1146" s="46" t="str">
        <f>IF(SALES[Total_Amount]&gt;=1500,"High","Low")</f>
        <v>High</v>
      </c>
      <c r="M1146" s="46" t="str">
        <f t="shared" si="68"/>
        <v>Premium</v>
      </c>
      <c r="N1146" s="46" t="str">
        <f t="shared" si="69"/>
        <v>Low Price</v>
      </c>
      <c r="O1146" s="46" t="str">
        <f t="shared" si="70"/>
        <v>May</v>
      </c>
      <c r="P1146" s="46">
        <f t="shared" si="71"/>
        <v>2024</v>
      </c>
      <c r="Q1146" s="47" t="str">
        <f>_xlfn.CONCAT(SALES[[#This Row],[Sales_ID]]," [",SALES[[#This Row],[Quantity]],"]")</f>
        <v>SALE-1144 [3]</v>
      </c>
    </row>
    <row r="1147" spans="1:17" x14ac:dyDescent="0.3">
      <c r="A1147" t="s">
        <v>3052</v>
      </c>
      <c r="B1147" s="2">
        <v>45821</v>
      </c>
      <c r="C1147" t="s">
        <v>3053</v>
      </c>
      <c r="D1147" t="s">
        <v>1457</v>
      </c>
      <c r="E1147" t="s">
        <v>1408</v>
      </c>
      <c r="F1147">
        <v>4</v>
      </c>
      <c r="G1147" s="3">
        <v>254.71</v>
      </c>
      <c r="H1147" s="4">
        <v>0.2</v>
      </c>
      <c r="I1147" t="s">
        <v>1131</v>
      </c>
      <c r="J1147" s="3">
        <v>815.07200000000012</v>
      </c>
      <c r="K1147" s="45">
        <f>SALES[[#This Row],[Quantity]]*SALES[[#This Row],[Unit_Price]]*SALES[[#This Row],[Discount]]</f>
        <v>203.76800000000003</v>
      </c>
      <c r="L1147" s="46" t="str">
        <f>IF(SALES[Total_Amount]&gt;=1500,"High","Low")</f>
        <v>Low</v>
      </c>
      <c r="M1147" s="46" t="str">
        <f t="shared" si="68"/>
        <v>Normal</v>
      </c>
      <c r="N1147" s="46" t="str">
        <f t="shared" si="69"/>
        <v>Low Price</v>
      </c>
      <c r="O1147" s="46" t="str">
        <f t="shared" si="70"/>
        <v>June</v>
      </c>
      <c r="P1147" s="46">
        <f t="shared" si="71"/>
        <v>2025</v>
      </c>
      <c r="Q1147" s="47" t="str">
        <f>_xlfn.CONCAT(SALES[[#This Row],[Sales_ID]]," [",SALES[[#This Row],[Quantity]],"]")</f>
        <v>SALE-1145 [4]</v>
      </c>
    </row>
    <row r="1148" spans="1:17" x14ac:dyDescent="0.3">
      <c r="A1148" t="s">
        <v>3054</v>
      </c>
      <c r="B1148" s="2">
        <v>45508</v>
      </c>
      <c r="C1148" t="s">
        <v>2495</v>
      </c>
      <c r="D1148" t="s">
        <v>1597</v>
      </c>
      <c r="E1148" t="s">
        <v>1363</v>
      </c>
      <c r="F1148">
        <v>4</v>
      </c>
      <c r="G1148" s="3">
        <v>594.89</v>
      </c>
      <c r="H1148" s="4">
        <v>0.3</v>
      </c>
      <c r="I1148" t="s">
        <v>3958</v>
      </c>
      <c r="J1148" s="3">
        <v>1665.692</v>
      </c>
      <c r="K1148" s="45">
        <f>SALES[[#This Row],[Quantity]]*SALES[[#This Row],[Unit_Price]]*SALES[[#This Row],[Discount]]</f>
        <v>713.86799999999994</v>
      </c>
      <c r="L1148" s="46" t="str">
        <f>IF(SALES[Total_Amount]&gt;=1500,"High","Low")</f>
        <v>High</v>
      </c>
      <c r="M1148" s="46" t="str">
        <f t="shared" si="68"/>
        <v>High</v>
      </c>
      <c r="N1148" s="46" t="str">
        <f t="shared" si="69"/>
        <v>High Price</v>
      </c>
      <c r="O1148" s="46" t="str">
        <f t="shared" si="70"/>
        <v>August</v>
      </c>
      <c r="P1148" s="46">
        <f t="shared" si="71"/>
        <v>2024</v>
      </c>
      <c r="Q1148" s="47" t="str">
        <f>_xlfn.CONCAT(SALES[[#This Row],[Sales_ID]]," [",SALES[[#This Row],[Quantity]],"]")</f>
        <v>SALE-1146 [4]</v>
      </c>
    </row>
    <row r="1149" spans="1:17" x14ac:dyDescent="0.3">
      <c r="A1149" t="s">
        <v>3055</v>
      </c>
      <c r="B1149" s="2">
        <v>45854</v>
      </c>
      <c r="C1149" t="s">
        <v>1928</v>
      </c>
      <c r="D1149" t="s">
        <v>1567</v>
      </c>
      <c r="E1149" t="s">
        <v>1373</v>
      </c>
      <c r="F1149">
        <v>2</v>
      </c>
      <c r="G1149" s="3">
        <v>844.31</v>
      </c>
      <c r="H1149" s="4">
        <v>7.0000000000000007E-2</v>
      </c>
      <c r="I1149" t="s">
        <v>3958</v>
      </c>
      <c r="J1149" s="3">
        <v>1570.4166</v>
      </c>
      <c r="K1149" s="45">
        <f>SALES[[#This Row],[Quantity]]*SALES[[#This Row],[Unit_Price]]*SALES[[#This Row],[Discount]]</f>
        <v>118.2034</v>
      </c>
      <c r="L1149" s="46" t="str">
        <f>IF(SALES[Total_Amount]&gt;=1500,"High","Low")</f>
        <v>High</v>
      </c>
      <c r="M1149" s="46" t="str">
        <f t="shared" si="68"/>
        <v>High</v>
      </c>
      <c r="N1149" s="46" t="str">
        <f t="shared" si="69"/>
        <v>Low Price</v>
      </c>
      <c r="O1149" s="46" t="str">
        <f t="shared" si="70"/>
        <v>July</v>
      </c>
      <c r="P1149" s="46">
        <f t="shared" si="71"/>
        <v>2025</v>
      </c>
      <c r="Q1149" s="47" t="str">
        <f>_xlfn.CONCAT(SALES[[#This Row],[Sales_ID]]," [",SALES[[#This Row],[Quantity]],"]")</f>
        <v>SALE-1147 [2]</v>
      </c>
    </row>
    <row r="1150" spans="1:17" x14ac:dyDescent="0.3">
      <c r="A1150" t="s">
        <v>3056</v>
      </c>
      <c r="B1150" s="2">
        <v>45569</v>
      </c>
      <c r="C1150" t="s">
        <v>1933</v>
      </c>
      <c r="D1150" t="s">
        <v>1358</v>
      </c>
      <c r="E1150" t="s">
        <v>1426</v>
      </c>
      <c r="F1150">
        <v>4</v>
      </c>
      <c r="G1150" s="3">
        <v>101.33</v>
      </c>
      <c r="H1150" s="4">
        <v>0</v>
      </c>
      <c r="I1150" t="s">
        <v>3957</v>
      </c>
      <c r="J1150" s="3">
        <v>405.32</v>
      </c>
      <c r="K1150" s="45">
        <f>SALES[[#This Row],[Quantity]]*SALES[[#This Row],[Unit_Price]]*SALES[[#This Row],[Discount]]</f>
        <v>0</v>
      </c>
      <c r="L1150" s="46" t="str">
        <f>IF(SALES[Total_Amount]&gt;=1500,"High","Low")</f>
        <v>Low</v>
      </c>
      <c r="M1150" s="46" t="str">
        <f t="shared" si="68"/>
        <v>Normal</v>
      </c>
      <c r="N1150" s="46" t="str">
        <f t="shared" si="69"/>
        <v>Low Price</v>
      </c>
      <c r="O1150" s="46" t="str">
        <f t="shared" si="70"/>
        <v>October</v>
      </c>
      <c r="P1150" s="46">
        <f t="shared" si="71"/>
        <v>2024</v>
      </c>
      <c r="Q1150" s="47" t="str">
        <f>_xlfn.CONCAT(SALES[[#This Row],[Sales_ID]]," [",SALES[[#This Row],[Quantity]],"]")</f>
        <v>SALE-1148 [4]</v>
      </c>
    </row>
    <row r="1151" spans="1:17" x14ac:dyDescent="0.3">
      <c r="A1151" t="s">
        <v>3057</v>
      </c>
      <c r="B1151" s="2">
        <v>45824</v>
      </c>
      <c r="C1151" t="s">
        <v>1602</v>
      </c>
      <c r="D1151" t="s">
        <v>1470</v>
      </c>
      <c r="E1151" t="s">
        <v>1348</v>
      </c>
      <c r="F1151">
        <v>3</v>
      </c>
      <c r="G1151" s="3">
        <v>922.56</v>
      </c>
      <c r="H1151" s="4">
        <v>0.18</v>
      </c>
      <c r="I1151" t="s">
        <v>3958</v>
      </c>
      <c r="J1151" s="3">
        <v>2269.4976000000001</v>
      </c>
      <c r="K1151" s="45">
        <f>SALES[[#This Row],[Quantity]]*SALES[[#This Row],[Unit_Price]]*SALES[[#This Row],[Discount]]</f>
        <v>498.18239999999997</v>
      </c>
      <c r="L1151" s="46" t="str">
        <f>IF(SALES[Total_Amount]&gt;=1500,"High","Low")</f>
        <v>High</v>
      </c>
      <c r="M1151" s="46" t="str">
        <f t="shared" si="68"/>
        <v>Premium</v>
      </c>
      <c r="N1151" s="46" t="str">
        <f t="shared" si="69"/>
        <v>High Price</v>
      </c>
      <c r="O1151" s="46" t="str">
        <f t="shared" si="70"/>
        <v>June</v>
      </c>
      <c r="P1151" s="46">
        <f t="shared" si="71"/>
        <v>2025</v>
      </c>
      <c r="Q1151" s="47" t="str">
        <f>_xlfn.CONCAT(SALES[[#This Row],[Sales_ID]]," [",SALES[[#This Row],[Quantity]],"]")</f>
        <v>SALE-1149 [3]</v>
      </c>
    </row>
    <row r="1152" spans="1:17" x14ac:dyDescent="0.3">
      <c r="A1152" t="s">
        <v>3058</v>
      </c>
      <c r="B1152" s="2">
        <v>45352</v>
      </c>
      <c r="C1152" t="s">
        <v>3053</v>
      </c>
      <c r="D1152" t="s">
        <v>1543</v>
      </c>
      <c r="E1152" t="s">
        <v>1377</v>
      </c>
      <c r="F1152">
        <v>4</v>
      </c>
      <c r="G1152" s="3">
        <v>867.19</v>
      </c>
      <c r="H1152" s="4">
        <v>7.0000000000000007E-2</v>
      </c>
      <c r="I1152" t="s">
        <v>1131</v>
      </c>
      <c r="J1152" s="3">
        <v>3225.9468000000002</v>
      </c>
      <c r="K1152" s="45">
        <f>SALES[[#This Row],[Quantity]]*SALES[[#This Row],[Unit_Price]]*SALES[[#This Row],[Discount]]</f>
        <v>242.81320000000005</v>
      </c>
      <c r="L1152" s="46" t="str">
        <f>IF(SALES[Total_Amount]&gt;=1500,"High","Low")</f>
        <v>High</v>
      </c>
      <c r="M1152" s="46" t="str">
        <f t="shared" si="68"/>
        <v>Premium</v>
      </c>
      <c r="N1152" s="46" t="str">
        <f t="shared" si="69"/>
        <v>Low Price</v>
      </c>
      <c r="O1152" s="46" t="str">
        <f t="shared" si="70"/>
        <v>March</v>
      </c>
      <c r="P1152" s="46">
        <f t="shared" si="71"/>
        <v>2024</v>
      </c>
      <c r="Q1152" s="47" t="str">
        <f>_xlfn.CONCAT(SALES[[#This Row],[Sales_ID]]," [",SALES[[#This Row],[Quantity]],"]")</f>
        <v>SALE-1150 [4]</v>
      </c>
    </row>
    <row r="1153" spans="1:17" x14ac:dyDescent="0.3">
      <c r="A1153" t="s">
        <v>3059</v>
      </c>
      <c r="B1153" s="2">
        <v>45454</v>
      </c>
      <c r="C1153" t="s">
        <v>2149</v>
      </c>
      <c r="D1153" t="s">
        <v>1557</v>
      </c>
      <c r="E1153" t="s">
        <v>1344</v>
      </c>
      <c r="F1153">
        <v>3</v>
      </c>
      <c r="G1153" s="3">
        <v>816.87</v>
      </c>
      <c r="H1153" s="4">
        <v>0.14000000000000001</v>
      </c>
      <c r="I1153" t="s">
        <v>3958</v>
      </c>
      <c r="J1153" s="3">
        <v>2107.5246000000002</v>
      </c>
      <c r="K1153" s="45">
        <f>SALES[[#This Row],[Quantity]]*SALES[[#This Row],[Unit_Price]]*SALES[[#This Row],[Discount]]</f>
        <v>343.08540000000005</v>
      </c>
      <c r="L1153" s="46" t="str">
        <f>IF(SALES[Total_Amount]&gt;=1500,"High","Low")</f>
        <v>High</v>
      </c>
      <c r="M1153" s="46" t="str">
        <f t="shared" si="68"/>
        <v>Premium</v>
      </c>
      <c r="N1153" s="46" t="str">
        <f t="shared" si="69"/>
        <v>Low Price</v>
      </c>
      <c r="O1153" s="46" t="str">
        <f t="shared" si="70"/>
        <v>June</v>
      </c>
      <c r="P1153" s="46">
        <f t="shared" si="71"/>
        <v>2024</v>
      </c>
      <c r="Q1153" s="47" t="str">
        <f>_xlfn.CONCAT(SALES[[#This Row],[Sales_ID]]," [",SALES[[#This Row],[Quantity]],"]")</f>
        <v>SALE-1151 [3]</v>
      </c>
    </row>
    <row r="1154" spans="1:17" x14ac:dyDescent="0.3">
      <c r="A1154" t="s">
        <v>3060</v>
      </c>
      <c r="B1154" s="2">
        <v>45924</v>
      </c>
      <c r="C1154" t="s">
        <v>3061</v>
      </c>
      <c r="D1154" t="s">
        <v>1398</v>
      </c>
      <c r="E1154" t="s">
        <v>1340</v>
      </c>
      <c r="F1154">
        <v>3</v>
      </c>
      <c r="G1154" s="3">
        <v>258.06</v>
      </c>
      <c r="H1154" s="4">
        <v>0</v>
      </c>
      <c r="I1154" t="s">
        <v>3958</v>
      </c>
      <c r="J1154" s="3">
        <v>774.18000000000006</v>
      </c>
      <c r="K1154" s="45">
        <f>SALES[[#This Row],[Quantity]]*SALES[[#This Row],[Unit_Price]]*SALES[[#This Row],[Discount]]</f>
        <v>0</v>
      </c>
      <c r="L1154" s="46" t="str">
        <f>IF(SALES[Total_Amount]&gt;=1500,"High","Low")</f>
        <v>Low</v>
      </c>
      <c r="M1154" s="46" t="str">
        <f t="shared" ref="M1154:M1217" si="72">_xlfn.IFS(J1154&gt;2000,"Premium",J1154&gt;1000,"High",J1154&lt;=1000,"Normal")</f>
        <v>Normal</v>
      </c>
      <c r="N1154" s="46" t="str">
        <f t="shared" ref="N1154:N1217" si="73">IF(AND(H1154&gt;15%,J1154&gt;1000),"High Price","Low Price")</f>
        <v>Low Price</v>
      </c>
      <c r="O1154" s="46" t="str">
        <f t="shared" ref="O1154:O1217" si="74">TEXT(B1154,"mmmm")</f>
        <v>September</v>
      </c>
      <c r="P1154" s="46">
        <f t="shared" ref="P1154:P1217" si="75">YEAR(B1154)</f>
        <v>2025</v>
      </c>
      <c r="Q1154" s="47" t="str">
        <f>_xlfn.CONCAT(SALES[[#This Row],[Sales_ID]]," [",SALES[[#This Row],[Quantity]],"]")</f>
        <v>SALE-1152 [3]</v>
      </c>
    </row>
    <row r="1155" spans="1:17" x14ac:dyDescent="0.3">
      <c r="A1155" t="s">
        <v>3062</v>
      </c>
      <c r="B1155" s="2">
        <v>45694</v>
      </c>
      <c r="C1155" t="s">
        <v>1936</v>
      </c>
      <c r="D1155" t="s">
        <v>1543</v>
      </c>
      <c r="E1155" t="s">
        <v>1377</v>
      </c>
      <c r="F1155">
        <v>2</v>
      </c>
      <c r="G1155" s="3">
        <v>574.58000000000004</v>
      </c>
      <c r="H1155" s="4">
        <v>0.06</v>
      </c>
      <c r="I1155" t="s">
        <v>3957</v>
      </c>
      <c r="J1155" s="3">
        <v>1080.2103999999999</v>
      </c>
      <c r="K1155" s="45">
        <f>SALES[[#This Row],[Quantity]]*SALES[[#This Row],[Unit_Price]]*SALES[[#This Row],[Discount]]</f>
        <v>68.949600000000004</v>
      </c>
      <c r="L1155" s="46" t="str">
        <f>IF(SALES[Total_Amount]&gt;=1500,"High","Low")</f>
        <v>Low</v>
      </c>
      <c r="M1155" s="46" t="str">
        <f t="shared" si="72"/>
        <v>High</v>
      </c>
      <c r="N1155" s="46" t="str">
        <f t="shared" si="73"/>
        <v>Low Price</v>
      </c>
      <c r="O1155" s="46" t="str">
        <f t="shared" si="74"/>
        <v>February</v>
      </c>
      <c r="P1155" s="46">
        <f t="shared" si="75"/>
        <v>2025</v>
      </c>
      <c r="Q1155" s="47" t="str">
        <f>_xlfn.CONCAT(SALES[[#This Row],[Sales_ID]]," [",SALES[[#This Row],[Quantity]],"]")</f>
        <v>SALE-1153 [2]</v>
      </c>
    </row>
    <row r="1156" spans="1:17" x14ac:dyDescent="0.3">
      <c r="A1156" t="s">
        <v>3063</v>
      </c>
      <c r="B1156" s="2">
        <v>45587</v>
      </c>
      <c r="C1156" t="s">
        <v>1712</v>
      </c>
      <c r="D1156" t="s">
        <v>1557</v>
      </c>
      <c r="E1156" t="s">
        <v>1426</v>
      </c>
      <c r="F1156">
        <v>2</v>
      </c>
      <c r="G1156" s="3">
        <v>472.18</v>
      </c>
      <c r="H1156" s="4">
        <v>0.27</v>
      </c>
      <c r="I1156" t="s">
        <v>3958</v>
      </c>
      <c r="J1156" s="3">
        <v>689.38279999999997</v>
      </c>
      <c r="K1156" s="45">
        <f>SALES[[#This Row],[Quantity]]*SALES[[#This Row],[Unit_Price]]*SALES[[#This Row],[Discount]]</f>
        <v>254.97720000000001</v>
      </c>
      <c r="L1156" s="46" t="str">
        <f>IF(SALES[Total_Amount]&gt;=1500,"High","Low")</f>
        <v>Low</v>
      </c>
      <c r="M1156" s="46" t="str">
        <f t="shared" si="72"/>
        <v>Normal</v>
      </c>
      <c r="N1156" s="46" t="str">
        <f t="shared" si="73"/>
        <v>Low Price</v>
      </c>
      <c r="O1156" s="46" t="str">
        <f t="shared" si="74"/>
        <v>October</v>
      </c>
      <c r="P1156" s="46">
        <f t="shared" si="75"/>
        <v>2024</v>
      </c>
      <c r="Q1156" s="47" t="str">
        <f>_xlfn.CONCAT(SALES[[#This Row],[Sales_ID]]," [",SALES[[#This Row],[Quantity]],"]")</f>
        <v>SALE-1154 [2]</v>
      </c>
    </row>
    <row r="1157" spans="1:17" x14ac:dyDescent="0.3">
      <c r="A1157" t="s">
        <v>3064</v>
      </c>
      <c r="B1157" s="2">
        <v>45556</v>
      </c>
      <c r="C1157" t="s">
        <v>3065</v>
      </c>
      <c r="D1157" t="s">
        <v>1892</v>
      </c>
      <c r="E1157" t="s">
        <v>1355</v>
      </c>
      <c r="F1157">
        <v>2</v>
      </c>
      <c r="G1157" s="3">
        <v>20.47</v>
      </c>
      <c r="H1157" s="4">
        <v>0.12</v>
      </c>
      <c r="I1157" t="s">
        <v>1131</v>
      </c>
      <c r="J1157" s="3">
        <v>36.027200000000001</v>
      </c>
      <c r="K1157" s="45">
        <f>SALES[[#This Row],[Quantity]]*SALES[[#This Row],[Unit_Price]]*SALES[[#This Row],[Discount]]</f>
        <v>4.9127999999999998</v>
      </c>
      <c r="L1157" s="46" t="str">
        <f>IF(SALES[Total_Amount]&gt;=1500,"High","Low")</f>
        <v>Low</v>
      </c>
      <c r="M1157" s="46" t="str">
        <f t="shared" si="72"/>
        <v>Normal</v>
      </c>
      <c r="N1157" s="46" t="str">
        <f t="shared" si="73"/>
        <v>Low Price</v>
      </c>
      <c r="O1157" s="46" t="str">
        <f t="shared" si="74"/>
        <v>September</v>
      </c>
      <c r="P1157" s="46">
        <f t="shared" si="75"/>
        <v>2024</v>
      </c>
      <c r="Q1157" s="47" t="str">
        <f>_xlfn.CONCAT(SALES[[#This Row],[Sales_ID]]," [",SALES[[#This Row],[Quantity]],"]")</f>
        <v>SALE-1155 [2]</v>
      </c>
    </row>
    <row r="1158" spans="1:17" x14ac:dyDescent="0.3">
      <c r="A1158" t="s">
        <v>3066</v>
      </c>
      <c r="B1158" s="2">
        <v>45923</v>
      </c>
      <c r="C1158" t="s">
        <v>1888</v>
      </c>
      <c r="D1158" t="s">
        <v>1624</v>
      </c>
      <c r="E1158" t="s">
        <v>1359</v>
      </c>
      <c r="F1158">
        <v>3</v>
      </c>
      <c r="G1158" s="3">
        <v>235.41</v>
      </c>
      <c r="H1158" s="4">
        <v>0.15</v>
      </c>
      <c r="I1158" t="s">
        <v>3958</v>
      </c>
      <c r="J1158" s="3">
        <v>600.29549999999995</v>
      </c>
      <c r="K1158" s="45">
        <f>SALES[[#This Row],[Quantity]]*SALES[[#This Row],[Unit_Price]]*SALES[[#This Row],[Discount]]</f>
        <v>105.9345</v>
      </c>
      <c r="L1158" s="46" t="str">
        <f>IF(SALES[Total_Amount]&gt;=1500,"High","Low")</f>
        <v>Low</v>
      </c>
      <c r="M1158" s="46" t="str">
        <f t="shared" si="72"/>
        <v>Normal</v>
      </c>
      <c r="N1158" s="46" t="str">
        <f t="shared" si="73"/>
        <v>Low Price</v>
      </c>
      <c r="O1158" s="46" t="str">
        <f t="shared" si="74"/>
        <v>September</v>
      </c>
      <c r="P1158" s="46">
        <f t="shared" si="75"/>
        <v>2025</v>
      </c>
      <c r="Q1158" s="47" t="str">
        <f>_xlfn.CONCAT(SALES[[#This Row],[Sales_ID]]," [",SALES[[#This Row],[Quantity]],"]")</f>
        <v>SALE-1156 [3]</v>
      </c>
    </row>
    <row r="1159" spans="1:17" x14ac:dyDescent="0.3">
      <c r="A1159" t="s">
        <v>3067</v>
      </c>
      <c r="B1159" s="2">
        <v>45811</v>
      </c>
      <c r="C1159" t="s">
        <v>2679</v>
      </c>
      <c r="D1159" t="s">
        <v>1485</v>
      </c>
      <c r="E1159" t="s">
        <v>1359</v>
      </c>
      <c r="F1159">
        <v>3</v>
      </c>
      <c r="G1159" s="3">
        <v>744.9</v>
      </c>
      <c r="H1159" s="4">
        <v>0.27</v>
      </c>
      <c r="I1159" t="s">
        <v>3958</v>
      </c>
      <c r="J1159" s="3">
        <v>1631.3309999999999</v>
      </c>
      <c r="K1159" s="45">
        <f>SALES[[#This Row],[Quantity]]*SALES[[#This Row],[Unit_Price]]*SALES[[#This Row],[Discount]]</f>
        <v>603.36900000000003</v>
      </c>
      <c r="L1159" s="46" t="str">
        <f>IF(SALES[Total_Amount]&gt;=1500,"High","Low")</f>
        <v>High</v>
      </c>
      <c r="M1159" s="46" t="str">
        <f t="shared" si="72"/>
        <v>High</v>
      </c>
      <c r="N1159" s="46" t="str">
        <f t="shared" si="73"/>
        <v>High Price</v>
      </c>
      <c r="O1159" s="46" t="str">
        <f t="shared" si="74"/>
        <v>June</v>
      </c>
      <c r="P1159" s="46">
        <f t="shared" si="75"/>
        <v>2025</v>
      </c>
      <c r="Q1159" s="47" t="str">
        <f>_xlfn.CONCAT(SALES[[#This Row],[Sales_ID]]," [",SALES[[#This Row],[Quantity]],"]")</f>
        <v>SALE-1157 [3]</v>
      </c>
    </row>
    <row r="1160" spans="1:17" x14ac:dyDescent="0.3">
      <c r="A1160" t="s">
        <v>3068</v>
      </c>
      <c r="B1160" s="2">
        <v>45559</v>
      </c>
      <c r="C1160" t="s">
        <v>1997</v>
      </c>
      <c r="D1160" t="s">
        <v>2066</v>
      </c>
      <c r="E1160" t="s">
        <v>1340</v>
      </c>
      <c r="F1160">
        <v>2</v>
      </c>
      <c r="G1160" s="3">
        <v>382.2</v>
      </c>
      <c r="H1160" s="4">
        <v>0.15</v>
      </c>
      <c r="I1160" t="s">
        <v>3957</v>
      </c>
      <c r="J1160" s="3">
        <v>649.74</v>
      </c>
      <c r="K1160" s="45">
        <f>SALES[[#This Row],[Quantity]]*SALES[[#This Row],[Unit_Price]]*SALES[[#This Row],[Discount]]</f>
        <v>114.66</v>
      </c>
      <c r="L1160" s="46" t="str">
        <f>IF(SALES[Total_Amount]&gt;=1500,"High","Low")</f>
        <v>Low</v>
      </c>
      <c r="M1160" s="46" t="str">
        <f t="shared" si="72"/>
        <v>Normal</v>
      </c>
      <c r="N1160" s="46" t="str">
        <f t="shared" si="73"/>
        <v>Low Price</v>
      </c>
      <c r="O1160" s="46" t="str">
        <f t="shared" si="74"/>
        <v>September</v>
      </c>
      <c r="P1160" s="46">
        <f t="shared" si="75"/>
        <v>2024</v>
      </c>
      <c r="Q1160" s="47" t="str">
        <f>_xlfn.CONCAT(SALES[[#This Row],[Sales_ID]]," [",SALES[[#This Row],[Quantity]],"]")</f>
        <v>SALE-1158 [2]</v>
      </c>
    </row>
    <row r="1161" spans="1:17" x14ac:dyDescent="0.3">
      <c r="A1161" t="s">
        <v>3069</v>
      </c>
      <c r="B1161" s="2">
        <v>45881</v>
      </c>
      <c r="C1161" t="s">
        <v>1350</v>
      </c>
      <c r="D1161" t="s">
        <v>1631</v>
      </c>
      <c r="E1161" t="s">
        <v>1388</v>
      </c>
      <c r="F1161">
        <v>1</v>
      </c>
      <c r="G1161" s="3">
        <v>269.25</v>
      </c>
      <c r="H1161" s="4">
        <v>0.14000000000000001</v>
      </c>
      <c r="I1161" t="s">
        <v>3958</v>
      </c>
      <c r="J1161" s="3">
        <v>231.55500000000001</v>
      </c>
      <c r="K1161" s="45">
        <f>SALES[[#This Row],[Quantity]]*SALES[[#This Row],[Unit_Price]]*SALES[[#This Row],[Discount]]</f>
        <v>37.695</v>
      </c>
      <c r="L1161" s="46" t="str">
        <f>IF(SALES[Total_Amount]&gt;=1500,"High","Low")</f>
        <v>Low</v>
      </c>
      <c r="M1161" s="46" t="str">
        <f t="shared" si="72"/>
        <v>Normal</v>
      </c>
      <c r="N1161" s="46" t="str">
        <f t="shared" si="73"/>
        <v>Low Price</v>
      </c>
      <c r="O1161" s="46" t="str">
        <f t="shared" si="74"/>
        <v>August</v>
      </c>
      <c r="P1161" s="46">
        <f t="shared" si="75"/>
        <v>2025</v>
      </c>
      <c r="Q1161" s="47" t="str">
        <f>_xlfn.CONCAT(SALES[[#This Row],[Sales_ID]]," [",SALES[[#This Row],[Quantity]],"]")</f>
        <v>SALE-1159 [1]</v>
      </c>
    </row>
    <row r="1162" spans="1:17" x14ac:dyDescent="0.3">
      <c r="A1162" t="s">
        <v>3070</v>
      </c>
      <c r="B1162" s="2">
        <v>45367</v>
      </c>
      <c r="C1162" t="s">
        <v>2287</v>
      </c>
      <c r="D1162" t="s">
        <v>1488</v>
      </c>
      <c r="E1162" t="s">
        <v>1489</v>
      </c>
      <c r="F1162">
        <v>2</v>
      </c>
      <c r="G1162" s="3">
        <v>723.75</v>
      </c>
      <c r="H1162" s="4">
        <v>0.03</v>
      </c>
      <c r="I1162" t="s">
        <v>3958</v>
      </c>
      <c r="J1162" s="3">
        <v>1404.075</v>
      </c>
      <c r="K1162" s="45">
        <f>SALES[[#This Row],[Quantity]]*SALES[[#This Row],[Unit_Price]]*SALES[[#This Row],[Discount]]</f>
        <v>43.424999999999997</v>
      </c>
      <c r="L1162" s="46" t="str">
        <f>IF(SALES[Total_Amount]&gt;=1500,"High","Low")</f>
        <v>Low</v>
      </c>
      <c r="M1162" s="46" t="str">
        <f t="shared" si="72"/>
        <v>High</v>
      </c>
      <c r="N1162" s="46" t="str">
        <f t="shared" si="73"/>
        <v>Low Price</v>
      </c>
      <c r="O1162" s="46" t="str">
        <f t="shared" si="74"/>
        <v>March</v>
      </c>
      <c r="P1162" s="46">
        <f t="shared" si="75"/>
        <v>2024</v>
      </c>
      <c r="Q1162" s="47" t="str">
        <f>_xlfn.CONCAT(SALES[[#This Row],[Sales_ID]]," [",SALES[[#This Row],[Quantity]],"]")</f>
        <v>SALE-1160 [2]</v>
      </c>
    </row>
    <row r="1163" spans="1:17" x14ac:dyDescent="0.3">
      <c r="A1163" t="s">
        <v>3071</v>
      </c>
      <c r="B1163" s="2">
        <v>45832</v>
      </c>
      <c r="C1163" t="s">
        <v>2513</v>
      </c>
      <c r="D1163" t="s">
        <v>1521</v>
      </c>
      <c r="E1163" t="s">
        <v>1399</v>
      </c>
      <c r="F1163">
        <v>4</v>
      </c>
      <c r="G1163" s="3">
        <v>58.92</v>
      </c>
      <c r="H1163" s="4">
        <v>0.18</v>
      </c>
      <c r="I1163" t="s">
        <v>3957</v>
      </c>
      <c r="J1163" s="3">
        <v>193.2576</v>
      </c>
      <c r="K1163" s="45">
        <f>SALES[[#This Row],[Quantity]]*SALES[[#This Row],[Unit_Price]]*SALES[[#This Row],[Discount]]</f>
        <v>42.422399999999996</v>
      </c>
      <c r="L1163" s="46" t="str">
        <f>IF(SALES[Total_Amount]&gt;=1500,"High","Low")</f>
        <v>Low</v>
      </c>
      <c r="M1163" s="46" t="str">
        <f t="shared" si="72"/>
        <v>Normal</v>
      </c>
      <c r="N1163" s="46" t="str">
        <f t="shared" si="73"/>
        <v>Low Price</v>
      </c>
      <c r="O1163" s="46" t="str">
        <f t="shared" si="74"/>
        <v>June</v>
      </c>
      <c r="P1163" s="46">
        <f t="shared" si="75"/>
        <v>2025</v>
      </c>
      <c r="Q1163" s="47" t="str">
        <f>_xlfn.CONCAT(SALES[[#This Row],[Sales_ID]]," [",SALES[[#This Row],[Quantity]],"]")</f>
        <v>SALE-1161 [4]</v>
      </c>
    </row>
    <row r="1164" spans="1:17" x14ac:dyDescent="0.3">
      <c r="A1164" t="s">
        <v>3072</v>
      </c>
      <c r="B1164" s="2">
        <v>45438</v>
      </c>
      <c r="C1164" t="s">
        <v>2355</v>
      </c>
      <c r="D1164" t="s">
        <v>1564</v>
      </c>
      <c r="E1164" t="s">
        <v>1419</v>
      </c>
      <c r="F1164">
        <v>2</v>
      </c>
      <c r="G1164" s="3">
        <v>913.08</v>
      </c>
      <c r="H1164" s="4">
        <v>0.26</v>
      </c>
      <c r="I1164" t="s">
        <v>3957</v>
      </c>
      <c r="J1164" s="3">
        <v>1351.3584000000001</v>
      </c>
      <c r="K1164" s="45">
        <f>SALES[[#This Row],[Quantity]]*SALES[[#This Row],[Unit_Price]]*SALES[[#This Row],[Discount]]</f>
        <v>474.80160000000006</v>
      </c>
      <c r="L1164" s="46" t="str">
        <f>IF(SALES[Total_Amount]&gt;=1500,"High","Low")</f>
        <v>Low</v>
      </c>
      <c r="M1164" s="46" t="str">
        <f t="shared" si="72"/>
        <v>High</v>
      </c>
      <c r="N1164" s="46" t="str">
        <f t="shared" si="73"/>
        <v>High Price</v>
      </c>
      <c r="O1164" s="46" t="str">
        <f t="shared" si="74"/>
        <v>May</v>
      </c>
      <c r="P1164" s="46">
        <f t="shared" si="75"/>
        <v>2024</v>
      </c>
      <c r="Q1164" s="47" t="str">
        <f>_xlfn.CONCAT(SALES[[#This Row],[Sales_ID]]," [",SALES[[#This Row],[Quantity]],"]")</f>
        <v>SALE-1162 [2]</v>
      </c>
    </row>
    <row r="1165" spans="1:17" x14ac:dyDescent="0.3">
      <c r="A1165" t="s">
        <v>3073</v>
      </c>
      <c r="B1165" s="2">
        <v>45691</v>
      </c>
      <c r="C1165" t="s">
        <v>2383</v>
      </c>
      <c r="D1165" t="s">
        <v>1784</v>
      </c>
      <c r="E1165" t="s">
        <v>1381</v>
      </c>
      <c r="F1165">
        <v>1</v>
      </c>
      <c r="G1165" s="3">
        <v>791.83</v>
      </c>
      <c r="H1165" s="4">
        <v>0.28000000000000003</v>
      </c>
      <c r="I1165" t="s">
        <v>3958</v>
      </c>
      <c r="J1165" s="3">
        <v>570.11760000000004</v>
      </c>
      <c r="K1165" s="45">
        <f>SALES[[#This Row],[Quantity]]*SALES[[#This Row],[Unit_Price]]*SALES[[#This Row],[Discount]]</f>
        <v>221.71240000000003</v>
      </c>
      <c r="L1165" s="46" t="str">
        <f>IF(SALES[Total_Amount]&gt;=1500,"High","Low")</f>
        <v>Low</v>
      </c>
      <c r="M1165" s="46" t="str">
        <f t="shared" si="72"/>
        <v>Normal</v>
      </c>
      <c r="N1165" s="46" t="str">
        <f t="shared" si="73"/>
        <v>Low Price</v>
      </c>
      <c r="O1165" s="46" t="str">
        <f t="shared" si="74"/>
        <v>February</v>
      </c>
      <c r="P1165" s="46">
        <f t="shared" si="75"/>
        <v>2025</v>
      </c>
      <c r="Q1165" s="47" t="str">
        <f>_xlfn.CONCAT(SALES[[#This Row],[Sales_ID]]," [",SALES[[#This Row],[Quantity]],"]")</f>
        <v>SALE-1163 [1]</v>
      </c>
    </row>
    <row r="1166" spans="1:17" x14ac:dyDescent="0.3">
      <c r="A1166" t="s">
        <v>3074</v>
      </c>
      <c r="B1166" s="2">
        <v>45506</v>
      </c>
      <c r="C1166" t="s">
        <v>1902</v>
      </c>
      <c r="D1166" t="s">
        <v>1600</v>
      </c>
      <c r="E1166" t="s">
        <v>1391</v>
      </c>
      <c r="F1166">
        <v>1</v>
      </c>
      <c r="G1166" s="3">
        <v>74.290000000000006</v>
      </c>
      <c r="H1166" s="4">
        <v>0.3</v>
      </c>
      <c r="I1166" t="s">
        <v>1131</v>
      </c>
      <c r="J1166" s="3">
        <v>52.003</v>
      </c>
      <c r="K1166" s="45">
        <f>SALES[[#This Row],[Quantity]]*SALES[[#This Row],[Unit_Price]]*SALES[[#This Row],[Discount]]</f>
        <v>22.287000000000003</v>
      </c>
      <c r="L1166" s="46" t="str">
        <f>IF(SALES[Total_Amount]&gt;=1500,"High","Low")</f>
        <v>Low</v>
      </c>
      <c r="M1166" s="46" t="str">
        <f t="shared" si="72"/>
        <v>Normal</v>
      </c>
      <c r="N1166" s="46" t="str">
        <f t="shared" si="73"/>
        <v>Low Price</v>
      </c>
      <c r="O1166" s="46" t="str">
        <f t="shared" si="74"/>
        <v>August</v>
      </c>
      <c r="P1166" s="46">
        <f t="shared" si="75"/>
        <v>2024</v>
      </c>
      <c r="Q1166" s="47" t="str">
        <f>_xlfn.CONCAT(SALES[[#This Row],[Sales_ID]]," [",SALES[[#This Row],[Quantity]],"]")</f>
        <v>SALE-1164 [1]</v>
      </c>
    </row>
    <row r="1167" spans="1:17" x14ac:dyDescent="0.3">
      <c r="A1167" t="s">
        <v>3075</v>
      </c>
      <c r="B1167" s="2">
        <v>45251</v>
      </c>
      <c r="C1167" t="s">
        <v>1714</v>
      </c>
      <c r="D1167" t="s">
        <v>1659</v>
      </c>
      <c r="E1167" t="s">
        <v>1373</v>
      </c>
      <c r="F1167">
        <v>2</v>
      </c>
      <c r="G1167" s="3">
        <v>961.68</v>
      </c>
      <c r="H1167" s="4">
        <v>0.27</v>
      </c>
      <c r="I1167" t="s">
        <v>3958</v>
      </c>
      <c r="J1167" s="3">
        <v>1404.0527999999999</v>
      </c>
      <c r="K1167" s="45">
        <f>SALES[[#This Row],[Quantity]]*SALES[[#This Row],[Unit_Price]]*SALES[[#This Row],[Discount]]</f>
        <v>519.30719999999997</v>
      </c>
      <c r="L1167" s="46" t="str">
        <f>IF(SALES[Total_Amount]&gt;=1500,"High","Low")</f>
        <v>Low</v>
      </c>
      <c r="M1167" s="46" t="str">
        <f t="shared" si="72"/>
        <v>High</v>
      </c>
      <c r="N1167" s="46" t="str">
        <f t="shared" si="73"/>
        <v>High Price</v>
      </c>
      <c r="O1167" s="46" t="str">
        <f t="shared" si="74"/>
        <v>November</v>
      </c>
      <c r="P1167" s="46">
        <f t="shared" si="75"/>
        <v>2023</v>
      </c>
      <c r="Q1167" s="47" t="str">
        <f>_xlfn.CONCAT(SALES[[#This Row],[Sales_ID]]," [",SALES[[#This Row],[Quantity]],"]")</f>
        <v>SALE-1165 [2]</v>
      </c>
    </row>
    <row r="1168" spans="1:17" x14ac:dyDescent="0.3">
      <c r="A1168" t="s">
        <v>3076</v>
      </c>
      <c r="B1168" s="2">
        <v>45722</v>
      </c>
      <c r="C1168" t="s">
        <v>1870</v>
      </c>
      <c r="D1168" t="s">
        <v>1521</v>
      </c>
      <c r="E1168" t="s">
        <v>1377</v>
      </c>
      <c r="F1168">
        <v>1</v>
      </c>
      <c r="G1168" s="3">
        <v>90.72</v>
      </c>
      <c r="H1168" s="4">
        <v>0.1</v>
      </c>
      <c r="I1168" t="s">
        <v>3958</v>
      </c>
      <c r="J1168" s="3">
        <v>81.647999999999996</v>
      </c>
      <c r="K1168" s="45">
        <f>SALES[[#This Row],[Quantity]]*SALES[[#This Row],[Unit_Price]]*SALES[[#This Row],[Discount]]</f>
        <v>9.072000000000001</v>
      </c>
      <c r="L1168" s="46" t="str">
        <f>IF(SALES[Total_Amount]&gt;=1500,"High","Low")</f>
        <v>Low</v>
      </c>
      <c r="M1168" s="46" t="str">
        <f t="shared" si="72"/>
        <v>Normal</v>
      </c>
      <c r="N1168" s="46" t="str">
        <f t="shared" si="73"/>
        <v>Low Price</v>
      </c>
      <c r="O1168" s="46" t="str">
        <f t="shared" si="74"/>
        <v>March</v>
      </c>
      <c r="P1168" s="46">
        <f t="shared" si="75"/>
        <v>2025</v>
      </c>
      <c r="Q1168" s="47" t="str">
        <f>_xlfn.CONCAT(SALES[[#This Row],[Sales_ID]]," [",SALES[[#This Row],[Quantity]],"]")</f>
        <v>SALE-1166 [1]</v>
      </c>
    </row>
    <row r="1169" spans="1:17" x14ac:dyDescent="0.3">
      <c r="A1169" t="s">
        <v>3077</v>
      </c>
      <c r="B1169" s="2">
        <v>45689</v>
      </c>
      <c r="C1169" t="s">
        <v>2817</v>
      </c>
      <c r="D1169" t="s">
        <v>1863</v>
      </c>
      <c r="E1169" t="s">
        <v>1359</v>
      </c>
      <c r="F1169">
        <v>1</v>
      </c>
      <c r="G1169" s="3">
        <v>458.69</v>
      </c>
      <c r="H1169" s="4">
        <v>0.16</v>
      </c>
      <c r="I1169" t="s">
        <v>3958</v>
      </c>
      <c r="J1169" s="3">
        <v>385.2996</v>
      </c>
      <c r="K1169" s="45">
        <f>SALES[[#This Row],[Quantity]]*SALES[[#This Row],[Unit_Price]]*SALES[[#This Row],[Discount]]</f>
        <v>73.3904</v>
      </c>
      <c r="L1169" s="46" t="str">
        <f>IF(SALES[Total_Amount]&gt;=1500,"High","Low")</f>
        <v>Low</v>
      </c>
      <c r="M1169" s="46" t="str">
        <f t="shared" si="72"/>
        <v>Normal</v>
      </c>
      <c r="N1169" s="46" t="str">
        <f t="shared" si="73"/>
        <v>Low Price</v>
      </c>
      <c r="O1169" s="46" t="str">
        <f t="shared" si="74"/>
        <v>February</v>
      </c>
      <c r="P1169" s="46">
        <f t="shared" si="75"/>
        <v>2025</v>
      </c>
      <c r="Q1169" s="47" t="str">
        <f>_xlfn.CONCAT(SALES[[#This Row],[Sales_ID]]," [",SALES[[#This Row],[Quantity]],"]")</f>
        <v>SALE-1167 [1]</v>
      </c>
    </row>
    <row r="1170" spans="1:17" x14ac:dyDescent="0.3">
      <c r="A1170" t="s">
        <v>3078</v>
      </c>
      <c r="B1170" s="2">
        <v>45346</v>
      </c>
      <c r="C1170" t="s">
        <v>1648</v>
      </c>
      <c r="D1170" t="s">
        <v>1387</v>
      </c>
      <c r="E1170" t="s">
        <v>1359</v>
      </c>
      <c r="F1170">
        <v>1</v>
      </c>
      <c r="G1170" s="3">
        <v>168.29</v>
      </c>
      <c r="H1170" s="4">
        <v>0.05</v>
      </c>
      <c r="I1170" t="s">
        <v>3958</v>
      </c>
      <c r="J1170" s="3">
        <v>159.87549999999999</v>
      </c>
      <c r="K1170" s="45">
        <f>SALES[[#This Row],[Quantity]]*SALES[[#This Row],[Unit_Price]]*SALES[[#This Row],[Discount]]</f>
        <v>8.4145000000000003</v>
      </c>
      <c r="L1170" s="46" t="str">
        <f>IF(SALES[Total_Amount]&gt;=1500,"High","Low")</f>
        <v>Low</v>
      </c>
      <c r="M1170" s="46" t="str">
        <f t="shared" si="72"/>
        <v>Normal</v>
      </c>
      <c r="N1170" s="46" t="str">
        <f t="shared" si="73"/>
        <v>Low Price</v>
      </c>
      <c r="O1170" s="46" t="str">
        <f t="shared" si="74"/>
        <v>February</v>
      </c>
      <c r="P1170" s="46">
        <f t="shared" si="75"/>
        <v>2024</v>
      </c>
      <c r="Q1170" s="47" t="str">
        <f>_xlfn.CONCAT(SALES[[#This Row],[Sales_ID]]," [",SALES[[#This Row],[Quantity]],"]")</f>
        <v>SALE-1168 [1]</v>
      </c>
    </row>
    <row r="1171" spans="1:17" x14ac:dyDescent="0.3">
      <c r="A1171" t="s">
        <v>3079</v>
      </c>
      <c r="B1171" s="2">
        <v>45549</v>
      </c>
      <c r="C1171" t="s">
        <v>1973</v>
      </c>
      <c r="D1171" t="s">
        <v>1570</v>
      </c>
      <c r="E1171" t="s">
        <v>1344</v>
      </c>
      <c r="F1171">
        <v>1</v>
      </c>
      <c r="G1171" s="3">
        <v>391.77</v>
      </c>
      <c r="H1171" s="4">
        <v>0.1</v>
      </c>
      <c r="I1171" t="s">
        <v>3958</v>
      </c>
      <c r="J1171" s="3">
        <v>352.59300000000002</v>
      </c>
      <c r="K1171" s="45">
        <f>SALES[[#This Row],[Quantity]]*SALES[[#This Row],[Unit_Price]]*SALES[[#This Row],[Discount]]</f>
        <v>39.177</v>
      </c>
      <c r="L1171" s="46" t="str">
        <f>IF(SALES[Total_Amount]&gt;=1500,"High","Low")</f>
        <v>Low</v>
      </c>
      <c r="M1171" s="46" t="str">
        <f t="shared" si="72"/>
        <v>Normal</v>
      </c>
      <c r="N1171" s="46" t="str">
        <f t="shared" si="73"/>
        <v>Low Price</v>
      </c>
      <c r="O1171" s="46" t="str">
        <f t="shared" si="74"/>
        <v>September</v>
      </c>
      <c r="P1171" s="46">
        <f t="shared" si="75"/>
        <v>2024</v>
      </c>
      <c r="Q1171" s="47" t="str">
        <f>_xlfn.CONCAT(SALES[[#This Row],[Sales_ID]]," [",SALES[[#This Row],[Quantity]],"]")</f>
        <v>SALE-1169 [1]</v>
      </c>
    </row>
    <row r="1172" spans="1:17" x14ac:dyDescent="0.3">
      <c r="A1172" t="s">
        <v>3080</v>
      </c>
      <c r="B1172" s="2">
        <v>45900</v>
      </c>
      <c r="C1172" t="s">
        <v>1667</v>
      </c>
      <c r="D1172" t="s">
        <v>1422</v>
      </c>
      <c r="E1172" t="s">
        <v>1377</v>
      </c>
      <c r="F1172">
        <v>1</v>
      </c>
      <c r="G1172" s="3">
        <v>424.83</v>
      </c>
      <c r="H1172" s="4">
        <v>0.05</v>
      </c>
      <c r="I1172" t="s">
        <v>1131</v>
      </c>
      <c r="J1172" s="3">
        <v>403.58850000000001</v>
      </c>
      <c r="K1172" s="45">
        <f>SALES[[#This Row],[Quantity]]*SALES[[#This Row],[Unit_Price]]*SALES[[#This Row],[Discount]]</f>
        <v>21.241500000000002</v>
      </c>
      <c r="L1172" s="46" t="str">
        <f>IF(SALES[Total_Amount]&gt;=1500,"High","Low")</f>
        <v>Low</v>
      </c>
      <c r="M1172" s="46" t="str">
        <f t="shared" si="72"/>
        <v>Normal</v>
      </c>
      <c r="N1172" s="46" t="str">
        <f t="shared" si="73"/>
        <v>Low Price</v>
      </c>
      <c r="O1172" s="46" t="str">
        <f t="shared" si="74"/>
        <v>August</v>
      </c>
      <c r="P1172" s="46">
        <f t="shared" si="75"/>
        <v>2025</v>
      </c>
      <c r="Q1172" s="47" t="str">
        <f>_xlfn.CONCAT(SALES[[#This Row],[Sales_ID]]," [",SALES[[#This Row],[Quantity]],"]")</f>
        <v>SALE-1170 [1]</v>
      </c>
    </row>
    <row r="1173" spans="1:17" x14ac:dyDescent="0.3">
      <c r="A1173" t="s">
        <v>3081</v>
      </c>
      <c r="B1173" s="2">
        <v>45308</v>
      </c>
      <c r="C1173" t="s">
        <v>2178</v>
      </c>
      <c r="D1173" t="s">
        <v>1717</v>
      </c>
      <c r="E1173" t="s">
        <v>1340</v>
      </c>
      <c r="F1173">
        <v>1</v>
      </c>
      <c r="G1173" s="3">
        <v>499.46</v>
      </c>
      <c r="H1173" s="4">
        <v>0.1</v>
      </c>
      <c r="I1173" t="s">
        <v>3957</v>
      </c>
      <c r="J1173" s="3">
        <v>449.51400000000001</v>
      </c>
      <c r="K1173" s="45">
        <f>SALES[[#This Row],[Quantity]]*SALES[[#This Row],[Unit_Price]]*SALES[[#This Row],[Discount]]</f>
        <v>49.945999999999998</v>
      </c>
      <c r="L1173" s="46" t="str">
        <f>IF(SALES[Total_Amount]&gt;=1500,"High","Low")</f>
        <v>Low</v>
      </c>
      <c r="M1173" s="46" t="str">
        <f t="shared" si="72"/>
        <v>Normal</v>
      </c>
      <c r="N1173" s="46" t="str">
        <f t="shared" si="73"/>
        <v>Low Price</v>
      </c>
      <c r="O1173" s="46" t="str">
        <f t="shared" si="74"/>
        <v>January</v>
      </c>
      <c r="P1173" s="46">
        <f t="shared" si="75"/>
        <v>2024</v>
      </c>
      <c r="Q1173" s="47" t="str">
        <f>_xlfn.CONCAT(SALES[[#This Row],[Sales_ID]]," [",SALES[[#This Row],[Quantity]],"]")</f>
        <v>SALE-1171 [1]</v>
      </c>
    </row>
    <row r="1174" spans="1:17" x14ac:dyDescent="0.3">
      <c r="A1174" t="s">
        <v>3082</v>
      </c>
      <c r="B1174" s="2">
        <v>45336</v>
      </c>
      <c r="C1174" t="s">
        <v>1552</v>
      </c>
      <c r="D1174" t="s">
        <v>1369</v>
      </c>
      <c r="E1174" t="s">
        <v>1381</v>
      </c>
      <c r="F1174">
        <v>2</v>
      </c>
      <c r="G1174" s="3">
        <v>698.34</v>
      </c>
      <c r="H1174" s="4">
        <v>0.15</v>
      </c>
      <c r="I1174" t="s">
        <v>3958</v>
      </c>
      <c r="J1174" s="3">
        <v>1187.1780000000001</v>
      </c>
      <c r="K1174" s="45">
        <f>SALES[[#This Row],[Quantity]]*SALES[[#This Row],[Unit_Price]]*SALES[[#This Row],[Discount]]</f>
        <v>209.50200000000001</v>
      </c>
      <c r="L1174" s="46" t="str">
        <f>IF(SALES[Total_Amount]&gt;=1500,"High","Low")</f>
        <v>Low</v>
      </c>
      <c r="M1174" s="46" t="str">
        <f t="shared" si="72"/>
        <v>High</v>
      </c>
      <c r="N1174" s="46" t="str">
        <f t="shared" si="73"/>
        <v>Low Price</v>
      </c>
      <c r="O1174" s="46" t="str">
        <f t="shared" si="74"/>
        <v>February</v>
      </c>
      <c r="P1174" s="46">
        <f t="shared" si="75"/>
        <v>2024</v>
      </c>
      <c r="Q1174" s="47" t="str">
        <f>_xlfn.CONCAT(SALES[[#This Row],[Sales_ID]]," [",SALES[[#This Row],[Quantity]],"]")</f>
        <v>SALE-1172 [2]</v>
      </c>
    </row>
    <row r="1175" spans="1:17" x14ac:dyDescent="0.3">
      <c r="A1175" t="s">
        <v>3083</v>
      </c>
      <c r="B1175" s="2">
        <v>45213</v>
      </c>
      <c r="C1175" t="s">
        <v>2701</v>
      </c>
      <c r="D1175" t="s">
        <v>1362</v>
      </c>
      <c r="E1175" t="s">
        <v>1388</v>
      </c>
      <c r="F1175">
        <v>2</v>
      </c>
      <c r="G1175" s="3">
        <v>805.08</v>
      </c>
      <c r="H1175" s="4">
        <v>0.27</v>
      </c>
      <c r="I1175" t="s">
        <v>3958</v>
      </c>
      <c r="J1175" s="3">
        <v>1175.4168</v>
      </c>
      <c r="K1175" s="45">
        <f>SALES[[#This Row],[Quantity]]*SALES[[#This Row],[Unit_Price]]*SALES[[#This Row],[Discount]]</f>
        <v>434.74320000000006</v>
      </c>
      <c r="L1175" s="46" t="str">
        <f>IF(SALES[Total_Amount]&gt;=1500,"High","Low")</f>
        <v>Low</v>
      </c>
      <c r="M1175" s="46" t="str">
        <f t="shared" si="72"/>
        <v>High</v>
      </c>
      <c r="N1175" s="46" t="str">
        <f t="shared" si="73"/>
        <v>High Price</v>
      </c>
      <c r="O1175" s="46" t="str">
        <f t="shared" si="74"/>
        <v>October</v>
      </c>
      <c r="P1175" s="46">
        <f t="shared" si="75"/>
        <v>2023</v>
      </c>
      <c r="Q1175" s="47" t="str">
        <f>_xlfn.CONCAT(SALES[[#This Row],[Sales_ID]]," [",SALES[[#This Row],[Quantity]],"]")</f>
        <v>SALE-1173 [2]</v>
      </c>
    </row>
    <row r="1176" spans="1:17" x14ac:dyDescent="0.3">
      <c r="A1176" t="s">
        <v>3084</v>
      </c>
      <c r="B1176" s="2">
        <v>45742</v>
      </c>
      <c r="C1176" t="s">
        <v>1959</v>
      </c>
      <c r="D1176" t="s">
        <v>1351</v>
      </c>
      <c r="E1176" t="s">
        <v>1439</v>
      </c>
      <c r="F1176">
        <v>4</v>
      </c>
      <c r="G1176" s="3">
        <v>934.79</v>
      </c>
      <c r="H1176" s="4">
        <v>0.08</v>
      </c>
      <c r="I1176" t="s">
        <v>3958</v>
      </c>
      <c r="J1176" s="3">
        <v>3440.0272</v>
      </c>
      <c r="K1176" s="45">
        <f>SALES[[#This Row],[Quantity]]*SALES[[#This Row],[Unit_Price]]*SALES[[#This Row],[Discount]]</f>
        <v>299.13279999999997</v>
      </c>
      <c r="L1176" s="46" t="str">
        <f>IF(SALES[Total_Amount]&gt;=1500,"High","Low")</f>
        <v>High</v>
      </c>
      <c r="M1176" s="46" t="str">
        <f t="shared" si="72"/>
        <v>Premium</v>
      </c>
      <c r="N1176" s="46" t="str">
        <f t="shared" si="73"/>
        <v>Low Price</v>
      </c>
      <c r="O1176" s="46" t="str">
        <f t="shared" si="74"/>
        <v>March</v>
      </c>
      <c r="P1176" s="46">
        <f t="shared" si="75"/>
        <v>2025</v>
      </c>
      <c r="Q1176" s="47" t="str">
        <f>_xlfn.CONCAT(SALES[[#This Row],[Sales_ID]]," [",SALES[[#This Row],[Quantity]],"]")</f>
        <v>SALE-1174 [4]</v>
      </c>
    </row>
    <row r="1177" spans="1:17" x14ac:dyDescent="0.3">
      <c r="A1177" t="s">
        <v>3085</v>
      </c>
      <c r="B1177" s="2">
        <v>45932</v>
      </c>
      <c r="C1177" t="s">
        <v>1552</v>
      </c>
      <c r="D1177" t="s">
        <v>1407</v>
      </c>
      <c r="E1177" t="s">
        <v>1381</v>
      </c>
      <c r="F1177">
        <v>2</v>
      </c>
      <c r="G1177" s="3">
        <v>424.54</v>
      </c>
      <c r="H1177" s="4">
        <v>0.24</v>
      </c>
      <c r="I1177" t="s">
        <v>3958</v>
      </c>
      <c r="J1177" s="3">
        <v>645.30080000000009</v>
      </c>
      <c r="K1177" s="45">
        <f>SALES[[#This Row],[Quantity]]*SALES[[#This Row],[Unit_Price]]*SALES[[#This Row],[Discount]]</f>
        <v>203.7792</v>
      </c>
      <c r="L1177" s="46" t="str">
        <f>IF(SALES[Total_Amount]&gt;=1500,"High","Low")</f>
        <v>Low</v>
      </c>
      <c r="M1177" s="46" t="str">
        <f t="shared" si="72"/>
        <v>Normal</v>
      </c>
      <c r="N1177" s="46" t="str">
        <f t="shared" si="73"/>
        <v>Low Price</v>
      </c>
      <c r="O1177" s="46" t="str">
        <f t="shared" si="74"/>
        <v>October</v>
      </c>
      <c r="P1177" s="46">
        <f t="shared" si="75"/>
        <v>2025</v>
      </c>
      <c r="Q1177" s="47" t="str">
        <f>_xlfn.CONCAT(SALES[[#This Row],[Sales_ID]]," [",SALES[[#This Row],[Quantity]],"]")</f>
        <v>SALE-1175 [2]</v>
      </c>
    </row>
    <row r="1178" spans="1:17" x14ac:dyDescent="0.3">
      <c r="A1178" t="s">
        <v>3086</v>
      </c>
      <c r="B1178" s="2">
        <v>45462</v>
      </c>
      <c r="C1178" t="s">
        <v>1578</v>
      </c>
      <c r="D1178" t="s">
        <v>1955</v>
      </c>
      <c r="E1178" t="s">
        <v>1344</v>
      </c>
      <c r="F1178">
        <v>1</v>
      </c>
      <c r="G1178" s="3">
        <v>235.44</v>
      </c>
      <c r="H1178" s="4">
        <v>0.19</v>
      </c>
      <c r="I1178" t="s">
        <v>1131</v>
      </c>
      <c r="J1178" s="3">
        <v>190.7064</v>
      </c>
      <c r="K1178" s="45">
        <f>SALES[[#This Row],[Quantity]]*SALES[[#This Row],[Unit_Price]]*SALES[[#This Row],[Discount]]</f>
        <v>44.733600000000003</v>
      </c>
      <c r="L1178" s="46" t="str">
        <f>IF(SALES[Total_Amount]&gt;=1500,"High","Low")</f>
        <v>Low</v>
      </c>
      <c r="M1178" s="46" t="str">
        <f t="shared" si="72"/>
        <v>Normal</v>
      </c>
      <c r="N1178" s="46" t="str">
        <f t="shared" si="73"/>
        <v>Low Price</v>
      </c>
      <c r="O1178" s="46" t="str">
        <f t="shared" si="74"/>
        <v>June</v>
      </c>
      <c r="P1178" s="46">
        <f t="shared" si="75"/>
        <v>2024</v>
      </c>
      <c r="Q1178" s="47" t="str">
        <f>_xlfn.CONCAT(SALES[[#This Row],[Sales_ID]]," [",SALES[[#This Row],[Quantity]],"]")</f>
        <v>SALE-1176 [1]</v>
      </c>
    </row>
    <row r="1179" spans="1:17" x14ac:dyDescent="0.3">
      <c r="A1179" t="s">
        <v>3087</v>
      </c>
      <c r="B1179" s="2">
        <v>45568</v>
      </c>
      <c r="C1179" t="s">
        <v>2615</v>
      </c>
      <c r="D1179" t="s">
        <v>1347</v>
      </c>
      <c r="E1179" t="s">
        <v>1408</v>
      </c>
      <c r="F1179">
        <v>2</v>
      </c>
      <c r="G1179" s="3">
        <v>620.71</v>
      </c>
      <c r="H1179" s="4">
        <v>0.27</v>
      </c>
      <c r="I1179" t="s">
        <v>3957</v>
      </c>
      <c r="J1179" s="3">
        <v>906.23660000000007</v>
      </c>
      <c r="K1179" s="45">
        <f>SALES[[#This Row],[Quantity]]*SALES[[#This Row],[Unit_Price]]*SALES[[#This Row],[Discount]]</f>
        <v>335.18340000000006</v>
      </c>
      <c r="L1179" s="46" t="str">
        <f>IF(SALES[Total_Amount]&gt;=1500,"High","Low")</f>
        <v>Low</v>
      </c>
      <c r="M1179" s="46" t="str">
        <f t="shared" si="72"/>
        <v>Normal</v>
      </c>
      <c r="N1179" s="46" t="str">
        <f t="shared" si="73"/>
        <v>Low Price</v>
      </c>
      <c r="O1179" s="46" t="str">
        <f t="shared" si="74"/>
        <v>October</v>
      </c>
      <c r="P1179" s="46">
        <f t="shared" si="75"/>
        <v>2024</v>
      </c>
      <c r="Q1179" s="47" t="str">
        <f>_xlfn.CONCAT(SALES[[#This Row],[Sales_ID]]," [",SALES[[#This Row],[Quantity]],"]")</f>
        <v>SALE-1177 [2]</v>
      </c>
    </row>
    <row r="1180" spans="1:17" x14ac:dyDescent="0.3">
      <c r="A1180" t="s">
        <v>3088</v>
      </c>
      <c r="B1180" s="2">
        <v>45397</v>
      </c>
      <c r="C1180" t="s">
        <v>1559</v>
      </c>
      <c r="D1180" t="s">
        <v>1457</v>
      </c>
      <c r="E1180" t="s">
        <v>1489</v>
      </c>
      <c r="F1180">
        <v>2</v>
      </c>
      <c r="G1180" s="3">
        <v>851.77</v>
      </c>
      <c r="H1180" s="4">
        <v>0.13</v>
      </c>
      <c r="I1180" t="s">
        <v>3958</v>
      </c>
      <c r="J1180" s="3">
        <v>1482.0798</v>
      </c>
      <c r="K1180" s="45">
        <f>SALES[[#This Row],[Quantity]]*SALES[[#This Row],[Unit_Price]]*SALES[[#This Row],[Discount]]</f>
        <v>221.46020000000001</v>
      </c>
      <c r="L1180" s="46" t="str">
        <f>IF(SALES[Total_Amount]&gt;=1500,"High","Low")</f>
        <v>Low</v>
      </c>
      <c r="M1180" s="46" t="str">
        <f t="shared" si="72"/>
        <v>High</v>
      </c>
      <c r="N1180" s="46" t="str">
        <f t="shared" si="73"/>
        <v>Low Price</v>
      </c>
      <c r="O1180" s="46" t="str">
        <f t="shared" si="74"/>
        <v>April</v>
      </c>
      <c r="P1180" s="46">
        <f t="shared" si="75"/>
        <v>2024</v>
      </c>
      <c r="Q1180" s="47" t="str">
        <f>_xlfn.CONCAT(SALES[[#This Row],[Sales_ID]]," [",SALES[[#This Row],[Quantity]],"]")</f>
        <v>SALE-1178 [2]</v>
      </c>
    </row>
    <row r="1181" spans="1:17" x14ac:dyDescent="0.3">
      <c r="A1181" t="s">
        <v>3089</v>
      </c>
      <c r="B1181" s="2">
        <v>45569</v>
      </c>
      <c r="C1181" t="s">
        <v>1541</v>
      </c>
      <c r="D1181" t="s">
        <v>1546</v>
      </c>
      <c r="E1181" t="s">
        <v>1381</v>
      </c>
      <c r="F1181">
        <v>3</v>
      </c>
      <c r="G1181" s="3">
        <v>876.01</v>
      </c>
      <c r="H1181" s="4">
        <v>0.2</v>
      </c>
      <c r="I1181" t="s">
        <v>3957</v>
      </c>
      <c r="J1181" s="3">
        <v>2102.424</v>
      </c>
      <c r="K1181" s="45">
        <f>SALES[[#This Row],[Quantity]]*SALES[[#This Row],[Unit_Price]]*SALES[[#This Row],[Discount]]</f>
        <v>525.60599999999999</v>
      </c>
      <c r="L1181" s="46" t="str">
        <f>IF(SALES[Total_Amount]&gt;=1500,"High","Low")</f>
        <v>High</v>
      </c>
      <c r="M1181" s="46" t="str">
        <f t="shared" si="72"/>
        <v>Premium</v>
      </c>
      <c r="N1181" s="46" t="str">
        <f t="shared" si="73"/>
        <v>High Price</v>
      </c>
      <c r="O1181" s="46" t="str">
        <f t="shared" si="74"/>
        <v>October</v>
      </c>
      <c r="P1181" s="46">
        <f t="shared" si="75"/>
        <v>2024</v>
      </c>
      <c r="Q1181" s="47" t="str">
        <f>_xlfn.CONCAT(SALES[[#This Row],[Sales_ID]]," [",SALES[[#This Row],[Quantity]],"]")</f>
        <v>SALE-1179 [3]</v>
      </c>
    </row>
    <row r="1182" spans="1:17" x14ac:dyDescent="0.3">
      <c r="A1182" t="s">
        <v>3090</v>
      </c>
      <c r="B1182" s="2">
        <v>45353</v>
      </c>
      <c r="C1182" t="s">
        <v>1397</v>
      </c>
      <c r="D1182" t="s">
        <v>1402</v>
      </c>
      <c r="E1182" t="s">
        <v>1395</v>
      </c>
      <c r="F1182">
        <v>2</v>
      </c>
      <c r="G1182" s="3">
        <v>717.21</v>
      </c>
      <c r="H1182" s="4">
        <v>0.15</v>
      </c>
      <c r="I1182" t="s">
        <v>1131</v>
      </c>
      <c r="J1182" s="3">
        <v>1219.2570000000001</v>
      </c>
      <c r="K1182" s="45">
        <f>SALES[[#This Row],[Quantity]]*SALES[[#This Row],[Unit_Price]]*SALES[[#This Row],[Discount]]</f>
        <v>215.16300000000001</v>
      </c>
      <c r="L1182" s="46" t="str">
        <f>IF(SALES[Total_Amount]&gt;=1500,"High","Low")</f>
        <v>Low</v>
      </c>
      <c r="M1182" s="46" t="str">
        <f t="shared" si="72"/>
        <v>High</v>
      </c>
      <c r="N1182" s="46" t="str">
        <f t="shared" si="73"/>
        <v>Low Price</v>
      </c>
      <c r="O1182" s="46" t="str">
        <f t="shared" si="74"/>
        <v>March</v>
      </c>
      <c r="P1182" s="46">
        <f t="shared" si="75"/>
        <v>2024</v>
      </c>
      <c r="Q1182" s="47" t="str">
        <f>_xlfn.CONCAT(SALES[[#This Row],[Sales_ID]]," [",SALES[[#This Row],[Quantity]],"]")</f>
        <v>SALE-1180 [2]</v>
      </c>
    </row>
    <row r="1183" spans="1:17" x14ac:dyDescent="0.3">
      <c r="A1183" t="s">
        <v>3091</v>
      </c>
      <c r="B1183" s="2">
        <v>45343</v>
      </c>
      <c r="C1183" t="s">
        <v>1346</v>
      </c>
      <c r="D1183" t="s">
        <v>1892</v>
      </c>
      <c r="E1183" t="s">
        <v>1348</v>
      </c>
      <c r="F1183">
        <v>2</v>
      </c>
      <c r="G1183" s="3">
        <v>871.43</v>
      </c>
      <c r="H1183" s="4">
        <v>0.05</v>
      </c>
      <c r="I1183" t="s">
        <v>3957</v>
      </c>
      <c r="J1183" s="3">
        <v>1655.7170000000001</v>
      </c>
      <c r="K1183" s="45">
        <f>SALES[[#This Row],[Quantity]]*SALES[[#This Row],[Unit_Price]]*SALES[[#This Row],[Discount]]</f>
        <v>87.143000000000001</v>
      </c>
      <c r="L1183" s="46" t="str">
        <f>IF(SALES[Total_Amount]&gt;=1500,"High","Low")</f>
        <v>High</v>
      </c>
      <c r="M1183" s="46" t="str">
        <f t="shared" si="72"/>
        <v>High</v>
      </c>
      <c r="N1183" s="46" t="str">
        <f t="shared" si="73"/>
        <v>Low Price</v>
      </c>
      <c r="O1183" s="46" t="str">
        <f t="shared" si="74"/>
        <v>February</v>
      </c>
      <c r="P1183" s="46">
        <f t="shared" si="75"/>
        <v>2024</v>
      </c>
      <c r="Q1183" s="47" t="str">
        <f>_xlfn.CONCAT(SALES[[#This Row],[Sales_ID]]," [",SALES[[#This Row],[Quantity]],"]")</f>
        <v>SALE-1181 [2]</v>
      </c>
    </row>
    <row r="1184" spans="1:17" x14ac:dyDescent="0.3">
      <c r="A1184" t="s">
        <v>3092</v>
      </c>
      <c r="B1184" s="2">
        <v>45321</v>
      </c>
      <c r="C1184" t="s">
        <v>1451</v>
      </c>
      <c r="D1184" t="s">
        <v>1394</v>
      </c>
      <c r="E1184" t="s">
        <v>1359</v>
      </c>
      <c r="F1184">
        <v>1</v>
      </c>
      <c r="G1184" s="3">
        <v>514.65</v>
      </c>
      <c r="H1184" s="4">
        <v>0.18</v>
      </c>
      <c r="I1184" t="s">
        <v>3957</v>
      </c>
      <c r="J1184" s="3">
        <v>422.01299999999998</v>
      </c>
      <c r="K1184" s="45">
        <f>SALES[[#This Row],[Quantity]]*SALES[[#This Row],[Unit_Price]]*SALES[[#This Row],[Discount]]</f>
        <v>92.636999999999986</v>
      </c>
      <c r="L1184" s="46" t="str">
        <f>IF(SALES[Total_Amount]&gt;=1500,"High","Low")</f>
        <v>Low</v>
      </c>
      <c r="M1184" s="46" t="str">
        <f t="shared" si="72"/>
        <v>Normal</v>
      </c>
      <c r="N1184" s="46" t="str">
        <f t="shared" si="73"/>
        <v>Low Price</v>
      </c>
      <c r="O1184" s="46" t="str">
        <f t="shared" si="74"/>
        <v>January</v>
      </c>
      <c r="P1184" s="46">
        <f t="shared" si="75"/>
        <v>2024</v>
      </c>
      <c r="Q1184" s="47" t="str">
        <f>_xlfn.CONCAT(SALES[[#This Row],[Sales_ID]]," [",SALES[[#This Row],[Quantity]],"]")</f>
        <v>SALE-1182 [1]</v>
      </c>
    </row>
    <row r="1185" spans="1:17" x14ac:dyDescent="0.3">
      <c r="A1185" t="s">
        <v>3093</v>
      </c>
      <c r="B1185" s="2">
        <v>45650</v>
      </c>
      <c r="C1185" t="s">
        <v>1701</v>
      </c>
      <c r="D1185" t="s">
        <v>1812</v>
      </c>
      <c r="E1185" t="s">
        <v>1388</v>
      </c>
      <c r="F1185">
        <v>3</v>
      </c>
      <c r="G1185" s="3">
        <v>198.76</v>
      </c>
      <c r="H1185" s="4">
        <v>0.28000000000000003</v>
      </c>
      <c r="I1185" t="s">
        <v>1131</v>
      </c>
      <c r="J1185" s="3">
        <v>429.32159999999999</v>
      </c>
      <c r="K1185" s="45">
        <f>SALES[[#This Row],[Quantity]]*SALES[[#This Row],[Unit_Price]]*SALES[[#This Row],[Discount]]</f>
        <v>166.95840000000001</v>
      </c>
      <c r="L1185" s="46" t="str">
        <f>IF(SALES[Total_Amount]&gt;=1500,"High","Low")</f>
        <v>Low</v>
      </c>
      <c r="M1185" s="46" t="str">
        <f t="shared" si="72"/>
        <v>Normal</v>
      </c>
      <c r="N1185" s="46" t="str">
        <f t="shared" si="73"/>
        <v>Low Price</v>
      </c>
      <c r="O1185" s="46" t="str">
        <f t="shared" si="74"/>
        <v>December</v>
      </c>
      <c r="P1185" s="46">
        <f t="shared" si="75"/>
        <v>2024</v>
      </c>
      <c r="Q1185" s="47" t="str">
        <f>_xlfn.CONCAT(SALES[[#This Row],[Sales_ID]]," [",SALES[[#This Row],[Quantity]],"]")</f>
        <v>SALE-1183 [3]</v>
      </c>
    </row>
    <row r="1186" spans="1:17" x14ac:dyDescent="0.3">
      <c r="A1186" t="s">
        <v>3094</v>
      </c>
      <c r="B1186" s="2">
        <v>45811</v>
      </c>
      <c r="C1186" t="s">
        <v>1957</v>
      </c>
      <c r="D1186" t="s">
        <v>1780</v>
      </c>
      <c r="E1186" t="s">
        <v>1340</v>
      </c>
      <c r="F1186">
        <v>2</v>
      </c>
      <c r="G1186" s="3">
        <v>975.72</v>
      </c>
      <c r="H1186" s="4">
        <v>0.16</v>
      </c>
      <c r="I1186" t="s">
        <v>1131</v>
      </c>
      <c r="J1186" s="3">
        <v>1639.2095999999999</v>
      </c>
      <c r="K1186" s="45">
        <f>SALES[[#This Row],[Quantity]]*SALES[[#This Row],[Unit_Price]]*SALES[[#This Row],[Discount]]</f>
        <v>312.23040000000003</v>
      </c>
      <c r="L1186" s="46" t="str">
        <f>IF(SALES[Total_Amount]&gt;=1500,"High","Low")</f>
        <v>High</v>
      </c>
      <c r="M1186" s="46" t="str">
        <f t="shared" si="72"/>
        <v>High</v>
      </c>
      <c r="N1186" s="46" t="str">
        <f t="shared" si="73"/>
        <v>High Price</v>
      </c>
      <c r="O1186" s="46" t="str">
        <f t="shared" si="74"/>
        <v>June</v>
      </c>
      <c r="P1186" s="46">
        <f t="shared" si="75"/>
        <v>2025</v>
      </c>
      <c r="Q1186" s="47" t="str">
        <f>_xlfn.CONCAT(SALES[[#This Row],[Sales_ID]]," [",SALES[[#This Row],[Quantity]],"]")</f>
        <v>SALE-1184 [2]</v>
      </c>
    </row>
    <row r="1187" spans="1:17" x14ac:dyDescent="0.3">
      <c r="A1187" t="s">
        <v>3095</v>
      </c>
      <c r="B1187" s="2">
        <v>45505</v>
      </c>
      <c r="C1187" t="s">
        <v>1493</v>
      </c>
      <c r="D1187" t="s">
        <v>1358</v>
      </c>
      <c r="E1187" t="s">
        <v>1381</v>
      </c>
      <c r="F1187">
        <v>1</v>
      </c>
      <c r="G1187" s="3">
        <v>86.03</v>
      </c>
      <c r="H1187" s="4">
        <v>0.01</v>
      </c>
      <c r="I1187" t="s">
        <v>3957</v>
      </c>
      <c r="J1187" s="3">
        <v>85.169700000000006</v>
      </c>
      <c r="K1187" s="45">
        <f>SALES[[#This Row],[Quantity]]*SALES[[#This Row],[Unit_Price]]*SALES[[#This Row],[Discount]]</f>
        <v>0.86030000000000006</v>
      </c>
      <c r="L1187" s="46" t="str">
        <f>IF(SALES[Total_Amount]&gt;=1500,"High","Low")</f>
        <v>Low</v>
      </c>
      <c r="M1187" s="46" t="str">
        <f t="shared" si="72"/>
        <v>Normal</v>
      </c>
      <c r="N1187" s="46" t="str">
        <f t="shared" si="73"/>
        <v>Low Price</v>
      </c>
      <c r="O1187" s="46" t="str">
        <f t="shared" si="74"/>
        <v>August</v>
      </c>
      <c r="P1187" s="46">
        <f t="shared" si="75"/>
        <v>2024</v>
      </c>
      <c r="Q1187" s="47" t="str">
        <f>_xlfn.CONCAT(SALES[[#This Row],[Sales_ID]]," [",SALES[[#This Row],[Quantity]],"]")</f>
        <v>SALE-1185 [1]</v>
      </c>
    </row>
    <row r="1188" spans="1:17" x14ac:dyDescent="0.3">
      <c r="A1188" t="s">
        <v>3096</v>
      </c>
      <c r="B1188" s="2">
        <v>45897</v>
      </c>
      <c r="C1188" t="s">
        <v>1633</v>
      </c>
      <c r="D1188" t="s">
        <v>1605</v>
      </c>
      <c r="E1188" t="s">
        <v>1446</v>
      </c>
      <c r="F1188">
        <v>4</v>
      </c>
      <c r="G1188" s="3">
        <v>705.12</v>
      </c>
      <c r="H1188" s="4">
        <v>0.15</v>
      </c>
      <c r="I1188" t="s">
        <v>3958</v>
      </c>
      <c r="J1188" s="3">
        <v>2397.4079999999999</v>
      </c>
      <c r="K1188" s="45">
        <f>SALES[[#This Row],[Quantity]]*SALES[[#This Row],[Unit_Price]]*SALES[[#This Row],[Discount]]</f>
        <v>423.072</v>
      </c>
      <c r="L1188" s="46" t="str">
        <f>IF(SALES[Total_Amount]&gt;=1500,"High","Low")</f>
        <v>High</v>
      </c>
      <c r="M1188" s="46" t="str">
        <f t="shared" si="72"/>
        <v>Premium</v>
      </c>
      <c r="N1188" s="46" t="str">
        <f t="shared" si="73"/>
        <v>Low Price</v>
      </c>
      <c r="O1188" s="46" t="str">
        <f t="shared" si="74"/>
        <v>August</v>
      </c>
      <c r="P1188" s="46">
        <f t="shared" si="75"/>
        <v>2025</v>
      </c>
      <c r="Q1188" s="47" t="str">
        <f>_xlfn.CONCAT(SALES[[#This Row],[Sales_ID]]," [",SALES[[#This Row],[Quantity]],"]")</f>
        <v>SALE-1186 [4]</v>
      </c>
    </row>
    <row r="1189" spans="1:17" x14ac:dyDescent="0.3">
      <c r="A1189" t="s">
        <v>3097</v>
      </c>
      <c r="B1189" s="2">
        <v>45602</v>
      </c>
      <c r="C1189" t="s">
        <v>1824</v>
      </c>
      <c r="D1189" t="s">
        <v>2066</v>
      </c>
      <c r="E1189" t="s">
        <v>1446</v>
      </c>
      <c r="F1189">
        <v>3</v>
      </c>
      <c r="G1189" s="3">
        <v>99.77</v>
      </c>
      <c r="H1189" s="4">
        <v>0.01</v>
      </c>
      <c r="I1189" t="s">
        <v>3958</v>
      </c>
      <c r="J1189" s="3">
        <v>296.31689999999998</v>
      </c>
      <c r="K1189" s="45">
        <f>SALES[[#This Row],[Quantity]]*SALES[[#This Row],[Unit_Price]]*SALES[[#This Row],[Discount]]</f>
        <v>2.9931000000000001</v>
      </c>
      <c r="L1189" s="46" t="str">
        <f>IF(SALES[Total_Amount]&gt;=1500,"High","Low")</f>
        <v>Low</v>
      </c>
      <c r="M1189" s="46" t="str">
        <f t="shared" si="72"/>
        <v>Normal</v>
      </c>
      <c r="N1189" s="46" t="str">
        <f t="shared" si="73"/>
        <v>Low Price</v>
      </c>
      <c r="O1189" s="46" t="str">
        <f t="shared" si="74"/>
        <v>November</v>
      </c>
      <c r="P1189" s="46">
        <f t="shared" si="75"/>
        <v>2024</v>
      </c>
      <c r="Q1189" s="47" t="str">
        <f>_xlfn.CONCAT(SALES[[#This Row],[Sales_ID]]," [",SALES[[#This Row],[Quantity]],"]")</f>
        <v>SALE-1187 [3]</v>
      </c>
    </row>
    <row r="1190" spans="1:17" x14ac:dyDescent="0.3">
      <c r="A1190" t="s">
        <v>3098</v>
      </c>
      <c r="B1190" s="2">
        <v>45530</v>
      </c>
      <c r="C1190" t="s">
        <v>1915</v>
      </c>
      <c r="D1190" t="s">
        <v>1387</v>
      </c>
      <c r="E1190" t="s">
        <v>1395</v>
      </c>
      <c r="F1190">
        <v>2</v>
      </c>
      <c r="G1190" s="3">
        <v>166.26</v>
      </c>
      <c r="H1190" s="4">
        <v>0.14000000000000001</v>
      </c>
      <c r="I1190" t="s">
        <v>3958</v>
      </c>
      <c r="J1190" s="3">
        <v>285.96719999999999</v>
      </c>
      <c r="K1190" s="45">
        <f>SALES[[#This Row],[Quantity]]*SALES[[#This Row],[Unit_Price]]*SALES[[#This Row],[Discount]]</f>
        <v>46.552800000000005</v>
      </c>
      <c r="L1190" s="46" t="str">
        <f>IF(SALES[Total_Amount]&gt;=1500,"High","Low")</f>
        <v>Low</v>
      </c>
      <c r="M1190" s="46" t="str">
        <f t="shared" si="72"/>
        <v>Normal</v>
      </c>
      <c r="N1190" s="46" t="str">
        <f t="shared" si="73"/>
        <v>Low Price</v>
      </c>
      <c r="O1190" s="46" t="str">
        <f t="shared" si="74"/>
        <v>August</v>
      </c>
      <c r="P1190" s="46">
        <f t="shared" si="75"/>
        <v>2024</v>
      </c>
      <c r="Q1190" s="47" t="str">
        <f>_xlfn.CONCAT(SALES[[#This Row],[Sales_ID]]," [",SALES[[#This Row],[Quantity]],"]")</f>
        <v>SALE-1188 [2]</v>
      </c>
    </row>
    <row r="1191" spans="1:17" x14ac:dyDescent="0.3">
      <c r="A1191" t="s">
        <v>3099</v>
      </c>
      <c r="B1191" s="2">
        <v>45729</v>
      </c>
      <c r="C1191" t="s">
        <v>1701</v>
      </c>
      <c r="D1191" t="s">
        <v>1470</v>
      </c>
      <c r="E1191" t="s">
        <v>1355</v>
      </c>
      <c r="F1191">
        <v>1</v>
      </c>
      <c r="G1191" s="3">
        <v>429.25</v>
      </c>
      <c r="H1191" s="4">
        <v>0.28999999999999998</v>
      </c>
      <c r="I1191" t="s">
        <v>3957</v>
      </c>
      <c r="J1191" s="3">
        <v>304.76749999999998</v>
      </c>
      <c r="K1191" s="45">
        <f>SALES[[#This Row],[Quantity]]*SALES[[#This Row],[Unit_Price]]*SALES[[#This Row],[Discount]]</f>
        <v>124.48249999999999</v>
      </c>
      <c r="L1191" s="46" t="str">
        <f>IF(SALES[Total_Amount]&gt;=1500,"High","Low")</f>
        <v>Low</v>
      </c>
      <c r="M1191" s="46" t="str">
        <f t="shared" si="72"/>
        <v>Normal</v>
      </c>
      <c r="N1191" s="46" t="str">
        <f t="shared" si="73"/>
        <v>Low Price</v>
      </c>
      <c r="O1191" s="46" t="str">
        <f t="shared" si="74"/>
        <v>March</v>
      </c>
      <c r="P1191" s="46">
        <f t="shared" si="75"/>
        <v>2025</v>
      </c>
      <c r="Q1191" s="47" t="str">
        <f>_xlfn.CONCAT(SALES[[#This Row],[Sales_ID]]," [",SALES[[#This Row],[Quantity]],"]")</f>
        <v>SALE-1189 [1]</v>
      </c>
    </row>
    <row r="1192" spans="1:17" x14ac:dyDescent="0.3">
      <c r="A1192" t="s">
        <v>3100</v>
      </c>
      <c r="B1192" s="2">
        <v>45468</v>
      </c>
      <c r="C1192" t="s">
        <v>1386</v>
      </c>
      <c r="D1192" t="s">
        <v>1913</v>
      </c>
      <c r="E1192" t="s">
        <v>1395</v>
      </c>
      <c r="F1192">
        <v>2</v>
      </c>
      <c r="G1192" s="3">
        <v>540.48</v>
      </c>
      <c r="H1192" s="4">
        <v>0.28999999999999998</v>
      </c>
      <c r="I1192" t="s">
        <v>3957</v>
      </c>
      <c r="J1192" s="3">
        <v>767.48159999999996</v>
      </c>
      <c r="K1192" s="45">
        <f>SALES[[#This Row],[Quantity]]*SALES[[#This Row],[Unit_Price]]*SALES[[#This Row],[Discount]]</f>
        <v>313.47839999999997</v>
      </c>
      <c r="L1192" s="46" t="str">
        <f>IF(SALES[Total_Amount]&gt;=1500,"High","Low")</f>
        <v>Low</v>
      </c>
      <c r="M1192" s="46" t="str">
        <f t="shared" si="72"/>
        <v>Normal</v>
      </c>
      <c r="N1192" s="46" t="str">
        <f t="shared" si="73"/>
        <v>Low Price</v>
      </c>
      <c r="O1192" s="46" t="str">
        <f t="shared" si="74"/>
        <v>June</v>
      </c>
      <c r="P1192" s="46">
        <f t="shared" si="75"/>
        <v>2024</v>
      </c>
      <c r="Q1192" s="47" t="str">
        <f>_xlfn.CONCAT(SALES[[#This Row],[Sales_ID]]," [",SALES[[#This Row],[Quantity]],"]")</f>
        <v>SALE-1190 [2]</v>
      </c>
    </row>
    <row r="1193" spans="1:17" x14ac:dyDescent="0.3">
      <c r="A1193" t="s">
        <v>3101</v>
      </c>
      <c r="B1193" s="2">
        <v>45936</v>
      </c>
      <c r="C1193" t="s">
        <v>1531</v>
      </c>
      <c r="D1193" t="s">
        <v>1354</v>
      </c>
      <c r="E1193" t="s">
        <v>1377</v>
      </c>
      <c r="F1193">
        <v>2</v>
      </c>
      <c r="G1193" s="3">
        <v>579.52</v>
      </c>
      <c r="H1193" s="4">
        <v>0.01</v>
      </c>
      <c r="I1193" t="s">
        <v>3958</v>
      </c>
      <c r="J1193" s="3">
        <v>1147.4495999999999</v>
      </c>
      <c r="K1193" s="45">
        <f>SALES[[#This Row],[Quantity]]*SALES[[#This Row],[Unit_Price]]*SALES[[#This Row],[Discount]]</f>
        <v>11.590400000000001</v>
      </c>
      <c r="L1193" s="46" t="str">
        <f>IF(SALES[Total_Amount]&gt;=1500,"High","Low")</f>
        <v>Low</v>
      </c>
      <c r="M1193" s="46" t="str">
        <f t="shared" si="72"/>
        <v>High</v>
      </c>
      <c r="N1193" s="46" t="str">
        <f t="shared" si="73"/>
        <v>Low Price</v>
      </c>
      <c r="O1193" s="46" t="str">
        <f t="shared" si="74"/>
        <v>October</v>
      </c>
      <c r="P1193" s="46">
        <f t="shared" si="75"/>
        <v>2025</v>
      </c>
      <c r="Q1193" s="47" t="str">
        <f>_xlfn.CONCAT(SALES[[#This Row],[Sales_ID]]," [",SALES[[#This Row],[Quantity]],"]")</f>
        <v>SALE-1191 [2]</v>
      </c>
    </row>
    <row r="1194" spans="1:17" x14ac:dyDescent="0.3">
      <c r="A1194" t="s">
        <v>3102</v>
      </c>
      <c r="B1194" s="2">
        <v>45622</v>
      </c>
      <c r="C1194" t="s">
        <v>2358</v>
      </c>
      <c r="D1194" t="s">
        <v>1418</v>
      </c>
      <c r="E1194" t="s">
        <v>1344</v>
      </c>
      <c r="F1194">
        <v>4</v>
      </c>
      <c r="G1194" s="3">
        <v>477.52</v>
      </c>
      <c r="H1194" s="4">
        <v>7.0000000000000007E-2</v>
      </c>
      <c r="I1194" t="s">
        <v>3958</v>
      </c>
      <c r="J1194" s="3">
        <v>1776.3743999999999</v>
      </c>
      <c r="K1194" s="45">
        <f>SALES[[#This Row],[Quantity]]*SALES[[#This Row],[Unit_Price]]*SALES[[#This Row],[Discount]]</f>
        <v>133.7056</v>
      </c>
      <c r="L1194" s="46" t="str">
        <f>IF(SALES[Total_Amount]&gt;=1500,"High","Low")</f>
        <v>High</v>
      </c>
      <c r="M1194" s="46" t="str">
        <f t="shared" si="72"/>
        <v>High</v>
      </c>
      <c r="N1194" s="46" t="str">
        <f t="shared" si="73"/>
        <v>Low Price</v>
      </c>
      <c r="O1194" s="46" t="str">
        <f t="shared" si="74"/>
        <v>November</v>
      </c>
      <c r="P1194" s="46">
        <f t="shared" si="75"/>
        <v>2024</v>
      </c>
      <c r="Q1194" s="47" t="str">
        <f>_xlfn.CONCAT(SALES[[#This Row],[Sales_ID]]," [",SALES[[#This Row],[Quantity]],"]")</f>
        <v>SALE-1192 [4]</v>
      </c>
    </row>
    <row r="1195" spans="1:17" x14ac:dyDescent="0.3">
      <c r="A1195" t="s">
        <v>3103</v>
      </c>
      <c r="B1195" s="2">
        <v>45705</v>
      </c>
      <c r="C1195" t="s">
        <v>2725</v>
      </c>
      <c r="D1195" t="s">
        <v>1567</v>
      </c>
      <c r="E1195" t="s">
        <v>1426</v>
      </c>
      <c r="F1195">
        <v>3</v>
      </c>
      <c r="G1195" s="3">
        <v>242.58</v>
      </c>
      <c r="H1195" s="4">
        <v>0.25</v>
      </c>
      <c r="I1195" t="s">
        <v>3957</v>
      </c>
      <c r="J1195" s="3">
        <v>545.80500000000006</v>
      </c>
      <c r="K1195" s="45">
        <f>SALES[[#This Row],[Quantity]]*SALES[[#This Row],[Unit_Price]]*SALES[[#This Row],[Discount]]</f>
        <v>181.935</v>
      </c>
      <c r="L1195" s="46" t="str">
        <f>IF(SALES[Total_Amount]&gt;=1500,"High","Low")</f>
        <v>Low</v>
      </c>
      <c r="M1195" s="46" t="str">
        <f t="shared" si="72"/>
        <v>Normal</v>
      </c>
      <c r="N1195" s="46" t="str">
        <f t="shared" si="73"/>
        <v>Low Price</v>
      </c>
      <c r="O1195" s="46" t="str">
        <f t="shared" si="74"/>
        <v>February</v>
      </c>
      <c r="P1195" s="46">
        <f t="shared" si="75"/>
        <v>2025</v>
      </c>
      <c r="Q1195" s="47" t="str">
        <f>_xlfn.CONCAT(SALES[[#This Row],[Sales_ID]]," [",SALES[[#This Row],[Quantity]],"]")</f>
        <v>SALE-1193 [3]</v>
      </c>
    </row>
    <row r="1196" spans="1:17" x14ac:dyDescent="0.3">
      <c r="A1196" t="s">
        <v>3104</v>
      </c>
      <c r="B1196" s="2">
        <v>45250</v>
      </c>
      <c r="C1196" t="s">
        <v>1516</v>
      </c>
      <c r="D1196" t="s">
        <v>1470</v>
      </c>
      <c r="E1196" t="s">
        <v>1344</v>
      </c>
      <c r="F1196">
        <v>2</v>
      </c>
      <c r="G1196" s="3">
        <v>519.29999999999995</v>
      </c>
      <c r="H1196" s="4">
        <v>0.09</v>
      </c>
      <c r="I1196" t="s">
        <v>3958</v>
      </c>
      <c r="J1196" s="3">
        <v>945.12599999999998</v>
      </c>
      <c r="K1196" s="45">
        <f>SALES[[#This Row],[Quantity]]*SALES[[#This Row],[Unit_Price]]*SALES[[#This Row],[Discount]]</f>
        <v>93.47399999999999</v>
      </c>
      <c r="L1196" s="46" t="str">
        <f>IF(SALES[Total_Amount]&gt;=1500,"High","Low")</f>
        <v>Low</v>
      </c>
      <c r="M1196" s="46" t="str">
        <f t="shared" si="72"/>
        <v>Normal</v>
      </c>
      <c r="N1196" s="46" t="str">
        <f t="shared" si="73"/>
        <v>Low Price</v>
      </c>
      <c r="O1196" s="46" t="str">
        <f t="shared" si="74"/>
        <v>November</v>
      </c>
      <c r="P1196" s="46">
        <f t="shared" si="75"/>
        <v>2023</v>
      </c>
      <c r="Q1196" s="47" t="str">
        <f>_xlfn.CONCAT(SALES[[#This Row],[Sales_ID]]," [",SALES[[#This Row],[Quantity]],"]")</f>
        <v>SALE-1194 [2]</v>
      </c>
    </row>
    <row r="1197" spans="1:17" x14ac:dyDescent="0.3">
      <c r="A1197" t="s">
        <v>3105</v>
      </c>
      <c r="B1197" s="2">
        <v>45684</v>
      </c>
      <c r="C1197" t="s">
        <v>2426</v>
      </c>
      <c r="D1197" t="s">
        <v>1467</v>
      </c>
      <c r="E1197" t="s">
        <v>1489</v>
      </c>
      <c r="F1197">
        <v>3</v>
      </c>
      <c r="G1197" s="3">
        <v>845.67</v>
      </c>
      <c r="H1197" s="4">
        <v>0.12</v>
      </c>
      <c r="I1197" t="s">
        <v>1131</v>
      </c>
      <c r="J1197" s="3">
        <v>2232.5688</v>
      </c>
      <c r="K1197" s="45">
        <f>SALES[[#This Row],[Quantity]]*SALES[[#This Row],[Unit_Price]]*SALES[[#This Row],[Discount]]</f>
        <v>304.44119999999998</v>
      </c>
      <c r="L1197" s="46" t="str">
        <f>IF(SALES[Total_Amount]&gt;=1500,"High","Low")</f>
        <v>High</v>
      </c>
      <c r="M1197" s="46" t="str">
        <f t="shared" si="72"/>
        <v>Premium</v>
      </c>
      <c r="N1197" s="46" t="str">
        <f t="shared" si="73"/>
        <v>Low Price</v>
      </c>
      <c r="O1197" s="46" t="str">
        <f t="shared" si="74"/>
        <v>January</v>
      </c>
      <c r="P1197" s="46">
        <f t="shared" si="75"/>
        <v>2025</v>
      </c>
      <c r="Q1197" s="47" t="str">
        <f>_xlfn.CONCAT(SALES[[#This Row],[Sales_ID]]," [",SALES[[#This Row],[Quantity]],"]")</f>
        <v>SALE-1195 [3]</v>
      </c>
    </row>
    <row r="1198" spans="1:17" x14ac:dyDescent="0.3">
      <c r="A1198" t="s">
        <v>3106</v>
      </c>
      <c r="B1198" s="2">
        <v>45395</v>
      </c>
      <c r="C1198" t="s">
        <v>2825</v>
      </c>
      <c r="D1198" t="s">
        <v>1725</v>
      </c>
      <c r="E1198" t="s">
        <v>1388</v>
      </c>
      <c r="F1198">
        <v>4</v>
      </c>
      <c r="G1198" s="3">
        <v>750.26</v>
      </c>
      <c r="H1198" s="4">
        <v>0.01</v>
      </c>
      <c r="I1198" t="s">
        <v>3958</v>
      </c>
      <c r="J1198" s="3">
        <v>2971.0295999999998</v>
      </c>
      <c r="K1198" s="45">
        <f>SALES[[#This Row],[Quantity]]*SALES[[#This Row],[Unit_Price]]*SALES[[#This Row],[Discount]]</f>
        <v>30.010400000000001</v>
      </c>
      <c r="L1198" s="46" t="str">
        <f>IF(SALES[Total_Amount]&gt;=1500,"High","Low")</f>
        <v>High</v>
      </c>
      <c r="M1198" s="46" t="str">
        <f t="shared" si="72"/>
        <v>Premium</v>
      </c>
      <c r="N1198" s="46" t="str">
        <f t="shared" si="73"/>
        <v>Low Price</v>
      </c>
      <c r="O1198" s="46" t="str">
        <f t="shared" si="74"/>
        <v>April</v>
      </c>
      <c r="P1198" s="46">
        <f t="shared" si="75"/>
        <v>2024</v>
      </c>
      <c r="Q1198" s="47" t="str">
        <f>_xlfn.CONCAT(SALES[[#This Row],[Sales_ID]]," [",SALES[[#This Row],[Quantity]],"]")</f>
        <v>SALE-1196 [4]</v>
      </c>
    </row>
    <row r="1199" spans="1:17" x14ac:dyDescent="0.3">
      <c r="A1199" t="s">
        <v>3107</v>
      </c>
      <c r="B1199" s="2">
        <v>45382</v>
      </c>
      <c r="C1199" t="s">
        <v>2012</v>
      </c>
      <c r="D1199" t="s">
        <v>1760</v>
      </c>
      <c r="E1199" t="s">
        <v>1446</v>
      </c>
      <c r="F1199">
        <v>4</v>
      </c>
      <c r="G1199" s="3">
        <v>294.38</v>
      </c>
      <c r="H1199" s="4">
        <v>0.2</v>
      </c>
      <c r="I1199" t="s">
        <v>3957</v>
      </c>
      <c r="J1199" s="3">
        <v>942.01600000000008</v>
      </c>
      <c r="K1199" s="45">
        <f>SALES[[#This Row],[Quantity]]*SALES[[#This Row],[Unit_Price]]*SALES[[#This Row],[Discount]]</f>
        <v>235.50400000000002</v>
      </c>
      <c r="L1199" s="46" t="str">
        <f>IF(SALES[Total_Amount]&gt;=1500,"High","Low")</f>
        <v>Low</v>
      </c>
      <c r="M1199" s="46" t="str">
        <f t="shared" si="72"/>
        <v>Normal</v>
      </c>
      <c r="N1199" s="46" t="str">
        <f t="shared" si="73"/>
        <v>Low Price</v>
      </c>
      <c r="O1199" s="46" t="str">
        <f t="shared" si="74"/>
        <v>March</v>
      </c>
      <c r="P1199" s="46">
        <f t="shared" si="75"/>
        <v>2024</v>
      </c>
      <c r="Q1199" s="47" t="str">
        <f>_xlfn.CONCAT(SALES[[#This Row],[Sales_ID]]," [",SALES[[#This Row],[Quantity]],"]")</f>
        <v>SALE-1197 [4]</v>
      </c>
    </row>
    <row r="1200" spans="1:17" x14ac:dyDescent="0.3">
      <c r="A1200" t="s">
        <v>3108</v>
      </c>
      <c r="B1200" s="2">
        <v>45919</v>
      </c>
      <c r="C1200" t="s">
        <v>1611</v>
      </c>
      <c r="D1200" t="s">
        <v>2394</v>
      </c>
      <c r="E1200" t="s">
        <v>1439</v>
      </c>
      <c r="F1200">
        <v>3</v>
      </c>
      <c r="G1200" s="3">
        <v>583.52</v>
      </c>
      <c r="H1200" s="4">
        <v>7.0000000000000007E-2</v>
      </c>
      <c r="I1200" t="s">
        <v>3958</v>
      </c>
      <c r="J1200" s="3">
        <v>1628.0208</v>
      </c>
      <c r="K1200" s="45">
        <f>SALES[[#This Row],[Quantity]]*SALES[[#This Row],[Unit_Price]]*SALES[[#This Row],[Discount]]</f>
        <v>122.53920000000001</v>
      </c>
      <c r="L1200" s="46" t="str">
        <f>IF(SALES[Total_Amount]&gt;=1500,"High","Low")</f>
        <v>High</v>
      </c>
      <c r="M1200" s="46" t="str">
        <f t="shared" si="72"/>
        <v>High</v>
      </c>
      <c r="N1200" s="46" t="str">
        <f t="shared" si="73"/>
        <v>Low Price</v>
      </c>
      <c r="O1200" s="46" t="str">
        <f t="shared" si="74"/>
        <v>September</v>
      </c>
      <c r="P1200" s="46">
        <f t="shared" si="75"/>
        <v>2025</v>
      </c>
      <c r="Q1200" s="47" t="str">
        <f>_xlfn.CONCAT(SALES[[#This Row],[Sales_ID]]," [",SALES[[#This Row],[Quantity]],"]")</f>
        <v>SALE-1198 [3]</v>
      </c>
    </row>
    <row r="1201" spans="1:17" x14ac:dyDescent="0.3">
      <c r="A1201" t="s">
        <v>3109</v>
      </c>
      <c r="B1201" s="2">
        <v>45453</v>
      </c>
      <c r="C1201" t="s">
        <v>1482</v>
      </c>
      <c r="D1201" t="s">
        <v>1500</v>
      </c>
      <c r="E1201" t="s">
        <v>1388</v>
      </c>
      <c r="F1201">
        <v>2</v>
      </c>
      <c r="G1201" s="3">
        <v>635.22</v>
      </c>
      <c r="H1201" s="4">
        <v>0.3</v>
      </c>
      <c r="I1201" t="s">
        <v>1131</v>
      </c>
      <c r="J1201" s="3">
        <v>889.30799999999999</v>
      </c>
      <c r="K1201" s="45">
        <f>SALES[[#This Row],[Quantity]]*SALES[[#This Row],[Unit_Price]]*SALES[[#This Row],[Discount]]</f>
        <v>381.13200000000001</v>
      </c>
      <c r="L1201" s="46" t="str">
        <f>IF(SALES[Total_Amount]&gt;=1500,"High","Low")</f>
        <v>Low</v>
      </c>
      <c r="M1201" s="46" t="str">
        <f t="shared" si="72"/>
        <v>Normal</v>
      </c>
      <c r="N1201" s="46" t="str">
        <f t="shared" si="73"/>
        <v>Low Price</v>
      </c>
      <c r="O1201" s="46" t="str">
        <f t="shared" si="74"/>
        <v>June</v>
      </c>
      <c r="P1201" s="46">
        <f t="shared" si="75"/>
        <v>2024</v>
      </c>
      <c r="Q1201" s="47" t="str">
        <f>_xlfn.CONCAT(SALES[[#This Row],[Sales_ID]]," [",SALES[[#This Row],[Quantity]],"]")</f>
        <v>SALE-1199 [2]</v>
      </c>
    </row>
    <row r="1202" spans="1:17" x14ac:dyDescent="0.3">
      <c r="A1202" t="s">
        <v>3110</v>
      </c>
      <c r="B1202" s="2">
        <v>45313</v>
      </c>
      <c r="C1202" t="s">
        <v>1779</v>
      </c>
      <c r="D1202" t="s">
        <v>1696</v>
      </c>
      <c r="E1202" t="s">
        <v>1439</v>
      </c>
      <c r="F1202">
        <v>1</v>
      </c>
      <c r="G1202" s="3">
        <v>743.55</v>
      </c>
      <c r="H1202" s="4">
        <v>0.11</v>
      </c>
      <c r="I1202" t="s">
        <v>1131</v>
      </c>
      <c r="J1202" s="3">
        <v>661.7595</v>
      </c>
      <c r="K1202" s="45">
        <f>SALES[[#This Row],[Quantity]]*SALES[[#This Row],[Unit_Price]]*SALES[[#This Row],[Discount]]</f>
        <v>81.790499999999994</v>
      </c>
      <c r="L1202" s="46" t="str">
        <f>IF(SALES[Total_Amount]&gt;=1500,"High","Low")</f>
        <v>Low</v>
      </c>
      <c r="M1202" s="46" t="str">
        <f t="shared" si="72"/>
        <v>Normal</v>
      </c>
      <c r="N1202" s="46" t="str">
        <f t="shared" si="73"/>
        <v>Low Price</v>
      </c>
      <c r="O1202" s="46" t="str">
        <f t="shared" si="74"/>
        <v>January</v>
      </c>
      <c r="P1202" s="46">
        <f t="shared" si="75"/>
        <v>2024</v>
      </c>
      <c r="Q1202" s="47" t="str">
        <f>_xlfn.CONCAT(SALES[[#This Row],[Sales_ID]]," [",SALES[[#This Row],[Quantity]],"]")</f>
        <v>SALE-1200 [1]</v>
      </c>
    </row>
    <row r="1203" spans="1:17" x14ac:dyDescent="0.3">
      <c r="A1203" t="s">
        <v>3111</v>
      </c>
      <c r="B1203" s="2">
        <v>45377</v>
      </c>
      <c r="C1203" t="s">
        <v>1931</v>
      </c>
      <c r="D1203" t="s">
        <v>1491</v>
      </c>
      <c r="E1203" t="s">
        <v>1340</v>
      </c>
      <c r="F1203">
        <v>4</v>
      </c>
      <c r="G1203" s="3">
        <v>530.45000000000005</v>
      </c>
      <c r="H1203" s="4">
        <v>0.13</v>
      </c>
      <c r="I1203" t="s">
        <v>3957</v>
      </c>
      <c r="J1203" s="3">
        <v>1845.9659999999999</v>
      </c>
      <c r="K1203" s="45">
        <f>SALES[[#This Row],[Quantity]]*SALES[[#This Row],[Unit_Price]]*SALES[[#This Row],[Discount]]</f>
        <v>275.83400000000006</v>
      </c>
      <c r="L1203" s="46" t="str">
        <f>IF(SALES[Total_Amount]&gt;=1500,"High","Low")</f>
        <v>High</v>
      </c>
      <c r="M1203" s="46" t="str">
        <f t="shared" si="72"/>
        <v>High</v>
      </c>
      <c r="N1203" s="46" t="str">
        <f t="shared" si="73"/>
        <v>Low Price</v>
      </c>
      <c r="O1203" s="46" t="str">
        <f t="shared" si="74"/>
        <v>March</v>
      </c>
      <c r="P1203" s="46">
        <f t="shared" si="75"/>
        <v>2024</v>
      </c>
      <c r="Q1203" s="47" t="str">
        <f>_xlfn.CONCAT(SALES[[#This Row],[Sales_ID]]," [",SALES[[#This Row],[Quantity]],"]")</f>
        <v>SALE-1201 [4]</v>
      </c>
    </row>
    <row r="1204" spans="1:17" x14ac:dyDescent="0.3">
      <c r="A1204" t="s">
        <v>3112</v>
      </c>
      <c r="B1204" s="2">
        <v>45371</v>
      </c>
      <c r="C1204" t="s">
        <v>1650</v>
      </c>
      <c r="D1204" t="s">
        <v>1696</v>
      </c>
      <c r="E1204" t="s">
        <v>1395</v>
      </c>
      <c r="F1204">
        <v>2</v>
      </c>
      <c r="G1204" s="3">
        <v>972.4</v>
      </c>
      <c r="H1204" s="4">
        <v>0.06</v>
      </c>
      <c r="I1204" t="s">
        <v>1131</v>
      </c>
      <c r="J1204" s="3">
        <v>1828.1120000000001</v>
      </c>
      <c r="K1204" s="45">
        <f>SALES[[#This Row],[Quantity]]*SALES[[#This Row],[Unit_Price]]*SALES[[#This Row],[Discount]]</f>
        <v>116.68799999999999</v>
      </c>
      <c r="L1204" s="46" t="str">
        <f>IF(SALES[Total_Amount]&gt;=1500,"High","Low")</f>
        <v>High</v>
      </c>
      <c r="M1204" s="46" t="str">
        <f t="shared" si="72"/>
        <v>High</v>
      </c>
      <c r="N1204" s="46" t="str">
        <f t="shared" si="73"/>
        <v>Low Price</v>
      </c>
      <c r="O1204" s="46" t="str">
        <f t="shared" si="74"/>
        <v>March</v>
      </c>
      <c r="P1204" s="46">
        <f t="shared" si="75"/>
        <v>2024</v>
      </c>
      <c r="Q1204" s="47" t="str">
        <f>_xlfn.CONCAT(SALES[[#This Row],[Sales_ID]]," [",SALES[[#This Row],[Quantity]],"]")</f>
        <v>SALE-1202 [2]</v>
      </c>
    </row>
    <row r="1205" spans="1:17" x14ac:dyDescent="0.3">
      <c r="A1205" t="s">
        <v>3113</v>
      </c>
      <c r="B1205" s="2">
        <v>45797</v>
      </c>
      <c r="C1205" t="s">
        <v>1566</v>
      </c>
      <c r="D1205" t="s">
        <v>1358</v>
      </c>
      <c r="E1205" t="s">
        <v>1415</v>
      </c>
      <c r="F1205">
        <v>3</v>
      </c>
      <c r="G1205" s="3">
        <v>197.93</v>
      </c>
      <c r="H1205" s="4">
        <v>0</v>
      </c>
      <c r="I1205" t="s">
        <v>1131</v>
      </c>
      <c r="J1205" s="3">
        <v>593.79</v>
      </c>
      <c r="K1205" s="45">
        <f>SALES[[#This Row],[Quantity]]*SALES[[#This Row],[Unit_Price]]*SALES[[#This Row],[Discount]]</f>
        <v>0</v>
      </c>
      <c r="L1205" s="46" t="str">
        <f>IF(SALES[Total_Amount]&gt;=1500,"High","Low")</f>
        <v>Low</v>
      </c>
      <c r="M1205" s="46" t="str">
        <f t="shared" si="72"/>
        <v>Normal</v>
      </c>
      <c r="N1205" s="46" t="str">
        <f t="shared" si="73"/>
        <v>Low Price</v>
      </c>
      <c r="O1205" s="46" t="str">
        <f t="shared" si="74"/>
        <v>May</v>
      </c>
      <c r="P1205" s="46">
        <f t="shared" si="75"/>
        <v>2025</v>
      </c>
      <c r="Q1205" s="47" t="str">
        <f>_xlfn.CONCAT(SALES[[#This Row],[Sales_ID]]," [",SALES[[#This Row],[Quantity]],"]")</f>
        <v>SALE-1203 [3]</v>
      </c>
    </row>
    <row r="1206" spans="1:17" x14ac:dyDescent="0.3">
      <c r="A1206" t="s">
        <v>3114</v>
      </c>
      <c r="B1206" s="2">
        <v>45575</v>
      </c>
      <c r="C1206" t="s">
        <v>2589</v>
      </c>
      <c r="D1206" t="s">
        <v>1679</v>
      </c>
      <c r="E1206" t="s">
        <v>1489</v>
      </c>
      <c r="F1206">
        <v>4</v>
      </c>
      <c r="G1206" s="3">
        <v>565.51</v>
      </c>
      <c r="H1206" s="4">
        <v>0.16</v>
      </c>
      <c r="I1206" t="s">
        <v>3958</v>
      </c>
      <c r="J1206" s="3">
        <v>1900.1135999999999</v>
      </c>
      <c r="K1206" s="45">
        <f>SALES[[#This Row],[Quantity]]*SALES[[#This Row],[Unit_Price]]*SALES[[#This Row],[Discount]]</f>
        <v>361.9264</v>
      </c>
      <c r="L1206" s="46" t="str">
        <f>IF(SALES[Total_Amount]&gt;=1500,"High","Low")</f>
        <v>High</v>
      </c>
      <c r="M1206" s="46" t="str">
        <f t="shared" si="72"/>
        <v>High</v>
      </c>
      <c r="N1206" s="46" t="str">
        <f t="shared" si="73"/>
        <v>High Price</v>
      </c>
      <c r="O1206" s="46" t="str">
        <f t="shared" si="74"/>
        <v>October</v>
      </c>
      <c r="P1206" s="46">
        <f t="shared" si="75"/>
        <v>2024</v>
      </c>
      <c r="Q1206" s="47" t="str">
        <f>_xlfn.CONCAT(SALES[[#This Row],[Sales_ID]]," [",SALES[[#This Row],[Quantity]],"]")</f>
        <v>SALE-1204 [4]</v>
      </c>
    </row>
    <row r="1207" spans="1:17" x14ac:dyDescent="0.3">
      <c r="A1207" t="s">
        <v>3115</v>
      </c>
      <c r="B1207" s="2">
        <v>45566</v>
      </c>
      <c r="C1207" t="s">
        <v>3116</v>
      </c>
      <c r="D1207" t="s">
        <v>1380</v>
      </c>
      <c r="E1207" t="s">
        <v>1363</v>
      </c>
      <c r="F1207">
        <v>4</v>
      </c>
      <c r="G1207" s="3">
        <v>983.38</v>
      </c>
      <c r="H1207" s="4">
        <v>0.25</v>
      </c>
      <c r="I1207" t="s">
        <v>1131</v>
      </c>
      <c r="J1207" s="3">
        <v>2950.14</v>
      </c>
      <c r="K1207" s="45">
        <f>SALES[[#This Row],[Quantity]]*SALES[[#This Row],[Unit_Price]]*SALES[[#This Row],[Discount]]</f>
        <v>983.38</v>
      </c>
      <c r="L1207" s="46" t="str">
        <f>IF(SALES[Total_Amount]&gt;=1500,"High","Low")</f>
        <v>High</v>
      </c>
      <c r="M1207" s="46" t="str">
        <f t="shared" si="72"/>
        <v>Premium</v>
      </c>
      <c r="N1207" s="46" t="str">
        <f t="shared" si="73"/>
        <v>High Price</v>
      </c>
      <c r="O1207" s="46" t="str">
        <f t="shared" si="74"/>
        <v>October</v>
      </c>
      <c r="P1207" s="46">
        <f t="shared" si="75"/>
        <v>2024</v>
      </c>
      <c r="Q1207" s="47" t="str">
        <f>_xlfn.CONCAT(SALES[[#This Row],[Sales_ID]]," [",SALES[[#This Row],[Quantity]],"]")</f>
        <v>SALE-1205 [4]</v>
      </c>
    </row>
    <row r="1208" spans="1:17" x14ac:dyDescent="0.3">
      <c r="A1208" t="s">
        <v>3117</v>
      </c>
      <c r="B1208" s="2">
        <v>45252</v>
      </c>
      <c r="C1208" t="s">
        <v>2019</v>
      </c>
      <c r="D1208" t="s">
        <v>1369</v>
      </c>
      <c r="E1208" t="s">
        <v>1395</v>
      </c>
      <c r="F1208">
        <v>1</v>
      </c>
      <c r="G1208" s="3">
        <v>955.06</v>
      </c>
      <c r="H1208" s="4">
        <v>0.14000000000000001</v>
      </c>
      <c r="I1208" t="s">
        <v>3957</v>
      </c>
      <c r="J1208" s="3">
        <v>821.35159999999996</v>
      </c>
      <c r="K1208" s="45">
        <f>SALES[[#This Row],[Quantity]]*SALES[[#This Row],[Unit_Price]]*SALES[[#This Row],[Discount]]</f>
        <v>133.70840000000001</v>
      </c>
      <c r="L1208" s="46" t="str">
        <f>IF(SALES[Total_Amount]&gt;=1500,"High","Low")</f>
        <v>Low</v>
      </c>
      <c r="M1208" s="46" t="str">
        <f t="shared" si="72"/>
        <v>Normal</v>
      </c>
      <c r="N1208" s="46" t="str">
        <f t="shared" si="73"/>
        <v>Low Price</v>
      </c>
      <c r="O1208" s="46" t="str">
        <f t="shared" si="74"/>
        <v>November</v>
      </c>
      <c r="P1208" s="46">
        <f t="shared" si="75"/>
        <v>2023</v>
      </c>
      <c r="Q1208" s="47" t="str">
        <f>_xlfn.CONCAT(SALES[[#This Row],[Sales_ID]]," [",SALES[[#This Row],[Quantity]],"]")</f>
        <v>SALE-1206 [1]</v>
      </c>
    </row>
    <row r="1209" spans="1:17" x14ac:dyDescent="0.3">
      <c r="A1209" t="s">
        <v>3118</v>
      </c>
      <c r="B1209" s="2">
        <v>45693</v>
      </c>
      <c r="C1209" t="s">
        <v>2284</v>
      </c>
      <c r="D1209" t="s">
        <v>1354</v>
      </c>
      <c r="E1209" t="s">
        <v>1391</v>
      </c>
      <c r="F1209">
        <v>3</v>
      </c>
      <c r="G1209" s="3">
        <v>597.46</v>
      </c>
      <c r="H1209" s="4">
        <v>0.02</v>
      </c>
      <c r="I1209" t="s">
        <v>3958</v>
      </c>
      <c r="J1209" s="3">
        <v>1756.5324000000001</v>
      </c>
      <c r="K1209" s="45">
        <f>SALES[[#This Row],[Quantity]]*SALES[[#This Row],[Unit_Price]]*SALES[[#This Row],[Discount]]</f>
        <v>35.8476</v>
      </c>
      <c r="L1209" s="46" t="str">
        <f>IF(SALES[Total_Amount]&gt;=1500,"High","Low")</f>
        <v>High</v>
      </c>
      <c r="M1209" s="46" t="str">
        <f t="shared" si="72"/>
        <v>High</v>
      </c>
      <c r="N1209" s="46" t="str">
        <f t="shared" si="73"/>
        <v>Low Price</v>
      </c>
      <c r="O1209" s="46" t="str">
        <f t="shared" si="74"/>
        <v>February</v>
      </c>
      <c r="P1209" s="46">
        <f t="shared" si="75"/>
        <v>2025</v>
      </c>
      <c r="Q1209" s="47" t="str">
        <f>_xlfn.CONCAT(SALES[[#This Row],[Sales_ID]]," [",SALES[[#This Row],[Quantity]],"]")</f>
        <v>SALE-1207 [3]</v>
      </c>
    </row>
    <row r="1210" spans="1:17" x14ac:dyDescent="0.3">
      <c r="A1210" t="s">
        <v>3119</v>
      </c>
      <c r="B1210" s="2">
        <v>45446</v>
      </c>
      <c r="C1210" t="s">
        <v>2418</v>
      </c>
      <c r="D1210" t="s">
        <v>1657</v>
      </c>
      <c r="E1210" t="s">
        <v>1388</v>
      </c>
      <c r="F1210">
        <v>3</v>
      </c>
      <c r="G1210" s="3">
        <v>581.09</v>
      </c>
      <c r="H1210" s="4">
        <v>0.1</v>
      </c>
      <c r="I1210" t="s">
        <v>1131</v>
      </c>
      <c r="J1210" s="3">
        <v>1568.943</v>
      </c>
      <c r="K1210" s="45">
        <f>SALES[[#This Row],[Quantity]]*SALES[[#This Row],[Unit_Price]]*SALES[[#This Row],[Discount]]</f>
        <v>174.327</v>
      </c>
      <c r="L1210" s="46" t="str">
        <f>IF(SALES[Total_Amount]&gt;=1500,"High","Low")</f>
        <v>High</v>
      </c>
      <c r="M1210" s="46" t="str">
        <f t="shared" si="72"/>
        <v>High</v>
      </c>
      <c r="N1210" s="46" t="str">
        <f t="shared" si="73"/>
        <v>Low Price</v>
      </c>
      <c r="O1210" s="46" t="str">
        <f t="shared" si="74"/>
        <v>June</v>
      </c>
      <c r="P1210" s="46">
        <f t="shared" si="75"/>
        <v>2024</v>
      </c>
      <c r="Q1210" s="47" t="str">
        <f>_xlfn.CONCAT(SALES[[#This Row],[Sales_ID]]," [",SALES[[#This Row],[Quantity]],"]")</f>
        <v>SALE-1208 [3]</v>
      </c>
    </row>
    <row r="1211" spans="1:17" x14ac:dyDescent="0.3">
      <c r="A1211" t="s">
        <v>3120</v>
      </c>
      <c r="B1211" s="2">
        <v>45862</v>
      </c>
      <c r="C1211" t="s">
        <v>1574</v>
      </c>
      <c r="D1211" t="s">
        <v>1488</v>
      </c>
      <c r="E1211" t="s">
        <v>1363</v>
      </c>
      <c r="F1211">
        <v>4</v>
      </c>
      <c r="G1211" s="3">
        <v>153.94999999999999</v>
      </c>
      <c r="H1211" s="4">
        <v>0.11</v>
      </c>
      <c r="I1211" t="s">
        <v>3958</v>
      </c>
      <c r="J1211" s="3">
        <v>548.06200000000001</v>
      </c>
      <c r="K1211" s="45">
        <f>SALES[[#This Row],[Quantity]]*SALES[[#This Row],[Unit_Price]]*SALES[[#This Row],[Discount]]</f>
        <v>67.738</v>
      </c>
      <c r="L1211" s="46" t="str">
        <f>IF(SALES[Total_Amount]&gt;=1500,"High","Low")</f>
        <v>Low</v>
      </c>
      <c r="M1211" s="46" t="str">
        <f t="shared" si="72"/>
        <v>Normal</v>
      </c>
      <c r="N1211" s="46" t="str">
        <f t="shared" si="73"/>
        <v>Low Price</v>
      </c>
      <c r="O1211" s="46" t="str">
        <f t="shared" si="74"/>
        <v>July</v>
      </c>
      <c r="P1211" s="46">
        <f t="shared" si="75"/>
        <v>2025</v>
      </c>
      <c r="Q1211" s="47" t="str">
        <f>_xlfn.CONCAT(SALES[[#This Row],[Sales_ID]]," [",SALES[[#This Row],[Quantity]],"]")</f>
        <v>SALE-1209 [4]</v>
      </c>
    </row>
    <row r="1212" spans="1:17" x14ac:dyDescent="0.3">
      <c r="A1212" t="s">
        <v>3121</v>
      </c>
      <c r="B1212" s="2">
        <v>45530</v>
      </c>
      <c r="C1212" t="s">
        <v>1768</v>
      </c>
      <c r="D1212" t="s">
        <v>1394</v>
      </c>
      <c r="E1212" t="s">
        <v>1348</v>
      </c>
      <c r="F1212">
        <v>4</v>
      </c>
      <c r="G1212" s="3">
        <v>271.04000000000002</v>
      </c>
      <c r="H1212" s="4">
        <v>0.12</v>
      </c>
      <c r="I1212" t="s">
        <v>1131</v>
      </c>
      <c r="J1212" s="3">
        <v>954.06080000000009</v>
      </c>
      <c r="K1212" s="45">
        <f>SALES[[#This Row],[Quantity]]*SALES[[#This Row],[Unit_Price]]*SALES[[#This Row],[Discount]]</f>
        <v>130.0992</v>
      </c>
      <c r="L1212" s="46" t="str">
        <f>IF(SALES[Total_Amount]&gt;=1500,"High","Low")</f>
        <v>Low</v>
      </c>
      <c r="M1212" s="46" t="str">
        <f t="shared" si="72"/>
        <v>Normal</v>
      </c>
      <c r="N1212" s="46" t="str">
        <f t="shared" si="73"/>
        <v>Low Price</v>
      </c>
      <c r="O1212" s="46" t="str">
        <f t="shared" si="74"/>
        <v>August</v>
      </c>
      <c r="P1212" s="46">
        <f t="shared" si="75"/>
        <v>2024</v>
      </c>
      <c r="Q1212" s="47" t="str">
        <f>_xlfn.CONCAT(SALES[[#This Row],[Sales_ID]]," [",SALES[[#This Row],[Quantity]],"]")</f>
        <v>SALE-1210 [4]</v>
      </c>
    </row>
    <row r="1213" spans="1:17" x14ac:dyDescent="0.3">
      <c r="A1213" t="s">
        <v>3122</v>
      </c>
      <c r="B1213" s="2">
        <v>45558</v>
      </c>
      <c r="C1213" t="s">
        <v>2122</v>
      </c>
      <c r="D1213" t="s">
        <v>1659</v>
      </c>
      <c r="E1213" t="s">
        <v>1426</v>
      </c>
      <c r="F1213">
        <v>4</v>
      </c>
      <c r="G1213" s="3">
        <v>328.27</v>
      </c>
      <c r="H1213" s="4">
        <v>0.09</v>
      </c>
      <c r="I1213" t="s">
        <v>3958</v>
      </c>
      <c r="J1213" s="3">
        <v>1194.9028000000001</v>
      </c>
      <c r="K1213" s="45">
        <f>SALES[[#This Row],[Quantity]]*SALES[[#This Row],[Unit_Price]]*SALES[[#This Row],[Discount]]</f>
        <v>118.17719999999998</v>
      </c>
      <c r="L1213" s="46" t="str">
        <f>IF(SALES[Total_Amount]&gt;=1500,"High","Low")</f>
        <v>Low</v>
      </c>
      <c r="M1213" s="46" t="str">
        <f t="shared" si="72"/>
        <v>High</v>
      </c>
      <c r="N1213" s="46" t="str">
        <f t="shared" si="73"/>
        <v>Low Price</v>
      </c>
      <c r="O1213" s="46" t="str">
        <f t="shared" si="74"/>
        <v>September</v>
      </c>
      <c r="P1213" s="46">
        <f t="shared" si="75"/>
        <v>2024</v>
      </c>
      <c r="Q1213" s="47" t="str">
        <f>_xlfn.CONCAT(SALES[[#This Row],[Sales_ID]]," [",SALES[[#This Row],[Quantity]],"]")</f>
        <v>SALE-1211 [4]</v>
      </c>
    </row>
    <row r="1214" spans="1:17" x14ac:dyDescent="0.3">
      <c r="A1214" t="s">
        <v>3123</v>
      </c>
      <c r="B1214" s="2">
        <v>45472</v>
      </c>
      <c r="C1214" t="s">
        <v>1870</v>
      </c>
      <c r="D1214" t="s">
        <v>1570</v>
      </c>
      <c r="E1214" t="s">
        <v>1377</v>
      </c>
      <c r="F1214">
        <v>4</v>
      </c>
      <c r="G1214" s="3">
        <v>884.71</v>
      </c>
      <c r="H1214" s="4">
        <v>0.09</v>
      </c>
      <c r="I1214" t="s">
        <v>3958</v>
      </c>
      <c r="J1214" s="3">
        <v>3220.3444</v>
      </c>
      <c r="K1214" s="45">
        <f>SALES[[#This Row],[Quantity]]*SALES[[#This Row],[Unit_Price]]*SALES[[#This Row],[Discount]]</f>
        <v>318.49560000000002</v>
      </c>
      <c r="L1214" s="46" t="str">
        <f>IF(SALES[Total_Amount]&gt;=1500,"High","Low")</f>
        <v>High</v>
      </c>
      <c r="M1214" s="46" t="str">
        <f t="shared" si="72"/>
        <v>Premium</v>
      </c>
      <c r="N1214" s="46" t="str">
        <f t="shared" si="73"/>
        <v>Low Price</v>
      </c>
      <c r="O1214" s="46" t="str">
        <f t="shared" si="74"/>
        <v>June</v>
      </c>
      <c r="P1214" s="46">
        <f t="shared" si="75"/>
        <v>2024</v>
      </c>
      <c r="Q1214" s="47" t="str">
        <f>_xlfn.CONCAT(SALES[[#This Row],[Sales_ID]]," [",SALES[[#This Row],[Quantity]],"]")</f>
        <v>SALE-1212 [4]</v>
      </c>
    </row>
    <row r="1215" spans="1:17" x14ac:dyDescent="0.3">
      <c r="A1215" t="s">
        <v>3124</v>
      </c>
      <c r="B1215" s="2">
        <v>45809</v>
      </c>
      <c r="C1215" t="s">
        <v>2868</v>
      </c>
      <c r="D1215" t="s">
        <v>1411</v>
      </c>
      <c r="E1215" t="s">
        <v>1363</v>
      </c>
      <c r="F1215">
        <v>1</v>
      </c>
      <c r="G1215" s="3">
        <v>41.39</v>
      </c>
      <c r="H1215" s="4">
        <v>0.01</v>
      </c>
      <c r="I1215" t="s">
        <v>3957</v>
      </c>
      <c r="J1215" s="3">
        <v>40.976100000000002</v>
      </c>
      <c r="K1215" s="45">
        <f>SALES[[#This Row],[Quantity]]*SALES[[#This Row],[Unit_Price]]*SALES[[#This Row],[Discount]]</f>
        <v>0.41389999999999999</v>
      </c>
      <c r="L1215" s="46" t="str">
        <f>IF(SALES[Total_Amount]&gt;=1500,"High","Low")</f>
        <v>Low</v>
      </c>
      <c r="M1215" s="46" t="str">
        <f t="shared" si="72"/>
        <v>Normal</v>
      </c>
      <c r="N1215" s="46" t="str">
        <f t="shared" si="73"/>
        <v>Low Price</v>
      </c>
      <c r="O1215" s="46" t="str">
        <f t="shared" si="74"/>
        <v>June</v>
      </c>
      <c r="P1215" s="46">
        <f t="shared" si="75"/>
        <v>2025</v>
      </c>
      <c r="Q1215" s="47" t="str">
        <f>_xlfn.CONCAT(SALES[[#This Row],[Sales_ID]]," [",SALES[[#This Row],[Quantity]],"]")</f>
        <v>SALE-1213 [1]</v>
      </c>
    </row>
    <row r="1216" spans="1:17" x14ac:dyDescent="0.3">
      <c r="A1216" t="s">
        <v>3125</v>
      </c>
      <c r="B1216" s="2">
        <v>45783</v>
      </c>
      <c r="C1216" t="s">
        <v>2068</v>
      </c>
      <c r="D1216" t="s">
        <v>1676</v>
      </c>
      <c r="E1216" t="s">
        <v>1395</v>
      </c>
      <c r="F1216">
        <v>4</v>
      </c>
      <c r="G1216" s="3">
        <v>64.06</v>
      </c>
      <c r="H1216" s="4">
        <v>0.26</v>
      </c>
      <c r="I1216" t="s">
        <v>3957</v>
      </c>
      <c r="J1216" s="3">
        <v>189.61760000000001</v>
      </c>
      <c r="K1216" s="45">
        <f>SALES[[#This Row],[Quantity]]*SALES[[#This Row],[Unit_Price]]*SALES[[#This Row],[Discount]]</f>
        <v>66.622399999999999</v>
      </c>
      <c r="L1216" s="46" t="str">
        <f>IF(SALES[Total_Amount]&gt;=1500,"High","Low")</f>
        <v>Low</v>
      </c>
      <c r="M1216" s="46" t="str">
        <f t="shared" si="72"/>
        <v>Normal</v>
      </c>
      <c r="N1216" s="46" t="str">
        <f t="shared" si="73"/>
        <v>Low Price</v>
      </c>
      <c r="O1216" s="46" t="str">
        <f t="shared" si="74"/>
        <v>May</v>
      </c>
      <c r="P1216" s="46">
        <f t="shared" si="75"/>
        <v>2025</v>
      </c>
      <c r="Q1216" s="47" t="str">
        <f>_xlfn.CONCAT(SALES[[#This Row],[Sales_ID]]," [",SALES[[#This Row],[Quantity]],"]")</f>
        <v>SALE-1214 [4]</v>
      </c>
    </row>
    <row r="1217" spans="1:17" x14ac:dyDescent="0.3">
      <c r="A1217" t="s">
        <v>3126</v>
      </c>
      <c r="B1217" s="2">
        <v>45849</v>
      </c>
      <c r="C1217" t="s">
        <v>1350</v>
      </c>
      <c r="D1217" t="s">
        <v>1572</v>
      </c>
      <c r="E1217" t="s">
        <v>1395</v>
      </c>
      <c r="F1217">
        <v>2</v>
      </c>
      <c r="G1217" s="3">
        <v>152.25</v>
      </c>
      <c r="H1217" s="4">
        <v>0.13</v>
      </c>
      <c r="I1217" t="s">
        <v>3957</v>
      </c>
      <c r="J1217" s="3">
        <v>264.91500000000002</v>
      </c>
      <c r="K1217" s="45">
        <f>SALES[[#This Row],[Quantity]]*SALES[[#This Row],[Unit_Price]]*SALES[[#This Row],[Discount]]</f>
        <v>39.585000000000001</v>
      </c>
      <c r="L1217" s="46" t="str">
        <f>IF(SALES[Total_Amount]&gt;=1500,"High","Low")</f>
        <v>Low</v>
      </c>
      <c r="M1217" s="46" t="str">
        <f t="shared" si="72"/>
        <v>Normal</v>
      </c>
      <c r="N1217" s="46" t="str">
        <f t="shared" si="73"/>
        <v>Low Price</v>
      </c>
      <c r="O1217" s="46" t="str">
        <f t="shared" si="74"/>
        <v>July</v>
      </c>
      <c r="P1217" s="46">
        <f t="shared" si="75"/>
        <v>2025</v>
      </c>
      <c r="Q1217" s="47" t="str">
        <f>_xlfn.CONCAT(SALES[[#This Row],[Sales_ID]]," [",SALES[[#This Row],[Quantity]],"]")</f>
        <v>SALE-1215 [2]</v>
      </c>
    </row>
    <row r="1218" spans="1:17" x14ac:dyDescent="0.3">
      <c r="A1218" t="s">
        <v>3127</v>
      </c>
      <c r="B1218" s="2">
        <v>45281</v>
      </c>
      <c r="C1218" t="s">
        <v>2304</v>
      </c>
      <c r="D1218" t="s">
        <v>1438</v>
      </c>
      <c r="E1218" t="s">
        <v>1399</v>
      </c>
      <c r="F1218">
        <v>2</v>
      </c>
      <c r="G1218" s="3">
        <v>889.04</v>
      </c>
      <c r="H1218" s="4">
        <v>0.23</v>
      </c>
      <c r="I1218" t="s">
        <v>3957</v>
      </c>
      <c r="J1218" s="3">
        <v>1369.1215999999999</v>
      </c>
      <c r="K1218" s="45">
        <f>SALES[[#This Row],[Quantity]]*SALES[[#This Row],[Unit_Price]]*SALES[[#This Row],[Discount]]</f>
        <v>408.95839999999998</v>
      </c>
      <c r="L1218" s="46" t="str">
        <f>IF(SALES[Total_Amount]&gt;=1500,"High","Low")</f>
        <v>Low</v>
      </c>
      <c r="M1218" s="46" t="str">
        <f t="shared" ref="M1218:M1281" si="76">_xlfn.IFS(J1218&gt;2000,"Premium",J1218&gt;1000,"High",J1218&lt;=1000,"Normal")</f>
        <v>High</v>
      </c>
      <c r="N1218" s="46" t="str">
        <f t="shared" ref="N1218:N1281" si="77">IF(AND(H1218&gt;15%,J1218&gt;1000),"High Price","Low Price")</f>
        <v>High Price</v>
      </c>
      <c r="O1218" s="46" t="str">
        <f t="shared" ref="O1218:O1281" si="78">TEXT(B1218,"mmmm")</f>
        <v>December</v>
      </c>
      <c r="P1218" s="46">
        <f t="shared" ref="P1218:P1281" si="79">YEAR(B1218)</f>
        <v>2023</v>
      </c>
      <c r="Q1218" s="47" t="str">
        <f>_xlfn.CONCAT(SALES[[#This Row],[Sales_ID]]," [",SALES[[#This Row],[Quantity]],"]")</f>
        <v>SALE-1216 [2]</v>
      </c>
    </row>
    <row r="1219" spans="1:17" x14ac:dyDescent="0.3">
      <c r="A1219" t="s">
        <v>3128</v>
      </c>
      <c r="B1219" s="2">
        <v>45322</v>
      </c>
      <c r="C1219" t="s">
        <v>2090</v>
      </c>
      <c r="D1219" t="s">
        <v>1929</v>
      </c>
      <c r="E1219" t="s">
        <v>1419</v>
      </c>
      <c r="F1219">
        <v>3</v>
      </c>
      <c r="G1219" s="3">
        <v>145.25</v>
      </c>
      <c r="H1219" s="4">
        <v>0.24</v>
      </c>
      <c r="I1219" t="s">
        <v>3958</v>
      </c>
      <c r="J1219" s="3">
        <v>331.17</v>
      </c>
      <c r="K1219" s="45">
        <f>SALES[[#This Row],[Quantity]]*SALES[[#This Row],[Unit_Price]]*SALES[[#This Row],[Discount]]</f>
        <v>104.58</v>
      </c>
      <c r="L1219" s="46" t="str">
        <f>IF(SALES[Total_Amount]&gt;=1500,"High","Low")</f>
        <v>Low</v>
      </c>
      <c r="M1219" s="46" t="str">
        <f t="shared" si="76"/>
        <v>Normal</v>
      </c>
      <c r="N1219" s="46" t="str">
        <f t="shared" si="77"/>
        <v>Low Price</v>
      </c>
      <c r="O1219" s="46" t="str">
        <f t="shared" si="78"/>
        <v>January</v>
      </c>
      <c r="P1219" s="46">
        <f t="shared" si="79"/>
        <v>2024</v>
      </c>
      <c r="Q1219" s="47" t="str">
        <f>_xlfn.CONCAT(SALES[[#This Row],[Sales_ID]]," [",SALES[[#This Row],[Quantity]],"]")</f>
        <v>SALE-1217 [3]</v>
      </c>
    </row>
    <row r="1220" spans="1:17" x14ac:dyDescent="0.3">
      <c r="A1220" t="s">
        <v>3129</v>
      </c>
      <c r="B1220" s="2">
        <v>45560</v>
      </c>
      <c r="C1220" t="s">
        <v>1346</v>
      </c>
      <c r="D1220" t="s">
        <v>1384</v>
      </c>
      <c r="E1220" t="s">
        <v>1439</v>
      </c>
      <c r="F1220">
        <v>2</v>
      </c>
      <c r="G1220" s="3">
        <v>898.45</v>
      </c>
      <c r="H1220" s="4">
        <v>0.28999999999999998</v>
      </c>
      <c r="I1220" t="s">
        <v>1131</v>
      </c>
      <c r="J1220" s="3">
        <v>1275.799</v>
      </c>
      <c r="K1220" s="45">
        <f>SALES[[#This Row],[Quantity]]*SALES[[#This Row],[Unit_Price]]*SALES[[#This Row],[Discount]]</f>
        <v>521.101</v>
      </c>
      <c r="L1220" s="46" t="str">
        <f>IF(SALES[Total_Amount]&gt;=1500,"High","Low")</f>
        <v>Low</v>
      </c>
      <c r="M1220" s="46" t="str">
        <f t="shared" si="76"/>
        <v>High</v>
      </c>
      <c r="N1220" s="46" t="str">
        <f t="shared" si="77"/>
        <v>High Price</v>
      </c>
      <c r="O1220" s="46" t="str">
        <f t="shared" si="78"/>
        <v>September</v>
      </c>
      <c r="P1220" s="46">
        <f t="shared" si="79"/>
        <v>2024</v>
      </c>
      <c r="Q1220" s="47" t="str">
        <f>_xlfn.CONCAT(SALES[[#This Row],[Sales_ID]]," [",SALES[[#This Row],[Quantity]],"]")</f>
        <v>SALE-1218 [2]</v>
      </c>
    </row>
    <row r="1221" spans="1:17" x14ac:dyDescent="0.3">
      <c r="A1221" t="s">
        <v>3130</v>
      </c>
      <c r="B1221" s="2">
        <v>45905</v>
      </c>
      <c r="C1221" t="s">
        <v>3131</v>
      </c>
      <c r="D1221" t="s">
        <v>1659</v>
      </c>
      <c r="E1221" t="s">
        <v>1391</v>
      </c>
      <c r="F1221">
        <v>4</v>
      </c>
      <c r="G1221" s="3">
        <v>642.04999999999995</v>
      </c>
      <c r="H1221" s="4">
        <v>0.25</v>
      </c>
      <c r="I1221" t="s">
        <v>3957</v>
      </c>
      <c r="J1221" s="3">
        <v>1926.15</v>
      </c>
      <c r="K1221" s="45">
        <f>SALES[[#This Row],[Quantity]]*SALES[[#This Row],[Unit_Price]]*SALES[[#This Row],[Discount]]</f>
        <v>642.04999999999995</v>
      </c>
      <c r="L1221" s="46" t="str">
        <f>IF(SALES[Total_Amount]&gt;=1500,"High","Low")</f>
        <v>High</v>
      </c>
      <c r="M1221" s="46" t="str">
        <f t="shared" si="76"/>
        <v>High</v>
      </c>
      <c r="N1221" s="46" t="str">
        <f t="shared" si="77"/>
        <v>High Price</v>
      </c>
      <c r="O1221" s="46" t="str">
        <f t="shared" si="78"/>
        <v>September</v>
      </c>
      <c r="P1221" s="46">
        <f t="shared" si="79"/>
        <v>2025</v>
      </c>
      <c r="Q1221" s="47" t="str">
        <f>_xlfn.CONCAT(SALES[[#This Row],[Sales_ID]]," [",SALES[[#This Row],[Quantity]],"]")</f>
        <v>SALE-1219 [4]</v>
      </c>
    </row>
    <row r="1222" spans="1:17" x14ac:dyDescent="0.3">
      <c r="A1222" t="s">
        <v>3132</v>
      </c>
      <c r="B1222" s="2">
        <v>45531</v>
      </c>
      <c r="C1222" t="s">
        <v>3133</v>
      </c>
      <c r="D1222" t="s">
        <v>1955</v>
      </c>
      <c r="E1222" t="s">
        <v>1359</v>
      </c>
      <c r="F1222">
        <v>4</v>
      </c>
      <c r="G1222" s="3">
        <v>450.83</v>
      </c>
      <c r="H1222" s="4">
        <v>0.24</v>
      </c>
      <c r="I1222" t="s">
        <v>3957</v>
      </c>
      <c r="J1222" s="3">
        <v>1370.5232000000001</v>
      </c>
      <c r="K1222" s="45">
        <f>SALES[[#This Row],[Quantity]]*SALES[[#This Row],[Unit_Price]]*SALES[[#This Row],[Discount]]</f>
        <v>432.79679999999996</v>
      </c>
      <c r="L1222" s="46" t="str">
        <f>IF(SALES[Total_Amount]&gt;=1500,"High","Low")</f>
        <v>Low</v>
      </c>
      <c r="M1222" s="46" t="str">
        <f t="shared" si="76"/>
        <v>High</v>
      </c>
      <c r="N1222" s="46" t="str">
        <f t="shared" si="77"/>
        <v>High Price</v>
      </c>
      <c r="O1222" s="46" t="str">
        <f t="shared" si="78"/>
        <v>August</v>
      </c>
      <c r="P1222" s="46">
        <f t="shared" si="79"/>
        <v>2024</v>
      </c>
      <c r="Q1222" s="47" t="str">
        <f>_xlfn.CONCAT(SALES[[#This Row],[Sales_ID]]," [",SALES[[#This Row],[Quantity]],"]")</f>
        <v>SALE-1220 [4]</v>
      </c>
    </row>
    <row r="1223" spans="1:17" x14ac:dyDescent="0.3">
      <c r="A1223" t="s">
        <v>3134</v>
      </c>
      <c r="B1223" s="2">
        <v>45216</v>
      </c>
      <c r="C1223" t="s">
        <v>1585</v>
      </c>
      <c r="D1223" t="s">
        <v>1496</v>
      </c>
      <c r="E1223" t="s">
        <v>1399</v>
      </c>
      <c r="F1223">
        <v>2</v>
      </c>
      <c r="G1223" s="3">
        <v>441.03</v>
      </c>
      <c r="H1223" s="4">
        <v>0.23</v>
      </c>
      <c r="I1223" t="s">
        <v>1131</v>
      </c>
      <c r="J1223" s="3">
        <v>679.18619999999999</v>
      </c>
      <c r="K1223" s="45">
        <f>SALES[[#This Row],[Quantity]]*SALES[[#This Row],[Unit_Price]]*SALES[[#This Row],[Discount]]</f>
        <v>202.87379999999999</v>
      </c>
      <c r="L1223" s="46" t="str">
        <f>IF(SALES[Total_Amount]&gt;=1500,"High","Low")</f>
        <v>Low</v>
      </c>
      <c r="M1223" s="46" t="str">
        <f t="shared" si="76"/>
        <v>Normal</v>
      </c>
      <c r="N1223" s="46" t="str">
        <f t="shared" si="77"/>
        <v>Low Price</v>
      </c>
      <c r="O1223" s="46" t="str">
        <f t="shared" si="78"/>
        <v>October</v>
      </c>
      <c r="P1223" s="46">
        <f t="shared" si="79"/>
        <v>2023</v>
      </c>
      <c r="Q1223" s="47" t="str">
        <f>_xlfn.CONCAT(SALES[[#This Row],[Sales_ID]]," [",SALES[[#This Row],[Quantity]],"]")</f>
        <v>SALE-1221 [2]</v>
      </c>
    </row>
    <row r="1224" spans="1:17" x14ac:dyDescent="0.3">
      <c r="A1224" t="s">
        <v>3135</v>
      </c>
      <c r="B1224" s="2">
        <v>45384</v>
      </c>
      <c r="C1224" t="s">
        <v>1898</v>
      </c>
      <c r="D1224" t="s">
        <v>1609</v>
      </c>
      <c r="E1224" t="s">
        <v>1439</v>
      </c>
      <c r="F1224">
        <v>3</v>
      </c>
      <c r="G1224" s="3">
        <v>377.69</v>
      </c>
      <c r="H1224" s="4">
        <v>7.0000000000000007E-2</v>
      </c>
      <c r="I1224" t="s">
        <v>3958</v>
      </c>
      <c r="J1224" s="3">
        <v>1053.7551000000001</v>
      </c>
      <c r="K1224" s="45">
        <f>SALES[[#This Row],[Quantity]]*SALES[[#This Row],[Unit_Price]]*SALES[[#This Row],[Discount]]</f>
        <v>79.314900000000009</v>
      </c>
      <c r="L1224" s="46" t="str">
        <f>IF(SALES[Total_Amount]&gt;=1500,"High","Low")</f>
        <v>Low</v>
      </c>
      <c r="M1224" s="46" t="str">
        <f t="shared" si="76"/>
        <v>High</v>
      </c>
      <c r="N1224" s="46" t="str">
        <f t="shared" si="77"/>
        <v>Low Price</v>
      </c>
      <c r="O1224" s="46" t="str">
        <f t="shared" si="78"/>
        <v>April</v>
      </c>
      <c r="P1224" s="46">
        <f t="shared" si="79"/>
        <v>2024</v>
      </c>
      <c r="Q1224" s="47" t="str">
        <f>_xlfn.CONCAT(SALES[[#This Row],[Sales_ID]]," [",SALES[[#This Row],[Quantity]],"]")</f>
        <v>SALE-1222 [3]</v>
      </c>
    </row>
    <row r="1225" spans="1:17" x14ac:dyDescent="0.3">
      <c r="A1225" t="s">
        <v>3136</v>
      </c>
      <c r="B1225" s="2">
        <v>45416</v>
      </c>
      <c r="C1225" t="s">
        <v>2290</v>
      </c>
      <c r="D1225" t="s">
        <v>1462</v>
      </c>
      <c r="E1225" t="s">
        <v>1359</v>
      </c>
      <c r="F1225">
        <v>1</v>
      </c>
      <c r="G1225" s="3">
        <v>457.33</v>
      </c>
      <c r="H1225" s="4">
        <v>0.27</v>
      </c>
      <c r="I1225" t="s">
        <v>3957</v>
      </c>
      <c r="J1225" s="3">
        <v>333.85090000000002</v>
      </c>
      <c r="K1225" s="45">
        <f>SALES[[#This Row],[Quantity]]*SALES[[#This Row],[Unit_Price]]*SALES[[#This Row],[Discount]]</f>
        <v>123.4791</v>
      </c>
      <c r="L1225" s="46" t="str">
        <f>IF(SALES[Total_Amount]&gt;=1500,"High","Low")</f>
        <v>Low</v>
      </c>
      <c r="M1225" s="46" t="str">
        <f t="shared" si="76"/>
        <v>Normal</v>
      </c>
      <c r="N1225" s="46" t="str">
        <f t="shared" si="77"/>
        <v>Low Price</v>
      </c>
      <c r="O1225" s="46" t="str">
        <f t="shared" si="78"/>
        <v>May</v>
      </c>
      <c r="P1225" s="46">
        <f t="shared" si="79"/>
        <v>2024</v>
      </c>
      <c r="Q1225" s="47" t="str">
        <f>_xlfn.CONCAT(SALES[[#This Row],[Sales_ID]]," [",SALES[[#This Row],[Quantity]],"]")</f>
        <v>SALE-1223 [1]</v>
      </c>
    </row>
    <row r="1226" spans="1:17" x14ac:dyDescent="0.3">
      <c r="A1226" t="s">
        <v>3137</v>
      </c>
      <c r="B1226" s="2">
        <v>45880</v>
      </c>
      <c r="C1226" t="s">
        <v>1596</v>
      </c>
      <c r="D1226" t="s">
        <v>1351</v>
      </c>
      <c r="E1226" t="s">
        <v>1426</v>
      </c>
      <c r="F1226">
        <v>4</v>
      </c>
      <c r="G1226" s="3">
        <v>218.01</v>
      </c>
      <c r="H1226" s="4">
        <v>0.06</v>
      </c>
      <c r="I1226" t="s">
        <v>3957</v>
      </c>
      <c r="J1226" s="3">
        <v>819.71759999999995</v>
      </c>
      <c r="K1226" s="45">
        <f>SALES[[#This Row],[Quantity]]*SALES[[#This Row],[Unit_Price]]*SALES[[#This Row],[Discount]]</f>
        <v>52.322399999999995</v>
      </c>
      <c r="L1226" s="46" t="str">
        <f>IF(SALES[Total_Amount]&gt;=1500,"High","Low")</f>
        <v>Low</v>
      </c>
      <c r="M1226" s="46" t="str">
        <f t="shared" si="76"/>
        <v>Normal</v>
      </c>
      <c r="N1226" s="46" t="str">
        <f t="shared" si="77"/>
        <v>Low Price</v>
      </c>
      <c r="O1226" s="46" t="str">
        <f t="shared" si="78"/>
        <v>August</v>
      </c>
      <c r="P1226" s="46">
        <f t="shared" si="79"/>
        <v>2025</v>
      </c>
      <c r="Q1226" s="47" t="str">
        <f>_xlfn.CONCAT(SALES[[#This Row],[Sales_ID]]," [",SALES[[#This Row],[Quantity]],"]")</f>
        <v>SALE-1224 [4]</v>
      </c>
    </row>
    <row r="1227" spans="1:17" x14ac:dyDescent="0.3">
      <c r="A1227" t="s">
        <v>3138</v>
      </c>
      <c r="B1227" s="2">
        <v>45933</v>
      </c>
      <c r="C1227" t="s">
        <v>1456</v>
      </c>
      <c r="D1227" t="s">
        <v>1760</v>
      </c>
      <c r="E1227" t="s">
        <v>1415</v>
      </c>
      <c r="F1227">
        <v>2</v>
      </c>
      <c r="G1227" s="3">
        <v>682.7</v>
      </c>
      <c r="H1227" s="4">
        <v>0.13</v>
      </c>
      <c r="I1227" t="s">
        <v>3957</v>
      </c>
      <c r="J1227" s="3">
        <v>1187.8979999999999</v>
      </c>
      <c r="K1227" s="45">
        <f>SALES[[#This Row],[Quantity]]*SALES[[#This Row],[Unit_Price]]*SALES[[#This Row],[Discount]]</f>
        <v>177.50200000000001</v>
      </c>
      <c r="L1227" s="46" t="str">
        <f>IF(SALES[Total_Amount]&gt;=1500,"High","Low")</f>
        <v>Low</v>
      </c>
      <c r="M1227" s="46" t="str">
        <f t="shared" si="76"/>
        <v>High</v>
      </c>
      <c r="N1227" s="46" t="str">
        <f t="shared" si="77"/>
        <v>Low Price</v>
      </c>
      <c r="O1227" s="46" t="str">
        <f t="shared" si="78"/>
        <v>October</v>
      </c>
      <c r="P1227" s="46">
        <f t="shared" si="79"/>
        <v>2025</v>
      </c>
      <c r="Q1227" s="47" t="str">
        <f>_xlfn.CONCAT(SALES[[#This Row],[Sales_ID]]," [",SALES[[#This Row],[Quantity]],"]")</f>
        <v>SALE-1225 [2]</v>
      </c>
    </row>
    <row r="1228" spans="1:17" x14ac:dyDescent="0.3">
      <c r="A1228" t="s">
        <v>3139</v>
      </c>
      <c r="B1228" s="2">
        <v>45345</v>
      </c>
      <c r="C1228" t="s">
        <v>1799</v>
      </c>
      <c r="D1228" t="s">
        <v>1521</v>
      </c>
      <c r="E1228" t="s">
        <v>1415</v>
      </c>
      <c r="F1228">
        <v>3</v>
      </c>
      <c r="G1228" s="3">
        <v>726.97</v>
      </c>
      <c r="H1228" s="4">
        <v>0.04</v>
      </c>
      <c r="I1228" t="s">
        <v>3958</v>
      </c>
      <c r="J1228" s="3">
        <v>2093.6736000000001</v>
      </c>
      <c r="K1228" s="45">
        <f>SALES[[#This Row],[Quantity]]*SALES[[#This Row],[Unit_Price]]*SALES[[#This Row],[Discount]]</f>
        <v>87.236399999999989</v>
      </c>
      <c r="L1228" s="46" t="str">
        <f>IF(SALES[Total_Amount]&gt;=1500,"High","Low")</f>
        <v>High</v>
      </c>
      <c r="M1228" s="46" t="str">
        <f t="shared" si="76"/>
        <v>Premium</v>
      </c>
      <c r="N1228" s="46" t="str">
        <f t="shared" si="77"/>
        <v>Low Price</v>
      </c>
      <c r="O1228" s="46" t="str">
        <f t="shared" si="78"/>
        <v>February</v>
      </c>
      <c r="P1228" s="46">
        <f t="shared" si="79"/>
        <v>2024</v>
      </c>
      <c r="Q1228" s="47" t="str">
        <f>_xlfn.CONCAT(SALES[[#This Row],[Sales_ID]]," [",SALES[[#This Row],[Quantity]],"]")</f>
        <v>SALE-1226 [3]</v>
      </c>
    </row>
    <row r="1229" spans="1:17" x14ac:dyDescent="0.3">
      <c r="A1229" t="s">
        <v>3140</v>
      </c>
      <c r="B1229" s="2">
        <v>45681</v>
      </c>
      <c r="C1229" t="s">
        <v>1518</v>
      </c>
      <c r="D1229" t="s">
        <v>1354</v>
      </c>
      <c r="E1229" t="s">
        <v>1395</v>
      </c>
      <c r="F1229">
        <v>2</v>
      </c>
      <c r="G1229" s="3">
        <v>107.97</v>
      </c>
      <c r="H1229" s="4">
        <v>0.06</v>
      </c>
      <c r="I1229" t="s">
        <v>3957</v>
      </c>
      <c r="J1229" s="3">
        <v>202.9836</v>
      </c>
      <c r="K1229" s="45">
        <f>SALES[[#This Row],[Quantity]]*SALES[[#This Row],[Unit_Price]]*SALES[[#This Row],[Discount]]</f>
        <v>12.956399999999999</v>
      </c>
      <c r="L1229" s="46" t="str">
        <f>IF(SALES[Total_Amount]&gt;=1500,"High","Low")</f>
        <v>Low</v>
      </c>
      <c r="M1229" s="46" t="str">
        <f t="shared" si="76"/>
        <v>Normal</v>
      </c>
      <c r="N1229" s="46" t="str">
        <f t="shared" si="77"/>
        <v>Low Price</v>
      </c>
      <c r="O1229" s="46" t="str">
        <f t="shared" si="78"/>
        <v>January</v>
      </c>
      <c r="P1229" s="46">
        <f t="shared" si="79"/>
        <v>2025</v>
      </c>
      <c r="Q1229" s="47" t="str">
        <f>_xlfn.CONCAT(SALES[[#This Row],[Sales_ID]]," [",SALES[[#This Row],[Quantity]],"]")</f>
        <v>SALE-1227 [2]</v>
      </c>
    </row>
    <row r="1230" spans="1:17" x14ac:dyDescent="0.3">
      <c r="A1230" t="s">
        <v>3141</v>
      </c>
      <c r="B1230" s="2">
        <v>45785</v>
      </c>
      <c r="C1230" t="s">
        <v>1554</v>
      </c>
      <c r="D1230" t="s">
        <v>1429</v>
      </c>
      <c r="E1230" t="s">
        <v>1377</v>
      </c>
      <c r="F1230">
        <v>1</v>
      </c>
      <c r="G1230" s="3">
        <v>38.880000000000003</v>
      </c>
      <c r="H1230" s="4">
        <v>0.16</v>
      </c>
      <c r="I1230" t="s">
        <v>1131</v>
      </c>
      <c r="J1230" s="3">
        <v>32.659199999999998</v>
      </c>
      <c r="K1230" s="45">
        <f>SALES[[#This Row],[Quantity]]*SALES[[#This Row],[Unit_Price]]*SALES[[#This Row],[Discount]]</f>
        <v>6.2208000000000006</v>
      </c>
      <c r="L1230" s="46" t="str">
        <f>IF(SALES[Total_Amount]&gt;=1500,"High","Low")</f>
        <v>Low</v>
      </c>
      <c r="M1230" s="46" t="str">
        <f t="shared" si="76"/>
        <v>Normal</v>
      </c>
      <c r="N1230" s="46" t="str">
        <f t="shared" si="77"/>
        <v>Low Price</v>
      </c>
      <c r="O1230" s="46" t="str">
        <f t="shared" si="78"/>
        <v>May</v>
      </c>
      <c r="P1230" s="46">
        <f t="shared" si="79"/>
        <v>2025</v>
      </c>
      <c r="Q1230" s="47" t="str">
        <f>_xlfn.CONCAT(SALES[[#This Row],[Sales_ID]]," [",SALES[[#This Row],[Quantity]],"]")</f>
        <v>SALE-1228 [1]</v>
      </c>
    </row>
    <row r="1231" spans="1:17" x14ac:dyDescent="0.3">
      <c r="A1231" t="s">
        <v>3142</v>
      </c>
      <c r="B1231" s="2">
        <v>45823</v>
      </c>
      <c r="C1231" t="s">
        <v>2730</v>
      </c>
      <c r="D1231" t="s">
        <v>1457</v>
      </c>
      <c r="E1231" t="s">
        <v>1344</v>
      </c>
      <c r="F1231">
        <v>3</v>
      </c>
      <c r="G1231" s="3">
        <v>484.39</v>
      </c>
      <c r="H1231" s="4">
        <v>0.28999999999999998</v>
      </c>
      <c r="I1231" t="s">
        <v>1131</v>
      </c>
      <c r="J1231" s="3">
        <v>1031.7507000000001</v>
      </c>
      <c r="K1231" s="45">
        <f>SALES[[#This Row],[Quantity]]*SALES[[#This Row],[Unit_Price]]*SALES[[#This Row],[Discount]]</f>
        <v>421.41929999999996</v>
      </c>
      <c r="L1231" s="46" t="str">
        <f>IF(SALES[Total_Amount]&gt;=1500,"High","Low")</f>
        <v>Low</v>
      </c>
      <c r="M1231" s="46" t="str">
        <f t="shared" si="76"/>
        <v>High</v>
      </c>
      <c r="N1231" s="46" t="str">
        <f t="shared" si="77"/>
        <v>High Price</v>
      </c>
      <c r="O1231" s="46" t="str">
        <f t="shared" si="78"/>
        <v>June</v>
      </c>
      <c r="P1231" s="46">
        <f t="shared" si="79"/>
        <v>2025</v>
      </c>
      <c r="Q1231" s="47" t="str">
        <f>_xlfn.CONCAT(SALES[[#This Row],[Sales_ID]]," [",SALES[[#This Row],[Quantity]],"]")</f>
        <v>SALE-1229 [3]</v>
      </c>
    </row>
    <row r="1232" spans="1:17" x14ac:dyDescent="0.3">
      <c r="A1232" t="s">
        <v>3143</v>
      </c>
      <c r="B1232" s="2">
        <v>45572</v>
      </c>
      <c r="C1232" t="s">
        <v>3144</v>
      </c>
      <c r="D1232" t="s">
        <v>1612</v>
      </c>
      <c r="E1232" t="s">
        <v>1391</v>
      </c>
      <c r="F1232">
        <v>2</v>
      </c>
      <c r="G1232" s="3">
        <v>949.3</v>
      </c>
      <c r="H1232" s="4">
        <v>0.08</v>
      </c>
      <c r="I1232" t="s">
        <v>1131</v>
      </c>
      <c r="J1232" s="3">
        <v>1746.712</v>
      </c>
      <c r="K1232" s="45">
        <f>SALES[[#This Row],[Quantity]]*SALES[[#This Row],[Unit_Price]]*SALES[[#This Row],[Discount]]</f>
        <v>151.88800000000001</v>
      </c>
      <c r="L1232" s="46" t="str">
        <f>IF(SALES[Total_Amount]&gt;=1500,"High","Low")</f>
        <v>High</v>
      </c>
      <c r="M1232" s="46" t="str">
        <f t="shared" si="76"/>
        <v>High</v>
      </c>
      <c r="N1232" s="46" t="str">
        <f t="shared" si="77"/>
        <v>Low Price</v>
      </c>
      <c r="O1232" s="46" t="str">
        <f t="shared" si="78"/>
        <v>October</v>
      </c>
      <c r="P1232" s="46">
        <f t="shared" si="79"/>
        <v>2024</v>
      </c>
      <c r="Q1232" s="47" t="str">
        <f>_xlfn.CONCAT(SALES[[#This Row],[Sales_ID]]," [",SALES[[#This Row],[Quantity]],"]")</f>
        <v>SALE-1230 [2]</v>
      </c>
    </row>
    <row r="1233" spans="1:17" x14ac:dyDescent="0.3">
      <c r="A1233" t="s">
        <v>3145</v>
      </c>
      <c r="B1233" s="2">
        <v>45259</v>
      </c>
      <c r="C1233" t="s">
        <v>1922</v>
      </c>
      <c r="D1233" t="s">
        <v>1564</v>
      </c>
      <c r="E1233" t="s">
        <v>1426</v>
      </c>
      <c r="F1233">
        <v>3</v>
      </c>
      <c r="G1233" s="3">
        <v>664.75</v>
      </c>
      <c r="H1233" s="4">
        <v>0.12</v>
      </c>
      <c r="I1233" t="s">
        <v>3957</v>
      </c>
      <c r="J1233" s="3">
        <v>1754.94</v>
      </c>
      <c r="K1233" s="45">
        <f>SALES[[#This Row],[Quantity]]*SALES[[#This Row],[Unit_Price]]*SALES[[#This Row],[Discount]]</f>
        <v>239.31</v>
      </c>
      <c r="L1233" s="46" t="str">
        <f>IF(SALES[Total_Amount]&gt;=1500,"High","Low")</f>
        <v>High</v>
      </c>
      <c r="M1233" s="46" t="str">
        <f t="shared" si="76"/>
        <v>High</v>
      </c>
      <c r="N1233" s="46" t="str">
        <f t="shared" si="77"/>
        <v>Low Price</v>
      </c>
      <c r="O1233" s="46" t="str">
        <f t="shared" si="78"/>
        <v>November</v>
      </c>
      <c r="P1233" s="46">
        <f t="shared" si="79"/>
        <v>2023</v>
      </c>
      <c r="Q1233" s="47" t="str">
        <f>_xlfn.CONCAT(SALES[[#This Row],[Sales_ID]]," [",SALES[[#This Row],[Quantity]],"]")</f>
        <v>SALE-1231 [3]</v>
      </c>
    </row>
    <row r="1234" spans="1:17" x14ac:dyDescent="0.3">
      <c r="A1234" t="s">
        <v>3146</v>
      </c>
      <c r="B1234" s="2">
        <v>45740</v>
      </c>
      <c r="C1234" t="s">
        <v>1917</v>
      </c>
      <c r="D1234" t="s">
        <v>1366</v>
      </c>
      <c r="E1234" t="s">
        <v>1344</v>
      </c>
      <c r="F1234">
        <v>3</v>
      </c>
      <c r="G1234" s="3">
        <v>190.04</v>
      </c>
      <c r="H1234" s="4">
        <v>7.0000000000000007E-2</v>
      </c>
      <c r="I1234" t="s">
        <v>3958</v>
      </c>
      <c r="J1234" s="3">
        <v>530.21159999999998</v>
      </c>
      <c r="K1234" s="45">
        <f>SALES[[#This Row],[Quantity]]*SALES[[#This Row],[Unit_Price]]*SALES[[#This Row],[Discount]]</f>
        <v>39.908400000000007</v>
      </c>
      <c r="L1234" s="46" t="str">
        <f>IF(SALES[Total_Amount]&gt;=1500,"High","Low")</f>
        <v>Low</v>
      </c>
      <c r="M1234" s="46" t="str">
        <f t="shared" si="76"/>
        <v>Normal</v>
      </c>
      <c r="N1234" s="46" t="str">
        <f t="shared" si="77"/>
        <v>Low Price</v>
      </c>
      <c r="O1234" s="46" t="str">
        <f t="shared" si="78"/>
        <v>March</v>
      </c>
      <c r="P1234" s="46">
        <f t="shared" si="79"/>
        <v>2025</v>
      </c>
      <c r="Q1234" s="47" t="str">
        <f>_xlfn.CONCAT(SALES[[#This Row],[Sales_ID]]," [",SALES[[#This Row],[Quantity]],"]")</f>
        <v>SALE-1232 [3]</v>
      </c>
    </row>
    <row r="1235" spans="1:17" x14ac:dyDescent="0.3">
      <c r="A1235" t="s">
        <v>3147</v>
      </c>
      <c r="B1235" s="2">
        <v>45869</v>
      </c>
      <c r="C1235" t="s">
        <v>1661</v>
      </c>
      <c r="D1235" t="s">
        <v>1797</v>
      </c>
      <c r="E1235" t="s">
        <v>1391</v>
      </c>
      <c r="F1235">
        <v>3</v>
      </c>
      <c r="G1235" s="3">
        <v>754.02</v>
      </c>
      <c r="H1235" s="4">
        <v>0.1</v>
      </c>
      <c r="I1235" t="s">
        <v>1131</v>
      </c>
      <c r="J1235" s="3">
        <v>2035.854</v>
      </c>
      <c r="K1235" s="45">
        <f>SALES[[#This Row],[Quantity]]*SALES[[#This Row],[Unit_Price]]*SALES[[#This Row],[Discount]]</f>
        <v>226.20600000000002</v>
      </c>
      <c r="L1235" s="46" t="str">
        <f>IF(SALES[Total_Amount]&gt;=1500,"High","Low")</f>
        <v>High</v>
      </c>
      <c r="M1235" s="46" t="str">
        <f t="shared" si="76"/>
        <v>Premium</v>
      </c>
      <c r="N1235" s="46" t="str">
        <f t="shared" si="77"/>
        <v>Low Price</v>
      </c>
      <c r="O1235" s="46" t="str">
        <f t="shared" si="78"/>
        <v>July</v>
      </c>
      <c r="P1235" s="46">
        <f t="shared" si="79"/>
        <v>2025</v>
      </c>
      <c r="Q1235" s="47" t="str">
        <f>_xlfn.CONCAT(SALES[[#This Row],[Sales_ID]]," [",SALES[[#This Row],[Quantity]],"]")</f>
        <v>SALE-1233 [3]</v>
      </c>
    </row>
    <row r="1236" spans="1:17" x14ac:dyDescent="0.3">
      <c r="A1236" t="s">
        <v>3148</v>
      </c>
      <c r="B1236" s="2">
        <v>45526</v>
      </c>
      <c r="C1236" t="s">
        <v>2233</v>
      </c>
      <c r="D1236" t="s">
        <v>1387</v>
      </c>
      <c r="E1236" t="s">
        <v>1446</v>
      </c>
      <c r="F1236">
        <v>4</v>
      </c>
      <c r="G1236" s="3">
        <v>94.13</v>
      </c>
      <c r="H1236" s="4">
        <v>0.04</v>
      </c>
      <c r="I1236" t="s">
        <v>1131</v>
      </c>
      <c r="J1236" s="3">
        <v>361.45920000000001</v>
      </c>
      <c r="K1236" s="45">
        <f>SALES[[#This Row],[Quantity]]*SALES[[#This Row],[Unit_Price]]*SALES[[#This Row],[Discount]]</f>
        <v>15.0608</v>
      </c>
      <c r="L1236" s="46" t="str">
        <f>IF(SALES[Total_Amount]&gt;=1500,"High","Low")</f>
        <v>Low</v>
      </c>
      <c r="M1236" s="46" t="str">
        <f t="shared" si="76"/>
        <v>Normal</v>
      </c>
      <c r="N1236" s="46" t="str">
        <f t="shared" si="77"/>
        <v>Low Price</v>
      </c>
      <c r="O1236" s="46" t="str">
        <f t="shared" si="78"/>
        <v>August</v>
      </c>
      <c r="P1236" s="46">
        <f t="shared" si="79"/>
        <v>2024</v>
      </c>
      <c r="Q1236" s="47" t="str">
        <f>_xlfn.CONCAT(SALES[[#This Row],[Sales_ID]]," [",SALES[[#This Row],[Quantity]],"]")</f>
        <v>SALE-1234 [4]</v>
      </c>
    </row>
    <row r="1237" spans="1:17" x14ac:dyDescent="0.3">
      <c r="A1237" t="s">
        <v>3149</v>
      </c>
      <c r="B1237" s="2">
        <v>45489</v>
      </c>
      <c r="C1237" t="s">
        <v>1983</v>
      </c>
      <c r="D1237" t="s">
        <v>1579</v>
      </c>
      <c r="E1237" t="s">
        <v>1391</v>
      </c>
      <c r="F1237">
        <v>3</v>
      </c>
      <c r="G1237" s="3">
        <v>402.3</v>
      </c>
      <c r="H1237" s="4">
        <v>0.21</v>
      </c>
      <c r="I1237" t="s">
        <v>3958</v>
      </c>
      <c r="J1237" s="3">
        <v>953.45100000000014</v>
      </c>
      <c r="K1237" s="45">
        <f>SALES[[#This Row],[Quantity]]*SALES[[#This Row],[Unit_Price]]*SALES[[#This Row],[Discount]]</f>
        <v>253.44900000000001</v>
      </c>
      <c r="L1237" s="46" t="str">
        <f>IF(SALES[Total_Amount]&gt;=1500,"High","Low")</f>
        <v>Low</v>
      </c>
      <c r="M1237" s="46" t="str">
        <f t="shared" si="76"/>
        <v>Normal</v>
      </c>
      <c r="N1237" s="46" t="str">
        <f t="shared" si="77"/>
        <v>Low Price</v>
      </c>
      <c r="O1237" s="46" t="str">
        <f t="shared" si="78"/>
        <v>July</v>
      </c>
      <c r="P1237" s="46">
        <f t="shared" si="79"/>
        <v>2024</v>
      </c>
      <c r="Q1237" s="47" t="str">
        <f>_xlfn.CONCAT(SALES[[#This Row],[Sales_ID]]," [",SALES[[#This Row],[Quantity]],"]")</f>
        <v>SALE-1235 [3]</v>
      </c>
    </row>
    <row r="1238" spans="1:17" x14ac:dyDescent="0.3">
      <c r="A1238" t="s">
        <v>3150</v>
      </c>
      <c r="B1238" s="2">
        <v>45908</v>
      </c>
      <c r="C1238" t="s">
        <v>1406</v>
      </c>
      <c r="D1238" t="s">
        <v>1589</v>
      </c>
      <c r="E1238" t="s">
        <v>1359</v>
      </c>
      <c r="F1238">
        <v>1</v>
      </c>
      <c r="G1238" s="3">
        <v>729.05</v>
      </c>
      <c r="H1238" s="4">
        <v>0.06</v>
      </c>
      <c r="I1238" t="s">
        <v>1131</v>
      </c>
      <c r="J1238" s="3">
        <v>685.3069999999999</v>
      </c>
      <c r="K1238" s="45">
        <f>SALES[[#This Row],[Quantity]]*SALES[[#This Row],[Unit_Price]]*SALES[[#This Row],[Discount]]</f>
        <v>43.742999999999995</v>
      </c>
      <c r="L1238" s="46" t="str">
        <f>IF(SALES[Total_Amount]&gt;=1500,"High","Low")</f>
        <v>Low</v>
      </c>
      <c r="M1238" s="46" t="str">
        <f t="shared" si="76"/>
        <v>Normal</v>
      </c>
      <c r="N1238" s="46" t="str">
        <f t="shared" si="77"/>
        <v>Low Price</v>
      </c>
      <c r="O1238" s="46" t="str">
        <f t="shared" si="78"/>
        <v>September</v>
      </c>
      <c r="P1238" s="46">
        <f t="shared" si="79"/>
        <v>2025</v>
      </c>
      <c r="Q1238" s="47" t="str">
        <f>_xlfn.CONCAT(SALES[[#This Row],[Sales_ID]]," [",SALES[[#This Row],[Quantity]],"]")</f>
        <v>SALE-1236 [1]</v>
      </c>
    </row>
    <row r="1239" spans="1:17" x14ac:dyDescent="0.3">
      <c r="A1239" t="s">
        <v>3151</v>
      </c>
      <c r="B1239" s="2">
        <v>45912</v>
      </c>
      <c r="C1239" t="s">
        <v>1933</v>
      </c>
      <c r="D1239" t="s">
        <v>1631</v>
      </c>
      <c r="E1239" t="s">
        <v>1408</v>
      </c>
      <c r="F1239">
        <v>1</v>
      </c>
      <c r="G1239" s="3">
        <v>822.6</v>
      </c>
      <c r="H1239" s="4">
        <v>0.28999999999999998</v>
      </c>
      <c r="I1239" t="s">
        <v>3958</v>
      </c>
      <c r="J1239" s="3">
        <v>584.04599999999994</v>
      </c>
      <c r="K1239" s="45">
        <f>SALES[[#This Row],[Quantity]]*SALES[[#This Row],[Unit_Price]]*SALES[[#This Row],[Discount]]</f>
        <v>238.554</v>
      </c>
      <c r="L1239" s="46" t="str">
        <f>IF(SALES[Total_Amount]&gt;=1500,"High","Low")</f>
        <v>Low</v>
      </c>
      <c r="M1239" s="46" t="str">
        <f t="shared" si="76"/>
        <v>Normal</v>
      </c>
      <c r="N1239" s="46" t="str">
        <f t="shared" si="77"/>
        <v>Low Price</v>
      </c>
      <c r="O1239" s="46" t="str">
        <f t="shared" si="78"/>
        <v>September</v>
      </c>
      <c r="P1239" s="46">
        <f t="shared" si="79"/>
        <v>2025</v>
      </c>
      <c r="Q1239" s="47" t="str">
        <f>_xlfn.CONCAT(SALES[[#This Row],[Sales_ID]]," [",SALES[[#This Row],[Quantity]],"]")</f>
        <v>SALE-1237 [1]</v>
      </c>
    </row>
    <row r="1240" spans="1:17" x14ac:dyDescent="0.3">
      <c r="A1240" t="s">
        <v>3152</v>
      </c>
      <c r="B1240" s="2">
        <v>45771</v>
      </c>
      <c r="C1240" t="s">
        <v>2795</v>
      </c>
      <c r="D1240" t="s">
        <v>1557</v>
      </c>
      <c r="E1240" t="s">
        <v>1348</v>
      </c>
      <c r="F1240">
        <v>2</v>
      </c>
      <c r="G1240" s="3">
        <v>327.25</v>
      </c>
      <c r="H1240" s="4">
        <v>0.19</v>
      </c>
      <c r="I1240" t="s">
        <v>3958</v>
      </c>
      <c r="J1240" s="3">
        <v>530.14499999999998</v>
      </c>
      <c r="K1240" s="45">
        <f>SALES[[#This Row],[Quantity]]*SALES[[#This Row],[Unit_Price]]*SALES[[#This Row],[Discount]]</f>
        <v>124.355</v>
      </c>
      <c r="L1240" s="46" t="str">
        <f>IF(SALES[Total_Amount]&gt;=1500,"High","Low")</f>
        <v>Low</v>
      </c>
      <c r="M1240" s="46" t="str">
        <f t="shared" si="76"/>
        <v>Normal</v>
      </c>
      <c r="N1240" s="46" t="str">
        <f t="shared" si="77"/>
        <v>Low Price</v>
      </c>
      <c r="O1240" s="46" t="str">
        <f t="shared" si="78"/>
        <v>April</v>
      </c>
      <c r="P1240" s="46">
        <f t="shared" si="79"/>
        <v>2025</v>
      </c>
      <c r="Q1240" s="47" t="str">
        <f>_xlfn.CONCAT(SALES[[#This Row],[Sales_ID]]," [",SALES[[#This Row],[Quantity]],"]")</f>
        <v>SALE-1238 [2]</v>
      </c>
    </row>
    <row r="1241" spans="1:17" x14ac:dyDescent="0.3">
      <c r="A1241" t="s">
        <v>3153</v>
      </c>
      <c r="B1241" s="2">
        <v>45619</v>
      </c>
      <c r="C1241" t="s">
        <v>1478</v>
      </c>
      <c r="D1241" t="s">
        <v>1366</v>
      </c>
      <c r="E1241" t="s">
        <v>1395</v>
      </c>
      <c r="F1241">
        <v>4</v>
      </c>
      <c r="G1241" s="3">
        <v>930.38</v>
      </c>
      <c r="H1241" s="4">
        <v>0</v>
      </c>
      <c r="I1241" t="s">
        <v>1131</v>
      </c>
      <c r="J1241" s="3">
        <v>3721.52</v>
      </c>
      <c r="K1241" s="45">
        <f>SALES[[#This Row],[Quantity]]*SALES[[#This Row],[Unit_Price]]*SALES[[#This Row],[Discount]]</f>
        <v>0</v>
      </c>
      <c r="L1241" s="46" t="str">
        <f>IF(SALES[Total_Amount]&gt;=1500,"High","Low")</f>
        <v>High</v>
      </c>
      <c r="M1241" s="46" t="str">
        <f t="shared" si="76"/>
        <v>Premium</v>
      </c>
      <c r="N1241" s="46" t="str">
        <f t="shared" si="77"/>
        <v>Low Price</v>
      </c>
      <c r="O1241" s="46" t="str">
        <f t="shared" si="78"/>
        <v>November</v>
      </c>
      <c r="P1241" s="46">
        <f t="shared" si="79"/>
        <v>2024</v>
      </c>
      <c r="Q1241" s="47" t="str">
        <f>_xlfn.CONCAT(SALES[[#This Row],[Sales_ID]]," [",SALES[[#This Row],[Quantity]],"]")</f>
        <v>SALE-1239 [4]</v>
      </c>
    </row>
    <row r="1242" spans="1:17" x14ac:dyDescent="0.3">
      <c r="A1242" t="s">
        <v>3154</v>
      </c>
      <c r="B1242" s="2">
        <v>45394</v>
      </c>
      <c r="C1242" t="s">
        <v>1410</v>
      </c>
      <c r="D1242" t="s">
        <v>1402</v>
      </c>
      <c r="E1242" t="s">
        <v>1355</v>
      </c>
      <c r="F1242">
        <v>2</v>
      </c>
      <c r="G1242" s="3">
        <v>437.84</v>
      </c>
      <c r="H1242" s="4">
        <v>0.24</v>
      </c>
      <c r="I1242" t="s">
        <v>3957</v>
      </c>
      <c r="J1242" s="3">
        <v>665.51679999999999</v>
      </c>
      <c r="K1242" s="45">
        <f>SALES[[#This Row],[Quantity]]*SALES[[#This Row],[Unit_Price]]*SALES[[#This Row],[Discount]]</f>
        <v>210.16319999999999</v>
      </c>
      <c r="L1242" s="46" t="str">
        <f>IF(SALES[Total_Amount]&gt;=1500,"High","Low")</f>
        <v>Low</v>
      </c>
      <c r="M1242" s="46" t="str">
        <f t="shared" si="76"/>
        <v>Normal</v>
      </c>
      <c r="N1242" s="46" t="str">
        <f t="shared" si="77"/>
        <v>Low Price</v>
      </c>
      <c r="O1242" s="46" t="str">
        <f t="shared" si="78"/>
        <v>April</v>
      </c>
      <c r="P1242" s="46">
        <f t="shared" si="79"/>
        <v>2024</v>
      </c>
      <c r="Q1242" s="47" t="str">
        <f>_xlfn.CONCAT(SALES[[#This Row],[Sales_ID]]," [",SALES[[#This Row],[Quantity]],"]")</f>
        <v>SALE-1240 [2]</v>
      </c>
    </row>
    <row r="1243" spans="1:17" x14ac:dyDescent="0.3">
      <c r="A1243" t="s">
        <v>3155</v>
      </c>
      <c r="B1243" s="2">
        <v>45786</v>
      </c>
      <c r="C1243" t="s">
        <v>1484</v>
      </c>
      <c r="D1243" t="s">
        <v>1457</v>
      </c>
      <c r="E1243" t="s">
        <v>1388</v>
      </c>
      <c r="F1243">
        <v>2</v>
      </c>
      <c r="G1243" s="3">
        <v>126.02</v>
      </c>
      <c r="H1243" s="4">
        <v>0.09</v>
      </c>
      <c r="I1243" t="s">
        <v>1131</v>
      </c>
      <c r="J1243" s="3">
        <v>229.35640000000001</v>
      </c>
      <c r="K1243" s="45">
        <f>SALES[[#This Row],[Quantity]]*SALES[[#This Row],[Unit_Price]]*SALES[[#This Row],[Discount]]</f>
        <v>22.683599999999998</v>
      </c>
      <c r="L1243" s="46" t="str">
        <f>IF(SALES[Total_Amount]&gt;=1500,"High","Low")</f>
        <v>Low</v>
      </c>
      <c r="M1243" s="46" t="str">
        <f t="shared" si="76"/>
        <v>Normal</v>
      </c>
      <c r="N1243" s="46" t="str">
        <f t="shared" si="77"/>
        <v>Low Price</v>
      </c>
      <c r="O1243" s="46" t="str">
        <f t="shared" si="78"/>
        <v>May</v>
      </c>
      <c r="P1243" s="46">
        <f t="shared" si="79"/>
        <v>2025</v>
      </c>
      <c r="Q1243" s="47" t="str">
        <f>_xlfn.CONCAT(SALES[[#This Row],[Sales_ID]]," [",SALES[[#This Row],[Quantity]],"]")</f>
        <v>SALE-1241 [2]</v>
      </c>
    </row>
    <row r="1244" spans="1:17" x14ac:dyDescent="0.3">
      <c r="A1244" t="s">
        <v>3156</v>
      </c>
      <c r="B1244" s="2">
        <v>45692</v>
      </c>
      <c r="C1244" t="s">
        <v>1817</v>
      </c>
      <c r="D1244" t="s">
        <v>1557</v>
      </c>
      <c r="E1244" t="s">
        <v>1391</v>
      </c>
      <c r="F1244">
        <v>1</v>
      </c>
      <c r="G1244" s="3">
        <v>860.84</v>
      </c>
      <c r="H1244" s="4">
        <v>7.0000000000000007E-2</v>
      </c>
      <c r="I1244" t="s">
        <v>3958</v>
      </c>
      <c r="J1244" s="3">
        <v>800.58119999999997</v>
      </c>
      <c r="K1244" s="45">
        <f>SALES[[#This Row],[Quantity]]*SALES[[#This Row],[Unit_Price]]*SALES[[#This Row],[Discount]]</f>
        <v>60.258800000000008</v>
      </c>
      <c r="L1244" s="46" t="str">
        <f>IF(SALES[Total_Amount]&gt;=1500,"High","Low")</f>
        <v>Low</v>
      </c>
      <c r="M1244" s="46" t="str">
        <f t="shared" si="76"/>
        <v>Normal</v>
      </c>
      <c r="N1244" s="46" t="str">
        <f t="shared" si="77"/>
        <v>Low Price</v>
      </c>
      <c r="O1244" s="46" t="str">
        <f t="shared" si="78"/>
        <v>February</v>
      </c>
      <c r="P1244" s="46">
        <f t="shared" si="79"/>
        <v>2025</v>
      </c>
      <c r="Q1244" s="47" t="str">
        <f>_xlfn.CONCAT(SALES[[#This Row],[Sales_ID]]," [",SALES[[#This Row],[Quantity]],"]")</f>
        <v>SALE-1242 [1]</v>
      </c>
    </row>
    <row r="1245" spans="1:17" x14ac:dyDescent="0.3">
      <c r="A1245" t="s">
        <v>3157</v>
      </c>
      <c r="B1245" s="2">
        <v>45677</v>
      </c>
      <c r="C1245" t="s">
        <v>1708</v>
      </c>
      <c r="D1245" t="s">
        <v>1673</v>
      </c>
      <c r="E1245" t="s">
        <v>1408</v>
      </c>
      <c r="F1245">
        <v>1</v>
      </c>
      <c r="G1245" s="3">
        <v>161.80000000000001</v>
      </c>
      <c r="H1245" s="4">
        <v>0.24</v>
      </c>
      <c r="I1245" t="s">
        <v>3958</v>
      </c>
      <c r="J1245" s="3">
        <v>122.968</v>
      </c>
      <c r="K1245" s="45">
        <f>SALES[[#This Row],[Quantity]]*SALES[[#This Row],[Unit_Price]]*SALES[[#This Row],[Discount]]</f>
        <v>38.832000000000001</v>
      </c>
      <c r="L1245" s="46" t="str">
        <f>IF(SALES[Total_Amount]&gt;=1500,"High","Low")</f>
        <v>Low</v>
      </c>
      <c r="M1245" s="46" t="str">
        <f t="shared" si="76"/>
        <v>Normal</v>
      </c>
      <c r="N1245" s="46" t="str">
        <f t="shared" si="77"/>
        <v>Low Price</v>
      </c>
      <c r="O1245" s="46" t="str">
        <f t="shared" si="78"/>
        <v>January</v>
      </c>
      <c r="P1245" s="46">
        <f t="shared" si="79"/>
        <v>2025</v>
      </c>
      <c r="Q1245" s="47" t="str">
        <f>_xlfn.CONCAT(SALES[[#This Row],[Sales_ID]]," [",SALES[[#This Row],[Quantity]],"]")</f>
        <v>SALE-1243 [1]</v>
      </c>
    </row>
    <row r="1246" spans="1:17" x14ac:dyDescent="0.3">
      <c r="A1246" t="s">
        <v>3158</v>
      </c>
      <c r="B1246" s="2">
        <v>45669</v>
      </c>
      <c r="C1246" t="s">
        <v>2580</v>
      </c>
      <c r="D1246" t="s">
        <v>1543</v>
      </c>
      <c r="E1246" t="s">
        <v>1344</v>
      </c>
      <c r="F1246">
        <v>4</v>
      </c>
      <c r="G1246" s="3">
        <v>347.82</v>
      </c>
      <c r="H1246" s="4">
        <v>0.02</v>
      </c>
      <c r="I1246" t="s">
        <v>1131</v>
      </c>
      <c r="J1246" s="3">
        <v>1363.4544000000001</v>
      </c>
      <c r="K1246" s="45">
        <f>SALES[[#This Row],[Quantity]]*SALES[[#This Row],[Unit_Price]]*SALES[[#This Row],[Discount]]</f>
        <v>27.825600000000001</v>
      </c>
      <c r="L1246" s="46" t="str">
        <f>IF(SALES[Total_Amount]&gt;=1500,"High","Low")</f>
        <v>Low</v>
      </c>
      <c r="M1246" s="46" t="str">
        <f t="shared" si="76"/>
        <v>High</v>
      </c>
      <c r="N1246" s="46" t="str">
        <f t="shared" si="77"/>
        <v>Low Price</v>
      </c>
      <c r="O1246" s="46" t="str">
        <f t="shared" si="78"/>
        <v>January</v>
      </c>
      <c r="P1246" s="46">
        <f t="shared" si="79"/>
        <v>2025</v>
      </c>
      <c r="Q1246" s="47" t="str">
        <f>_xlfn.CONCAT(SALES[[#This Row],[Sales_ID]]," [",SALES[[#This Row],[Quantity]],"]")</f>
        <v>SALE-1244 [4]</v>
      </c>
    </row>
    <row r="1247" spans="1:17" x14ac:dyDescent="0.3">
      <c r="A1247" t="s">
        <v>3159</v>
      </c>
      <c r="B1247" s="2">
        <v>45299</v>
      </c>
      <c r="C1247" t="s">
        <v>1451</v>
      </c>
      <c r="D1247" t="s">
        <v>1638</v>
      </c>
      <c r="E1247" t="s">
        <v>1388</v>
      </c>
      <c r="F1247">
        <v>3</v>
      </c>
      <c r="G1247" s="3">
        <v>416.44</v>
      </c>
      <c r="H1247" s="4">
        <v>0.27</v>
      </c>
      <c r="I1247" t="s">
        <v>3957</v>
      </c>
      <c r="J1247" s="3">
        <v>912.00359999999989</v>
      </c>
      <c r="K1247" s="45">
        <f>SALES[[#This Row],[Quantity]]*SALES[[#This Row],[Unit_Price]]*SALES[[#This Row],[Discount]]</f>
        <v>337.31639999999999</v>
      </c>
      <c r="L1247" s="46" t="str">
        <f>IF(SALES[Total_Amount]&gt;=1500,"High","Low")</f>
        <v>Low</v>
      </c>
      <c r="M1247" s="46" t="str">
        <f t="shared" si="76"/>
        <v>Normal</v>
      </c>
      <c r="N1247" s="46" t="str">
        <f t="shared" si="77"/>
        <v>Low Price</v>
      </c>
      <c r="O1247" s="46" t="str">
        <f t="shared" si="78"/>
        <v>January</v>
      </c>
      <c r="P1247" s="46">
        <f t="shared" si="79"/>
        <v>2024</v>
      </c>
      <c r="Q1247" s="47" t="str">
        <f>_xlfn.CONCAT(SALES[[#This Row],[Sales_ID]]," [",SALES[[#This Row],[Quantity]],"]")</f>
        <v>SALE-1245 [3]</v>
      </c>
    </row>
    <row r="1248" spans="1:17" x14ac:dyDescent="0.3">
      <c r="A1248" t="s">
        <v>3160</v>
      </c>
      <c r="B1248" s="2">
        <v>45893</v>
      </c>
      <c r="C1248" t="s">
        <v>2617</v>
      </c>
      <c r="D1248" t="s">
        <v>1812</v>
      </c>
      <c r="E1248" t="s">
        <v>1373</v>
      </c>
      <c r="F1248">
        <v>1</v>
      </c>
      <c r="G1248" s="3">
        <v>147.96</v>
      </c>
      <c r="H1248" s="4">
        <v>0.24</v>
      </c>
      <c r="I1248" t="s">
        <v>1131</v>
      </c>
      <c r="J1248" s="3">
        <v>112.4496</v>
      </c>
      <c r="K1248" s="45">
        <f>SALES[[#This Row],[Quantity]]*SALES[[#This Row],[Unit_Price]]*SALES[[#This Row],[Discount]]</f>
        <v>35.510399999999997</v>
      </c>
      <c r="L1248" s="46" t="str">
        <f>IF(SALES[Total_Amount]&gt;=1500,"High","Low")</f>
        <v>Low</v>
      </c>
      <c r="M1248" s="46" t="str">
        <f t="shared" si="76"/>
        <v>Normal</v>
      </c>
      <c r="N1248" s="46" t="str">
        <f t="shared" si="77"/>
        <v>Low Price</v>
      </c>
      <c r="O1248" s="46" t="str">
        <f t="shared" si="78"/>
        <v>August</v>
      </c>
      <c r="P1248" s="46">
        <f t="shared" si="79"/>
        <v>2025</v>
      </c>
      <c r="Q1248" s="47" t="str">
        <f>_xlfn.CONCAT(SALES[[#This Row],[Sales_ID]]," [",SALES[[#This Row],[Quantity]],"]")</f>
        <v>SALE-1246 [1]</v>
      </c>
    </row>
    <row r="1249" spans="1:17" x14ac:dyDescent="0.3">
      <c r="A1249" t="s">
        <v>3161</v>
      </c>
      <c r="B1249" s="2">
        <v>45560</v>
      </c>
      <c r="C1249" t="s">
        <v>2269</v>
      </c>
      <c r="D1249" t="s">
        <v>2066</v>
      </c>
      <c r="E1249" t="s">
        <v>1348</v>
      </c>
      <c r="F1249">
        <v>3</v>
      </c>
      <c r="G1249" s="3">
        <v>550.26</v>
      </c>
      <c r="H1249" s="4">
        <v>0.22</v>
      </c>
      <c r="I1249" t="s">
        <v>3957</v>
      </c>
      <c r="J1249" s="3">
        <v>1287.6084000000001</v>
      </c>
      <c r="K1249" s="45">
        <f>SALES[[#This Row],[Quantity]]*SALES[[#This Row],[Unit_Price]]*SALES[[#This Row],[Discount]]</f>
        <v>363.17160000000001</v>
      </c>
      <c r="L1249" s="46" t="str">
        <f>IF(SALES[Total_Amount]&gt;=1500,"High","Low")</f>
        <v>Low</v>
      </c>
      <c r="M1249" s="46" t="str">
        <f t="shared" si="76"/>
        <v>High</v>
      </c>
      <c r="N1249" s="46" t="str">
        <f t="shared" si="77"/>
        <v>High Price</v>
      </c>
      <c r="O1249" s="46" t="str">
        <f t="shared" si="78"/>
        <v>September</v>
      </c>
      <c r="P1249" s="46">
        <f t="shared" si="79"/>
        <v>2024</v>
      </c>
      <c r="Q1249" s="47" t="str">
        <f>_xlfn.CONCAT(SALES[[#This Row],[Sales_ID]]," [",SALES[[#This Row],[Quantity]],"]")</f>
        <v>SALE-1247 [3]</v>
      </c>
    </row>
    <row r="1250" spans="1:17" x14ac:dyDescent="0.3">
      <c r="A1250" t="s">
        <v>3162</v>
      </c>
      <c r="B1250" s="2">
        <v>45267</v>
      </c>
      <c r="C1250" t="s">
        <v>1824</v>
      </c>
      <c r="D1250" t="s">
        <v>1339</v>
      </c>
      <c r="E1250" t="s">
        <v>1359</v>
      </c>
      <c r="F1250">
        <v>4</v>
      </c>
      <c r="G1250" s="3">
        <v>938.21</v>
      </c>
      <c r="H1250" s="4">
        <v>0.04</v>
      </c>
      <c r="I1250" t="s">
        <v>3958</v>
      </c>
      <c r="J1250" s="3">
        <v>3602.7264</v>
      </c>
      <c r="K1250" s="45">
        <f>SALES[[#This Row],[Quantity]]*SALES[[#This Row],[Unit_Price]]*SALES[[#This Row],[Discount]]</f>
        <v>150.11360000000002</v>
      </c>
      <c r="L1250" s="46" t="str">
        <f>IF(SALES[Total_Amount]&gt;=1500,"High","Low")</f>
        <v>High</v>
      </c>
      <c r="M1250" s="46" t="str">
        <f t="shared" si="76"/>
        <v>Premium</v>
      </c>
      <c r="N1250" s="46" t="str">
        <f t="shared" si="77"/>
        <v>Low Price</v>
      </c>
      <c r="O1250" s="46" t="str">
        <f t="shared" si="78"/>
        <v>December</v>
      </c>
      <c r="P1250" s="46">
        <f t="shared" si="79"/>
        <v>2023</v>
      </c>
      <c r="Q1250" s="47" t="str">
        <f>_xlfn.CONCAT(SALES[[#This Row],[Sales_ID]]," [",SALES[[#This Row],[Quantity]],"]")</f>
        <v>SALE-1248 [4]</v>
      </c>
    </row>
    <row r="1251" spans="1:17" x14ac:dyDescent="0.3">
      <c r="A1251" t="s">
        <v>3163</v>
      </c>
      <c r="B1251" s="2">
        <v>45467</v>
      </c>
      <c r="C1251" t="s">
        <v>1933</v>
      </c>
      <c r="D1251" t="s">
        <v>1467</v>
      </c>
      <c r="E1251" t="s">
        <v>1388</v>
      </c>
      <c r="F1251">
        <v>3</v>
      </c>
      <c r="G1251" s="3">
        <v>517.98</v>
      </c>
      <c r="H1251" s="4">
        <v>0.01</v>
      </c>
      <c r="I1251" t="s">
        <v>3958</v>
      </c>
      <c r="J1251" s="3">
        <v>1538.4005999999999</v>
      </c>
      <c r="K1251" s="45">
        <f>SALES[[#This Row],[Quantity]]*SALES[[#This Row],[Unit_Price]]*SALES[[#This Row],[Discount]]</f>
        <v>15.539400000000001</v>
      </c>
      <c r="L1251" s="46" t="str">
        <f>IF(SALES[Total_Amount]&gt;=1500,"High","Low")</f>
        <v>High</v>
      </c>
      <c r="M1251" s="46" t="str">
        <f t="shared" si="76"/>
        <v>High</v>
      </c>
      <c r="N1251" s="46" t="str">
        <f t="shared" si="77"/>
        <v>Low Price</v>
      </c>
      <c r="O1251" s="46" t="str">
        <f t="shared" si="78"/>
        <v>June</v>
      </c>
      <c r="P1251" s="46">
        <f t="shared" si="79"/>
        <v>2024</v>
      </c>
      <c r="Q1251" s="47" t="str">
        <f>_xlfn.CONCAT(SALES[[#This Row],[Sales_ID]]," [",SALES[[#This Row],[Quantity]],"]")</f>
        <v>SALE-1249 [3]</v>
      </c>
    </row>
    <row r="1252" spans="1:17" x14ac:dyDescent="0.3">
      <c r="A1252" t="s">
        <v>3164</v>
      </c>
      <c r="B1252" s="2">
        <v>45847</v>
      </c>
      <c r="C1252" t="s">
        <v>2437</v>
      </c>
      <c r="D1252" t="s">
        <v>2026</v>
      </c>
      <c r="E1252" t="s">
        <v>1348</v>
      </c>
      <c r="F1252">
        <v>1</v>
      </c>
      <c r="G1252" s="3">
        <v>98.27</v>
      </c>
      <c r="H1252" s="4">
        <v>0.16</v>
      </c>
      <c r="I1252" t="s">
        <v>3958</v>
      </c>
      <c r="J1252" s="3">
        <v>82.54679999999999</v>
      </c>
      <c r="K1252" s="45">
        <f>SALES[[#This Row],[Quantity]]*SALES[[#This Row],[Unit_Price]]*SALES[[#This Row],[Discount]]</f>
        <v>15.7232</v>
      </c>
      <c r="L1252" s="46" t="str">
        <f>IF(SALES[Total_Amount]&gt;=1500,"High","Low")</f>
        <v>Low</v>
      </c>
      <c r="M1252" s="46" t="str">
        <f t="shared" si="76"/>
        <v>Normal</v>
      </c>
      <c r="N1252" s="46" t="str">
        <f t="shared" si="77"/>
        <v>Low Price</v>
      </c>
      <c r="O1252" s="46" t="str">
        <f t="shared" si="78"/>
        <v>July</v>
      </c>
      <c r="P1252" s="46">
        <f t="shared" si="79"/>
        <v>2025</v>
      </c>
      <c r="Q1252" s="47" t="str">
        <f>_xlfn.CONCAT(SALES[[#This Row],[Sales_ID]]," [",SALES[[#This Row],[Quantity]],"]")</f>
        <v>SALE-1250 [1]</v>
      </c>
    </row>
    <row r="1253" spans="1:17" x14ac:dyDescent="0.3">
      <c r="A1253" t="s">
        <v>3165</v>
      </c>
      <c r="B1253" s="2">
        <v>45480</v>
      </c>
      <c r="C1253" t="s">
        <v>2028</v>
      </c>
      <c r="D1253" t="s">
        <v>1673</v>
      </c>
      <c r="E1253" t="s">
        <v>1489</v>
      </c>
      <c r="F1253">
        <v>2</v>
      </c>
      <c r="G1253" s="3">
        <v>875.2</v>
      </c>
      <c r="H1253" s="4">
        <v>0.19</v>
      </c>
      <c r="I1253" t="s">
        <v>3957</v>
      </c>
      <c r="J1253" s="3">
        <v>1417.8240000000001</v>
      </c>
      <c r="K1253" s="45">
        <f>SALES[[#This Row],[Quantity]]*SALES[[#This Row],[Unit_Price]]*SALES[[#This Row],[Discount]]</f>
        <v>332.57600000000002</v>
      </c>
      <c r="L1253" s="46" t="str">
        <f>IF(SALES[Total_Amount]&gt;=1500,"High","Low")</f>
        <v>Low</v>
      </c>
      <c r="M1253" s="46" t="str">
        <f t="shared" si="76"/>
        <v>High</v>
      </c>
      <c r="N1253" s="46" t="str">
        <f t="shared" si="77"/>
        <v>High Price</v>
      </c>
      <c r="O1253" s="46" t="str">
        <f t="shared" si="78"/>
        <v>July</v>
      </c>
      <c r="P1253" s="46">
        <f t="shared" si="79"/>
        <v>2024</v>
      </c>
      <c r="Q1253" s="47" t="str">
        <f>_xlfn.CONCAT(SALES[[#This Row],[Sales_ID]]," [",SALES[[#This Row],[Quantity]],"]")</f>
        <v>SALE-1251 [2]</v>
      </c>
    </row>
    <row r="1254" spans="1:17" x14ac:dyDescent="0.3">
      <c r="A1254" t="s">
        <v>3166</v>
      </c>
      <c r="B1254" s="2">
        <v>45345</v>
      </c>
      <c r="C1254" t="s">
        <v>2825</v>
      </c>
      <c r="D1254" t="s">
        <v>1589</v>
      </c>
      <c r="E1254" t="s">
        <v>1373</v>
      </c>
      <c r="F1254">
        <v>1</v>
      </c>
      <c r="G1254" s="3">
        <v>227.35</v>
      </c>
      <c r="H1254" s="4">
        <v>0.06</v>
      </c>
      <c r="I1254" t="s">
        <v>1131</v>
      </c>
      <c r="J1254" s="3">
        <v>213.709</v>
      </c>
      <c r="K1254" s="45">
        <f>SALES[[#This Row],[Quantity]]*SALES[[#This Row],[Unit_Price]]*SALES[[#This Row],[Discount]]</f>
        <v>13.641</v>
      </c>
      <c r="L1254" s="46" t="str">
        <f>IF(SALES[Total_Amount]&gt;=1500,"High","Low")</f>
        <v>Low</v>
      </c>
      <c r="M1254" s="46" t="str">
        <f t="shared" si="76"/>
        <v>Normal</v>
      </c>
      <c r="N1254" s="46" t="str">
        <f t="shared" si="77"/>
        <v>Low Price</v>
      </c>
      <c r="O1254" s="46" t="str">
        <f t="shared" si="78"/>
        <v>February</v>
      </c>
      <c r="P1254" s="46">
        <f t="shared" si="79"/>
        <v>2024</v>
      </c>
      <c r="Q1254" s="47" t="str">
        <f>_xlfn.CONCAT(SALES[[#This Row],[Sales_ID]]," [",SALES[[#This Row],[Quantity]],"]")</f>
        <v>SALE-1252 [1]</v>
      </c>
    </row>
    <row r="1255" spans="1:17" x14ac:dyDescent="0.3">
      <c r="A1255" t="s">
        <v>3167</v>
      </c>
      <c r="B1255" s="2">
        <v>45235</v>
      </c>
      <c r="C1255" t="s">
        <v>2070</v>
      </c>
      <c r="D1255" t="s">
        <v>1343</v>
      </c>
      <c r="E1255" t="s">
        <v>1381</v>
      </c>
      <c r="F1255">
        <v>1</v>
      </c>
      <c r="G1255" s="3">
        <v>842.46</v>
      </c>
      <c r="H1255" s="4">
        <v>0.05</v>
      </c>
      <c r="I1255" t="s">
        <v>1131</v>
      </c>
      <c r="J1255" s="3">
        <v>800.33699999999999</v>
      </c>
      <c r="K1255" s="45">
        <f>SALES[[#This Row],[Quantity]]*SALES[[#This Row],[Unit_Price]]*SALES[[#This Row],[Discount]]</f>
        <v>42.123000000000005</v>
      </c>
      <c r="L1255" s="46" t="str">
        <f>IF(SALES[Total_Amount]&gt;=1500,"High","Low")</f>
        <v>Low</v>
      </c>
      <c r="M1255" s="46" t="str">
        <f t="shared" si="76"/>
        <v>Normal</v>
      </c>
      <c r="N1255" s="46" t="str">
        <f t="shared" si="77"/>
        <v>Low Price</v>
      </c>
      <c r="O1255" s="46" t="str">
        <f t="shared" si="78"/>
        <v>November</v>
      </c>
      <c r="P1255" s="46">
        <f t="shared" si="79"/>
        <v>2023</v>
      </c>
      <c r="Q1255" s="47" t="str">
        <f>_xlfn.CONCAT(SALES[[#This Row],[Sales_ID]]," [",SALES[[#This Row],[Quantity]],"]")</f>
        <v>SALE-1253 [1]</v>
      </c>
    </row>
    <row r="1256" spans="1:17" x14ac:dyDescent="0.3">
      <c r="A1256" t="s">
        <v>3168</v>
      </c>
      <c r="B1256" s="2">
        <v>45543</v>
      </c>
      <c r="C1256" t="s">
        <v>2278</v>
      </c>
      <c r="D1256" t="s">
        <v>1394</v>
      </c>
      <c r="E1256" t="s">
        <v>1489</v>
      </c>
      <c r="F1256">
        <v>3</v>
      </c>
      <c r="G1256" s="3">
        <v>120.67</v>
      </c>
      <c r="H1256" s="4">
        <v>0.08</v>
      </c>
      <c r="I1256" t="s">
        <v>1131</v>
      </c>
      <c r="J1256" s="3">
        <v>333.04919999999998</v>
      </c>
      <c r="K1256" s="45">
        <f>SALES[[#This Row],[Quantity]]*SALES[[#This Row],[Unit_Price]]*SALES[[#This Row],[Discount]]</f>
        <v>28.960799999999999</v>
      </c>
      <c r="L1256" s="46" t="str">
        <f>IF(SALES[Total_Amount]&gt;=1500,"High","Low")</f>
        <v>Low</v>
      </c>
      <c r="M1256" s="46" t="str">
        <f t="shared" si="76"/>
        <v>Normal</v>
      </c>
      <c r="N1256" s="46" t="str">
        <f t="shared" si="77"/>
        <v>Low Price</v>
      </c>
      <c r="O1256" s="46" t="str">
        <f t="shared" si="78"/>
        <v>September</v>
      </c>
      <c r="P1256" s="46">
        <f t="shared" si="79"/>
        <v>2024</v>
      </c>
      <c r="Q1256" s="47" t="str">
        <f>_xlfn.CONCAT(SALES[[#This Row],[Sales_ID]]," [",SALES[[#This Row],[Quantity]],"]")</f>
        <v>SALE-1254 [3]</v>
      </c>
    </row>
    <row r="1257" spans="1:17" x14ac:dyDescent="0.3">
      <c r="A1257" t="s">
        <v>3169</v>
      </c>
      <c r="B1257" s="2">
        <v>45402</v>
      </c>
      <c r="C1257" t="s">
        <v>2564</v>
      </c>
      <c r="D1257" t="s">
        <v>1503</v>
      </c>
      <c r="E1257" t="s">
        <v>1340</v>
      </c>
      <c r="F1257">
        <v>4</v>
      </c>
      <c r="G1257" s="3">
        <v>176.13</v>
      </c>
      <c r="H1257" s="4">
        <v>0.27</v>
      </c>
      <c r="I1257" t="s">
        <v>3958</v>
      </c>
      <c r="J1257" s="3">
        <v>514.29959999999994</v>
      </c>
      <c r="K1257" s="45">
        <f>SALES[[#This Row],[Quantity]]*SALES[[#This Row],[Unit_Price]]*SALES[[#This Row],[Discount]]</f>
        <v>190.22040000000001</v>
      </c>
      <c r="L1257" s="46" t="str">
        <f>IF(SALES[Total_Amount]&gt;=1500,"High","Low")</f>
        <v>Low</v>
      </c>
      <c r="M1257" s="46" t="str">
        <f t="shared" si="76"/>
        <v>Normal</v>
      </c>
      <c r="N1257" s="46" t="str">
        <f t="shared" si="77"/>
        <v>Low Price</v>
      </c>
      <c r="O1257" s="46" t="str">
        <f t="shared" si="78"/>
        <v>April</v>
      </c>
      <c r="P1257" s="46">
        <f t="shared" si="79"/>
        <v>2024</v>
      </c>
      <c r="Q1257" s="47" t="str">
        <f>_xlfn.CONCAT(SALES[[#This Row],[Sales_ID]]," [",SALES[[#This Row],[Quantity]],"]")</f>
        <v>SALE-1255 [4]</v>
      </c>
    </row>
    <row r="1258" spans="1:17" x14ac:dyDescent="0.3">
      <c r="A1258" t="s">
        <v>3170</v>
      </c>
      <c r="B1258" s="2">
        <v>45671</v>
      </c>
      <c r="C1258" t="s">
        <v>3171</v>
      </c>
      <c r="D1258" t="s">
        <v>1780</v>
      </c>
      <c r="E1258" t="s">
        <v>1489</v>
      </c>
      <c r="F1258">
        <v>4</v>
      </c>
      <c r="G1258" s="3">
        <v>592.67999999999995</v>
      </c>
      <c r="H1258" s="4">
        <v>0.03</v>
      </c>
      <c r="I1258" t="s">
        <v>3957</v>
      </c>
      <c r="J1258" s="3">
        <v>2299.5983999999999</v>
      </c>
      <c r="K1258" s="45">
        <f>SALES[[#This Row],[Quantity]]*SALES[[#This Row],[Unit_Price]]*SALES[[#This Row],[Discount]]</f>
        <v>71.121599999999987</v>
      </c>
      <c r="L1258" s="46" t="str">
        <f>IF(SALES[Total_Amount]&gt;=1500,"High","Low")</f>
        <v>High</v>
      </c>
      <c r="M1258" s="46" t="str">
        <f t="shared" si="76"/>
        <v>Premium</v>
      </c>
      <c r="N1258" s="46" t="str">
        <f t="shared" si="77"/>
        <v>Low Price</v>
      </c>
      <c r="O1258" s="46" t="str">
        <f t="shared" si="78"/>
        <v>January</v>
      </c>
      <c r="P1258" s="46">
        <f t="shared" si="79"/>
        <v>2025</v>
      </c>
      <c r="Q1258" s="47" t="str">
        <f>_xlfn.CONCAT(SALES[[#This Row],[Sales_ID]]," [",SALES[[#This Row],[Quantity]],"]")</f>
        <v>SALE-1256 [4]</v>
      </c>
    </row>
    <row r="1259" spans="1:17" x14ac:dyDescent="0.3">
      <c r="A1259" t="s">
        <v>3172</v>
      </c>
      <c r="B1259" s="2">
        <v>45367</v>
      </c>
      <c r="C1259" t="s">
        <v>1561</v>
      </c>
      <c r="D1259" t="s">
        <v>1366</v>
      </c>
      <c r="E1259" t="s">
        <v>1363</v>
      </c>
      <c r="F1259">
        <v>4</v>
      </c>
      <c r="G1259" s="3">
        <v>662.43</v>
      </c>
      <c r="H1259" s="4">
        <v>0.24</v>
      </c>
      <c r="I1259" t="s">
        <v>3958</v>
      </c>
      <c r="J1259" s="3">
        <v>2013.7872</v>
      </c>
      <c r="K1259" s="45">
        <f>SALES[[#This Row],[Quantity]]*SALES[[#This Row],[Unit_Price]]*SALES[[#This Row],[Discount]]</f>
        <v>635.93279999999993</v>
      </c>
      <c r="L1259" s="46" t="str">
        <f>IF(SALES[Total_Amount]&gt;=1500,"High","Low")</f>
        <v>High</v>
      </c>
      <c r="M1259" s="46" t="str">
        <f t="shared" si="76"/>
        <v>Premium</v>
      </c>
      <c r="N1259" s="46" t="str">
        <f t="shared" si="77"/>
        <v>High Price</v>
      </c>
      <c r="O1259" s="46" t="str">
        <f t="shared" si="78"/>
        <v>March</v>
      </c>
      <c r="P1259" s="46">
        <f t="shared" si="79"/>
        <v>2024</v>
      </c>
      <c r="Q1259" s="47" t="str">
        <f>_xlfn.CONCAT(SALES[[#This Row],[Sales_ID]]," [",SALES[[#This Row],[Quantity]],"]")</f>
        <v>SALE-1257 [4]</v>
      </c>
    </row>
    <row r="1260" spans="1:17" x14ac:dyDescent="0.3">
      <c r="A1260" t="s">
        <v>3173</v>
      </c>
      <c r="B1260" s="2">
        <v>45488</v>
      </c>
      <c r="C1260" t="s">
        <v>1762</v>
      </c>
      <c r="D1260" t="s">
        <v>1414</v>
      </c>
      <c r="E1260" t="s">
        <v>1348</v>
      </c>
      <c r="F1260">
        <v>3</v>
      </c>
      <c r="G1260" s="3">
        <v>518.35</v>
      </c>
      <c r="H1260" s="4">
        <v>0.21</v>
      </c>
      <c r="I1260" t="s">
        <v>1131</v>
      </c>
      <c r="J1260" s="3">
        <v>1228.4894999999999</v>
      </c>
      <c r="K1260" s="45">
        <f>SALES[[#This Row],[Quantity]]*SALES[[#This Row],[Unit_Price]]*SALES[[#This Row],[Discount]]</f>
        <v>326.56050000000005</v>
      </c>
      <c r="L1260" s="46" t="str">
        <f>IF(SALES[Total_Amount]&gt;=1500,"High","Low")</f>
        <v>Low</v>
      </c>
      <c r="M1260" s="46" t="str">
        <f t="shared" si="76"/>
        <v>High</v>
      </c>
      <c r="N1260" s="46" t="str">
        <f t="shared" si="77"/>
        <v>High Price</v>
      </c>
      <c r="O1260" s="46" t="str">
        <f t="shared" si="78"/>
        <v>July</v>
      </c>
      <c r="P1260" s="46">
        <f t="shared" si="79"/>
        <v>2024</v>
      </c>
      <c r="Q1260" s="47" t="str">
        <f>_xlfn.CONCAT(SALES[[#This Row],[Sales_ID]]," [",SALES[[#This Row],[Quantity]],"]")</f>
        <v>SALE-1258 [3]</v>
      </c>
    </row>
    <row r="1261" spans="1:17" x14ac:dyDescent="0.3">
      <c r="A1261" t="s">
        <v>3174</v>
      </c>
      <c r="B1261" s="2">
        <v>45509</v>
      </c>
      <c r="C1261" t="s">
        <v>2940</v>
      </c>
      <c r="D1261" t="s">
        <v>1848</v>
      </c>
      <c r="E1261" t="s">
        <v>1355</v>
      </c>
      <c r="F1261">
        <v>1</v>
      </c>
      <c r="G1261" s="3">
        <v>85.58</v>
      </c>
      <c r="H1261" s="4">
        <v>0.1</v>
      </c>
      <c r="I1261" t="s">
        <v>1131</v>
      </c>
      <c r="J1261" s="3">
        <v>77.022000000000006</v>
      </c>
      <c r="K1261" s="45">
        <f>SALES[[#This Row],[Quantity]]*SALES[[#This Row],[Unit_Price]]*SALES[[#This Row],[Discount]]</f>
        <v>8.5579999999999998</v>
      </c>
      <c r="L1261" s="46" t="str">
        <f>IF(SALES[Total_Amount]&gt;=1500,"High","Low")</f>
        <v>Low</v>
      </c>
      <c r="M1261" s="46" t="str">
        <f t="shared" si="76"/>
        <v>Normal</v>
      </c>
      <c r="N1261" s="46" t="str">
        <f t="shared" si="77"/>
        <v>Low Price</v>
      </c>
      <c r="O1261" s="46" t="str">
        <f t="shared" si="78"/>
        <v>August</v>
      </c>
      <c r="P1261" s="46">
        <f t="shared" si="79"/>
        <v>2024</v>
      </c>
      <c r="Q1261" s="47" t="str">
        <f>_xlfn.CONCAT(SALES[[#This Row],[Sales_ID]]," [",SALES[[#This Row],[Quantity]],"]")</f>
        <v>SALE-1259 [1]</v>
      </c>
    </row>
    <row r="1262" spans="1:17" x14ac:dyDescent="0.3">
      <c r="A1262" t="s">
        <v>3175</v>
      </c>
      <c r="B1262" s="2">
        <v>45323</v>
      </c>
      <c r="C1262" t="s">
        <v>2637</v>
      </c>
      <c r="D1262" t="s">
        <v>1679</v>
      </c>
      <c r="E1262" t="s">
        <v>1381</v>
      </c>
      <c r="F1262">
        <v>4</v>
      </c>
      <c r="G1262" s="3">
        <v>800</v>
      </c>
      <c r="H1262" s="4">
        <v>0.2</v>
      </c>
      <c r="I1262" t="s">
        <v>3957</v>
      </c>
      <c r="J1262" s="3">
        <v>2560</v>
      </c>
      <c r="K1262" s="45">
        <f>SALES[[#This Row],[Quantity]]*SALES[[#This Row],[Unit_Price]]*SALES[[#This Row],[Discount]]</f>
        <v>640</v>
      </c>
      <c r="L1262" s="46" t="str">
        <f>IF(SALES[Total_Amount]&gt;=1500,"High","Low")</f>
        <v>High</v>
      </c>
      <c r="M1262" s="46" t="str">
        <f t="shared" si="76"/>
        <v>Premium</v>
      </c>
      <c r="N1262" s="46" t="str">
        <f t="shared" si="77"/>
        <v>High Price</v>
      </c>
      <c r="O1262" s="46" t="str">
        <f t="shared" si="78"/>
        <v>February</v>
      </c>
      <c r="P1262" s="46">
        <f t="shared" si="79"/>
        <v>2024</v>
      </c>
      <c r="Q1262" s="47" t="str">
        <f>_xlfn.CONCAT(SALES[[#This Row],[Sales_ID]]," [",SALES[[#This Row],[Quantity]],"]")</f>
        <v>SALE-1260 [4]</v>
      </c>
    </row>
    <row r="1263" spans="1:17" x14ac:dyDescent="0.3">
      <c r="A1263" t="s">
        <v>3176</v>
      </c>
      <c r="B1263" s="2">
        <v>45889</v>
      </c>
      <c r="C1263" t="s">
        <v>2937</v>
      </c>
      <c r="D1263" t="s">
        <v>1407</v>
      </c>
      <c r="E1263" t="s">
        <v>1419</v>
      </c>
      <c r="F1263">
        <v>3</v>
      </c>
      <c r="G1263" s="3">
        <v>118.25</v>
      </c>
      <c r="H1263" s="4">
        <v>0.26</v>
      </c>
      <c r="I1263" t="s">
        <v>3958</v>
      </c>
      <c r="J1263" s="3">
        <v>262.51499999999999</v>
      </c>
      <c r="K1263" s="45">
        <f>SALES[[#This Row],[Quantity]]*SALES[[#This Row],[Unit_Price]]*SALES[[#This Row],[Discount]]</f>
        <v>92.234999999999999</v>
      </c>
      <c r="L1263" s="46" t="str">
        <f>IF(SALES[Total_Amount]&gt;=1500,"High","Low")</f>
        <v>Low</v>
      </c>
      <c r="M1263" s="46" t="str">
        <f t="shared" si="76"/>
        <v>Normal</v>
      </c>
      <c r="N1263" s="46" t="str">
        <f t="shared" si="77"/>
        <v>Low Price</v>
      </c>
      <c r="O1263" s="46" t="str">
        <f t="shared" si="78"/>
        <v>August</v>
      </c>
      <c r="P1263" s="46">
        <f t="shared" si="79"/>
        <v>2025</v>
      </c>
      <c r="Q1263" s="47" t="str">
        <f>_xlfn.CONCAT(SALES[[#This Row],[Sales_ID]]," [",SALES[[#This Row],[Quantity]],"]")</f>
        <v>SALE-1261 [3]</v>
      </c>
    </row>
    <row r="1264" spans="1:17" x14ac:dyDescent="0.3">
      <c r="A1264" t="s">
        <v>3177</v>
      </c>
      <c r="B1264" s="2">
        <v>45253</v>
      </c>
      <c r="C1264" t="s">
        <v>2893</v>
      </c>
      <c r="D1264" t="s">
        <v>1737</v>
      </c>
      <c r="E1264" t="s">
        <v>1391</v>
      </c>
      <c r="F1264">
        <v>1</v>
      </c>
      <c r="G1264" s="3">
        <v>223.25</v>
      </c>
      <c r="H1264" s="4">
        <v>0.28999999999999998</v>
      </c>
      <c r="I1264" t="s">
        <v>3957</v>
      </c>
      <c r="J1264" s="3">
        <v>158.50749999999999</v>
      </c>
      <c r="K1264" s="45">
        <f>SALES[[#This Row],[Quantity]]*SALES[[#This Row],[Unit_Price]]*SALES[[#This Row],[Discount]]</f>
        <v>64.742499999999993</v>
      </c>
      <c r="L1264" s="46" t="str">
        <f>IF(SALES[Total_Amount]&gt;=1500,"High","Low")</f>
        <v>Low</v>
      </c>
      <c r="M1264" s="46" t="str">
        <f t="shared" si="76"/>
        <v>Normal</v>
      </c>
      <c r="N1264" s="46" t="str">
        <f t="shared" si="77"/>
        <v>Low Price</v>
      </c>
      <c r="O1264" s="46" t="str">
        <f t="shared" si="78"/>
        <v>November</v>
      </c>
      <c r="P1264" s="46">
        <f t="shared" si="79"/>
        <v>2023</v>
      </c>
      <c r="Q1264" s="47" t="str">
        <f>_xlfn.CONCAT(SALES[[#This Row],[Sales_ID]]," [",SALES[[#This Row],[Quantity]],"]")</f>
        <v>SALE-1262 [1]</v>
      </c>
    </row>
    <row r="1265" spans="1:17" x14ac:dyDescent="0.3">
      <c r="A1265" t="s">
        <v>3178</v>
      </c>
      <c r="B1265" s="2">
        <v>45530</v>
      </c>
      <c r="C1265" t="s">
        <v>1681</v>
      </c>
      <c r="D1265" t="s">
        <v>1737</v>
      </c>
      <c r="E1265" t="s">
        <v>1363</v>
      </c>
      <c r="F1265">
        <v>3</v>
      </c>
      <c r="G1265" s="3">
        <v>918.76</v>
      </c>
      <c r="H1265" s="4">
        <v>0.2</v>
      </c>
      <c r="I1265" t="s">
        <v>3958</v>
      </c>
      <c r="J1265" s="3">
        <v>2205.0239999999999</v>
      </c>
      <c r="K1265" s="45">
        <f>SALES[[#This Row],[Quantity]]*SALES[[#This Row],[Unit_Price]]*SALES[[#This Row],[Discount]]</f>
        <v>551.25599999999997</v>
      </c>
      <c r="L1265" s="46" t="str">
        <f>IF(SALES[Total_Amount]&gt;=1500,"High","Low")</f>
        <v>High</v>
      </c>
      <c r="M1265" s="46" t="str">
        <f t="shared" si="76"/>
        <v>Premium</v>
      </c>
      <c r="N1265" s="46" t="str">
        <f t="shared" si="77"/>
        <v>High Price</v>
      </c>
      <c r="O1265" s="46" t="str">
        <f t="shared" si="78"/>
        <v>August</v>
      </c>
      <c r="P1265" s="46">
        <f t="shared" si="79"/>
        <v>2024</v>
      </c>
      <c r="Q1265" s="47" t="str">
        <f>_xlfn.CONCAT(SALES[[#This Row],[Sales_ID]]," [",SALES[[#This Row],[Quantity]],"]")</f>
        <v>SALE-1263 [3]</v>
      </c>
    </row>
    <row r="1266" spans="1:17" x14ac:dyDescent="0.3">
      <c r="A1266" t="s">
        <v>3179</v>
      </c>
      <c r="B1266" s="2">
        <v>45491</v>
      </c>
      <c r="C1266" t="s">
        <v>2861</v>
      </c>
      <c r="D1266" t="s">
        <v>1955</v>
      </c>
      <c r="E1266" t="s">
        <v>1408</v>
      </c>
      <c r="F1266">
        <v>2</v>
      </c>
      <c r="G1266" s="3">
        <v>905.26</v>
      </c>
      <c r="H1266" s="4">
        <v>0.15</v>
      </c>
      <c r="I1266" t="s">
        <v>1131</v>
      </c>
      <c r="J1266" s="3">
        <v>1538.942</v>
      </c>
      <c r="K1266" s="45">
        <f>SALES[[#This Row],[Quantity]]*SALES[[#This Row],[Unit_Price]]*SALES[[#This Row],[Discount]]</f>
        <v>271.57799999999997</v>
      </c>
      <c r="L1266" s="46" t="str">
        <f>IF(SALES[Total_Amount]&gt;=1500,"High","Low")</f>
        <v>High</v>
      </c>
      <c r="M1266" s="46" t="str">
        <f t="shared" si="76"/>
        <v>High</v>
      </c>
      <c r="N1266" s="46" t="str">
        <f t="shared" si="77"/>
        <v>Low Price</v>
      </c>
      <c r="O1266" s="46" t="str">
        <f t="shared" si="78"/>
        <v>July</v>
      </c>
      <c r="P1266" s="46">
        <f t="shared" si="79"/>
        <v>2024</v>
      </c>
      <c r="Q1266" s="47" t="str">
        <f>_xlfn.CONCAT(SALES[[#This Row],[Sales_ID]]," [",SALES[[#This Row],[Quantity]],"]")</f>
        <v>SALE-1264 [2]</v>
      </c>
    </row>
    <row r="1267" spans="1:17" x14ac:dyDescent="0.3">
      <c r="A1267" t="s">
        <v>3180</v>
      </c>
      <c r="B1267" s="2">
        <v>45628</v>
      </c>
      <c r="C1267" t="s">
        <v>1936</v>
      </c>
      <c r="D1267" t="s">
        <v>1457</v>
      </c>
      <c r="E1267" t="s">
        <v>1399</v>
      </c>
      <c r="F1267">
        <v>4</v>
      </c>
      <c r="G1267" s="3">
        <v>295.39999999999998</v>
      </c>
      <c r="H1267" s="4">
        <v>0.23</v>
      </c>
      <c r="I1267" t="s">
        <v>3958</v>
      </c>
      <c r="J1267" s="3">
        <v>909.83199999999999</v>
      </c>
      <c r="K1267" s="45">
        <f>SALES[[#This Row],[Quantity]]*SALES[[#This Row],[Unit_Price]]*SALES[[#This Row],[Discount]]</f>
        <v>271.76799999999997</v>
      </c>
      <c r="L1267" s="46" t="str">
        <f>IF(SALES[Total_Amount]&gt;=1500,"High","Low")</f>
        <v>Low</v>
      </c>
      <c r="M1267" s="46" t="str">
        <f t="shared" si="76"/>
        <v>Normal</v>
      </c>
      <c r="N1267" s="46" t="str">
        <f t="shared" si="77"/>
        <v>Low Price</v>
      </c>
      <c r="O1267" s="46" t="str">
        <f t="shared" si="78"/>
        <v>December</v>
      </c>
      <c r="P1267" s="46">
        <f t="shared" si="79"/>
        <v>2024</v>
      </c>
      <c r="Q1267" s="47" t="str">
        <f>_xlfn.CONCAT(SALES[[#This Row],[Sales_ID]]," [",SALES[[#This Row],[Quantity]],"]")</f>
        <v>SALE-1265 [4]</v>
      </c>
    </row>
    <row r="1268" spans="1:17" x14ac:dyDescent="0.3">
      <c r="A1268" t="s">
        <v>3181</v>
      </c>
      <c r="B1268" s="2">
        <v>45861</v>
      </c>
      <c r="C1268" t="s">
        <v>1633</v>
      </c>
      <c r="D1268" t="s">
        <v>1467</v>
      </c>
      <c r="E1268" t="s">
        <v>1355</v>
      </c>
      <c r="F1268">
        <v>1</v>
      </c>
      <c r="G1268" s="3">
        <v>252.18</v>
      </c>
      <c r="H1268" s="4">
        <v>0.23</v>
      </c>
      <c r="I1268" t="s">
        <v>3958</v>
      </c>
      <c r="J1268" s="3">
        <v>194.17859999999999</v>
      </c>
      <c r="K1268" s="45">
        <f>SALES[[#This Row],[Quantity]]*SALES[[#This Row],[Unit_Price]]*SALES[[#This Row],[Discount]]</f>
        <v>58.001400000000004</v>
      </c>
      <c r="L1268" s="46" t="str">
        <f>IF(SALES[Total_Amount]&gt;=1500,"High","Low")</f>
        <v>Low</v>
      </c>
      <c r="M1268" s="46" t="str">
        <f t="shared" si="76"/>
        <v>Normal</v>
      </c>
      <c r="N1268" s="46" t="str">
        <f t="shared" si="77"/>
        <v>Low Price</v>
      </c>
      <c r="O1268" s="46" t="str">
        <f t="shared" si="78"/>
        <v>July</v>
      </c>
      <c r="P1268" s="46">
        <f t="shared" si="79"/>
        <v>2025</v>
      </c>
      <c r="Q1268" s="47" t="str">
        <f>_xlfn.CONCAT(SALES[[#This Row],[Sales_ID]]," [",SALES[[#This Row],[Quantity]],"]")</f>
        <v>SALE-1266 [1]</v>
      </c>
    </row>
    <row r="1269" spans="1:17" x14ac:dyDescent="0.3">
      <c r="A1269" t="s">
        <v>3182</v>
      </c>
      <c r="B1269" s="2">
        <v>45878</v>
      </c>
      <c r="C1269" t="s">
        <v>1365</v>
      </c>
      <c r="D1269" t="s">
        <v>1339</v>
      </c>
      <c r="E1269" t="s">
        <v>1446</v>
      </c>
      <c r="F1269">
        <v>4</v>
      </c>
      <c r="G1269" s="3">
        <v>792.1</v>
      </c>
      <c r="H1269" s="4">
        <v>0.19</v>
      </c>
      <c r="I1269" t="s">
        <v>1131</v>
      </c>
      <c r="J1269" s="3">
        <v>2566.404</v>
      </c>
      <c r="K1269" s="45">
        <f>SALES[[#This Row],[Quantity]]*SALES[[#This Row],[Unit_Price]]*SALES[[#This Row],[Discount]]</f>
        <v>601.99599999999998</v>
      </c>
      <c r="L1269" s="46" t="str">
        <f>IF(SALES[Total_Amount]&gt;=1500,"High","Low")</f>
        <v>High</v>
      </c>
      <c r="M1269" s="46" t="str">
        <f t="shared" si="76"/>
        <v>Premium</v>
      </c>
      <c r="N1269" s="46" t="str">
        <f t="shared" si="77"/>
        <v>High Price</v>
      </c>
      <c r="O1269" s="46" t="str">
        <f t="shared" si="78"/>
        <v>August</v>
      </c>
      <c r="P1269" s="46">
        <f t="shared" si="79"/>
        <v>2025</v>
      </c>
      <c r="Q1269" s="47" t="str">
        <f>_xlfn.CONCAT(SALES[[#This Row],[Sales_ID]]," [",SALES[[#This Row],[Quantity]],"]")</f>
        <v>SALE-1267 [4]</v>
      </c>
    </row>
    <row r="1270" spans="1:17" x14ac:dyDescent="0.3">
      <c r="A1270" t="s">
        <v>3183</v>
      </c>
      <c r="B1270" s="2">
        <v>45426</v>
      </c>
      <c r="C1270" t="s">
        <v>1736</v>
      </c>
      <c r="D1270" t="s">
        <v>1384</v>
      </c>
      <c r="E1270" t="s">
        <v>1377</v>
      </c>
      <c r="F1270">
        <v>1</v>
      </c>
      <c r="G1270" s="3">
        <v>883.36</v>
      </c>
      <c r="H1270" s="4">
        <v>0.11</v>
      </c>
      <c r="I1270" t="s">
        <v>3958</v>
      </c>
      <c r="J1270" s="3">
        <v>786.19040000000007</v>
      </c>
      <c r="K1270" s="45">
        <f>SALES[[#This Row],[Quantity]]*SALES[[#This Row],[Unit_Price]]*SALES[[#This Row],[Discount]]</f>
        <v>97.169600000000003</v>
      </c>
      <c r="L1270" s="46" t="str">
        <f>IF(SALES[Total_Amount]&gt;=1500,"High","Low")</f>
        <v>Low</v>
      </c>
      <c r="M1270" s="46" t="str">
        <f t="shared" si="76"/>
        <v>Normal</v>
      </c>
      <c r="N1270" s="46" t="str">
        <f t="shared" si="77"/>
        <v>Low Price</v>
      </c>
      <c r="O1270" s="46" t="str">
        <f t="shared" si="78"/>
        <v>May</v>
      </c>
      <c r="P1270" s="46">
        <f t="shared" si="79"/>
        <v>2024</v>
      </c>
      <c r="Q1270" s="47" t="str">
        <f>_xlfn.CONCAT(SALES[[#This Row],[Sales_ID]]," [",SALES[[#This Row],[Quantity]],"]")</f>
        <v>SALE-1268 [1]</v>
      </c>
    </row>
    <row r="1271" spans="1:17" x14ac:dyDescent="0.3">
      <c r="A1271" t="s">
        <v>3184</v>
      </c>
      <c r="B1271" s="2">
        <v>45231</v>
      </c>
      <c r="C1271" t="s">
        <v>1397</v>
      </c>
      <c r="D1271" t="s">
        <v>1418</v>
      </c>
      <c r="E1271" t="s">
        <v>1373</v>
      </c>
      <c r="F1271">
        <v>4</v>
      </c>
      <c r="G1271" s="3">
        <v>305.95</v>
      </c>
      <c r="H1271" s="4">
        <v>0.08</v>
      </c>
      <c r="I1271" t="s">
        <v>3958</v>
      </c>
      <c r="J1271" s="3">
        <v>1125.896</v>
      </c>
      <c r="K1271" s="45">
        <f>SALES[[#This Row],[Quantity]]*SALES[[#This Row],[Unit_Price]]*SALES[[#This Row],[Discount]]</f>
        <v>97.903999999999996</v>
      </c>
      <c r="L1271" s="46" t="str">
        <f>IF(SALES[Total_Amount]&gt;=1500,"High","Low")</f>
        <v>Low</v>
      </c>
      <c r="M1271" s="46" t="str">
        <f t="shared" si="76"/>
        <v>High</v>
      </c>
      <c r="N1271" s="46" t="str">
        <f t="shared" si="77"/>
        <v>Low Price</v>
      </c>
      <c r="O1271" s="46" t="str">
        <f t="shared" si="78"/>
        <v>November</v>
      </c>
      <c r="P1271" s="46">
        <f t="shared" si="79"/>
        <v>2023</v>
      </c>
      <c r="Q1271" s="47" t="str">
        <f>_xlfn.CONCAT(SALES[[#This Row],[Sales_ID]]," [",SALES[[#This Row],[Quantity]],"]")</f>
        <v>SALE-1269 [4]</v>
      </c>
    </row>
    <row r="1272" spans="1:17" x14ac:dyDescent="0.3">
      <c r="A1272" t="s">
        <v>3185</v>
      </c>
      <c r="B1272" s="2">
        <v>45609</v>
      </c>
      <c r="C1272" t="s">
        <v>1698</v>
      </c>
      <c r="D1272" t="s">
        <v>1863</v>
      </c>
      <c r="E1272" t="s">
        <v>1359</v>
      </c>
      <c r="F1272">
        <v>3</v>
      </c>
      <c r="G1272" s="3">
        <v>742.45</v>
      </c>
      <c r="H1272" s="4">
        <v>0.23</v>
      </c>
      <c r="I1272" t="s">
        <v>1131</v>
      </c>
      <c r="J1272" s="3">
        <v>1715.0595000000001</v>
      </c>
      <c r="K1272" s="45">
        <f>SALES[[#This Row],[Quantity]]*SALES[[#This Row],[Unit_Price]]*SALES[[#This Row],[Discount]]</f>
        <v>512.29050000000007</v>
      </c>
      <c r="L1272" s="46" t="str">
        <f>IF(SALES[Total_Amount]&gt;=1500,"High","Low")</f>
        <v>High</v>
      </c>
      <c r="M1272" s="46" t="str">
        <f t="shared" si="76"/>
        <v>High</v>
      </c>
      <c r="N1272" s="46" t="str">
        <f t="shared" si="77"/>
        <v>High Price</v>
      </c>
      <c r="O1272" s="46" t="str">
        <f t="shared" si="78"/>
        <v>November</v>
      </c>
      <c r="P1272" s="46">
        <f t="shared" si="79"/>
        <v>2024</v>
      </c>
      <c r="Q1272" s="47" t="str">
        <f>_xlfn.CONCAT(SALES[[#This Row],[Sales_ID]]," [",SALES[[#This Row],[Quantity]],"]")</f>
        <v>SALE-1270 [3]</v>
      </c>
    </row>
    <row r="1273" spans="1:17" x14ac:dyDescent="0.3">
      <c r="A1273" t="s">
        <v>3186</v>
      </c>
      <c r="B1273" s="2">
        <v>45392</v>
      </c>
      <c r="C1273" t="s">
        <v>2587</v>
      </c>
      <c r="D1273" t="s">
        <v>1609</v>
      </c>
      <c r="E1273" t="s">
        <v>1415</v>
      </c>
      <c r="F1273">
        <v>3</v>
      </c>
      <c r="G1273" s="3">
        <v>336.1</v>
      </c>
      <c r="H1273" s="4">
        <v>0.12</v>
      </c>
      <c r="I1273" t="s">
        <v>1131</v>
      </c>
      <c r="J1273" s="3">
        <v>887.30400000000009</v>
      </c>
      <c r="K1273" s="45">
        <f>SALES[[#This Row],[Quantity]]*SALES[[#This Row],[Unit_Price]]*SALES[[#This Row],[Discount]]</f>
        <v>120.99600000000001</v>
      </c>
      <c r="L1273" s="46" t="str">
        <f>IF(SALES[Total_Amount]&gt;=1500,"High","Low")</f>
        <v>Low</v>
      </c>
      <c r="M1273" s="46" t="str">
        <f t="shared" si="76"/>
        <v>Normal</v>
      </c>
      <c r="N1273" s="46" t="str">
        <f t="shared" si="77"/>
        <v>Low Price</v>
      </c>
      <c r="O1273" s="46" t="str">
        <f t="shared" si="78"/>
        <v>April</v>
      </c>
      <c r="P1273" s="46">
        <f t="shared" si="79"/>
        <v>2024</v>
      </c>
      <c r="Q1273" s="47" t="str">
        <f>_xlfn.CONCAT(SALES[[#This Row],[Sales_ID]]," [",SALES[[#This Row],[Quantity]],"]")</f>
        <v>SALE-1271 [3]</v>
      </c>
    </row>
    <row r="1274" spans="1:17" x14ac:dyDescent="0.3">
      <c r="A1274" t="s">
        <v>3187</v>
      </c>
      <c r="B1274" s="2">
        <v>45876</v>
      </c>
      <c r="C1274" t="s">
        <v>1444</v>
      </c>
      <c r="D1274" t="s">
        <v>1476</v>
      </c>
      <c r="E1274" t="s">
        <v>1359</v>
      </c>
      <c r="F1274">
        <v>3</v>
      </c>
      <c r="G1274" s="3">
        <v>310.36</v>
      </c>
      <c r="H1274" s="4">
        <v>0.14000000000000001</v>
      </c>
      <c r="I1274" t="s">
        <v>1131</v>
      </c>
      <c r="J1274" s="3">
        <v>800.72879999999998</v>
      </c>
      <c r="K1274" s="45">
        <f>SALES[[#This Row],[Quantity]]*SALES[[#This Row],[Unit_Price]]*SALES[[#This Row],[Discount]]</f>
        <v>130.35120000000001</v>
      </c>
      <c r="L1274" s="46" t="str">
        <f>IF(SALES[Total_Amount]&gt;=1500,"High","Low")</f>
        <v>Low</v>
      </c>
      <c r="M1274" s="46" t="str">
        <f t="shared" si="76"/>
        <v>Normal</v>
      </c>
      <c r="N1274" s="46" t="str">
        <f t="shared" si="77"/>
        <v>Low Price</v>
      </c>
      <c r="O1274" s="46" t="str">
        <f t="shared" si="78"/>
        <v>August</v>
      </c>
      <c r="P1274" s="46">
        <f t="shared" si="79"/>
        <v>2025</v>
      </c>
      <c r="Q1274" s="47" t="str">
        <f>_xlfn.CONCAT(SALES[[#This Row],[Sales_ID]]," [",SALES[[#This Row],[Quantity]],"]")</f>
        <v>SALE-1272 [3]</v>
      </c>
    </row>
    <row r="1275" spans="1:17" x14ac:dyDescent="0.3">
      <c r="A1275" t="s">
        <v>3188</v>
      </c>
      <c r="B1275" s="2">
        <v>45772</v>
      </c>
      <c r="C1275" t="s">
        <v>2746</v>
      </c>
      <c r="D1275" t="s">
        <v>1432</v>
      </c>
      <c r="E1275" t="s">
        <v>1348</v>
      </c>
      <c r="F1275">
        <v>3</v>
      </c>
      <c r="G1275" s="3">
        <v>992.81</v>
      </c>
      <c r="H1275" s="4">
        <v>0.04</v>
      </c>
      <c r="I1275" t="s">
        <v>3958</v>
      </c>
      <c r="J1275" s="3">
        <v>2859.2928000000002</v>
      </c>
      <c r="K1275" s="45">
        <f>SALES[[#This Row],[Quantity]]*SALES[[#This Row],[Unit_Price]]*SALES[[#This Row],[Discount]]</f>
        <v>119.13719999999999</v>
      </c>
      <c r="L1275" s="46" t="str">
        <f>IF(SALES[Total_Amount]&gt;=1500,"High","Low")</f>
        <v>High</v>
      </c>
      <c r="M1275" s="46" t="str">
        <f t="shared" si="76"/>
        <v>Premium</v>
      </c>
      <c r="N1275" s="46" t="str">
        <f t="shared" si="77"/>
        <v>Low Price</v>
      </c>
      <c r="O1275" s="46" t="str">
        <f t="shared" si="78"/>
        <v>April</v>
      </c>
      <c r="P1275" s="46">
        <f t="shared" si="79"/>
        <v>2025</v>
      </c>
      <c r="Q1275" s="47" t="str">
        <f>_xlfn.CONCAT(SALES[[#This Row],[Sales_ID]]," [",SALES[[#This Row],[Quantity]],"]")</f>
        <v>SALE-1273 [3]</v>
      </c>
    </row>
    <row r="1276" spans="1:17" x14ac:dyDescent="0.3">
      <c r="A1276" t="s">
        <v>3189</v>
      </c>
      <c r="B1276" s="2">
        <v>45217</v>
      </c>
      <c r="C1276" t="s">
        <v>1980</v>
      </c>
      <c r="D1276" t="s">
        <v>1407</v>
      </c>
      <c r="E1276" t="s">
        <v>1489</v>
      </c>
      <c r="F1276">
        <v>3</v>
      </c>
      <c r="G1276" s="3">
        <v>257.11</v>
      </c>
      <c r="H1276" s="4">
        <v>0.26</v>
      </c>
      <c r="I1276" t="s">
        <v>1131</v>
      </c>
      <c r="J1276" s="3">
        <v>570.78420000000006</v>
      </c>
      <c r="K1276" s="45">
        <f>SALES[[#This Row],[Quantity]]*SALES[[#This Row],[Unit_Price]]*SALES[[#This Row],[Discount]]</f>
        <v>200.54580000000001</v>
      </c>
      <c r="L1276" s="46" t="str">
        <f>IF(SALES[Total_Amount]&gt;=1500,"High","Low")</f>
        <v>Low</v>
      </c>
      <c r="M1276" s="46" t="str">
        <f t="shared" si="76"/>
        <v>Normal</v>
      </c>
      <c r="N1276" s="46" t="str">
        <f t="shared" si="77"/>
        <v>Low Price</v>
      </c>
      <c r="O1276" s="46" t="str">
        <f t="shared" si="78"/>
        <v>October</v>
      </c>
      <c r="P1276" s="46">
        <f t="shared" si="79"/>
        <v>2023</v>
      </c>
      <c r="Q1276" s="47" t="str">
        <f>_xlfn.CONCAT(SALES[[#This Row],[Sales_ID]]," [",SALES[[#This Row],[Quantity]],"]")</f>
        <v>SALE-1274 [3]</v>
      </c>
    </row>
    <row r="1277" spans="1:17" x14ac:dyDescent="0.3">
      <c r="A1277" t="s">
        <v>3190</v>
      </c>
      <c r="B1277" s="2">
        <v>45739</v>
      </c>
      <c r="C1277" t="s">
        <v>1995</v>
      </c>
      <c r="D1277" t="s">
        <v>2262</v>
      </c>
      <c r="E1277" t="s">
        <v>1446</v>
      </c>
      <c r="F1277">
        <v>4</v>
      </c>
      <c r="G1277" s="3">
        <v>816.29</v>
      </c>
      <c r="H1277" s="4">
        <v>0.24</v>
      </c>
      <c r="I1277" t="s">
        <v>3958</v>
      </c>
      <c r="J1277" s="3">
        <v>2481.5216</v>
      </c>
      <c r="K1277" s="45">
        <f>SALES[[#This Row],[Quantity]]*SALES[[#This Row],[Unit_Price]]*SALES[[#This Row],[Discount]]</f>
        <v>783.63839999999993</v>
      </c>
      <c r="L1277" s="46" t="str">
        <f>IF(SALES[Total_Amount]&gt;=1500,"High","Low")</f>
        <v>High</v>
      </c>
      <c r="M1277" s="46" t="str">
        <f t="shared" si="76"/>
        <v>Premium</v>
      </c>
      <c r="N1277" s="46" t="str">
        <f t="shared" si="77"/>
        <v>High Price</v>
      </c>
      <c r="O1277" s="46" t="str">
        <f t="shared" si="78"/>
        <v>March</v>
      </c>
      <c r="P1277" s="46">
        <f t="shared" si="79"/>
        <v>2025</v>
      </c>
      <c r="Q1277" s="47" t="str">
        <f>_xlfn.CONCAT(SALES[[#This Row],[Sales_ID]]," [",SALES[[#This Row],[Quantity]],"]")</f>
        <v>SALE-1275 [4]</v>
      </c>
    </row>
    <row r="1278" spans="1:17" x14ac:dyDescent="0.3">
      <c r="A1278" t="s">
        <v>3191</v>
      </c>
      <c r="B1278" s="2">
        <v>45272</v>
      </c>
      <c r="C1278" t="s">
        <v>2602</v>
      </c>
      <c r="D1278" t="s">
        <v>1407</v>
      </c>
      <c r="E1278" t="s">
        <v>1446</v>
      </c>
      <c r="F1278">
        <v>4</v>
      </c>
      <c r="G1278" s="3">
        <v>755.82</v>
      </c>
      <c r="H1278" s="4">
        <v>0.22</v>
      </c>
      <c r="I1278" t="s">
        <v>1131</v>
      </c>
      <c r="J1278" s="3">
        <v>2358.1583999999998</v>
      </c>
      <c r="K1278" s="45">
        <f>SALES[[#This Row],[Quantity]]*SALES[[#This Row],[Unit_Price]]*SALES[[#This Row],[Discount]]</f>
        <v>665.12160000000006</v>
      </c>
      <c r="L1278" s="46" t="str">
        <f>IF(SALES[Total_Amount]&gt;=1500,"High","Low")</f>
        <v>High</v>
      </c>
      <c r="M1278" s="46" t="str">
        <f t="shared" si="76"/>
        <v>Premium</v>
      </c>
      <c r="N1278" s="46" t="str">
        <f t="shared" si="77"/>
        <v>High Price</v>
      </c>
      <c r="O1278" s="46" t="str">
        <f t="shared" si="78"/>
        <v>December</v>
      </c>
      <c r="P1278" s="46">
        <f t="shared" si="79"/>
        <v>2023</v>
      </c>
      <c r="Q1278" s="47" t="str">
        <f>_xlfn.CONCAT(SALES[[#This Row],[Sales_ID]]," [",SALES[[#This Row],[Quantity]],"]")</f>
        <v>SALE-1276 [4]</v>
      </c>
    </row>
    <row r="1279" spans="1:17" x14ac:dyDescent="0.3">
      <c r="A1279" t="s">
        <v>3192</v>
      </c>
      <c r="B1279" s="2">
        <v>45524</v>
      </c>
      <c r="C1279" t="s">
        <v>3193</v>
      </c>
      <c r="D1279" t="s">
        <v>1913</v>
      </c>
      <c r="E1279" t="s">
        <v>1377</v>
      </c>
      <c r="F1279">
        <v>1</v>
      </c>
      <c r="G1279" s="3">
        <v>449.6</v>
      </c>
      <c r="H1279" s="4">
        <v>0.01</v>
      </c>
      <c r="I1279" t="s">
        <v>3958</v>
      </c>
      <c r="J1279" s="3">
        <v>445.10399999999998</v>
      </c>
      <c r="K1279" s="45">
        <f>SALES[[#This Row],[Quantity]]*SALES[[#This Row],[Unit_Price]]*SALES[[#This Row],[Discount]]</f>
        <v>4.4960000000000004</v>
      </c>
      <c r="L1279" s="46" t="str">
        <f>IF(SALES[Total_Amount]&gt;=1500,"High","Low")</f>
        <v>Low</v>
      </c>
      <c r="M1279" s="46" t="str">
        <f t="shared" si="76"/>
        <v>Normal</v>
      </c>
      <c r="N1279" s="46" t="str">
        <f t="shared" si="77"/>
        <v>Low Price</v>
      </c>
      <c r="O1279" s="46" t="str">
        <f t="shared" si="78"/>
        <v>August</v>
      </c>
      <c r="P1279" s="46">
        <f t="shared" si="79"/>
        <v>2024</v>
      </c>
      <c r="Q1279" s="47" t="str">
        <f>_xlfn.CONCAT(SALES[[#This Row],[Sales_ID]]," [",SALES[[#This Row],[Quantity]],"]")</f>
        <v>SALE-1277 [1]</v>
      </c>
    </row>
    <row r="1280" spans="1:17" x14ac:dyDescent="0.3">
      <c r="A1280" t="s">
        <v>3194</v>
      </c>
      <c r="B1280" s="2">
        <v>45481</v>
      </c>
      <c r="C1280" t="s">
        <v>2531</v>
      </c>
      <c r="D1280" t="s">
        <v>1654</v>
      </c>
      <c r="E1280" t="s">
        <v>1373</v>
      </c>
      <c r="F1280">
        <v>2</v>
      </c>
      <c r="G1280" s="3">
        <v>779.29</v>
      </c>
      <c r="H1280" s="4">
        <v>0.12</v>
      </c>
      <c r="I1280" t="s">
        <v>1131</v>
      </c>
      <c r="J1280" s="3">
        <v>1371.5504000000001</v>
      </c>
      <c r="K1280" s="45">
        <f>SALES[[#This Row],[Quantity]]*SALES[[#This Row],[Unit_Price]]*SALES[[#This Row],[Discount]]</f>
        <v>187.02959999999999</v>
      </c>
      <c r="L1280" s="46" t="str">
        <f>IF(SALES[Total_Amount]&gt;=1500,"High","Low")</f>
        <v>Low</v>
      </c>
      <c r="M1280" s="46" t="str">
        <f t="shared" si="76"/>
        <v>High</v>
      </c>
      <c r="N1280" s="46" t="str">
        <f t="shared" si="77"/>
        <v>Low Price</v>
      </c>
      <c r="O1280" s="46" t="str">
        <f t="shared" si="78"/>
        <v>July</v>
      </c>
      <c r="P1280" s="46">
        <f t="shared" si="79"/>
        <v>2024</v>
      </c>
      <c r="Q1280" s="47" t="str">
        <f>_xlfn.CONCAT(SALES[[#This Row],[Sales_ID]]," [",SALES[[#This Row],[Quantity]],"]")</f>
        <v>SALE-1278 [2]</v>
      </c>
    </row>
    <row r="1281" spans="1:17" x14ac:dyDescent="0.3">
      <c r="A1281" t="s">
        <v>3195</v>
      </c>
      <c r="B1281" s="2">
        <v>45267</v>
      </c>
      <c r="C1281" t="s">
        <v>1371</v>
      </c>
      <c r="D1281" t="s">
        <v>1435</v>
      </c>
      <c r="E1281" t="s">
        <v>1344</v>
      </c>
      <c r="F1281">
        <v>1</v>
      </c>
      <c r="G1281" s="3">
        <v>748.75</v>
      </c>
      <c r="H1281" s="4">
        <v>0.1</v>
      </c>
      <c r="I1281" t="s">
        <v>1131</v>
      </c>
      <c r="J1281" s="3">
        <v>673.875</v>
      </c>
      <c r="K1281" s="45">
        <f>SALES[[#This Row],[Quantity]]*SALES[[#This Row],[Unit_Price]]*SALES[[#This Row],[Discount]]</f>
        <v>74.875</v>
      </c>
      <c r="L1281" s="46" t="str">
        <f>IF(SALES[Total_Amount]&gt;=1500,"High","Low")</f>
        <v>Low</v>
      </c>
      <c r="M1281" s="46" t="str">
        <f t="shared" si="76"/>
        <v>Normal</v>
      </c>
      <c r="N1281" s="46" t="str">
        <f t="shared" si="77"/>
        <v>Low Price</v>
      </c>
      <c r="O1281" s="46" t="str">
        <f t="shared" si="78"/>
        <v>December</v>
      </c>
      <c r="P1281" s="46">
        <f t="shared" si="79"/>
        <v>2023</v>
      </c>
      <c r="Q1281" s="47" t="str">
        <f>_xlfn.CONCAT(SALES[[#This Row],[Sales_ID]]," [",SALES[[#This Row],[Quantity]],"]")</f>
        <v>SALE-1279 [1]</v>
      </c>
    </row>
    <row r="1282" spans="1:17" x14ac:dyDescent="0.3">
      <c r="A1282" t="s">
        <v>3196</v>
      </c>
      <c r="B1282" s="2">
        <v>45328</v>
      </c>
      <c r="C1282" t="s">
        <v>2165</v>
      </c>
      <c r="D1282" t="s">
        <v>1500</v>
      </c>
      <c r="E1282" t="s">
        <v>1373</v>
      </c>
      <c r="F1282">
        <v>2</v>
      </c>
      <c r="G1282" s="3">
        <v>121.67</v>
      </c>
      <c r="H1282" s="4">
        <v>0.08</v>
      </c>
      <c r="I1282" t="s">
        <v>1131</v>
      </c>
      <c r="J1282" s="3">
        <v>223.87280000000001</v>
      </c>
      <c r="K1282" s="45">
        <f>SALES[[#This Row],[Quantity]]*SALES[[#This Row],[Unit_Price]]*SALES[[#This Row],[Discount]]</f>
        <v>19.467200000000002</v>
      </c>
      <c r="L1282" s="46" t="str">
        <f>IF(SALES[Total_Amount]&gt;=1500,"High","Low")</f>
        <v>Low</v>
      </c>
      <c r="M1282" s="46" t="str">
        <f t="shared" ref="M1282:M1345" si="80">_xlfn.IFS(J1282&gt;2000,"Premium",J1282&gt;1000,"High",J1282&lt;=1000,"Normal")</f>
        <v>Normal</v>
      </c>
      <c r="N1282" s="46" t="str">
        <f t="shared" ref="N1282:N1345" si="81">IF(AND(H1282&gt;15%,J1282&gt;1000),"High Price","Low Price")</f>
        <v>Low Price</v>
      </c>
      <c r="O1282" s="46" t="str">
        <f t="shared" ref="O1282:O1345" si="82">TEXT(B1282,"mmmm")</f>
        <v>February</v>
      </c>
      <c r="P1282" s="46">
        <f t="shared" ref="P1282:P1345" si="83">YEAR(B1282)</f>
        <v>2024</v>
      </c>
      <c r="Q1282" s="47" t="str">
        <f>_xlfn.CONCAT(SALES[[#This Row],[Sales_ID]]," [",SALES[[#This Row],[Quantity]],"]")</f>
        <v>SALE-1280 [2]</v>
      </c>
    </row>
    <row r="1283" spans="1:17" x14ac:dyDescent="0.3">
      <c r="A1283" t="s">
        <v>3197</v>
      </c>
      <c r="B1283" s="2">
        <v>45787</v>
      </c>
      <c r="C1283" t="s">
        <v>1461</v>
      </c>
      <c r="D1283" t="s">
        <v>1347</v>
      </c>
      <c r="E1283" t="s">
        <v>1391</v>
      </c>
      <c r="F1283">
        <v>3</v>
      </c>
      <c r="G1283" s="3">
        <v>225.14</v>
      </c>
      <c r="H1283" s="4">
        <v>0.15</v>
      </c>
      <c r="I1283" t="s">
        <v>1131</v>
      </c>
      <c r="J1283" s="3">
        <v>574.10699999999997</v>
      </c>
      <c r="K1283" s="45">
        <f>SALES[[#This Row],[Quantity]]*SALES[[#This Row],[Unit_Price]]*SALES[[#This Row],[Discount]]</f>
        <v>101.31299999999999</v>
      </c>
      <c r="L1283" s="46" t="str">
        <f>IF(SALES[Total_Amount]&gt;=1500,"High","Low")</f>
        <v>Low</v>
      </c>
      <c r="M1283" s="46" t="str">
        <f t="shared" si="80"/>
        <v>Normal</v>
      </c>
      <c r="N1283" s="46" t="str">
        <f t="shared" si="81"/>
        <v>Low Price</v>
      </c>
      <c r="O1283" s="46" t="str">
        <f t="shared" si="82"/>
        <v>May</v>
      </c>
      <c r="P1283" s="46">
        <f t="shared" si="83"/>
        <v>2025</v>
      </c>
      <c r="Q1283" s="47" t="str">
        <f>_xlfn.CONCAT(SALES[[#This Row],[Sales_ID]]," [",SALES[[#This Row],[Quantity]],"]")</f>
        <v>SALE-1281 [3]</v>
      </c>
    </row>
    <row r="1284" spans="1:17" x14ac:dyDescent="0.3">
      <c r="A1284" t="s">
        <v>3198</v>
      </c>
      <c r="B1284" s="2">
        <v>45876</v>
      </c>
      <c r="C1284" t="s">
        <v>1594</v>
      </c>
      <c r="D1284" t="s">
        <v>1476</v>
      </c>
      <c r="E1284" t="s">
        <v>1399</v>
      </c>
      <c r="F1284">
        <v>1</v>
      </c>
      <c r="G1284" s="3">
        <v>654.17999999999995</v>
      </c>
      <c r="H1284" s="4">
        <v>0.19</v>
      </c>
      <c r="I1284" t="s">
        <v>3958</v>
      </c>
      <c r="J1284" s="3">
        <v>529.88580000000002</v>
      </c>
      <c r="K1284" s="45">
        <f>SALES[[#This Row],[Quantity]]*SALES[[#This Row],[Unit_Price]]*SALES[[#This Row],[Discount]]</f>
        <v>124.29419999999999</v>
      </c>
      <c r="L1284" s="46" t="str">
        <f>IF(SALES[Total_Amount]&gt;=1500,"High","Low")</f>
        <v>Low</v>
      </c>
      <c r="M1284" s="46" t="str">
        <f t="shared" si="80"/>
        <v>Normal</v>
      </c>
      <c r="N1284" s="46" t="str">
        <f t="shared" si="81"/>
        <v>Low Price</v>
      </c>
      <c r="O1284" s="46" t="str">
        <f t="shared" si="82"/>
        <v>August</v>
      </c>
      <c r="P1284" s="46">
        <f t="shared" si="83"/>
        <v>2025</v>
      </c>
      <c r="Q1284" s="47" t="str">
        <f>_xlfn.CONCAT(SALES[[#This Row],[Sales_ID]]," [",SALES[[#This Row],[Quantity]],"]")</f>
        <v>SALE-1282 [1]</v>
      </c>
    </row>
    <row r="1285" spans="1:17" x14ac:dyDescent="0.3">
      <c r="A1285" t="s">
        <v>3199</v>
      </c>
      <c r="B1285" s="2">
        <v>45552</v>
      </c>
      <c r="C1285" t="s">
        <v>1539</v>
      </c>
      <c r="D1285" t="s">
        <v>1564</v>
      </c>
      <c r="E1285" t="s">
        <v>1355</v>
      </c>
      <c r="F1285">
        <v>2</v>
      </c>
      <c r="G1285" s="3">
        <v>504.98</v>
      </c>
      <c r="H1285" s="4">
        <v>0.08</v>
      </c>
      <c r="I1285" t="s">
        <v>1131</v>
      </c>
      <c r="J1285" s="3">
        <v>929.16320000000007</v>
      </c>
      <c r="K1285" s="45">
        <f>SALES[[#This Row],[Quantity]]*SALES[[#This Row],[Unit_Price]]*SALES[[#This Row],[Discount]]</f>
        <v>80.796800000000005</v>
      </c>
      <c r="L1285" s="46" t="str">
        <f>IF(SALES[Total_Amount]&gt;=1500,"High","Low")</f>
        <v>Low</v>
      </c>
      <c r="M1285" s="46" t="str">
        <f t="shared" si="80"/>
        <v>Normal</v>
      </c>
      <c r="N1285" s="46" t="str">
        <f t="shared" si="81"/>
        <v>Low Price</v>
      </c>
      <c r="O1285" s="46" t="str">
        <f t="shared" si="82"/>
        <v>September</v>
      </c>
      <c r="P1285" s="46">
        <f t="shared" si="83"/>
        <v>2024</v>
      </c>
      <c r="Q1285" s="47" t="str">
        <f>_xlfn.CONCAT(SALES[[#This Row],[Sales_ID]]," [",SALES[[#This Row],[Quantity]],"]")</f>
        <v>SALE-1283 [2]</v>
      </c>
    </row>
    <row r="1286" spans="1:17" x14ac:dyDescent="0.3">
      <c r="A1286" t="s">
        <v>3200</v>
      </c>
      <c r="B1286" s="2">
        <v>45823</v>
      </c>
      <c r="C1286" t="s">
        <v>1566</v>
      </c>
      <c r="D1286" t="s">
        <v>1605</v>
      </c>
      <c r="E1286" t="s">
        <v>1348</v>
      </c>
      <c r="F1286">
        <v>2</v>
      </c>
      <c r="G1286" s="3">
        <v>623.20000000000005</v>
      </c>
      <c r="H1286" s="4">
        <v>0.14000000000000001</v>
      </c>
      <c r="I1286" t="s">
        <v>1131</v>
      </c>
      <c r="J1286" s="3">
        <v>1071.904</v>
      </c>
      <c r="K1286" s="45">
        <f>SALES[[#This Row],[Quantity]]*SALES[[#This Row],[Unit_Price]]*SALES[[#This Row],[Discount]]</f>
        <v>174.49600000000004</v>
      </c>
      <c r="L1286" s="46" t="str">
        <f>IF(SALES[Total_Amount]&gt;=1500,"High","Low")</f>
        <v>Low</v>
      </c>
      <c r="M1286" s="46" t="str">
        <f t="shared" si="80"/>
        <v>High</v>
      </c>
      <c r="N1286" s="46" t="str">
        <f t="shared" si="81"/>
        <v>Low Price</v>
      </c>
      <c r="O1286" s="46" t="str">
        <f t="shared" si="82"/>
        <v>June</v>
      </c>
      <c r="P1286" s="46">
        <f t="shared" si="83"/>
        <v>2025</v>
      </c>
      <c r="Q1286" s="47" t="str">
        <f>_xlfn.CONCAT(SALES[[#This Row],[Sales_ID]]," [",SALES[[#This Row],[Quantity]],"]")</f>
        <v>SALE-1284 [2]</v>
      </c>
    </row>
    <row r="1287" spans="1:17" x14ac:dyDescent="0.3">
      <c r="A1287" t="s">
        <v>3201</v>
      </c>
      <c r="B1287" s="2">
        <v>45622</v>
      </c>
      <c r="C1287" t="s">
        <v>1604</v>
      </c>
      <c r="D1287" t="s">
        <v>1429</v>
      </c>
      <c r="E1287" t="s">
        <v>1388</v>
      </c>
      <c r="F1287">
        <v>2</v>
      </c>
      <c r="G1287" s="3">
        <v>530.54</v>
      </c>
      <c r="H1287" s="4">
        <v>0.28000000000000003</v>
      </c>
      <c r="I1287" t="s">
        <v>1131</v>
      </c>
      <c r="J1287" s="3">
        <v>763.97759999999994</v>
      </c>
      <c r="K1287" s="45">
        <f>SALES[[#This Row],[Quantity]]*SALES[[#This Row],[Unit_Price]]*SALES[[#This Row],[Discount]]</f>
        <v>297.10239999999999</v>
      </c>
      <c r="L1287" s="46" t="str">
        <f>IF(SALES[Total_Amount]&gt;=1500,"High","Low")</f>
        <v>Low</v>
      </c>
      <c r="M1287" s="46" t="str">
        <f t="shared" si="80"/>
        <v>Normal</v>
      </c>
      <c r="N1287" s="46" t="str">
        <f t="shared" si="81"/>
        <v>Low Price</v>
      </c>
      <c r="O1287" s="46" t="str">
        <f t="shared" si="82"/>
        <v>November</v>
      </c>
      <c r="P1287" s="46">
        <f t="shared" si="83"/>
        <v>2024</v>
      </c>
      <c r="Q1287" s="47" t="str">
        <f>_xlfn.CONCAT(SALES[[#This Row],[Sales_ID]]," [",SALES[[#This Row],[Quantity]],"]")</f>
        <v>SALE-1285 [2]</v>
      </c>
    </row>
    <row r="1288" spans="1:17" x14ac:dyDescent="0.3">
      <c r="A1288" t="s">
        <v>3202</v>
      </c>
      <c r="B1288" s="2">
        <v>45810</v>
      </c>
      <c r="C1288" t="s">
        <v>2287</v>
      </c>
      <c r="D1288" t="s">
        <v>1913</v>
      </c>
      <c r="E1288" t="s">
        <v>1388</v>
      </c>
      <c r="F1288">
        <v>3</v>
      </c>
      <c r="G1288" s="3">
        <v>279.45</v>
      </c>
      <c r="H1288" s="4">
        <v>0.15</v>
      </c>
      <c r="I1288" t="s">
        <v>1131</v>
      </c>
      <c r="J1288" s="3">
        <v>712.59749999999985</v>
      </c>
      <c r="K1288" s="45">
        <f>SALES[[#This Row],[Quantity]]*SALES[[#This Row],[Unit_Price]]*SALES[[#This Row],[Discount]]</f>
        <v>125.75249999999998</v>
      </c>
      <c r="L1288" s="46" t="str">
        <f>IF(SALES[Total_Amount]&gt;=1500,"High","Low")</f>
        <v>Low</v>
      </c>
      <c r="M1288" s="46" t="str">
        <f t="shared" si="80"/>
        <v>Normal</v>
      </c>
      <c r="N1288" s="46" t="str">
        <f t="shared" si="81"/>
        <v>Low Price</v>
      </c>
      <c r="O1288" s="46" t="str">
        <f t="shared" si="82"/>
        <v>June</v>
      </c>
      <c r="P1288" s="46">
        <f t="shared" si="83"/>
        <v>2025</v>
      </c>
      <c r="Q1288" s="47" t="str">
        <f>_xlfn.CONCAT(SALES[[#This Row],[Sales_ID]]," [",SALES[[#This Row],[Quantity]],"]")</f>
        <v>SALE-1286 [3]</v>
      </c>
    </row>
    <row r="1289" spans="1:17" x14ac:dyDescent="0.3">
      <c r="A1289" t="s">
        <v>3203</v>
      </c>
      <c r="B1289" s="2">
        <v>45645</v>
      </c>
      <c r="C1289" t="s">
        <v>1837</v>
      </c>
      <c r="D1289" t="s">
        <v>1422</v>
      </c>
      <c r="E1289" t="s">
        <v>1348</v>
      </c>
      <c r="F1289">
        <v>3</v>
      </c>
      <c r="G1289" s="3">
        <v>906.99</v>
      </c>
      <c r="H1289" s="4">
        <v>0.26</v>
      </c>
      <c r="I1289" t="s">
        <v>1131</v>
      </c>
      <c r="J1289" s="3">
        <v>2013.5178000000001</v>
      </c>
      <c r="K1289" s="45">
        <f>SALES[[#This Row],[Quantity]]*SALES[[#This Row],[Unit_Price]]*SALES[[#This Row],[Discount]]</f>
        <v>707.45220000000006</v>
      </c>
      <c r="L1289" s="46" t="str">
        <f>IF(SALES[Total_Amount]&gt;=1500,"High","Low")</f>
        <v>High</v>
      </c>
      <c r="M1289" s="46" t="str">
        <f t="shared" si="80"/>
        <v>Premium</v>
      </c>
      <c r="N1289" s="46" t="str">
        <f t="shared" si="81"/>
        <v>High Price</v>
      </c>
      <c r="O1289" s="46" t="str">
        <f t="shared" si="82"/>
        <v>December</v>
      </c>
      <c r="P1289" s="46">
        <f t="shared" si="83"/>
        <v>2024</v>
      </c>
      <c r="Q1289" s="47" t="str">
        <f>_xlfn.CONCAT(SALES[[#This Row],[Sales_ID]]," [",SALES[[#This Row],[Quantity]],"]")</f>
        <v>SALE-1287 [3]</v>
      </c>
    </row>
    <row r="1290" spans="1:17" x14ac:dyDescent="0.3">
      <c r="A1290" t="s">
        <v>3204</v>
      </c>
      <c r="B1290" s="2">
        <v>45749</v>
      </c>
      <c r="C1290" t="s">
        <v>1484</v>
      </c>
      <c r="D1290" t="s">
        <v>1612</v>
      </c>
      <c r="E1290" t="s">
        <v>1344</v>
      </c>
      <c r="F1290">
        <v>4</v>
      </c>
      <c r="G1290" s="3">
        <v>408.76</v>
      </c>
      <c r="H1290" s="4">
        <v>0.12</v>
      </c>
      <c r="I1290" t="s">
        <v>1131</v>
      </c>
      <c r="J1290" s="3">
        <v>1438.8352</v>
      </c>
      <c r="K1290" s="45">
        <f>SALES[[#This Row],[Quantity]]*SALES[[#This Row],[Unit_Price]]*SALES[[#This Row],[Discount]]</f>
        <v>196.20479999999998</v>
      </c>
      <c r="L1290" s="46" t="str">
        <f>IF(SALES[Total_Amount]&gt;=1500,"High","Low")</f>
        <v>Low</v>
      </c>
      <c r="M1290" s="46" t="str">
        <f t="shared" si="80"/>
        <v>High</v>
      </c>
      <c r="N1290" s="46" t="str">
        <f t="shared" si="81"/>
        <v>Low Price</v>
      </c>
      <c r="O1290" s="46" t="str">
        <f t="shared" si="82"/>
        <v>April</v>
      </c>
      <c r="P1290" s="46">
        <f t="shared" si="83"/>
        <v>2025</v>
      </c>
      <c r="Q1290" s="47" t="str">
        <f>_xlfn.CONCAT(SALES[[#This Row],[Sales_ID]]," [",SALES[[#This Row],[Quantity]],"]")</f>
        <v>SALE-1288 [4]</v>
      </c>
    </row>
    <row r="1291" spans="1:17" x14ac:dyDescent="0.3">
      <c r="A1291" t="s">
        <v>3205</v>
      </c>
      <c r="B1291" s="2">
        <v>45537</v>
      </c>
      <c r="C1291" t="s">
        <v>2507</v>
      </c>
      <c r="D1291" t="s">
        <v>1394</v>
      </c>
      <c r="E1291" t="s">
        <v>1395</v>
      </c>
      <c r="F1291">
        <v>2</v>
      </c>
      <c r="G1291" s="3">
        <v>117.34</v>
      </c>
      <c r="H1291" s="4">
        <v>0.09</v>
      </c>
      <c r="I1291" t="s">
        <v>3958</v>
      </c>
      <c r="J1291" s="3">
        <v>213.55879999999999</v>
      </c>
      <c r="K1291" s="45">
        <f>SALES[[#This Row],[Quantity]]*SALES[[#This Row],[Unit_Price]]*SALES[[#This Row],[Discount]]</f>
        <v>21.121199999999998</v>
      </c>
      <c r="L1291" s="46" t="str">
        <f>IF(SALES[Total_Amount]&gt;=1500,"High","Low")</f>
        <v>Low</v>
      </c>
      <c r="M1291" s="46" t="str">
        <f t="shared" si="80"/>
        <v>Normal</v>
      </c>
      <c r="N1291" s="46" t="str">
        <f t="shared" si="81"/>
        <v>Low Price</v>
      </c>
      <c r="O1291" s="46" t="str">
        <f t="shared" si="82"/>
        <v>September</v>
      </c>
      <c r="P1291" s="46">
        <f t="shared" si="83"/>
        <v>2024</v>
      </c>
      <c r="Q1291" s="47" t="str">
        <f>_xlfn.CONCAT(SALES[[#This Row],[Sales_ID]]," [",SALES[[#This Row],[Quantity]],"]")</f>
        <v>SALE-1289 [2]</v>
      </c>
    </row>
    <row r="1292" spans="1:17" x14ac:dyDescent="0.3">
      <c r="A1292" t="s">
        <v>3206</v>
      </c>
      <c r="B1292" s="2">
        <v>45376</v>
      </c>
      <c r="C1292" t="s">
        <v>1541</v>
      </c>
      <c r="D1292" t="s">
        <v>1567</v>
      </c>
      <c r="E1292" t="s">
        <v>1377</v>
      </c>
      <c r="F1292">
        <v>3</v>
      </c>
      <c r="G1292" s="3">
        <v>690.27</v>
      </c>
      <c r="H1292" s="4">
        <v>7.0000000000000007E-2</v>
      </c>
      <c r="I1292" t="s">
        <v>3958</v>
      </c>
      <c r="J1292" s="3">
        <v>1925.8533</v>
      </c>
      <c r="K1292" s="45">
        <f>SALES[[#This Row],[Quantity]]*SALES[[#This Row],[Unit_Price]]*SALES[[#This Row],[Discount]]</f>
        <v>144.95670000000001</v>
      </c>
      <c r="L1292" s="46" t="str">
        <f>IF(SALES[Total_Amount]&gt;=1500,"High","Low")</f>
        <v>High</v>
      </c>
      <c r="M1292" s="46" t="str">
        <f t="shared" si="80"/>
        <v>High</v>
      </c>
      <c r="N1292" s="46" t="str">
        <f t="shared" si="81"/>
        <v>Low Price</v>
      </c>
      <c r="O1292" s="46" t="str">
        <f t="shared" si="82"/>
        <v>March</v>
      </c>
      <c r="P1292" s="46">
        <f t="shared" si="83"/>
        <v>2024</v>
      </c>
      <c r="Q1292" s="47" t="str">
        <f>_xlfn.CONCAT(SALES[[#This Row],[Sales_ID]]," [",SALES[[#This Row],[Quantity]],"]")</f>
        <v>SALE-1290 [3]</v>
      </c>
    </row>
    <row r="1293" spans="1:17" x14ac:dyDescent="0.3">
      <c r="A1293" t="s">
        <v>3207</v>
      </c>
      <c r="B1293" s="2">
        <v>45709</v>
      </c>
      <c r="C1293" t="s">
        <v>1746</v>
      </c>
      <c r="D1293" t="s">
        <v>1727</v>
      </c>
      <c r="E1293" t="s">
        <v>1344</v>
      </c>
      <c r="F1293">
        <v>4</v>
      </c>
      <c r="G1293" s="3">
        <v>377.18</v>
      </c>
      <c r="H1293" s="4">
        <v>0.24</v>
      </c>
      <c r="I1293" t="s">
        <v>3958</v>
      </c>
      <c r="J1293" s="3">
        <v>1146.6271999999999</v>
      </c>
      <c r="K1293" s="45">
        <f>SALES[[#This Row],[Quantity]]*SALES[[#This Row],[Unit_Price]]*SALES[[#This Row],[Discount]]</f>
        <v>362.09280000000001</v>
      </c>
      <c r="L1293" s="46" t="str">
        <f>IF(SALES[Total_Amount]&gt;=1500,"High","Low")</f>
        <v>Low</v>
      </c>
      <c r="M1293" s="46" t="str">
        <f t="shared" si="80"/>
        <v>High</v>
      </c>
      <c r="N1293" s="46" t="str">
        <f t="shared" si="81"/>
        <v>High Price</v>
      </c>
      <c r="O1293" s="46" t="str">
        <f t="shared" si="82"/>
        <v>February</v>
      </c>
      <c r="P1293" s="46">
        <f t="shared" si="83"/>
        <v>2025</v>
      </c>
      <c r="Q1293" s="47" t="str">
        <f>_xlfn.CONCAT(SALES[[#This Row],[Sales_ID]]," [",SALES[[#This Row],[Quantity]],"]")</f>
        <v>SALE-1291 [4]</v>
      </c>
    </row>
    <row r="1294" spans="1:17" x14ac:dyDescent="0.3">
      <c r="A1294" t="s">
        <v>3208</v>
      </c>
      <c r="B1294" s="2">
        <v>45446</v>
      </c>
      <c r="C1294" t="s">
        <v>3209</v>
      </c>
      <c r="D1294" t="s">
        <v>1506</v>
      </c>
      <c r="E1294" t="s">
        <v>1373</v>
      </c>
      <c r="F1294">
        <v>1</v>
      </c>
      <c r="G1294" s="3">
        <v>70.52</v>
      </c>
      <c r="H1294" s="4">
        <v>0.08</v>
      </c>
      <c r="I1294" t="s">
        <v>1131</v>
      </c>
      <c r="J1294" s="3">
        <v>64.878399999999999</v>
      </c>
      <c r="K1294" s="45">
        <f>SALES[[#This Row],[Quantity]]*SALES[[#This Row],[Unit_Price]]*SALES[[#This Row],[Discount]]</f>
        <v>5.6415999999999995</v>
      </c>
      <c r="L1294" s="46" t="str">
        <f>IF(SALES[Total_Amount]&gt;=1500,"High","Low")</f>
        <v>Low</v>
      </c>
      <c r="M1294" s="46" t="str">
        <f t="shared" si="80"/>
        <v>Normal</v>
      </c>
      <c r="N1294" s="46" t="str">
        <f t="shared" si="81"/>
        <v>Low Price</v>
      </c>
      <c r="O1294" s="46" t="str">
        <f t="shared" si="82"/>
        <v>June</v>
      </c>
      <c r="P1294" s="46">
        <f t="shared" si="83"/>
        <v>2024</v>
      </c>
      <c r="Q1294" s="47" t="str">
        <f>_xlfn.CONCAT(SALES[[#This Row],[Sales_ID]]," [",SALES[[#This Row],[Quantity]],"]")</f>
        <v>SALE-1292 [1]</v>
      </c>
    </row>
    <row r="1295" spans="1:17" x14ac:dyDescent="0.3">
      <c r="A1295" t="s">
        <v>3210</v>
      </c>
      <c r="B1295" s="2">
        <v>45330</v>
      </c>
      <c r="C1295" t="s">
        <v>1861</v>
      </c>
      <c r="D1295" t="s">
        <v>1543</v>
      </c>
      <c r="E1295" t="s">
        <v>1395</v>
      </c>
      <c r="F1295">
        <v>1</v>
      </c>
      <c r="G1295" s="3">
        <v>40.25</v>
      </c>
      <c r="H1295" s="4">
        <v>0.1</v>
      </c>
      <c r="I1295" t="s">
        <v>3958</v>
      </c>
      <c r="J1295" s="3">
        <v>36.225000000000001</v>
      </c>
      <c r="K1295" s="45">
        <f>SALES[[#This Row],[Quantity]]*SALES[[#This Row],[Unit_Price]]*SALES[[#This Row],[Discount]]</f>
        <v>4.0250000000000004</v>
      </c>
      <c r="L1295" s="46" t="str">
        <f>IF(SALES[Total_Amount]&gt;=1500,"High","Low")</f>
        <v>Low</v>
      </c>
      <c r="M1295" s="46" t="str">
        <f t="shared" si="80"/>
        <v>Normal</v>
      </c>
      <c r="N1295" s="46" t="str">
        <f t="shared" si="81"/>
        <v>Low Price</v>
      </c>
      <c r="O1295" s="46" t="str">
        <f t="shared" si="82"/>
        <v>February</v>
      </c>
      <c r="P1295" s="46">
        <f t="shared" si="83"/>
        <v>2024</v>
      </c>
      <c r="Q1295" s="47" t="str">
        <f>_xlfn.CONCAT(SALES[[#This Row],[Sales_ID]]," [",SALES[[#This Row],[Quantity]],"]")</f>
        <v>SALE-1293 [1]</v>
      </c>
    </row>
    <row r="1296" spans="1:17" x14ac:dyDescent="0.3">
      <c r="A1296" t="s">
        <v>3211</v>
      </c>
      <c r="B1296" s="2">
        <v>45388</v>
      </c>
      <c r="C1296" t="s">
        <v>2261</v>
      </c>
      <c r="D1296" t="s">
        <v>1500</v>
      </c>
      <c r="E1296" t="s">
        <v>1489</v>
      </c>
      <c r="F1296">
        <v>3</v>
      </c>
      <c r="G1296" s="3">
        <v>539.44000000000005</v>
      </c>
      <c r="H1296" s="4">
        <v>0.05</v>
      </c>
      <c r="I1296" t="s">
        <v>1131</v>
      </c>
      <c r="J1296" s="3">
        <v>1537.404</v>
      </c>
      <c r="K1296" s="45">
        <f>SALES[[#This Row],[Quantity]]*SALES[[#This Row],[Unit_Price]]*SALES[[#This Row],[Discount]]</f>
        <v>80.916000000000011</v>
      </c>
      <c r="L1296" s="46" t="str">
        <f>IF(SALES[Total_Amount]&gt;=1500,"High","Low")</f>
        <v>High</v>
      </c>
      <c r="M1296" s="46" t="str">
        <f t="shared" si="80"/>
        <v>High</v>
      </c>
      <c r="N1296" s="46" t="str">
        <f t="shared" si="81"/>
        <v>Low Price</v>
      </c>
      <c r="O1296" s="46" t="str">
        <f t="shared" si="82"/>
        <v>April</v>
      </c>
      <c r="P1296" s="46">
        <f t="shared" si="83"/>
        <v>2024</v>
      </c>
      <c r="Q1296" s="47" t="str">
        <f>_xlfn.CONCAT(SALES[[#This Row],[Sales_ID]]," [",SALES[[#This Row],[Quantity]],"]")</f>
        <v>SALE-1294 [3]</v>
      </c>
    </row>
    <row r="1297" spans="1:17" x14ac:dyDescent="0.3">
      <c r="A1297" t="s">
        <v>3212</v>
      </c>
      <c r="B1297" s="2">
        <v>45313</v>
      </c>
      <c r="C1297" t="s">
        <v>2629</v>
      </c>
      <c r="D1297" t="s">
        <v>1407</v>
      </c>
      <c r="E1297" t="s">
        <v>1363</v>
      </c>
      <c r="F1297">
        <v>3</v>
      </c>
      <c r="G1297" s="3">
        <v>543.49</v>
      </c>
      <c r="H1297" s="4">
        <v>0.05</v>
      </c>
      <c r="I1297" t="s">
        <v>3958</v>
      </c>
      <c r="J1297" s="3">
        <v>1548.9465</v>
      </c>
      <c r="K1297" s="45">
        <f>SALES[[#This Row],[Quantity]]*SALES[[#This Row],[Unit_Price]]*SALES[[#This Row],[Discount]]</f>
        <v>81.523500000000013</v>
      </c>
      <c r="L1297" s="46" t="str">
        <f>IF(SALES[Total_Amount]&gt;=1500,"High","Low")</f>
        <v>High</v>
      </c>
      <c r="M1297" s="46" t="str">
        <f t="shared" si="80"/>
        <v>High</v>
      </c>
      <c r="N1297" s="46" t="str">
        <f t="shared" si="81"/>
        <v>Low Price</v>
      </c>
      <c r="O1297" s="46" t="str">
        <f t="shared" si="82"/>
        <v>January</v>
      </c>
      <c r="P1297" s="46">
        <f t="shared" si="83"/>
        <v>2024</v>
      </c>
      <c r="Q1297" s="47" t="str">
        <f>_xlfn.CONCAT(SALES[[#This Row],[Sales_ID]]," [",SALES[[#This Row],[Quantity]],"]")</f>
        <v>SALE-1295 [3]</v>
      </c>
    </row>
    <row r="1298" spans="1:17" x14ac:dyDescent="0.3">
      <c r="A1298" t="s">
        <v>3213</v>
      </c>
      <c r="B1298" s="2">
        <v>45221</v>
      </c>
      <c r="C1298" t="s">
        <v>1502</v>
      </c>
      <c r="D1298" t="s">
        <v>1797</v>
      </c>
      <c r="E1298" t="s">
        <v>1426</v>
      </c>
      <c r="F1298">
        <v>4</v>
      </c>
      <c r="G1298" s="3">
        <v>547.21</v>
      </c>
      <c r="H1298" s="4">
        <v>0.1</v>
      </c>
      <c r="I1298" t="s">
        <v>1131</v>
      </c>
      <c r="J1298" s="3">
        <v>1969.9559999999999</v>
      </c>
      <c r="K1298" s="45">
        <f>SALES[[#This Row],[Quantity]]*SALES[[#This Row],[Unit_Price]]*SALES[[#This Row],[Discount]]</f>
        <v>218.88400000000001</v>
      </c>
      <c r="L1298" s="46" t="str">
        <f>IF(SALES[Total_Amount]&gt;=1500,"High","Low")</f>
        <v>High</v>
      </c>
      <c r="M1298" s="46" t="str">
        <f t="shared" si="80"/>
        <v>High</v>
      </c>
      <c r="N1298" s="46" t="str">
        <f t="shared" si="81"/>
        <v>Low Price</v>
      </c>
      <c r="O1298" s="46" t="str">
        <f t="shared" si="82"/>
        <v>October</v>
      </c>
      <c r="P1298" s="46">
        <f t="shared" si="83"/>
        <v>2023</v>
      </c>
      <c r="Q1298" s="47" t="str">
        <f>_xlfn.CONCAT(SALES[[#This Row],[Sales_ID]]," [",SALES[[#This Row],[Quantity]],"]")</f>
        <v>SALE-1296 [4]</v>
      </c>
    </row>
    <row r="1299" spans="1:17" x14ac:dyDescent="0.3">
      <c r="A1299" t="s">
        <v>3214</v>
      </c>
      <c r="B1299" s="2">
        <v>45619</v>
      </c>
      <c r="C1299" t="s">
        <v>2064</v>
      </c>
      <c r="D1299" t="s">
        <v>1398</v>
      </c>
      <c r="E1299" t="s">
        <v>1381</v>
      </c>
      <c r="F1299">
        <v>2</v>
      </c>
      <c r="G1299" s="3">
        <v>892.46</v>
      </c>
      <c r="H1299" s="4">
        <v>7.0000000000000007E-2</v>
      </c>
      <c r="I1299" t="s">
        <v>3958</v>
      </c>
      <c r="J1299" s="3">
        <v>1659.9756</v>
      </c>
      <c r="K1299" s="45">
        <f>SALES[[#This Row],[Quantity]]*SALES[[#This Row],[Unit_Price]]*SALES[[#This Row],[Discount]]</f>
        <v>124.94440000000002</v>
      </c>
      <c r="L1299" s="46" t="str">
        <f>IF(SALES[Total_Amount]&gt;=1500,"High","Low")</f>
        <v>High</v>
      </c>
      <c r="M1299" s="46" t="str">
        <f t="shared" si="80"/>
        <v>High</v>
      </c>
      <c r="N1299" s="46" t="str">
        <f t="shared" si="81"/>
        <v>Low Price</v>
      </c>
      <c r="O1299" s="46" t="str">
        <f t="shared" si="82"/>
        <v>November</v>
      </c>
      <c r="P1299" s="46">
        <f t="shared" si="83"/>
        <v>2024</v>
      </c>
      <c r="Q1299" s="47" t="str">
        <f>_xlfn.CONCAT(SALES[[#This Row],[Sales_ID]]," [",SALES[[#This Row],[Quantity]],"]")</f>
        <v>SALE-1297 [2]</v>
      </c>
    </row>
    <row r="1300" spans="1:17" x14ac:dyDescent="0.3">
      <c r="A1300" t="s">
        <v>3215</v>
      </c>
      <c r="B1300" s="2">
        <v>45286</v>
      </c>
      <c r="C1300" t="s">
        <v>2576</v>
      </c>
      <c r="D1300" t="s">
        <v>1470</v>
      </c>
      <c r="E1300" t="s">
        <v>1348</v>
      </c>
      <c r="F1300">
        <v>2</v>
      </c>
      <c r="G1300" s="3">
        <v>853.41</v>
      </c>
      <c r="H1300" s="4">
        <v>0.25</v>
      </c>
      <c r="I1300" t="s">
        <v>3957</v>
      </c>
      <c r="J1300" s="3">
        <v>1280.115</v>
      </c>
      <c r="K1300" s="45">
        <f>SALES[[#This Row],[Quantity]]*SALES[[#This Row],[Unit_Price]]*SALES[[#This Row],[Discount]]</f>
        <v>426.70499999999998</v>
      </c>
      <c r="L1300" s="46" t="str">
        <f>IF(SALES[Total_Amount]&gt;=1500,"High","Low")</f>
        <v>Low</v>
      </c>
      <c r="M1300" s="46" t="str">
        <f t="shared" si="80"/>
        <v>High</v>
      </c>
      <c r="N1300" s="46" t="str">
        <f t="shared" si="81"/>
        <v>High Price</v>
      </c>
      <c r="O1300" s="46" t="str">
        <f t="shared" si="82"/>
        <v>December</v>
      </c>
      <c r="P1300" s="46">
        <f t="shared" si="83"/>
        <v>2023</v>
      </c>
      <c r="Q1300" s="47" t="str">
        <f>_xlfn.CONCAT(SALES[[#This Row],[Sales_ID]]," [",SALES[[#This Row],[Quantity]],"]")</f>
        <v>SALE-1298 [2]</v>
      </c>
    </row>
    <row r="1301" spans="1:17" x14ac:dyDescent="0.3">
      <c r="A1301" t="s">
        <v>3216</v>
      </c>
      <c r="B1301" s="2">
        <v>45451</v>
      </c>
      <c r="C1301" t="s">
        <v>2662</v>
      </c>
      <c r="D1301" t="s">
        <v>1705</v>
      </c>
      <c r="E1301" t="s">
        <v>1359</v>
      </c>
      <c r="F1301">
        <v>1</v>
      </c>
      <c r="G1301" s="3">
        <v>162.13999999999999</v>
      </c>
      <c r="H1301" s="4">
        <v>7.0000000000000007E-2</v>
      </c>
      <c r="I1301" t="s">
        <v>3958</v>
      </c>
      <c r="J1301" s="3">
        <v>150.7902</v>
      </c>
      <c r="K1301" s="45">
        <f>SALES[[#This Row],[Quantity]]*SALES[[#This Row],[Unit_Price]]*SALES[[#This Row],[Discount]]</f>
        <v>11.3498</v>
      </c>
      <c r="L1301" s="46" t="str">
        <f>IF(SALES[Total_Amount]&gt;=1500,"High","Low")</f>
        <v>Low</v>
      </c>
      <c r="M1301" s="46" t="str">
        <f t="shared" si="80"/>
        <v>Normal</v>
      </c>
      <c r="N1301" s="46" t="str">
        <f t="shared" si="81"/>
        <v>Low Price</v>
      </c>
      <c r="O1301" s="46" t="str">
        <f t="shared" si="82"/>
        <v>June</v>
      </c>
      <c r="P1301" s="46">
        <f t="shared" si="83"/>
        <v>2024</v>
      </c>
      <c r="Q1301" s="47" t="str">
        <f>_xlfn.CONCAT(SALES[[#This Row],[Sales_ID]]," [",SALES[[#This Row],[Quantity]],"]")</f>
        <v>SALE-1299 [1]</v>
      </c>
    </row>
    <row r="1302" spans="1:17" x14ac:dyDescent="0.3">
      <c r="A1302" t="s">
        <v>3217</v>
      </c>
      <c r="B1302" s="2">
        <v>45478</v>
      </c>
      <c r="C1302" t="s">
        <v>2391</v>
      </c>
      <c r="D1302" t="s">
        <v>2394</v>
      </c>
      <c r="E1302" t="s">
        <v>1388</v>
      </c>
      <c r="F1302">
        <v>1</v>
      </c>
      <c r="G1302" s="3">
        <v>893.14</v>
      </c>
      <c r="H1302" s="4">
        <v>0.09</v>
      </c>
      <c r="I1302" t="s">
        <v>3957</v>
      </c>
      <c r="J1302" s="3">
        <v>812.75739999999996</v>
      </c>
      <c r="K1302" s="45">
        <f>SALES[[#This Row],[Quantity]]*SALES[[#This Row],[Unit_Price]]*SALES[[#This Row],[Discount]]</f>
        <v>80.382599999999996</v>
      </c>
      <c r="L1302" s="46" t="str">
        <f>IF(SALES[Total_Amount]&gt;=1500,"High","Low")</f>
        <v>Low</v>
      </c>
      <c r="M1302" s="46" t="str">
        <f t="shared" si="80"/>
        <v>Normal</v>
      </c>
      <c r="N1302" s="46" t="str">
        <f t="shared" si="81"/>
        <v>Low Price</v>
      </c>
      <c r="O1302" s="46" t="str">
        <f t="shared" si="82"/>
        <v>July</v>
      </c>
      <c r="P1302" s="46">
        <f t="shared" si="83"/>
        <v>2024</v>
      </c>
      <c r="Q1302" s="47" t="str">
        <f>_xlfn.CONCAT(SALES[[#This Row],[Sales_ID]]," [",SALES[[#This Row],[Quantity]],"]")</f>
        <v>SALE-1300 [1]</v>
      </c>
    </row>
    <row r="1303" spans="1:17" x14ac:dyDescent="0.3">
      <c r="A1303" t="s">
        <v>3218</v>
      </c>
      <c r="B1303" s="2">
        <v>45528</v>
      </c>
      <c r="C1303" t="s">
        <v>1910</v>
      </c>
      <c r="D1303" t="s">
        <v>1387</v>
      </c>
      <c r="E1303" t="s">
        <v>1348</v>
      </c>
      <c r="F1303">
        <v>4</v>
      </c>
      <c r="G1303" s="3">
        <v>349.07</v>
      </c>
      <c r="H1303" s="4">
        <v>0.28000000000000003</v>
      </c>
      <c r="I1303" t="s">
        <v>3957</v>
      </c>
      <c r="J1303" s="3">
        <v>1005.3216</v>
      </c>
      <c r="K1303" s="45">
        <f>SALES[[#This Row],[Quantity]]*SALES[[#This Row],[Unit_Price]]*SALES[[#This Row],[Discount]]</f>
        <v>390.95840000000004</v>
      </c>
      <c r="L1303" s="46" t="str">
        <f>IF(SALES[Total_Amount]&gt;=1500,"High","Low")</f>
        <v>Low</v>
      </c>
      <c r="M1303" s="46" t="str">
        <f t="shared" si="80"/>
        <v>High</v>
      </c>
      <c r="N1303" s="46" t="str">
        <f t="shared" si="81"/>
        <v>High Price</v>
      </c>
      <c r="O1303" s="46" t="str">
        <f t="shared" si="82"/>
        <v>August</v>
      </c>
      <c r="P1303" s="46">
        <f t="shared" si="83"/>
        <v>2024</v>
      </c>
      <c r="Q1303" s="47" t="str">
        <f>_xlfn.CONCAT(SALES[[#This Row],[Sales_ID]]," [",SALES[[#This Row],[Quantity]],"]")</f>
        <v>SALE-1301 [4]</v>
      </c>
    </row>
    <row r="1304" spans="1:17" x14ac:dyDescent="0.3">
      <c r="A1304" t="s">
        <v>3219</v>
      </c>
      <c r="B1304" s="2">
        <v>45418</v>
      </c>
      <c r="C1304" t="s">
        <v>2701</v>
      </c>
      <c r="D1304" t="s">
        <v>1784</v>
      </c>
      <c r="E1304" t="s">
        <v>1408</v>
      </c>
      <c r="F1304">
        <v>1</v>
      </c>
      <c r="G1304" s="3">
        <v>747.9</v>
      </c>
      <c r="H1304" s="4">
        <v>0.21</v>
      </c>
      <c r="I1304" t="s">
        <v>1131</v>
      </c>
      <c r="J1304" s="3">
        <v>590.84100000000001</v>
      </c>
      <c r="K1304" s="45">
        <f>SALES[[#This Row],[Quantity]]*SALES[[#This Row],[Unit_Price]]*SALES[[#This Row],[Discount]]</f>
        <v>157.059</v>
      </c>
      <c r="L1304" s="46" t="str">
        <f>IF(SALES[Total_Amount]&gt;=1500,"High","Low")</f>
        <v>Low</v>
      </c>
      <c r="M1304" s="46" t="str">
        <f t="shared" si="80"/>
        <v>Normal</v>
      </c>
      <c r="N1304" s="46" t="str">
        <f t="shared" si="81"/>
        <v>Low Price</v>
      </c>
      <c r="O1304" s="46" t="str">
        <f t="shared" si="82"/>
        <v>May</v>
      </c>
      <c r="P1304" s="46">
        <f t="shared" si="83"/>
        <v>2024</v>
      </c>
      <c r="Q1304" s="47" t="str">
        <f>_xlfn.CONCAT(SALES[[#This Row],[Sales_ID]]," [",SALES[[#This Row],[Quantity]],"]")</f>
        <v>SALE-1302 [1]</v>
      </c>
    </row>
    <row r="1305" spans="1:17" x14ac:dyDescent="0.3">
      <c r="A1305" t="s">
        <v>3220</v>
      </c>
      <c r="B1305" s="2">
        <v>45478</v>
      </c>
      <c r="C1305" t="s">
        <v>1875</v>
      </c>
      <c r="D1305" t="s">
        <v>1784</v>
      </c>
      <c r="E1305" t="s">
        <v>1426</v>
      </c>
      <c r="F1305">
        <v>3</v>
      </c>
      <c r="G1305" s="3">
        <v>438.92</v>
      </c>
      <c r="H1305" s="4">
        <v>0.21</v>
      </c>
      <c r="I1305" t="s">
        <v>3957</v>
      </c>
      <c r="J1305" s="3">
        <v>1040.2403999999999</v>
      </c>
      <c r="K1305" s="45">
        <f>SALES[[#This Row],[Quantity]]*SALES[[#This Row],[Unit_Price]]*SALES[[#This Row],[Discount]]</f>
        <v>276.51959999999997</v>
      </c>
      <c r="L1305" s="46" t="str">
        <f>IF(SALES[Total_Amount]&gt;=1500,"High","Low")</f>
        <v>Low</v>
      </c>
      <c r="M1305" s="46" t="str">
        <f t="shared" si="80"/>
        <v>High</v>
      </c>
      <c r="N1305" s="46" t="str">
        <f t="shared" si="81"/>
        <v>High Price</v>
      </c>
      <c r="O1305" s="46" t="str">
        <f t="shared" si="82"/>
        <v>July</v>
      </c>
      <c r="P1305" s="46">
        <f t="shared" si="83"/>
        <v>2024</v>
      </c>
      <c r="Q1305" s="47" t="str">
        <f>_xlfn.CONCAT(SALES[[#This Row],[Sales_ID]]," [",SALES[[#This Row],[Quantity]],"]")</f>
        <v>SALE-1303 [3]</v>
      </c>
    </row>
    <row r="1306" spans="1:17" x14ac:dyDescent="0.3">
      <c r="A1306" t="s">
        <v>3221</v>
      </c>
      <c r="B1306" s="2">
        <v>45232</v>
      </c>
      <c r="C1306" t="s">
        <v>2336</v>
      </c>
      <c r="D1306" t="s">
        <v>1435</v>
      </c>
      <c r="E1306" t="s">
        <v>1363</v>
      </c>
      <c r="F1306">
        <v>4</v>
      </c>
      <c r="G1306" s="3">
        <v>665.38</v>
      </c>
      <c r="H1306" s="4">
        <v>0.18</v>
      </c>
      <c r="I1306" t="s">
        <v>3957</v>
      </c>
      <c r="J1306" s="3">
        <v>2182.4463999999998</v>
      </c>
      <c r="K1306" s="45">
        <f>SALES[[#This Row],[Quantity]]*SALES[[#This Row],[Unit_Price]]*SALES[[#This Row],[Discount]]</f>
        <v>479.0736</v>
      </c>
      <c r="L1306" s="46" t="str">
        <f>IF(SALES[Total_Amount]&gt;=1500,"High","Low")</f>
        <v>High</v>
      </c>
      <c r="M1306" s="46" t="str">
        <f t="shared" si="80"/>
        <v>Premium</v>
      </c>
      <c r="N1306" s="46" t="str">
        <f t="shared" si="81"/>
        <v>High Price</v>
      </c>
      <c r="O1306" s="46" t="str">
        <f t="shared" si="82"/>
        <v>November</v>
      </c>
      <c r="P1306" s="46">
        <f t="shared" si="83"/>
        <v>2023</v>
      </c>
      <c r="Q1306" s="47" t="str">
        <f>_xlfn.CONCAT(SALES[[#This Row],[Sales_ID]]," [",SALES[[#This Row],[Quantity]],"]")</f>
        <v>SALE-1304 [4]</v>
      </c>
    </row>
    <row r="1307" spans="1:17" x14ac:dyDescent="0.3">
      <c r="A1307" t="s">
        <v>3222</v>
      </c>
      <c r="B1307" s="2">
        <v>45616</v>
      </c>
      <c r="C1307" t="s">
        <v>3193</v>
      </c>
      <c r="D1307" t="s">
        <v>1407</v>
      </c>
      <c r="E1307" t="s">
        <v>1415</v>
      </c>
      <c r="F1307">
        <v>1</v>
      </c>
      <c r="G1307" s="3">
        <v>146.49</v>
      </c>
      <c r="H1307" s="4">
        <v>0.28000000000000003</v>
      </c>
      <c r="I1307" t="s">
        <v>3957</v>
      </c>
      <c r="J1307" s="3">
        <v>105.47280000000001</v>
      </c>
      <c r="K1307" s="45">
        <f>SALES[[#This Row],[Quantity]]*SALES[[#This Row],[Unit_Price]]*SALES[[#This Row],[Discount]]</f>
        <v>41.01720000000001</v>
      </c>
      <c r="L1307" s="46" t="str">
        <f>IF(SALES[Total_Amount]&gt;=1500,"High","Low")</f>
        <v>Low</v>
      </c>
      <c r="M1307" s="46" t="str">
        <f t="shared" si="80"/>
        <v>Normal</v>
      </c>
      <c r="N1307" s="46" t="str">
        <f t="shared" si="81"/>
        <v>Low Price</v>
      </c>
      <c r="O1307" s="46" t="str">
        <f t="shared" si="82"/>
        <v>November</v>
      </c>
      <c r="P1307" s="46">
        <f t="shared" si="83"/>
        <v>2024</v>
      </c>
      <c r="Q1307" s="47" t="str">
        <f>_xlfn.CONCAT(SALES[[#This Row],[Sales_ID]]," [",SALES[[#This Row],[Quantity]],"]")</f>
        <v>SALE-1305 [1]</v>
      </c>
    </row>
    <row r="1308" spans="1:17" x14ac:dyDescent="0.3">
      <c r="A1308" t="s">
        <v>3223</v>
      </c>
      <c r="B1308" s="2">
        <v>45774</v>
      </c>
      <c r="C1308" t="s">
        <v>2534</v>
      </c>
      <c r="D1308" t="s">
        <v>1543</v>
      </c>
      <c r="E1308" t="s">
        <v>1391</v>
      </c>
      <c r="F1308">
        <v>2</v>
      </c>
      <c r="G1308" s="3">
        <v>235.39</v>
      </c>
      <c r="H1308" s="4">
        <v>0.27</v>
      </c>
      <c r="I1308" t="s">
        <v>1131</v>
      </c>
      <c r="J1308" s="3">
        <v>343.6694</v>
      </c>
      <c r="K1308" s="45">
        <f>SALES[[#This Row],[Quantity]]*SALES[[#This Row],[Unit_Price]]*SALES[[#This Row],[Discount]]</f>
        <v>127.11060000000001</v>
      </c>
      <c r="L1308" s="46" t="str">
        <f>IF(SALES[Total_Amount]&gt;=1500,"High","Low")</f>
        <v>Low</v>
      </c>
      <c r="M1308" s="46" t="str">
        <f t="shared" si="80"/>
        <v>Normal</v>
      </c>
      <c r="N1308" s="46" t="str">
        <f t="shared" si="81"/>
        <v>Low Price</v>
      </c>
      <c r="O1308" s="46" t="str">
        <f t="shared" si="82"/>
        <v>April</v>
      </c>
      <c r="P1308" s="46">
        <f t="shared" si="83"/>
        <v>2025</v>
      </c>
      <c r="Q1308" s="47" t="str">
        <f>_xlfn.CONCAT(SALES[[#This Row],[Sales_ID]]," [",SALES[[#This Row],[Quantity]],"]")</f>
        <v>SALE-1306 [2]</v>
      </c>
    </row>
    <row r="1309" spans="1:17" x14ac:dyDescent="0.3">
      <c r="A1309" t="s">
        <v>3224</v>
      </c>
      <c r="B1309" s="2">
        <v>45651</v>
      </c>
      <c r="C1309" t="s">
        <v>1442</v>
      </c>
      <c r="D1309" t="s">
        <v>1848</v>
      </c>
      <c r="E1309" t="s">
        <v>1355</v>
      </c>
      <c r="F1309">
        <v>3</v>
      </c>
      <c r="G1309" s="3">
        <v>38.07</v>
      </c>
      <c r="H1309" s="4">
        <v>0.09</v>
      </c>
      <c r="I1309" t="s">
        <v>3958</v>
      </c>
      <c r="J1309" s="3">
        <v>103.9311</v>
      </c>
      <c r="K1309" s="45">
        <f>SALES[[#This Row],[Quantity]]*SALES[[#This Row],[Unit_Price]]*SALES[[#This Row],[Discount]]</f>
        <v>10.2789</v>
      </c>
      <c r="L1309" s="46" t="str">
        <f>IF(SALES[Total_Amount]&gt;=1500,"High","Low")</f>
        <v>Low</v>
      </c>
      <c r="M1309" s="46" t="str">
        <f t="shared" si="80"/>
        <v>Normal</v>
      </c>
      <c r="N1309" s="46" t="str">
        <f t="shared" si="81"/>
        <v>Low Price</v>
      </c>
      <c r="O1309" s="46" t="str">
        <f t="shared" si="82"/>
        <v>December</v>
      </c>
      <c r="P1309" s="46">
        <f t="shared" si="83"/>
        <v>2024</v>
      </c>
      <c r="Q1309" s="47" t="str">
        <f>_xlfn.CONCAT(SALES[[#This Row],[Sales_ID]]," [",SALES[[#This Row],[Quantity]],"]")</f>
        <v>SALE-1307 [3]</v>
      </c>
    </row>
    <row r="1310" spans="1:17" x14ac:dyDescent="0.3">
      <c r="A1310" t="s">
        <v>3225</v>
      </c>
      <c r="B1310" s="2">
        <v>45902</v>
      </c>
      <c r="C1310" t="s">
        <v>1569</v>
      </c>
      <c r="D1310" t="s">
        <v>1387</v>
      </c>
      <c r="E1310" t="s">
        <v>1363</v>
      </c>
      <c r="F1310">
        <v>2</v>
      </c>
      <c r="G1310" s="3">
        <v>511.7</v>
      </c>
      <c r="H1310" s="4">
        <v>0.12</v>
      </c>
      <c r="I1310" t="s">
        <v>1131</v>
      </c>
      <c r="J1310" s="3">
        <v>900.59199999999998</v>
      </c>
      <c r="K1310" s="45">
        <f>SALES[[#This Row],[Quantity]]*SALES[[#This Row],[Unit_Price]]*SALES[[#This Row],[Discount]]</f>
        <v>122.80799999999999</v>
      </c>
      <c r="L1310" s="46" t="str">
        <f>IF(SALES[Total_Amount]&gt;=1500,"High","Low")</f>
        <v>Low</v>
      </c>
      <c r="M1310" s="46" t="str">
        <f t="shared" si="80"/>
        <v>Normal</v>
      </c>
      <c r="N1310" s="46" t="str">
        <f t="shared" si="81"/>
        <v>Low Price</v>
      </c>
      <c r="O1310" s="46" t="str">
        <f t="shared" si="82"/>
        <v>September</v>
      </c>
      <c r="P1310" s="46">
        <f t="shared" si="83"/>
        <v>2025</v>
      </c>
      <c r="Q1310" s="47" t="str">
        <f>_xlfn.CONCAT(SALES[[#This Row],[Sales_ID]]," [",SALES[[#This Row],[Quantity]],"]")</f>
        <v>SALE-1308 [2]</v>
      </c>
    </row>
    <row r="1311" spans="1:17" x14ac:dyDescent="0.3">
      <c r="A1311" t="s">
        <v>3226</v>
      </c>
      <c r="B1311" s="2">
        <v>45401</v>
      </c>
      <c r="C1311" t="s">
        <v>2310</v>
      </c>
      <c r="D1311" t="s">
        <v>1449</v>
      </c>
      <c r="E1311" t="s">
        <v>1348</v>
      </c>
      <c r="F1311">
        <v>4</v>
      </c>
      <c r="G1311" s="3">
        <v>488.72</v>
      </c>
      <c r="H1311" s="4">
        <v>0.23</v>
      </c>
      <c r="I1311" t="s">
        <v>3958</v>
      </c>
      <c r="J1311" s="3">
        <v>1505.2575999999999</v>
      </c>
      <c r="K1311" s="45">
        <f>SALES[[#This Row],[Quantity]]*SALES[[#This Row],[Unit_Price]]*SALES[[#This Row],[Discount]]</f>
        <v>449.62240000000003</v>
      </c>
      <c r="L1311" s="46" t="str">
        <f>IF(SALES[Total_Amount]&gt;=1500,"High","Low")</f>
        <v>High</v>
      </c>
      <c r="M1311" s="46" t="str">
        <f t="shared" si="80"/>
        <v>High</v>
      </c>
      <c r="N1311" s="46" t="str">
        <f t="shared" si="81"/>
        <v>High Price</v>
      </c>
      <c r="O1311" s="46" t="str">
        <f t="shared" si="82"/>
        <v>April</v>
      </c>
      <c r="P1311" s="46">
        <f t="shared" si="83"/>
        <v>2024</v>
      </c>
      <c r="Q1311" s="47" t="str">
        <f>_xlfn.CONCAT(SALES[[#This Row],[Sales_ID]]," [",SALES[[#This Row],[Quantity]],"]")</f>
        <v>SALE-1309 [4]</v>
      </c>
    </row>
    <row r="1312" spans="1:17" x14ac:dyDescent="0.3">
      <c r="A1312" t="s">
        <v>3227</v>
      </c>
      <c r="B1312" s="2">
        <v>45717</v>
      </c>
      <c r="C1312" t="s">
        <v>2143</v>
      </c>
      <c r="D1312" t="s">
        <v>1597</v>
      </c>
      <c r="E1312" t="s">
        <v>1446</v>
      </c>
      <c r="F1312">
        <v>2</v>
      </c>
      <c r="G1312" s="3">
        <v>520.45000000000005</v>
      </c>
      <c r="H1312" s="4">
        <v>0.11</v>
      </c>
      <c r="I1312" t="s">
        <v>1131</v>
      </c>
      <c r="J1312" s="3">
        <v>926.40100000000007</v>
      </c>
      <c r="K1312" s="45">
        <f>SALES[[#This Row],[Quantity]]*SALES[[#This Row],[Unit_Price]]*SALES[[#This Row],[Discount]]</f>
        <v>114.49900000000001</v>
      </c>
      <c r="L1312" s="46" t="str">
        <f>IF(SALES[Total_Amount]&gt;=1500,"High","Low")</f>
        <v>Low</v>
      </c>
      <c r="M1312" s="46" t="str">
        <f t="shared" si="80"/>
        <v>Normal</v>
      </c>
      <c r="N1312" s="46" t="str">
        <f t="shared" si="81"/>
        <v>Low Price</v>
      </c>
      <c r="O1312" s="46" t="str">
        <f t="shared" si="82"/>
        <v>March</v>
      </c>
      <c r="P1312" s="46">
        <f t="shared" si="83"/>
        <v>2025</v>
      </c>
      <c r="Q1312" s="47" t="str">
        <f>_xlfn.CONCAT(SALES[[#This Row],[Sales_ID]]," [",SALES[[#This Row],[Quantity]],"]")</f>
        <v>SALE-1310 [2]</v>
      </c>
    </row>
    <row r="1313" spans="1:17" x14ac:dyDescent="0.3">
      <c r="A1313" t="s">
        <v>3228</v>
      </c>
      <c r="B1313" s="2">
        <v>45376</v>
      </c>
      <c r="C1313" t="s">
        <v>3053</v>
      </c>
      <c r="D1313" t="s">
        <v>1673</v>
      </c>
      <c r="E1313" t="s">
        <v>1355</v>
      </c>
      <c r="F1313">
        <v>1</v>
      </c>
      <c r="G1313" s="3">
        <v>340.9</v>
      </c>
      <c r="H1313" s="4">
        <v>0.28999999999999998</v>
      </c>
      <c r="I1313" t="s">
        <v>3957</v>
      </c>
      <c r="J1313" s="3">
        <v>242.03899999999999</v>
      </c>
      <c r="K1313" s="45">
        <f>SALES[[#This Row],[Quantity]]*SALES[[#This Row],[Unit_Price]]*SALES[[#This Row],[Discount]]</f>
        <v>98.86099999999999</v>
      </c>
      <c r="L1313" s="46" t="str">
        <f>IF(SALES[Total_Amount]&gt;=1500,"High","Low")</f>
        <v>Low</v>
      </c>
      <c r="M1313" s="46" t="str">
        <f t="shared" si="80"/>
        <v>Normal</v>
      </c>
      <c r="N1313" s="46" t="str">
        <f t="shared" si="81"/>
        <v>Low Price</v>
      </c>
      <c r="O1313" s="46" t="str">
        <f t="shared" si="82"/>
        <v>March</v>
      </c>
      <c r="P1313" s="46">
        <f t="shared" si="83"/>
        <v>2024</v>
      </c>
      <c r="Q1313" s="47" t="str">
        <f>_xlfn.CONCAT(SALES[[#This Row],[Sales_ID]]," [",SALES[[#This Row],[Quantity]],"]")</f>
        <v>SALE-1311 [1]</v>
      </c>
    </row>
    <row r="1314" spans="1:17" x14ac:dyDescent="0.3">
      <c r="A1314" t="s">
        <v>3229</v>
      </c>
      <c r="B1314" s="2">
        <v>45576</v>
      </c>
      <c r="C1314" t="s">
        <v>1350</v>
      </c>
      <c r="D1314" t="s">
        <v>1519</v>
      </c>
      <c r="E1314" t="s">
        <v>1348</v>
      </c>
      <c r="F1314">
        <v>3</v>
      </c>
      <c r="G1314" s="3">
        <v>653.59</v>
      </c>
      <c r="H1314" s="4">
        <v>0.17</v>
      </c>
      <c r="I1314" t="s">
        <v>1131</v>
      </c>
      <c r="J1314" s="3">
        <v>1627.4391000000001</v>
      </c>
      <c r="K1314" s="45">
        <f>SALES[[#This Row],[Quantity]]*SALES[[#This Row],[Unit_Price]]*SALES[[#This Row],[Discount]]</f>
        <v>333.33090000000004</v>
      </c>
      <c r="L1314" s="46" t="str">
        <f>IF(SALES[Total_Amount]&gt;=1500,"High","Low")</f>
        <v>High</v>
      </c>
      <c r="M1314" s="46" t="str">
        <f t="shared" si="80"/>
        <v>High</v>
      </c>
      <c r="N1314" s="46" t="str">
        <f t="shared" si="81"/>
        <v>High Price</v>
      </c>
      <c r="O1314" s="46" t="str">
        <f t="shared" si="82"/>
        <v>October</v>
      </c>
      <c r="P1314" s="46">
        <f t="shared" si="83"/>
        <v>2024</v>
      </c>
      <c r="Q1314" s="47" t="str">
        <f>_xlfn.CONCAT(SALES[[#This Row],[Sales_ID]]," [",SALES[[#This Row],[Quantity]],"]")</f>
        <v>SALE-1312 [3]</v>
      </c>
    </row>
    <row r="1315" spans="1:17" x14ac:dyDescent="0.3">
      <c r="A1315" t="s">
        <v>3230</v>
      </c>
      <c r="B1315" s="2">
        <v>45906</v>
      </c>
      <c r="C1315" t="s">
        <v>3231</v>
      </c>
      <c r="D1315" t="s">
        <v>1470</v>
      </c>
      <c r="E1315" t="s">
        <v>1415</v>
      </c>
      <c r="F1315">
        <v>1</v>
      </c>
      <c r="G1315" s="3">
        <v>179.77</v>
      </c>
      <c r="H1315" s="4">
        <v>0.23</v>
      </c>
      <c r="I1315" t="s">
        <v>1131</v>
      </c>
      <c r="J1315" s="3">
        <v>138.4229</v>
      </c>
      <c r="K1315" s="45">
        <f>SALES[[#This Row],[Quantity]]*SALES[[#This Row],[Unit_Price]]*SALES[[#This Row],[Discount]]</f>
        <v>41.347100000000005</v>
      </c>
      <c r="L1315" s="46" t="str">
        <f>IF(SALES[Total_Amount]&gt;=1500,"High","Low")</f>
        <v>Low</v>
      </c>
      <c r="M1315" s="46" t="str">
        <f t="shared" si="80"/>
        <v>Normal</v>
      </c>
      <c r="N1315" s="46" t="str">
        <f t="shared" si="81"/>
        <v>Low Price</v>
      </c>
      <c r="O1315" s="46" t="str">
        <f t="shared" si="82"/>
        <v>September</v>
      </c>
      <c r="P1315" s="46">
        <f t="shared" si="83"/>
        <v>2025</v>
      </c>
      <c r="Q1315" s="47" t="str">
        <f>_xlfn.CONCAT(SALES[[#This Row],[Sales_ID]]," [",SALES[[#This Row],[Quantity]],"]")</f>
        <v>SALE-1313 [1]</v>
      </c>
    </row>
    <row r="1316" spans="1:17" x14ac:dyDescent="0.3">
      <c r="A1316" t="s">
        <v>3232</v>
      </c>
      <c r="B1316" s="2">
        <v>45523</v>
      </c>
      <c r="C1316" t="s">
        <v>1487</v>
      </c>
      <c r="D1316" t="s">
        <v>1913</v>
      </c>
      <c r="E1316" t="s">
        <v>1395</v>
      </c>
      <c r="F1316">
        <v>2</v>
      </c>
      <c r="G1316" s="3">
        <v>943.8</v>
      </c>
      <c r="H1316" s="4">
        <v>0.06</v>
      </c>
      <c r="I1316" t="s">
        <v>3957</v>
      </c>
      <c r="J1316" s="3">
        <v>1774.3440000000001</v>
      </c>
      <c r="K1316" s="45">
        <f>SALES[[#This Row],[Quantity]]*SALES[[#This Row],[Unit_Price]]*SALES[[#This Row],[Discount]]</f>
        <v>113.25599999999999</v>
      </c>
      <c r="L1316" s="46" t="str">
        <f>IF(SALES[Total_Amount]&gt;=1500,"High","Low")</f>
        <v>High</v>
      </c>
      <c r="M1316" s="46" t="str">
        <f t="shared" si="80"/>
        <v>High</v>
      </c>
      <c r="N1316" s="46" t="str">
        <f t="shared" si="81"/>
        <v>Low Price</v>
      </c>
      <c r="O1316" s="46" t="str">
        <f t="shared" si="82"/>
        <v>August</v>
      </c>
      <c r="P1316" s="46">
        <f t="shared" si="83"/>
        <v>2024</v>
      </c>
      <c r="Q1316" s="47" t="str">
        <f>_xlfn.CONCAT(SALES[[#This Row],[Sales_ID]]," [",SALES[[#This Row],[Quantity]],"]")</f>
        <v>SALE-1314 [2]</v>
      </c>
    </row>
    <row r="1317" spans="1:17" x14ac:dyDescent="0.3">
      <c r="A1317" t="s">
        <v>3233</v>
      </c>
      <c r="B1317" s="2">
        <v>45234</v>
      </c>
      <c r="C1317" t="s">
        <v>1338</v>
      </c>
      <c r="D1317" t="s">
        <v>1564</v>
      </c>
      <c r="E1317" t="s">
        <v>1391</v>
      </c>
      <c r="F1317">
        <v>2</v>
      </c>
      <c r="G1317" s="3">
        <v>985</v>
      </c>
      <c r="H1317" s="4">
        <v>0.25</v>
      </c>
      <c r="I1317" t="s">
        <v>3957</v>
      </c>
      <c r="J1317" s="3">
        <v>1477.5</v>
      </c>
      <c r="K1317" s="45">
        <f>SALES[[#This Row],[Quantity]]*SALES[[#This Row],[Unit_Price]]*SALES[[#This Row],[Discount]]</f>
        <v>492.5</v>
      </c>
      <c r="L1317" s="46" t="str">
        <f>IF(SALES[Total_Amount]&gt;=1500,"High","Low")</f>
        <v>Low</v>
      </c>
      <c r="M1317" s="46" t="str">
        <f t="shared" si="80"/>
        <v>High</v>
      </c>
      <c r="N1317" s="46" t="str">
        <f t="shared" si="81"/>
        <v>High Price</v>
      </c>
      <c r="O1317" s="46" t="str">
        <f t="shared" si="82"/>
        <v>November</v>
      </c>
      <c r="P1317" s="46">
        <f t="shared" si="83"/>
        <v>2023</v>
      </c>
      <c r="Q1317" s="47" t="str">
        <f>_xlfn.CONCAT(SALES[[#This Row],[Sales_ID]]," [",SALES[[#This Row],[Quantity]],"]")</f>
        <v>SALE-1315 [2]</v>
      </c>
    </row>
    <row r="1318" spans="1:17" x14ac:dyDescent="0.3">
      <c r="A1318" t="s">
        <v>3234</v>
      </c>
      <c r="B1318" s="2">
        <v>45405</v>
      </c>
      <c r="C1318" t="s">
        <v>1755</v>
      </c>
      <c r="D1318" t="s">
        <v>1384</v>
      </c>
      <c r="E1318" t="s">
        <v>1419</v>
      </c>
      <c r="F1318">
        <v>4</v>
      </c>
      <c r="G1318" s="3">
        <v>216.81</v>
      </c>
      <c r="H1318" s="4">
        <v>0.28999999999999998</v>
      </c>
      <c r="I1318" t="s">
        <v>3957</v>
      </c>
      <c r="J1318" s="3">
        <v>615.74040000000002</v>
      </c>
      <c r="K1318" s="45">
        <f>SALES[[#This Row],[Quantity]]*SALES[[#This Row],[Unit_Price]]*SALES[[#This Row],[Discount]]</f>
        <v>251.49959999999999</v>
      </c>
      <c r="L1318" s="46" t="str">
        <f>IF(SALES[Total_Amount]&gt;=1500,"High","Low")</f>
        <v>Low</v>
      </c>
      <c r="M1318" s="46" t="str">
        <f t="shared" si="80"/>
        <v>Normal</v>
      </c>
      <c r="N1318" s="46" t="str">
        <f t="shared" si="81"/>
        <v>Low Price</v>
      </c>
      <c r="O1318" s="46" t="str">
        <f t="shared" si="82"/>
        <v>April</v>
      </c>
      <c r="P1318" s="46">
        <f t="shared" si="83"/>
        <v>2024</v>
      </c>
      <c r="Q1318" s="47" t="str">
        <f>_xlfn.CONCAT(SALES[[#This Row],[Sales_ID]]," [",SALES[[#This Row],[Quantity]],"]")</f>
        <v>SALE-1316 [4]</v>
      </c>
    </row>
    <row r="1319" spans="1:17" x14ac:dyDescent="0.3">
      <c r="A1319" t="s">
        <v>3235</v>
      </c>
      <c r="B1319" s="2">
        <v>45223</v>
      </c>
      <c r="C1319" t="s">
        <v>2433</v>
      </c>
      <c r="D1319" t="s">
        <v>1923</v>
      </c>
      <c r="E1319" t="s">
        <v>1439</v>
      </c>
      <c r="F1319">
        <v>4</v>
      </c>
      <c r="G1319" s="3">
        <v>950.21</v>
      </c>
      <c r="H1319" s="4">
        <v>0.27</v>
      </c>
      <c r="I1319" t="s">
        <v>1131</v>
      </c>
      <c r="J1319" s="3">
        <v>2774.6131999999998</v>
      </c>
      <c r="K1319" s="45">
        <f>SALES[[#This Row],[Quantity]]*SALES[[#This Row],[Unit_Price]]*SALES[[#This Row],[Discount]]</f>
        <v>1026.2268000000001</v>
      </c>
      <c r="L1319" s="46" t="str">
        <f>IF(SALES[Total_Amount]&gt;=1500,"High","Low")</f>
        <v>High</v>
      </c>
      <c r="M1319" s="46" t="str">
        <f t="shared" si="80"/>
        <v>Premium</v>
      </c>
      <c r="N1319" s="46" t="str">
        <f t="shared" si="81"/>
        <v>High Price</v>
      </c>
      <c r="O1319" s="46" t="str">
        <f t="shared" si="82"/>
        <v>October</v>
      </c>
      <c r="P1319" s="46">
        <f t="shared" si="83"/>
        <v>2023</v>
      </c>
      <c r="Q1319" s="47" t="str">
        <f>_xlfn.CONCAT(SALES[[#This Row],[Sales_ID]]," [",SALES[[#This Row],[Quantity]],"]")</f>
        <v>SALE-1317 [4]</v>
      </c>
    </row>
    <row r="1320" spans="1:17" x14ac:dyDescent="0.3">
      <c r="A1320" t="s">
        <v>3236</v>
      </c>
      <c r="B1320" s="2">
        <v>45838</v>
      </c>
      <c r="C1320" t="s">
        <v>1750</v>
      </c>
      <c r="D1320" t="s">
        <v>1673</v>
      </c>
      <c r="E1320" t="s">
        <v>1359</v>
      </c>
      <c r="F1320">
        <v>2</v>
      </c>
      <c r="G1320" s="3">
        <v>271.39999999999998</v>
      </c>
      <c r="H1320" s="4">
        <v>0.17</v>
      </c>
      <c r="I1320" t="s">
        <v>3958</v>
      </c>
      <c r="J1320" s="3">
        <v>450.52399999999989</v>
      </c>
      <c r="K1320" s="45">
        <f>SALES[[#This Row],[Quantity]]*SALES[[#This Row],[Unit_Price]]*SALES[[#This Row],[Discount]]</f>
        <v>92.275999999999996</v>
      </c>
      <c r="L1320" s="46" t="str">
        <f>IF(SALES[Total_Amount]&gt;=1500,"High","Low")</f>
        <v>Low</v>
      </c>
      <c r="M1320" s="46" t="str">
        <f t="shared" si="80"/>
        <v>Normal</v>
      </c>
      <c r="N1320" s="46" t="str">
        <f t="shared" si="81"/>
        <v>Low Price</v>
      </c>
      <c r="O1320" s="46" t="str">
        <f t="shared" si="82"/>
        <v>June</v>
      </c>
      <c r="P1320" s="46">
        <f t="shared" si="83"/>
        <v>2025</v>
      </c>
      <c r="Q1320" s="47" t="str">
        <f>_xlfn.CONCAT(SALES[[#This Row],[Sales_ID]]," [",SALES[[#This Row],[Quantity]],"]")</f>
        <v>SALE-1318 [2]</v>
      </c>
    </row>
    <row r="1321" spans="1:17" x14ac:dyDescent="0.3">
      <c r="A1321" t="s">
        <v>3237</v>
      </c>
      <c r="B1321" s="2">
        <v>45883</v>
      </c>
      <c r="C1321" t="s">
        <v>1541</v>
      </c>
      <c r="D1321" t="s">
        <v>1380</v>
      </c>
      <c r="E1321" t="s">
        <v>1348</v>
      </c>
      <c r="F1321">
        <v>4</v>
      </c>
      <c r="G1321" s="3">
        <v>708.19</v>
      </c>
      <c r="H1321" s="4">
        <v>0.1</v>
      </c>
      <c r="I1321" t="s">
        <v>3958</v>
      </c>
      <c r="J1321" s="3">
        <v>2549.4839999999999</v>
      </c>
      <c r="K1321" s="45">
        <f>SALES[[#This Row],[Quantity]]*SALES[[#This Row],[Unit_Price]]*SALES[[#This Row],[Discount]]</f>
        <v>283.27600000000001</v>
      </c>
      <c r="L1321" s="46" t="str">
        <f>IF(SALES[Total_Amount]&gt;=1500,"High","Low")</f>
        <v>High</v>
      </c>
      <c r="M1321" s="46" t="str">
        <f t="shared" si="80"/>
        <v>Premium</v>
      </c>
      <c r="N1321" s="46" t="str">
        <f t="shared" si="81"/>
        <v>Low Price</v>
      </c>
      <c r="O1321" s="46" t="str">
        <f t="shared" si="82"/>
        <v>August</v>
      </c>
      <c r="P1321" s="46">
        <f t="shared" si="83"/>
        <v>2025</v>
      </c>
      <c r="Q1321" s="47" t="str">
        <f>_xlfn.CONCAT(SALES[[#This Row],[Sales_ID]]," [",SALES[[#This Row],[Quantity]],"]")</f>
        <v>SALE-1319 [4]</v>
      </c>
    </row>
    <row r="1322" spans="1:17" x14ac:dyDescent="0.3">
      <c r="A1322" t="s">
        <v>3238</v>
      </c>
      <c r="B1322" s="2">
        <v>45788</v>
      </c>
      <c r="C1322" t="s">
        <v>2865</v>
      </c>
      <c r="D1322" t="s">
        <v>1605</v>
      </c>
      <c r="E1322" t="s">
        <v>1340</v>
      </c>
      <c r="F1322">
        <v>3</v>
      </c>
      <c r="G1322" s="3">
        <v>477.05</v>
      </c>
      <c r="H1322" s="4">
        <v>0.05</v>
      </c>
      <c r="I1322" t="s">
        <v>3958</v>
      </c>
      <c r="J1322" s="3">
        <v>1359.5925</v>
      </c>
      <c r="K1322" s="45">
        <f>SALES[[#This Row],[Quantity]]*SALES[[#This Row],[Unit_Price]]*SALES[[#This Row],[Discount]]</f>
        <v>71.557500000000005</v>
      </c>
      <c r="L1322" s="46" t="str">
        <f>IF(SALES[Total_Amount]&gt;=1500,"High","Low")</f>
        <v>Low</v>
      </c>
      <c r="M1322" s="46" t="str">
        <f t="shared" si="80"/>
        <v>High</v>
      </c>
      <c r="N1322" s="46" t="str">
        <f t="shared" si="81"/>
        <v>Low Price</v>
      </c>
      <c r="O1322" s="46" t="str">
        <f t="shared" si="82"/>
        <v>May</v>
      </c>
      <c r="P1322" s="46">
        <f t="shared" si="83"/>
        <v>2025</v>
      </c>
      <c r="Q1322" s="47" t="str">
        <f>_xlfn.CONCAT(SALES[[#This Row],[Sales_ID]]," [",SALES[[#This Row],[Quantity]],"]")</f>
        <v>SALE-1320 [3]</v>
      </c>
    </row>
    <row r="1323" spans="1:17" x14ac:dyDescent="0.3">
      <c r="A1323" t="s">
        <v>3239</v>
      </c>
      <c r="B1323" s="2">
        <v>45383</v>
      </c>
      <c r="C1323" t="s">
        <v>1721</v>
      </c>
      <c r="D1323" t="s">
        <v>1343</v>
      </c>
      <c r="E1323" t="s">
        <v>1395</v>
      </c>
      <c r="F1323">
        <v>3</v>
      </c>
      <c r="G1323" s="3">
        <v>627.29</v>
      </c>
      <c r="H1323" s="4">
        <v>0.27</v>
      </c>
      <c r="I1323" t="s">
        <v>1131</v>
      </c>
      <c r="J1323" s="3">
        <v>1373.7651000000001</v>
      </c>
      <c r="K1323" s="45">
        <f>SALES[[#This Row],[Quantity]]*SALES[[#This Row],[Unit_Price]]*SALES[[#This Row],[Discount]]</f>
        <v>508.10489999999999</v>
      </c>
      <c r="L1323" s="46" t="str">
        <f>IF(SALES[Total_Amount]&gt;=1500,"High","Low")</f>
        <v>Low</v>
      </c>
      <c r="M1323" s="46" t="str">
        <f t="shared" si="80"/>
        <v>High</v>
      </c>
      <c r="N1323" s="46" t="str">
        <f t="shared" si="81"/>
        <v>High Price</v>
      </c>
      <c r="O1323" s="46" t="str">
        <f t="shared" si="82"/>
        <v>April</v>
      </c>
      <c r="P1323" s="46">
        <f t="shared" si="83"/>
        <v>2024</v>
      </c>
      <c r="Q1323" s="47" t="str">
        <f>_xlfn.CONCAT(SALES[[#This Row],[Sales_ID]]," [",SALES[[#This Row],[Quantity]],"]")</f>
        <v>SALE-1321 [3]</v>
      </c>
    </row>
    <row r="1324" spans="1:17" x14ac:dyDescent="0.3">
      <c r="A1324" t="s">
        <v>3240</v>
      </c>
      <c r="B1324" s="2">
        <v>45335</v>
      </c>
      <c r="C1324" t="s">
        <v>2001</v>
      </c>
      <c r="D1324" t="s">
        <v>1467</v>
      </c>
      <c r="E1324" t="s">
        <v>1489</v>
      </c>
      <c r="F1324">
        <v>3</v>
      </c>
      <c r="G1324" s="3">
        <v>206.84</v>
      </c>
      <c r="H1324" s="4">
        <v>0.19</v>
      </c>
      <c r="I1324" t="s">
        <v>3958</v>
      </c>
      <c r="J1324" s="3">
        <v>502.62119999999999</v>
      </c>
      <c r="K1324" s="45">
        <f>SALES[[#This Row],[Quantity]]*SALES[[#This Row],[Unit_Price]]*SALES[[#This Row],[Discount]]</f>
        <v>117.89879999999999</v>
      </c>
      <c r="L1324" s="46" t="str">
        <f>IF(SALES[Total_Amount]&gt;=1500,"High","Low")</f>
        <v>Low</v>
      </c>
      <c r="M1324" s="46" t="str">
        <f t="shared" si="80"/>
        <v>Normal</v>
      </c>
      <c r="N1324" s="46" t="str">
        <f t="shared" si="81"/>
        <v>Low Price</v>
      </c>
      <c r="O1324" s="46" t="str">
        <f t="shared" si="82"/>
        <v>February</v>
      </c>
      <c r="P1324" s="46">
        <f t="shared" si="83"/>
        <v>2024</v>
      </c>
      <c r="Q1324" s="47" t="str">
        <f>_xlfn.CONCAT(SALES[[#This Row],[Sales_ID]]," [",SALES[[#This Row],[Quantity]],"]")</f>
        <v>SALE-1322 [3]</v>
      </c>
    </row>
    <row r="1325" spans="1:17" x14ac:dyDescent="0.3">
      <c r="A1325" t="s">
        <v>3241</v>
      </c>
      <c r="B1325" s="2">
        <v>45304</v>
      </c>
      <c r="C1325" t="s">
        <v>2028</v>
      </c>
      <c r="D1325" t="s">
        <v>1488</v>
      </c>
      <c r="E1325" t="s">
        <v>1381</v>
      </c>
      <c r="F1325">
        <v>4</v>
      </c>
      <c r="G1325" s="3">
        <v>629.04999999999995</v>
      </c>
      <c r="H1325" s="4">
        <v>0.26</v>
      </c>
      <c r="I1325" t="s">
        <v>3957</v>
      </c>
      <c r="J1325" s="3">
        <v>1861.9880000000001</v>
      </c>
      <c r="K1325" s="45">
        <f>SALES[[#This Row],[Quantity]]*SALES[[#This Row],[Unit_Price]]*SALES[[#This Row],[Discount]]</f>
        <v>654.21199999999999</v>
      </c>
      <c r="L1325" s="46" t="str">
        <f>IF(SALES[Total_Amount]&gt;=1500,"High","Low")</f>
        <v>High</v>
      </c>
      <c r="M1325" s="46" t="str">
        <f t="shared" si="80"/>
        <v>High</v>
      </c>
      <c r="N1325" s="46" t="str">
        <f t="shared" si="81"/>
        <v>High Price</v>
      </c>
      <c r="O1325" s="46" t="str">
        <f t="shared" si="82"/>
        <v>January</v>
      </c>
      <c r="P1325" s="46">
        <f t="shared" si="83"/>
        <v>2024</v>
      </c>
      <c r="Q1325" s="47" t="str">
        <f>_xlfn.CONCAT(SALES[[#This Row],[Sales_ID]]," [",SALES[[#This Row],[Quantity]],"]")</f>
        <v>SALE-1323 [4]</v>
      </c>
    </row>
    <row r="1326" spans="1:17" x14ac:dyDescent="0.3">
      <c r="A1326" t="s">
        <v>3242</v>
      </c>
      <c r="B1326" s="2">
        <v>45543</v>
      </c>
      <c r="C1326" t="s">
        <v>2017</v>
      </c>
      <c r="D1326" t="s">
        <v>1343</v>
      </c>
      <c r="E1326" t="s">
        <v>1344</v>
      </c>
      <c r="F1326">
        <v>4</v>
      </c>
      <c r="G1326" s="3">
        <v>529.04</v>
      </c>
      <c r="H1326" s="4">
        <v>0.1</v>
      </c>
      <c r="I1326" t="s">
        <v>3958</v>
      </c>
      <c r="J1326" s="3">
        <v>1904.5440000000001</v>
      </c>
      <c r="K1326" s="45">
        <f>SALES[[#This Row],[Quantity]]*SALES[[#This Row],[Unit_Price]]*SALES[[#This Row],[Discount]]</f>
        <v>211.61599999999999</v>
      </c>
      <c r="L1326" s="46" t="str">
        <f>IF(SALES[Total_Amount]&gt;=1500,"High","Low")</f>
        <v>High</v>
      </c>
      <c r="M1326" s="46" t="str">
        <f t="shared" si="80"/>
        <v>High</v>
      </c>
      <c r="N1326" s="46" t="str">
        <f t="shared" si="81"/>
        <v>Low Price</v>
      </c>
      <c r="O1326" s="46" t="str">
        <f t="shared" si="82"/>
        <v>September</v>
      </c>
      <c r="P1326" s="46">
        <f t="shared" si="83"/>
        <v>2024</v>
      </c>
      <c r="Q1326" s="47" t="str">
        <f>_xlfn.CONCAT(SALES[[#This Row],[Sales_ID]]," [",SALES[[#This Row],[Quantity]],"]")</f>
        <v>SALE-1324 [4]</v>
      </c>
    </row>
    <row r="1327" spans="1:17" x14ac:dyDescent="0.3">
      <c r="A1327" t="s">
        <v>3243</v>
      </c>
      <c r="B1327" s="2">
        <v>45326</v>
      </c>
      <c r="C1327" t="s">
        <v>1683</v>
      </c>
      <c r="D1327" t="s">
        <v>1488</v>
      </c>
      <c r="E1327" t="s">
        <v>1344</v>
      </c>
      <c r="F1327">
        <v>1</v>
      </c>
      <c r="G1327" s="3">
        <v>350.67</v>
      </c>
      <c r="H1327" s="4">
        <v>0.22</v>
      </c>
      <c r="I1327" t="s">
        <v>3958</v>
      </c>
      <c r="J1327" s="3">
        <v>273.52260000000001</v>
      </c>
      <c r="K1327" s="45">
        <f>SALES[[#This Row],[Quantity]]*SALES[[#This Row],[Unit_Price]]*SALES[[#This Row],[Discount]]</f>
        <v>77.147400000000005</v>
      </c>
      <c r="L1327" s="46" t="str">
        <f>IF(SALES[Total_Amount]&gt;=1500,"High","Low")</f>
        <v>Low</v>
      </c>
      <c r="M1327" s="46" t="str">
        <f t="shared" si="80"/>
        <v>Normal</v>
      </c>
      <c r="N1327" s="46" t="str">
        <f t="shared" si="81"/>
        <v>Low Price</v>
      </c>
      <c r="O1327" s="46" t="str">
        <f t="shared" si="82"/>
        <v>February</v>
      </c>
      <c r="P1327" s="46">
        <f t="shared" si="83"/>
        <v>2024</v>
      </c>
      <c r="Q1327" s="47" t="str">
        <f>_xlfn.CONCAT(SALES[[#This Row],[Sales_ID]]," [",SALES[[#This Row],[Quantity]],"]")</f>
        <v>SALE-1325 [1]</v>
      </c>
    </row>
    <row r="1328" spans="1:17" x14ac:dyDescent="0.3">
      <c r="A1328" t="s">
        <v>3244</v>
      </c>
      <c r="B1328" s="2">
        <v>45498</v>
      </c>
      <c r="C1328" t="s">
        <v>1824</v>
      </c>
      <c r="D1328" t="s">
        <v>2262</v>
      </c>
      <c r="E1328" t="s">
        <v>1381</v>
      </c>
      <c r="F1328">
        <v>1</v>
      </c>
      <c r="G1328" s="3">
        <v>128.93</v>
      </c>
      <c r="H1328" s="4">
        <v>0.26</v>
      </c>
      <c r="I1328" t="s">
        <v>3957</v>
      </c>
      <c r="J1328" s="3">
        <v>95.408200000000008</v>
      </c>
      <c r="K1328" s="45">
        <f>SALES[[#This Row],[Quantity]]*SALES[[#This Row],[Unit_Price]]*SALES[[#This Row],[Discount]]</f>
        <v>33.521800000000006</v>
      </c>
      <c r="L1328" s="46" t="str">
        <f>IF(SALES[Total_Amount]&gt;=1500,"High","Low")</f>
        <v>Low</v>
      </c>
      <c r="M1328" s="46" t="str">
        <f t="shared" si="80"/>
        <v>Normal</v>
      </c>
      <c r="N1328" s="46" t="str">
        <f t="shared" si="81"/>
        <v>Low Price</v>
      </c>
      <c r="O1328" s="46" t="str">
        <f t="shared" si="82"/>
        <v>July</v>
      </c>
      <c r="P1328" s="46">
        <f t="shared" si="83"/>
        <v>2024</v>
      </c>
      <c r="Q1328" s="47" t="str">
        <f>_xlfn.CONCAT(SALES[[#This Row],[Sales_ID]]," [",SALES[[#This Row],[Quantity]],"]")</f>
        <v>SALE-1326 [1]</v>
      </c>
    </row>
    <row r="1329" spans="1:17" x14ac:dyDescent="0.3">
      <c r="A1329" t="s">
        <v>3245</v>
      </c>
      <c r="B1329" s="2">
        <v>45544</v>
      </c>
      <c r="C1329" t="s">
        <v>2160</v>
      </c>
      <c r="D1329" t="s">
        <v>1589</v>
      </c>
      <c r="E1329" t="s">
        <v>1391</v>
      </c>
      <c r="F1329">
        <v>2</v>
      </c>
      <c r="G1329" s="3">
        <v>384.92</v>
      </c>
      <c r="H1329" s="4">
        <v>0.09</v>
      </c>
      <c r="I1329" t="s">
        <v>3957</v>
      </c>
      <c r="J1329" s="3">
        <v>700.5544000000001</v>
      </c>
      <c r="K1329" s="45">
        <f>SALES[[#This Row],[Quantity]]*SALES[[#This Row],[Unit_Price]]*SALES[[#This Row],[Discount]]</f>
        <v>69.285600000000002</v>
      </c>
      <c r="L1329" s="46" t="str">
        <f>IF(SALES[Total_Amount]&gt;=1500,"High","Low")</f>
        <v>Low</v>
      </c>
      <c r="M1329" s="46" t="str">
        <f t="shared" si="80"/>
        <v>Normal</v>
      </c>
      <c r="N1329" s="46" t="str">
        <f t="shared" si="81"/>
        <v>Low Price</v>
      </c>
      <c r="O1329" s="46" t="str">
        <f t="shared" si="82"/>
        <v>September</v>
      </c>
      <c r="P1329" s="46">
        <f t="shared" si="83"/>
        <v>2024</v>
      </c>
      <c r="Q1329" s="47" t="str">
        <f>_xlfn.CONCAT(SALES[[#This Row],[Sales_ID]]," [",SALES[[#This Row],[Quantity]],"]")</f>
        <v>SALE-1327 [2]</v>
      </c>
    </row>
    <row r="1330" spans="1:17" x14ac:dyDescent="0.3">
      <c r="A1330" t="s">
        <v>3246</v>
      </c>
      <c r="B1330" s="2">
        <v>45268</v>
      </c>
      <c r="C1330" t="s">
        <v>1791</v>
      </c>
      <c r="D1330" t="s">
        <v>1429</v>
      </c>
      <c r="E1330" t="s">
        <v>1348</v>
      </c>
      <c r="F1330">
        <v>3</v>
      </c>
      <c r="G1330" s="3">
        <v>120.77</v>
      </c>
      <c r="H1330" s="4">
        <v>0.28999999999999998</v>
      </c>
      <c r="I1330" t="s">
        <v>3958</v>
      </c>
      <c r="J1330" s="3">
        <v>257.24009999999998</v>
      </c>
      <c r="K1330" s="45">
        <f>SALES[[#This Row],[Quantity]]*SALES[[#This Row],[Unit_Price]]*SALES[[#This Row],[Discount]]</f>
        <v>105.06989999999999</v>
      </c>
      <c r="L1330" s="46" t="str">
        <f>IF(SALES[Total_Amount]&gt;=1500,"High","Low")</f>
        <v>Low</v>
      </c>
      <c r="M1330" s="46" t="str">
        <f t="shared" si="80"/>
        <v>Normal</v>
      </c>
      <c r="N1330" s="46" t="str">
        <f t="shared" si="81"/>
        <v>Low Price</v>
      </c>
      <c r="O1330" s="46" t="str">
        <f t="shared" si="82"/>
        <v>December</v>
      </c>
      <c r="P1330" s="46">
        <f t="shared" si="83"/>
        <v>2023</v>
      </c>
      <c r="Q1330" s="47" t="str">
        <f>_xlfn.CONCAT(SALES[[#This Row],[Sales_ID]]," [",SALES[[#This Row],[Quantity]],"]")</f>
        <v>SALE-1328 [3]</v>
      </c>
    </row>
    <row r="1331" spans="1:17" x14ac:dyDescent="0.3">
      <c r="A1331" t="s">
        <v>3247</v>
      </c>
      <c r="B1331" s="2">
        <v>45824</v>
      </c>
      <c r="C1331" t="s">
        <v>2042</v>
      </c>
      <c r="D1331" t="s">
        <v>1351</v>
      </c>
      <c r="E1331" t="s">
        <v>1344</v>
      </c>
      <c r="F1331">
        <v>4</v>
      </c>
      <c r="G1331" s="3">
        <v>661.39</v>
      </c>
      <c r="H1331" s="4">
        <v>7.0000000000000007E-2</v>
      </c>
      <c r="I1331" t="s">
        <v>3957</v>
      </c>
      <c r="J1331" s="3">
        <v>2460.3708000000001</v>
      </c>
      <c r="K1331" s="45">
        <f>SALES[[#This Row],[Quantity]]*SALES[[#This Row],[Unit_Price]]*SALES[[#This Row],[Discount]]</f>
        <v>185.18920000000003</v>
      </c>
      <c r="L1331" s="46" t="str">
        <f>IF(SALES[Total_Amount]&gt;=1500,"High","Low")</f>
        <v>High</v>
      </c>
      <c r="M1331" s="46" t="str">
        <f t="shared" si="80"/>
        <v>Premium</v>
      </c>
      <c r="N1331" s="46" t="str">
        <f t="shared" si="81"/>
        <v>Low Price</v>
      </c>
      <c r="O1331" s="46" t="str">
        <f t="shared" si="82"/>
        <v>June</v>
      </c>
      <c r="P1331" s="46">
        <f t="shared" si="83"/>
        <v>2025</v>
      </c>
      <c r="Q1331" s="47" t="str">
        <f>_xlfn.CONCAT(SALES[[#This Row],[Sales_ID]]," [",SALES[[#This Row],[Quantity]],"]")</f>
        <v>SALE-1329 [4]</v>
      </c>
    </row>
    <row r="1332" spans="1:17" x14ac:dyDescent="0.3">
      <c r="A1332" t="s">
        <v>3248</v>
      </c>
      <c r="B1332" s="2">
        <v>45261</v>
      </c>
      <c r="C1332" t="s">
        <v>1894</v>
      </c>
      <c r="D1332" t="s">
        <v>1812</v>
      </c>
      <c r="E1332" t="s">
        <v>1439</v>
      </c>
      <c r="F1332">
        <v>1</v>
      </c>
      <c r="G1332" s="3">
        <v>195.24</v>
      </c>
      <c r="H1332" s="4">
        <v>0.27</v>
      </c>
      <c r="I1332" t="s">
        <v>3958</v>
      </c>
      <c r="J1332" s="3">
        <v>142.52520000000001</v>
      </c>
      <c r="K1332" s="45">
        <f>SALES[[#This Row],[Quantity]]*SALES[[#This Row],[Unit_Price]]*SALES[[#This Row],[Discount]]</f>
        <v>52.714800000000004</v>
      </c>
      <c r="L1332" s="46" t="str">
        <f>IF(SALES[Total_Amount]&gt;=1500,"High","Low")</f>
        <v>Low</v>
      </c>
      <c r="M1332" s="46" t="str">
        <f t="shared" si="80"/>
        <v>Normal</v>
      </c>
      <c r="N1332" s="46" t="str">
        <f t="shared" si="81"/>
        <v>Low Price</v>
      </c>
      <c r="O1332" s="46" t="str">
        <f t="shared" si="82"/>
        <v>December</v>
      </c>
      <c r="P1332" s="46">
        <f t="shared" si="83"/>
        <v>2023</v>
      </c>
      <c r="Q1332" s="47" t="str">
        <f>_xlfn.CONCAT(SALES[[#This Row],[Sales_ID]]," [",SALES[[#This Row],[Quantity]],"]")</f>
        <v>SALE-1330 [1]</v>
      </c>
    </row>
    <row r="1333" spans="1:17" x14ac:dyDescent="0.3">
      <c r="A1333" t="s">
        <v>3249</v>
      </c>
      <c r="B1333" s="2">
        <v>45233</v>
      </c>
      <c r="C1333" t="s">
        <v>2881</v>
      </c>
      <c r="D1333" t="s">
        <v>1760</v>
      </c>
      <c r="E1333" t="s">
        <v>1415</v>
      </c>
      <c r="F1333">
        <v>2</v>
      </c>
      <c r="G1333" s="3">
        <v>177.4</v>
      </c>
      <c r="H1333" s="4">
        <v>0.19</v>
      </c>
      <c r="I1333" t="s">
        <v>3958</v>
      </c>
      <c r="J1333" s="3">
        <v>287.38799999999998</v>
      </c>
      <c r="K1333" s="45">
        <f>SALES[[#This Row],[Quantity]]*SALES[[#This Row],[Unit_Price]]*SALES[[#This Row],[Discount]]</f>
        <v>67.412000000000006</v>
      </c>
      <c r="L1333" s="46" t="str">
        <f>IF(SALES[Total_Amount]&gt;=1500,"High","Low")</f>
        <v>Low</v>
      </c>
      <c r="M1333" s="46" t="str">
        <f t="shared" si="80"/>
        <v>Normal</v>
      </c>
      <c r="N1333" s="46" t="str">
        <f t="shared" si="81"/>
        <v>Low Price</v>
      </c>
      <c r="O1333" s="46" t="str">
        <f t="shared" si="82"/>
        <v>November</v>
      </c>
      <c r="P1333" s="46">
        <f t="shared" si="83"/>
        <v>2023</v>
      </c>
      <c r="Q1333" s="47" t="str">
        <f>_xlfn.CONCAT(SALES[[#This Row],[Sales_ID]]," [",SALES[[#This Row],[Quantity]],"]")</f>
        <v>SALE-1331 [2]</v>
      </c>
    </row>
    <row r="1334" spans="1:17" x14ac:dyDescent="0.3">
      <c r="A1334" t="s">
        <v>3250</v>
      </c>
      <c r="B1334" s="2">
        <v>45673</v>
      </c>
      <c r="C1334" t="s">
        <v>2343</v>
      </c>
      <c r="D1334" t="s">
        <v>1432</v>
      </c>
      <c r="E1334" t="s">
        <v>1489</v>
      </c>
      <c r="F1334">
        <v>4</v>
      </c>
      <c r="G1334" s="3">
        <v>862.67</v>
      </c>
      <c r="H1334" s="4">
        <v>0.2</v>
      </c>
      <c r="I1334" t="s">
        <v>3958</v>
      </c>
      <c r="J1334" s="3">
        <v>2760.5439999999999</v>
      </c>
      <c r="K1334" s="45">
        <f>SALES[[#This Row],[Quantity]]*SALES[[#This Row],[Unit_Price]]*SALES[[#This Row],[Discount]]</f>
        <v>690.13599999999997</v>
      </c>
      <c r="L1334" s="46" t="str">
        <f>IF(SALES[Total_Amount]&gt;=1500,"High","Low")</f>
        <v>High</v>
      </c>
      <c r="M1334" s="46" t="str">
        <f t="shared" si="80"/>
        <v>Premium</v>
      </c>
      <c r="N1334" s="46" t="str">
        <f t="shared" si="81"/>
        <v>High Price</v>
      </c>
      <c r="O1334" s="46" t="str">
        <f t="shared" si="82"/>
        <v>January</v>
      </c>
      <c r="P1334" s="46">
        <f t="shared" si="83"/>
        <v>2025</v>
      </c>
      <c r="Q1334" s="47" t="str">
        <f>_xlfn.CONCAT(SALES[[#This Row],[Sales_ID]]," [",SALES[[#This Row],[Quantity]],"]")</f>
        <v>SALE-1332 [4]</v>
      </c>
    </row>
    <row r="1335" spans="1:17" x14ac:dyDescent="0.3">
      <c r="A1335" t="s">
        <v>3251</v>
      </c>
      <c r="B1335" s="2">
        <v>45565</v>
      </c>
      <c r="C1335" t="s">
        <v>2865</v>
      </c>
      <c r="D1335" t="s">
        <v>1570</v>
      </c>
      <c r="E1335" t="s">
        <v>1426</v>
      </c>
      <c r="F1335">
        <v>1</v>
      </c>
      <c r="G1335" s="3">
        <v>55.04</v>
      </c>
      <c r="H1335" s="4">
        <v>0.01</v>
      </c>
      <c r="I1335" t="s">
        <v>1131</v>
      </c>
      <c r="J1335" s="3">
        <v>54.489600000000003</v>
      </c>
      <c r="K1335" s="45">
        <f>SALES[[#This Row],[Quantity]]*SALES[[#This Row],[Unit_Price]]*SALES[[#This Row],[Discount]]</f>
        <v>0.5504</v>
      </c>
      <c r="L1335" s="46" t="str">
        <f>IF(SALES[Total_Amount]&gt;=1500,"High","Low")</f>
        <v>Low</v>
      </c>
      <c r="M1335" s="46" t="str">
        <f t="shared" si="80"/>
        <v>Normal</v>
      </c>
      <c r="N1335" s="46" t="str">
        <f t="shared" si="81"/>
        <v>Low Price</v>
      </c>
      <c r="O1335" s="46" t="str">
        <f t="shared" si="82"/>
        <v>September</v>
      </c>
      <c r="P1335" s="46">
        <f t="shared" si="83"/>
        <v>2024</v>
      </c>
      <c r="Q1335" s="47" t="str">
        <f>_xlfn.CONCAT(SALES[[#This Row],[Sales_ID]]," [",SALES[[#This Row],[Quantity]],"]")</f>
        <v>SALE-1333 [1]</v>
      </c>
    </row>
    <row r="1336" spans="1:17" x14ac:dyDescent="0.3">
      <c r="A1336" t="s">
        <v>3252</v>
      </c>
      <c r="B1336" s="2">
        <v>45646</v>
      </c>
      <c r="C1336" t="s">
        <v>1859</v>
      </c>
      <c r="D1336" t="s">
        <v>1546</v>
      </c>
      <c r="E1336" t="s">
        <v>1373</v>
      </c>
      <c r="F1336">
        <v>2</v>
      </c>
      <c r="G1336" s="3">
        <v>905.47</v>
      </c>
      <c r="H1336" s="4">
        <v>0.2</v>
      </c>
      <c r="I1336" t="s">
        <v>1131</v>
      </c>
      <c r="J1336" s="3">
        <v>1448.752</v>
      </c>
      <c r="K1336" s="45">
        <f>SALES[[#This Row],[Quantity]]*SALES[[#This Row],[Unit_Price]]*SALES[[#This Row],[Discount]]</f>
        <v>362.18800000000005</v>
      </c>
      <c r="L1336" s="46" t="str">
        <f>IF(SALES[Total_Amount]&gt;=1500,"High","Low")</f>
        <v>Low</v>
      </c>
      <c r="M1336" s="46" t="str">
        <f t="shared" si="80"/>
        <v>High</v>
      </c>
      <c r="N1336" s="46" t="str">
        <f t="shared" si="81"/>
        <v>High Price</v>
      </c>
      <c r="O1336" s="46" t="str">
        <f t="shared" si="82"/>
        <v>December</v>
      </c>
      <c r="P1336" s="46">
        <f t="shared" si="83"/>
        <v>2024</v>
      </c>
      <c r="Q1336" s="47" t="str">
        <f>_xlfn.CONCAT(SALES[[#This Row],[Sales_ID]]," [",SALES[[#This Row],[Quantity]],"]")</f>
        <v>SALE-1334 [2]</v>
      </c>
    </row>
    <row r="1337" spans="1:17" x14ac:dyDescent="0.3">
      <c r="A1337" t="s">
        <v>3253</v>
      </c>
      <c r="B1337" s="2">
        <v>45539</v>
      </c>
      <c r="C1337" t="s">
        <v>2370</v>
      </c>
      <c r="D1337" t="s">
        <v>1780</v>
      </c>
      <c r="E1337" t="s">
        <v>1408</v>
      </c>
      <c r="F1337">
        <v>3</v>
      </c>
      <c r="G1337" s="3">
        <v>217.13</v>
      </c>
      <c r="H1337" s="4">
        <v>0.28000000000000003</v>
      </c>
      <c r="I1337" t="s">
        <v>3957</v>
      </c>
      <c r="J1337" s="3">
        <v>469.00080000000003</v>
      </c>
      <c r="K1337" s="45">
        <f>SALES[[#This Row],[Quantity]]*SALES[[#This Row],[Unit_Price]]*SALES[[#This Row],[Discount]]</f>
        <v>182.38920000000002</v>
      </c>
      <c r="L1337" s="46" t="str">
        <f>IF(SALES[Total_Amount]&gt;=1500,"High","Low")</f>
        <v>Low</v>
      </c>
      <c r="M1337" s="46" t="str">
        <f t="shared" si="80"/>
        <v>Normal</v>
      </c>
      <c r="N1337" s="46" t="str">
        <f t="shared" si="81"/>
        <v>Low Price</v>
      </c>
      <c r="O1337" s="46" t="str">
        <f t="shared" si="82"/>
        <v>September</v>
      </c>
      <c r="P1337" s="46">
        <f t="shared" si="83"/>
        <v>2024</v>
      </c>
      <c r="Q1337" s="47" t="str">
        <f>_xlfn.CONCAT(SALES[[#This Row],[Sales_ID]]," [",SALES[[#This Row],[Quantity]],"]")</f>
        <v>SALE-1335 [3]</v>
      </c>
    </row>
    <row r="1338" spans="1:17" x14ac:dyDescent="0.3">
      <c r="A1338" t="s">
        <v>3254</v>
      </c>
      <c r="B1338" s="2">
        <v>45936</v>
      </c>
      <c r="C1338" t="s">
        <v>2353</v>
      </c>
      <c r="D1338" t="s">
        <v>1449</v>
      </c>
      <c r="E1338" t="s">
        <v>1373</v>
      </c>
      <c r="F1338">
        <v>3</v>
      </c>
      <c r="G1338" s="3">
        <v>580.45000000000005</v>
      </c>
      <c r="H1338" s="4">
        <v>0</v>
      </c>
      <c r="I1338" t="s">
        <v>3958</v>
      </c>
      <c r="J1338" s="3">
        <v>1741.35</v>
      </c>
      <c r="K1338" s="45">
        <f>SALES[[#This Row],[Quantity]]*SALES[[#This Row],[Unit_Price]]*SALES[[#This Row],[Discount]]</f>
        <v>0</v>
      </c>
      <c r="L1338" s="46" t="str">
        <f>IF(SALES[Total_Amount]&gt;=1500,"High","Low")</f>
        <v>High</v>
      </c>
      <c r="M1338" s="46" t="str">
        <f t="shared" si="80"/>
        <v>High</v>
      </c>
      <c r="N1338" s="46" t="str">
        <f t="shared" si="81"/>
        <v>Low Price</v>
      </c>
      <c r="O1338" s="46" t="str">
        <f t="shared" si="82"/>
        <v>October</v>
      </c>
      <c r="P1338" s="46">
        <f t="shared" si="83"/>
        <v>2025</v>
      </c>
      <c r="Q1338" s="47" t="str">
        <f>_xlfn.CONCAT(SALES[[#This Row],[Sales_ID]]," [",SALES[[#This Row],[Quantity]],"]")</f>
        <v>SALE-1336 [3]</v>
      </c>
    </row>
    <row r="1339" spans="1:17" x14ac:dyDescent="0.3">
      <c r="A1339" t="s">
        <v>3255</v>
      </c>
      <c r="B1339" s="2">
        <v>45854</v>
      </c>
      <c r="C1339" t="s">
        <v>1910</v>
      </c>
      <c r="D1339" t="s">
        <v>1787</v>
      </c>
      <c r="E1339" t="s">
        <v>1344</v>
      </c>
      <c r="F1339">
        <v>2</v>
      </c>
      <c r="G1339" s="3">
        <v>892.88</v>
      </c>
      <c r="H1339" s="4">
        <v>0.17</v>
      </c>
      <c r="I1339" t="s">
        <v>3958</v>
      </c>
      <c r="J1339" s="3">
        <v>1482.1808000000001</v>
      </c>
      <c r="K1339" s="45">
        <f>SALES[[#This Row],[Quantity]]*SALES[[#This Row],[Unit_Price]]*SALES[[#This Row],[Discount]]</f>
        <v>303.57920000000001</v>
      </c>
      <c r="L1339" s="46" t="str">
        <f>IF(SALES[Total_Amount]&gt;=1500,"High","Low")</f>
        <v>Low</v>
      </c>
      <c r="M1339" s="46" t="str">
        <f t="shared" si="80"/>
        <v>High</v>
      </c>
      <c r="N1339" s="46" t="str">
        <f t="shared" si="81"/>
        <v>High Price</v>
      </c>
      <c r="O1339" s="46" t="str">
        <f t="shared" si="82"/>
        <v>July</v>
      </c>
      <c r="P1339" s="46">
        <f t="shared" si="83"/>
        <v>2025</v>
      </c>
      <c r="Q1339" s="47" t="str">
        <f>_xlfn.CONCAT(SALES[[#This Row],[Sales_ID]]," [",SALES[[#This Row],[Quantity]],"]")</f>
        <v>SALE-1337 [2]</v>
      </c>
    </row>
    <row r="1340" spans="1:17" x14ac:dyDescent="0.3">
      <c r="A1340" t="s">
        <v>3256</v>
      </c>
      <c r="B1340" s="2">
        <v>45936</v>
      </c>
      <c r="C1340" t="s">
        <v>1789</v>
      </c>
      <c r="D1340" t="s">
        <v>1506</v>
      </c>
      <c r="E1340" t="s">
        <v>1415</v>
      </c>
      <c r="F1340">
        <v>2</v>
      </c>
      <c r="G1340" s="3">
        <v>356.28</v>
      </c>
      <c r="H1340" s="4">
        <v>0.11</v>
      </c>
      <c r="I1340" t="s">
        <v>1131</v>
      </c>
      <c r="J1340" s="3">
        <v>634.17840000000001</v>
      </c>
      <c r="K1340" s="45">
        <f>SALES[[#This Row],[Quantity]]*SALES[[#This Row],[Unit_Price]]*SALES[[#This Row],[Discount]]</f>
        <v>78.381599999999992</v>
      </c>
      <c r="L1340" s="46" t="str">
        <f>IF(SALES[Total_Amount]&gt;=1500,"High","Low")</f>
        <v>Low</v>
      </c>
      <c r="M1340" s="46" t="str">
        <f t="shared" si="80"/>
        <v>Normal</v>
      </c>
      <c r="N1340" s="46" t="str">
        <f t="shared" si="81"/>
        <v>Low Price</v>
      </c>
      <c r="O1340" s="46" t="str">
        <f t="shared" si="82"/>
        <v>October</v>
      </c>
      <c r="P1340" s="46">
        <f t="shared" si="83"/>
        <v>2025</v>
      </c>
      <c r="Q1340" s="47" t="str">
        <f>_xlfn.CONCAT(SALES[[#This Row],[Sales_ID]]," [",SALES[[#This Row],[Quantity]],"]")</f>
        <v>SALE-1338 [2]</v>
      </c>
    </row>
    <row r="1341" spans="1:17" x14ac:dyDescent="0.3">
      <c r="A1341" t="s">
        <v>3257</v>
      </c>
      <c r="B1341" s="2">
        <v>45921</v>
      </c>
      <c r="C1341" t="s">
        <v>2233</v>
      </c>
      <c r="D1341" t="s">
        <v>1612</v>
      </c>
      <c r="E1341" t="s">
        <v>1439</v>
      </c>
      <c r="F1341">
        <v>4</v>
      </c>
      <c r="G1341" s="3">
        <v>806.99</v>
      </c>
      <c r="H1341" s="4">
        <v>0.06</v>
      </c>
      <c r="I1341" t="s">
        <v>3957</v>
      </c>
      <c r="J1341" s="3">
        <v>3034.2824000000001</v>
      </c>
      <c r="K1341" s="45">
        <f>SALES[[#This Row],[Quantity]]*SALES[[#This Row],[Unit_Price]]*SALES[[#This Row],[Discount]]</f>
        <v>193.67759999999998</v>
      </c>
      <c r="L1341" s="46" t="str">
        <f>IF(SALES[Total_Amount]&gt;=1500,"High","Low")</f>
        <v>High</v>
      </c>
      <c r="M1341" s="46" t="str">
        <f t="shared" si="80"/>
        <v>Premium</v>
      </c>
      <c r="N1341" s="46" t="str">
        <f t="shared" si="81"/>
        <v>Low Price</v>
      </c>
      <c r="O1341" s="46" t="str">
        <f t="shared" si="82"/>
        <v>September</v>
      </c>
      <c r="P1341" s="46">
        <f t="shared" si="83"/>
        <v>2025</v>
      </c>
      <c r="Q1341" s="47" t="str">
        <f>_xlfn.CONCAT(SALES[[#This Row],[Sales_ID]]," [",SALES[[#This Row],[Quantity]],"]")</f>
        <v>SALE-1339 [4]</v>
      </c>
    </row>
    <row r="1342" spans="1:17" x14ac:dyDescent="0.3">
      <c r="A1342" t="s">
        <v>3258</v>
      </c>
      <c r="B1342" s="2">
        <v>45855</v>
      </c>
      <c r="C1342" t="s">
        <v>3259</v>
      </c>
      <c r="D1342" t="s">
        <v>1503</v>
      </c>
      <c r="E1342" t="s">
        <v>1381</v>
      </c>
      <c r="F1342">
        <v>3</v>
      </c>
      <c r="G1342" s="3">
        <v>684.22</v>
      </c>
      <c r="H1342" s="4">
        <v>0.09</v>
      </c>
      <c r="I1342" t="s">
        <v>3957</v>
      </c>
      <c r="J1342" s="3">
        <v>1867.9205999999999</v>
      </c>
      <c r="K1342" s="45">
        <f>SALES[[#This Row],[Quantity]]*SALES[[#This Row],[Unit_Price]]*SALES[[#This Row],[Discount]]</f>
        <v>184.73939999999999</v>
      </c>
      <c r="L1342" s="46" t="str">
        <f>IF(SALES[Total_Amount]&gt;=1500,"High","Low")</f>
        <v>High</v>
      </c>
      <c r="M1342" s="46" t="str">
        <f t="shared" si="80"/>
        <v>High</v>
      </c>
      <c r="N1342" s="46" t="str">
        <f t="shared" si="81"/>
        <v>Low Price</v>
      </c>
      <c r="O1342" s="46" t="str">
        <f t="shared" si="82"/>
        <v>July</v>
      </c>
      <c r="P1342" s="46">
        <f t="shared" si="83"/>
        <v>2025</v>
      </c>
      <c r="Q1342" s="47" t="str">
        <f>_xlfn.CONCAT(SALES[[#This Row],[Sales_ID]]," [",SALES[[#This Row],[Quantity]],"]")</f>
        <v>SALE-1340 [3]</v>
      </c>
    </row>
    <row r="1343" spans="1:17" x14ac:dyDescent="0.3">
      <c r="A1343" t="s">
        <v>3260</v>
      </c>
      <c r="B1343" s="2">
        <v>45837</v>
      </c>
      <c r="C1343" t="s">
        <v>1386</v>
      </c>
      <c r="D1343" t="s">
        <v>1523</v>
      </c>
      <c r="E1343" t="s">
        <v>1359</v>
      </c>
      <c r="F1343">
        <v>4</v>
      </c>
      <c r="G1343" s="3">
        <v>763.34</v>
      </c>
      <c r="H1343" s="4">
        <v>7.0000000000000007E-2</v>
      </c>
      <c r="I1343" t="s">
        <v>3958</v>
      </c>
      <c r="J1343" s="3">
        <v>2839.6248000000001</v>
      </c>
      <c r="K1343" s="45">
        <f>SALES[[#This Row],[Quantity]]*SALES[[#This Row],[Unit_Price]]*SALES[[#This Row],[Discount]]</f>
        <v>213.73520000000002</v>
      </c>
      <c r="L1343" s="46" t="str">
        <f>IF(SALES[Total_Amount]&gt;=1500,"High","Low")</f>
        <v>High</v>
      </c>
      <c r="M1343" s="46" t="str">
        <f t="shared" si="80"/>
        <v>Premium</v>
      </c>
      <c r="N1343" s="46" t="str">
        <f t="shared" si="81"/>
        <v>Low Price</v>
      </c>
      <c r="O1343" s="46" t="str">
        <f t="shared" si="82"/>
        <v>June</v>
      </c>
      <c r="P1343" s="46">
        <f t="shared" si="83"/>
        <v>2025</v>
      </c>
      <c r="Q1343" s="47" t="str">
        <f>_xlfn.CONCAT(SALES[[#This Row],[Sales_ID]]," [",SALES[[#This Row],[Quantity]],"]")</f>
        <v>SALE-1341 [4]</v>
      </c>
    </row>
    <row r="1344" spans="1:17" x14ac:dyDescent="0.3">
      <c r="A1344" t="s">
        <v>3261</v>
      </c>
      <c r="B1344" s="2">
        <v>45738</v>
      </c>
      <c r="C1344" t="s">
        <v>3029</v>
      </c>
      <c r="D1344" t="s">
        <v>1597</v>
      </c>
      <c r="E1344" t="s">
        <v>1340</v>
      </c>
      <c r="F1344">
        <v>3</v>
      </c>
      <c r="G1344" s="3">
        <v>721.94</v>
      </c>
      <c r="H1344" s="4">
        <v>0.26</v>
      </c>
      <c r="I1344" t="s">
        <v>3957</v>
      </c>
      <c r="J1344" s="3">
        <v>1602.7067999999999</v>
      </c>
      <c r="K1344" s="45">
        <f>SALES[[#This Row],[Quantity]]*SALES[[#This Row],[Unit_Price]]*SALES[[#This Row],[Discount]]</f>
        <v>563.11320000000001</v>
      </c>
      <c r="L1344" s="46" t="str">
        <f>IF(SALES[Total_Amount]&gt;=1500,"High","Low")</f>
        <v>High</v>
      </c>
      <c r="M1344" s="46" t="str">
        <f t="shared" si="80"/>
        <v>High</v>
      </c>
      <c r="N1344" s="46" t="str">
        <f t="shared" si="81"/>
        <v>High Price</v>
      </c>
      <c r="O1344" s="46" t="str">
        <f t="shared" si="82"/>
        <v>March</v>
      </c>
      <c r="P1344" s="46">
        <f t="shared" si="83"/>
        <v>2025</v>
      </c>
      <c r="Q1344" s="47" t="str">
        <f>_xlfn.CONCAT(SALES[[#This Row],[Sales_ID]]," [",SALES[[#This Row],[Quantity]],"]")</f>
        <v>SALE-1342 [3]</v>
      </c>
    </row>
    <row r="1345" spans="1:17" x14ac:dyDescent="0.3">
      <c r="A1345" t="s">
        <v>3262</v>
      </c>
      <c r="B1345" s="2">
        <v>45323</v>
      </c>
      <c r="C1345" t="s">
        <v>1587</v>
      </c>
      <c r="D1345" t="s">
        <v>1339</v>
      </c>
      <c r="E1345" t="s">
        <v>1381</v>
      </c>
      <c r="F1345">
        <v>3</v>
      </c>
      <c r="G1345" s="3">
        <v>760.38</v>
      </c>
      <c r="H1345" s="4">
        <v>0</v>
      </c>
      <c r="I1345" t="s">
        <v>1131</v>
      </c>
      <c r="J1345" s="3">
        <v>2281.14</v>
      </c>
      <c r="K1345" s="45">
        <f>SALES[[#This Row],[Quantity]]*SALES[[#This Row],[Unit_Price]]*SALES[[#This Row],[Discount]]</f>
        <v>0</v>
      </c>
      <c r="L1345" s="46" t="str">
        <f>IF(SALES[Total_Amount]&gt;=1500,"High","Low")</f>
        <v>High</v>
      </c>
      <c r="M1345" s="46" t="str">
        <f t="shared" si="80"/>
        <v>Premium</v>
      </c>
      <c r="N1345" s="46" t="str">
        <f t="shared" si="81"/>
        <v>Low Price</v>
      </c>
      <c r="O1345" s="46" t="str">
        <f t="shared" si="82"/>
        <v>February</v>
      </c>
      <c r="P1345" s="46">
        <f t="shared" si="83"/>
        <v>2024</v>
      </c>
      <c r="Q1345" s="47" t="str">
        <f>_xlfn.CONCAT(SALES[[#This Row],[Sales_ID]]," [",SALES[[#This Row],[Quantity]],"]")</f>
        <v>SALE-1343 [3]</v>
      </c>
    </row>
    <row r="1346" spans="1:17" x14ac:dyDescent="0.3">
      <c r="A1346" t="s">
        <v>3263</v>
      </c>
      <c r="B1346" s="2">
        <v>45362</v>
      </c>
      <c r="C1346" t="s">
        <v>1592</v>
      </c>
      <c r="D1346" t="s">
        <v>1339</v>
      </c>
      <c r="E1346" t="s">
        <v>1426</v>
      </c>
      <c r="F1346">
        <v>3</v>
      </c>
      <c r="G1346" s="3">
        <v>612.53</v>
      </c>
      <c r="H1346" s="4">
        <v>0.21</v>
      </c>
      <c r="I1346" t="s">
        <v>1131</v>
      </c>
      <c r="J1346" s="3">
        <v>1451.6960999999999</v>
      </c>
      <c r="K1346" s="45">
        <f>SALES[[#This Row],[Quantity]]*SALES[[#This Row],[Unit_Price]]*SALES[[#This Row],[Discount]]</f>
        <v>385.89389999999997</v>
      </c>
      <c r="L1346" s="46" t="str">
        <f>IF(SALES[Total_Amount]&gt;=1500,"High","Low")</f>
        <v>Low</v>
      </c>
      <c r="M1346" s="46" t="str">
        <f t="shared" ref="M1346:M1409" si="84">_xlfn.IFS(J1346&gt;2000,"Premium",J1346&gt;1000,"High",J1346&lt;=1000,"Normal")</f>
        <v>High</v>
      </c>
      <c r="N1346" s="46" t="str">
        <f t="shared" ref="N1346:N1409" si="85">IF(AND(H1346&gt;15%,J1346&gt;1000),"High Price","Low Price")</f>
        <v>High Price</v>
      </c>
      <c r="O1346" s="46" t="str">
        <f t="shared" ref="O1346:O1409" si="86">TEXT(B1346,"mmmm")</f>
        <v>March</v>
      </c>
      <c r="P1346" s="46">
        <f t="shared" ref="P1346:P1409" si="87">YEAR(B1346)</f>
        <v>2024</v>
      </c>
      <c r="Q1346" s="47" t="str">
        <f>_xlfn.CONCAT(SALES[[#This Row],[Sales_ID]]," [",SALES[[#This Row],[Quantity]],"]")</f>
        <v>SALE-1344 [3]</v>
      </c>
    </row>
    <row r="1347" spans="1:17" x14ac:dyDescent="0.3">
      <c r="A1347" t="s">
        <v>3264</v>
      </c>
      <c r="B1347" s="2">
        <v>45544</v>
      </c>
      <c r="C1347" t="s">
        <v>1623</v>
      </c>
      <c r="D1347" t="s">
        <v>1780</v>
      </c>
      <c r="E1347" t="s">
        <v>1388</v>
      </c>
      <c r="F1347">
        <v>3</v>
      </c>
      <c r="G1347" s="3">
        <v>841.37</v>
      </c>
      <c r="H1347" s="4">
        <v>0.28999999999999998</v>
      </c>
      <c r="I1347" t="s">
        <v>3958</v>
      </c>
      <c r="J1347" s="3">
        <v>1792.1180999999999</v>
      </c>
      <c r="K1347" s="45">
        <f>SALES[[#This Row],[Quantity]]*SALES[[#This Row],[Unit_Price]]*SALES[[#This Row],[Discount]]</f>
        <v>731.99189999999999</v>
      </c>
      <c r="L1347" s="46" t="str">
        <f>IF(SALES[Total_Amount]&gt;=1500,"High","Low")</f>
        <v>High</v>
      </c>
      <c r="M1347" s="46" t="str">
        <f t="shared" si="84"/>
        <v>High</v>
      </c>
      <c r="N1347" s="46" t="str">
        <f t="shared" si="85"/>
        <v>High Price</v>
      </c>
      <c r="O1347" s="46" t="str">
        <f t="shared" si="86"/>
        <v>September</v>
      </c>
      <c r="P1347" s="46">
        <f t="shared" si="87"/>
        <v>2024</v>
      </c>
      <c r="Q1347" s="47" t="str">
        <f>_xlfn.CONCAT(SALES[[#This Row],[Sales_ID]]," [",SALES[[#This Row],[Quantity]],"]")</f>
        <v>SALE-1345 [3]</v>
      </c>
    </row>
    <row r="1348" spans="1:17" x14ac:dyDescent="0.3">
      <c r="A1348" t="s">
        <v>3265</v>
      </c>
      <c r="B1348" s="2">
        <v>45249</v>
      </c>
      <c r="C1348" t="s">
        <v>2300</v>
      </c>
      <c r="D1348" t="s">
        <v>1673</v>
      </c>
      <c r="E1348" t="s">
        <v>1395</v>
      </c>
      <c r="F1348">
        <v>2</v>
      </c>
      <c r="G1348" s="3">
        <v>636.51</v>
      </c>
      <c r="H1348" s="4">
        <v>0.25</v>
      </c>
      <c r="I1348" t="s">
        <v>3957</v>
      </c>
      <c r="J1348" s="3">
        <v>954.76499999999999</v>
      </c>
      <c r="K1348" s="45">
        <f>SALES[[#This Row],[Quantity]]*SALES[[#This Row],[Unit_Price]]*SALES[[#This Row],[Discount]]</f>
        <v>318.255</v>
      </c>
      <c r="L1348" s="46" t="str">
        <f>IF(SALES[Total_Amount]&gt;=1500,"High","Low")</f>
        <v>Low</v>
      </c>
      <c r="M1348" s="46" t="str">
        <f t="shared" si="84"/>
        <v>Normal</v>
      </c>
      <c r="N1348" s="46" t="str">
        <f t="shared" si="85"/>
        <v>Low Price</v>
      </c>
      <c r="O1348" s="46" t="str">
        <f t="shared" si="86"/>
        <v>November</v>
      </c>
      <c r="P1348" s="46">
        <f t="shared" si="87"/>
        <v>2023</v>
      </c>
      <c r="Q1348" s="47" t="str">
        <f>_xlfn.CONCAT(SALES[[#This Row],[Sales_ID]]," [",SALES[[#This Row],[Quantity]],"]")</f>
        <v>SALE-1346 [2]</v>
      </c>
    </row>
    <row r="1349" spans="1:17" x14ac:dyDescent="0.3">
      <c r="A1349" t="s">
        <v>3266</v>
      </c>
      <c r="B1349" s="2">
        <v>45659</v>
      </c>
      <c r="C1349" t="s">
        <v>1789</v>
      </c>
      <c r="D1349" t="s">
        <v>1546</v>
      </c>
      <c r="E1349" t="s">
        <v>1348</v>
      </c>
      <c r="F1349">
        <v>2</v>
      </c>
      <c r="G1349" s="3">
        <v>732.37</v>
      </c>
      <c r="H1349" s="4">
        <v>0.22</v>
      </c>
      <c r="I1349" t="s">
        <v>1131</v>
      </c>
      <c r="J1349" s="3">
        <v>1142.4972</v>
      </c>
      <c r="K1349" s="45">
        <f>SALES[[#This Row],[Quantity]]*SALES[[#This Row],[Unit_Price]]*SALES[[#This Row],[Discount]]</f>
        <v>322.24279999999999</v>
      </c>
      <c r="L1349" s="46" t="str">
        <f>IF(SALES[Total_Amount]&gt;=1500,"High","Low")</f>
        <v>Low</v>
      </c>
      <c r="M1349" s="46" t="str">
        <f t="shared" si="84"/>
        <v>High</v>
      </c>
      <c r="N1349" s="46" t="str">
        <f t="shared" si="85"/>
        <v>High Price</v>
      </c>
      <c r="O1349" s="46" t="str">
        <f t="shared" si="86"/>
        <v>January</v>
      </c>
      <c r="P1349" s="46">
        <f t="shared" si="87"/>
        <v>2025</v>
      </c>
      <c r="Q1349" s="47" t="str">
        <f>_xlfn.CONCAT(SALES[[#This Row],[Sales_ID]]," [",SALES[[#This Row],[Quantity]],"]")</f>
        <v>SALE-1347 [2]</v>
      </c>
    </row>
    <row r="1350" spans="1:17" x14ac:dyDescent="0.3">
      <c r="A1350" t="s">
        <v>3267</v>
      </c>
      <c r="B1350" s="2">
        <v>45927</v>
      </c>
      <c r="C1350" t="s">
        <v>1672</v>
      </c>
      <c r="D1350" t="s">
        <v>1605</v>
      </c>
      <c r="E1350" t="s">
        <v>1388</v>
      </c>
      <c r="F1350">
        <v>3</v>
      </c>
      <c r="G1350" s="3">
        <v>183.44</v>
      </c>
      <c r="H1350" s="4">
        <v>0.28000000000000003</v>
      </c>
      <c r="I1350" t="s">
        <v>1131</v>
      </c>
      <c r="J1350" s="3">
        <v>396.23039999999992</v>
      </c>
      <c r="K1350" s="45">
        <f>SALES[[#This Row],[Quantity]]*SALES[[#This Row],[Unit_Price]]*SALES[[#This Row],[Discount]]</f>
        <v>154.08959999999999</v>
      </c>
      <c r="L1350" s="46" t="str">
        <f>IF(SALES[Total_Amount]&gt;=1500,"High","Low")</f>
        <v>Low</v>
      </c>
      <c r="M1350" s="46" t="str">
        <f t="shared" si="84"/>
        <v>Normal</v>
      </c>
      <c r="N1350" s="46" t="str">
        <f t="shared" si="85"/>
        <v>Low Price</v>
      </c>
      <c r="O1350" s="46" t="str">
        <f t="shared" si="86"/>
        <v>September</v>
      </c>
      <c r="P1350" s="46">
        <f t="shared" si="87"/>
        <v>2025</v>
      </c>
      <c r="Q1350" s="47" t="str">
        <f>_xlfn.CONCAT(SALES[[#This Row],[Sales_ID]]," [",SALES[[#This Row],[Quantity]],"]")</f>
        <v>SALE-1348 [3]</v>
      </c>
    </row>
    <row r="1351" spans="1:17" x14ac:dyDescent="0.3">
      <c r="A1351" t="s">
        <v>3268</v>
      </c>
      <c r="B1351" s="2">
        <v>45373</v>
      </c>
      <c r="C1351" t="s">
        <v>1375</v>
      </c>
      <c r="D1351" t="s">
        <v>1717</v>
      </c>
      <c r="E1351" t="s">
        <v>1408</v>
      </c>
      <c r="F1351">
        <v>4</v>
      </c>
      <c r="G1351" s="3">
        <v>898.58</v>
      </c>
      <c r="H1351" s="4">
        <v>0.16</v>
      </c>
      <c r="I1351" t="s">
        <v>3958</v>
      </c>
      <c r="J1351" s="3">
        <v>3019.2287999999999</v>
      </c>
      <c r="K1351" s="45">
        <f>SALES[[#This Row],[Quantity]]*SALES[[#This Row],[Unit_Price]]*SALES[[#This Row],[Discount]]</f>
        <v>575.09120000000007</v>
      </c>
      <c r="L1351" s="46" t="str">
        <f>IF(SALES[Total_Amount]&gt;=1500,"High","Low")</f>
        <v>High</v>
      </c>
      <c r="M1351" s="46" t="str">
        <f t="shared" si="84"/>
        <v>Premium</v>
      </c>
      <c r="N1351" s="46" t="str">
        <f t="shared" si="85"/>
        <v>High Price</v>
      </c>
      <c r="O1351" s="46" t="str">
        <f t="shared" si="86"/>
        <v>March</v>
      </c>
      <c r="P1351" s="46">
        <f t="shared" si="87"/>
        <v>2024</v>
      </c>
      <c r="Q1351" s="47" t="str">
        <f>_xlfn.CONCAT(SALES[[#This Row],[Sales_ID]]," [",SALES[[#This Row],[Quantity]],"]")</f>
        <v>SALE-1349 [4]</v>
      </c>
    </row>
    <row r="1352" spans="1:17" x14ac:dyDescent="0.3">
      <c r="A1352" t="s">
        <v>3269</v>
      </c>
      <c r="B1352" s="2">
        <v>45529</v>
      </c>
      <c r="C1352" t="s">
        <v>2456</v>
      </c>
      <c r="D1352" t="s">
        <v>1473</v>
      </c>
      <c r="E1352" t="s">
        <v>1439</v>
      </c>
      <c r="F1352">
        <v>3</v>
      </c>
      <c r="G1352" s="3">
        <v>152.41</v>
      </c>
      <c r="H1352" s="4">
        <v>0.25</v>
      </c>
      <c r="I1352" t="s">
        <v>3957</v>
      </c>
      <c r="J1352" s="3">
        <v>342.92250000000001</v>
      </c>
      <c r="K1352" s="45">
        <f>SALES[[#This Row],[Quantity]]*SALES[[#This Row],[Unit_Price]]*SALES[[#This Row],[Discount]]</f>
        <v>114.3075</v>
      </c>
      <c r="L1352" s="46" t="str">
        <f>IF(SALES[Total_Amount]&gt;=1500,"High","Low")</f>
        <v>Low</v>
      </c>
      <c r="M1352" s="46" t="str">
        <f t="shared" si="84"/>
        <v>Normal</v>
      </c>
      <c r="N1352" s="46" t="str">
        <f t="shared" si="85"/>
        <v>Low Price</v>
      </c>
      <c r="O1352" s="46" t="str">
        <f t="shared" si="86"/>
        <v>August</v>
      </c>
      <c r="P1352" s="46">
        <f t="shared" si="87"/>
        <v>2024</v>
      </c>
      <c r="Q1352" s="47" t="str">
        <f>_xlfn.CONCAT(SALES[[#This Row],[Sales_ID]]," [",SALES[[#This Row],[Quantity]],"]")</f>
        <v>SALE-1350 [3]</v>
      </c>
    </row>
    <row r="1353" spans="1:17" x14ac:dyDescent="0.3">
      <c r="A1353" t="s">
        <v>3270</v>
      </c>
      <c r="B1353" s="2">
        <v>45872</v>
      </c>
      <c r="C1353" t="s">
        <v>2254</v>
      </c>
      <c r="D1353" t="s">
        <v>1760</v>
      </c>
      <c r="E1353" t="s">
        <v>1377</v>
      </c>
      <c r="F1353">
        <v>3</v>
      </c>
      <c r="G1353" s="3">
        <v>972.58</v>
      </c>
      <c r="H1353" s="4">
        <v>0.28000000000000003</v>
      </c>
      <c r="I1353" t="s">
        <v>1131</v>
      </c>
      <c r="J1353" s="3">
        <v>2100.7728000000002</v>
      </c>
      <c r="K1353" s="45">
        <f>SALES[[#This Row],[Quantity]]*SALES[[#This Row],[Unit_Price]]*SALES[[#This Row],[Discount]]</f>
        <v>816.96720000000016</v>
      </c>
      <c r="L1353" s="46" t="str">
        <f>IF(SALES[Total_Amount]&gt;=1500,"High","Low")</f>
        <v>High</v>
      </c>
      <c r="M1353" s="46" t="str">
        <f t="shared" si="84"/>
        <v>Premium</v>
      </c>
      <c r="N1353" s="46" t="str">
        <f t="shared" si="85"/>
        <v>High Price</v>
      </c>
      <c r="O1353" s="46" t="str">
        <f t="shared" si="86"/>
        <v>August</v>
      </c>
      <c r="P1353" s="46">
        <f t="shared" si="87"/>
        <v>2025</v>
      </c>
      <c r="Q1353" s="47" t="str">
        <f>_xlfn.CONCAT(SALES[[#This Row],[Sales_ID]]," [",SALES[[#This Row],[Quantity]],"]")</f>
        <v>SALE-1351 [3]</v>
      </c>
    </row>
    <row r="1354" spans="1:17" x14ac:dyDescent="0.3">
      <c r="A1354" t="s">
        <v>3271</v>
      </c>
      <c r="B1354" s="2">
        <v>45267</v>
      </c>
      <c r="C1354" t="s">
        <v>1959</v>
      </c>
      <c r="D1354" t="s">
        <v>1418</v>
      </c>
      <c r="E1354" t="s">
        <v>1489</v>
      </c>
      <c r="F1354">
        <v>4</v>
      </c>
      <c r="G1354" s="3">
        <v>136.4</v>
      </c>
      <c r="H1354" s="4">
        <v>0.04</v>
      </c>
      <c r="I1354" t="s">
        <v>1131</v>
      </c>
      <c r="J1354" s="3">
        <v>523.77599999999995</v>
      </c>
      <c r="K1354" s="45">
        <f>SALES[[#This Row],[Quantity]]*SALES[[#This Row],[Unit_Price]]*SALES[[#This Row],[Discount]]</f>
        <v>21.824000000000002</v>
      </c>
      <c r="L1354" s="46" t="str">
        <f>IF(SALES[Total_Amount]&gt;=1500,"High","Low")</f>
        <v>Low</v>
      </c>
      <c r="M1354" s="46" t="str">
        <f t="shared" si="84"/>
        <v>Normal</v>
      </c>
      <c r="N1354" s="46" t="str">
        <f t="shared" si="85"/>
        <v>Low Price</v>
      </c>
      <c r="O1354" s="46" t="str">
        <f t="shared" si="86"/>
        <v>December</v>
      </c>
      <c r="P1354" s="46">
        <f t="shared" si="87"/>
        <v>2023</v>
      </c>
      <c r="Q1354" s="47" t="str">
        <f>_xlfn.CONCAT(SALES[[#This Row],[Sales_ID]]," [",SALES[[#This Row],[Quantity]],"]")</f>
        <v>SALE-1352 [4]</v>
      </c>
    </row>
    <row r="1355" spans="1:17" x14ac:dyDescent="0.3">
      <c r="A1355" t="s">
        <v>3272</v>
      </c>
      <c r="B1355" s="2">
        <v>45894</v>
      </c>
      <c r="C1355" t="s">
        <v>3116</v>
      </c>
      <c r="D1355" t="s">
        <v>1467</v>
      </c>
      <c r="E1355" t="s">
        <v>1391</v>
      </c>
      <c r="F1355">
        <v>1</v>
      </c>
      <c r="G1355" s="3">
        <v>509.63</v>
      </c>
      <c r="H1355" s="4">
        <v>0.27</v>
      </c>
      <c r="I1355" t="s">
        <v>1131</v>
      </c>
      <c r="J1355" s="3">
        <v>372.0299</v>
      </c>
      <c r="K1355" s="45">
        <f>SALES[[#This Row],[Quantity]]*SALES[[#This Row],[Unit_Price]]*SALES[[#This Row],[Discount]]</f>
        <v>137.6001</v>
      </c>
      <c r="L1355" s="46" t="str">
        <f>IF(SALES[Total_Amount]&gt;=1500,"High","Low")</f>
        <v>Low</v>
      </c>
      <c r="M1355" s="46" t="str">
        <f t="shared" si="84"/>
        <v>Normal</v>
      </c>
      <c r="N1355" s="46" t="str">
        <f t="shared" si="85"/>
        <v>Low Price</v>
      </c>
      <c r="O1355" s="46" t="str">
        <f t="shared" si="86"/>
        <v>August</v>
      </c>
      <c r="P1355" s="46">
        <f t="shared" si="87"/>
        <v>2025</v>
      </c>
      <c r="Q1355" s="47" t="str">
        <f>_xlfn.CONCAT(SALES[[#This Row],[Sales_ID]]," [",SALES[[#This Row],[Quantity]],"]")</f>
        <v>SALE-1353 [1]</v>
      </c>
    </row>
    <row r="1356" spans="1:17" x14ac:dyDescent="0.3">
      <c r="A1356" t="s">
        <v>3273</v>
      </c>
      <c r="B1356" s="2">
        <v>45331</v>
      </c>
      <c r="C1356" t="s">
        <v>3193</v>
      </c>
      <c r="D1356" t="s">
        <v>1339</v>
      </c>
      <c r="E1356" t="s">
        <v>1340</v>
      </c>
      <c r="F1356">
        <v>4</v>
      </c>
      <c r="G1356" s="3">
        <v>360.28</v>
      </c>
      <c r="H1356" s="4">
        <v>0.09</v>
      </c>
      <c r="I1356" t="s">
        <v>1131</v>
      </c>
      <c r="J1356" s="3">
        <v>1311.4192</v>
      </c>
      <c r="K1356" s="45">
        <f>SALES[[#This Row],[Quantity]]*SALES[[#This Row],[Unit_Price]]*SALES[[#This Row],[Discount]]</f>
        <v>129.70079999999999</v>
      </c>
      <c r="L1356" s="46" t="str">
        <f>IF(SALES[Total_Amount]&gt;=1500,"High","Low")</f>
        <v>Low</v>
      </c>
      <c r="M1356" s="46" t="str">
        <f t="shared" si="84"/>
        <v>High</v>
      </c>
      <c r="N1356" s="46" t="str">
        <f t="shared" si="85"/>
        <v>Low Price</v>
      </c>
      <c r="O1356" s="46" t="str">
        <f t="shared" si="86"/>
        <v>February</v>
      </c>
      <c r="P1356" s="46">
        <f t="shared" si="87"/>
        <v>2024</v>
      </c>
      <c r="Q1356" s="47" t="str">
        <f>_xlfn.CONCAT(SALES[[#This Row],[Sales_ID]]," [",SALES[[#This Row],[Quantity]],"]")</f>
        <v>SALE-1354 [4]</v>
      </c>
    </row>
    <row r="1357" spans="1:17" x14ac:dyDescent="0.3">
      <c r="A1357" t="s">
        <v>3274</v>
      </c>
      <c r="B1357" s="2">
        <v>45910</v>
      </c>
      <c r="C1357" t="s">
        <v>1510</v>
      </c>
      <c r="D1357" t="s">
        <v>1500</v>
      </c>
      <c r="E1357" t="s">
        <v>1391</v>
      </c>
      <c r="F1357">
        <v>3</v>
      </c>
      <c r="G1357" s="3">
        <v>882.05</v>
      </c>
      <c r="H1357" s="4">
        <v>0.06</v>
      </c>
      <c r="I1357" t="s">
        <v>3958</v>
      </c>
      <c r="J1357" s="3">
        <v>2487.3809999999989</v>
      </c>
      <c r="K1357" s="45">
        <f>SALES[[#This Row],[Quantity]]*SALES[[#This Row],[Unit_Price]]*SALES[[#This Row],[Discount]]</f>
        <v>158.76899999999998</v>
      </c>
      <c r="L1357" s="46" t="str">
        <f>IF(SALES[Total_Amount]&gt;=1500,"High","Low")</f>
        <v>High</v>
      </c>
      <c r="M1357" s="46" t="str">
        <f t="shared" si="84"/>
        <v>Premium</v>
      </c>
      <c r="N1357" s="46" t="str">
        <f t="shared" si="85"/>
        <v>Low Price</v>
      </c>
      <c r="O1357" s="46" t="str">
        <f t="shared" si="86"/>
        <v>September</v>
      </c>
      <c r="P1357" s="46">
        <f t="shared" si="87"/>
        <v>2025</v>
      </c>
      <c r="Q1357" s="47" t="str">
        <f>_xlfn.CONCAT(SALES[[#This Row],[Sales_ID]]," [",SALES[[#This Row],[Quantity]],"]")</f>
        <v>SALE-1355 [3]</v>
      </c>
    </row>
    <row r="1358" spans="1:17" x14ac:dyDescent="0.3">
      <c r="A1358" t="s">
        <v>3275</v>
      </c>
      <c r="B1358" s="2">
        <v>45564</v>
      </c>
      <c r="C1358" t="s">
        <v>2752</v>
      </c>
      <c r="D1358" t="s">
        <v>1454</v>
      </c>
      <c r="E1358" t="s">
        <v>1348</v>
      </c>
      <c r="F1358">
        <v>3</v>
      </c>
      <c r="G1358" s="3">
        <v>141.54</v>
      </c>
      <c r="H1358" s="4">
        <v>0.12</v>
      </c>
      <c r="I1358" t="s">
        <v>3958</v>
      </c>
      <c r="J1358" s="3">
        <v>373.66559999999998</v>
      </c>
      <c r="K1358" s="45">
        <f>SALES[[#This Row],[Quantity]]*SALES[[#This Row],[Unit_Price]]*SALES[[#This Row],[Discount]]</f>
        <v>50.9544</v>
      </c>
      <c r="L1358" s="46" t="str">
        <f>IF(SALES[Total_Amount]&gt;=1500,"High","Low")</f>
        <v>Low</v>
      </c>
      <c r="M1358" s="46" t="str">
        <f t="shared" si="84"/>
        <v>Normal</v>
      </c>
      <c r="N1358" s="46" t="str">
        <f t="shared" si="85"/>
        <v>Low Price</v>
      </c>
      <c r="O1358" s="46" t="str">
        <f t="shared" si="86"/>
        <v>September</v>
      </c>
      <c r="P1358" s="46">
        <f t="shared" si="87"/>
        <v>2024</v>
      </c>
      <c r="Q1358" s="47" t="str">
        <f>_xlfn.CONCAT(SALES[[#This Row],[Sales_ID]]," [",SALES[[#This Row],[Quantity]],"]")</f>
        <v>SALE-1356 [3]</v>
      </c>
    </row>
    <row r="1359" spans="1:17" x14ac:dyDescent="0.3">
      <c r="A1359" t="s">
        <v>3276</v>
      </c>
      <c r="B1359" s="2">
        <v>45461</v>
      </c>
      <c r="C1359" t="s">
        <v>2145</v>
      </c>
      <c r="D1359" t="s">
        <v>1358</v>
      </c>
      <c r="E1359" t="s">
        <v>1363</v>
      </c>
      <c r="F1359">
        <v>3</v>
      </c>
      <c r="G1359" s="3">
        <v>83.5</v>
      </c>
      <c r="H1359" s="4">
        <v>0.23</v>
      </c>
      <c r="I1359" t="s">
        <v>1131</v>
      </c>
      <c r="J1359" s="3">
        <v>192.88499999999999</v>
      </c>
      <c r="K1359" s="45">
        <f>SALES[[#This Row],[Quantity]]*SALES[[#This Row],[Unit_Price]]*SALES[[#This Row],[Discount]]</f>
        <v>57.615000000000002</v>
      </c>
      <c r="L1359" s="46" t="str">
        <f>IF(SALES[Total_Amount]&gt;=1500,"High","Low")</f>
        <v>Low</v>
      </c>
      <c r="M1359" s="46" t="str">
        <f t="shared" si="84"/>
        <v>Normal</v>
      </c>
      <c r="N1359" s="46" t="str">
        <f t="shared" si="85"/>
        <v>Low Price</v>
      </c>
      <c r="O1359" s="46" t="str">
        <f t="shared" si="86"/>
        <v>June</v>
      </c>
      <c r="P1359" s="46">
        <f t="shared" si="87"/>
        <v>2024</v>
      </c>
      <c r="Q1359" s="47" t="str">
        <f>_xlfn.CONCAT(SALES[[#This Row],[Sales_ID]]," [",SALES[[#This Row],[Quantity]],"]")</f>
        <v>SALE-1357 [3]</v>
      </c>
    </row>
    <row r="1360" spans="1:17" x14ac:dyDescent="0.3">
      <c r="A1360" t="s">
        <v>3277</v>
      </c>
      <c r="B1360" s="2">
        <v>45258</v>
      </c>
      <c r="C1360" t="s">
        <v>2336</v>
      </c>
      <c r="D1360" t="s">
        <v>1654</v>
      </c>
      <c r="E1360" t="s">
        <v>1426</v>
      </c>
      <c r="F1360">
        <v>2</v>
      </c>
      <c r="G1360" s="3">
        <v>629.73</v>
      </c>
      <c r="H1360" s="4">
        <v>7.0000000000000007E-2</v>
      </c>
      <c r="I1360" t="s">
        <v>3958</v>
      </c>
      <c r="J1360" s="3">
        <v>1171.2978000000001</v>
      </c>
      <c r="K1360" s="45">
        <f>SALES[[#This Row],[Quantity]]*SALES[[#This Row],[Unit_Price]]*SALES[[#This Row],[Discount]]</f>
        <v>88.162200000000013</v>
      </c>
      <c r="L1360" s="46" t="str">
        <f>IF(SALES[Total_Amount]&gt;=1500,"High","Low")</f>
        <v>Low</v>
      </c>
      <c r="M1360" s="46" t="str">
        <f t="shared" si="84"/>
        <v>High</v>
      </c>
      <c r="N1360" s="46" t="str">
        <f t="shared" si="85"/>
        <v>Low Price</v>
      </c>
      <c r="O1360" s="46" t="str">
        <f t="shared" si="86"/>
        <v>November</v>
      </c>
      <c r="P1360" s="46">
        <f t="shared" si="87"/>
        <v>2023</v>
      </c>
      <c r="Q1360" s="47" t="str">
        <f>_xlfn.CONCAT(SALES[[#This Row],[Sales_ID]]," [",SALES[[#This Row],[Quantity]],"]")</f>
        <v>SALE-1358 [2]</v>
      </c>
    </row>
    <row r="1361" spans="1:17" x14ac:dyDescent="0.3">
      <c r="A1361" t="s">
        <v>3278</v>
      </c>
      <c r="B1361" s="2">
        <v>45228</v>
      </c>
      <c r="C1361" t="s">
        <v>1827</v>
      </c>
      <c r="D1361" t="s">
        <v>1372</v>
      </c>
      <c r="E1361" t="s">
        <v>1426</v>
      </c>
      <c r="F1361">
        <v>2</v>
      </c>
      <c r="G1361" s="3">
        <v>159.93</v>
      </c>
      <c r="H1361" s="4">
        <v>0.2</v>
      </c>
      <c r="I1361" t="s">
        <v>1131</v>
      </c>
      <c r="J1361" s="3">
        <v>255.88800000000001</v>
      </c>
      <c r="K1361" s="45">
        <f>SALES[[#This Row],[Quantity]]*SALES[[#This Row],[Unit_Price]]*SALES[[#This Row],[Discount]]</f>
        <v>63.972000000000008</v>
      </c>
      <c r="L1361" s="46" t="str">
        <f>IF(SALES[Total_Amount]&gt;=1500,"High","Low")</f>
        <v>Low</v>
      </c>
      <c r="M1361" s="46" t="str">
        <f t="shared" si="84"/>
        <v>Normal</v>
      </c>
      <c r="N1361" s="46" t="str">
        <f t="shared" si="85"/>
        <v>Low Price</v>
      </c>
      <c r="O1361" s="46" t="str">
        <f t="shared" si="86"/>
        <v>October</v>
      </c>
      <c r="P1361" s="46">
        <f t="shared" si="87"/>
        <v>2023</v>
      </c>
      <c r="Q1361" s="47" t="str">
        <f>_xlfn.CONCAT(SALES[[#This Row],[Sales_ID]]," [",SALES[[#This Row],[Quantity]],"]")</f>
        <v>SALE-1359 [2]</v>
      </c>
    </row>
    <row r="1362" spans="1:17" x14ac:dyDescent="0.3">
      <c r="A1362" t="s">
        <v>3279</v>
      </c>
      <c r="B1362" s="2">
        <v>45858</v>
      </c>
      <c r="C1362" t="s">
        <v>1827</v>
      </c>
      <c r="D1362" t="s">
        <v>1546</v>
      </c>
      <c r="E1362" t="s">
        <v>1415</v>
      </c>
      <c r="F1362">
        <v>1</v>
      </c>
      <c r="G1362" s="3">
        <v>459.89</v>
      </c>
      <c r="H1362" s="4">
        <v>0.18</v>
      </c>
      <c r="I1362" t="s">
        <v>1131</v>
      </c>
      <c r="J1362" s="3">
        <v>377.10980000000001</v>
      </c>
      <c r="K1362" s="45">
        <f>SALES[[#This Row],[Quantity]]*SALES[[#This Row],[Unit_Price]]*SALES[[#This Row],[Discount]]</f>
        <v>82.780199999999994</v>
      </c>
      <c r="L1362" s="46" t="str">
        <f>IF(SALES[Total_Amount]&gt;=1500,"High","Low")</f>
        <v>Low</v>
      </c>
      <c r="M1362" s="46" t="str">
        <f t="shared" si="84"/>
        <v>Normal</v>
      </c>
      <c r="N1362" s="46" t="str">
        <f t="shared" si="85"/>
        <v>Low Price</v>
      </c>
      <c r="O1362" s="46" t="str">
        <f t="shared" si="86"/>
        <v>July</v>
      </c>
      <c r="P1362" s="46">
        <f t="shared" si="87"/>
        <v>2025</v>
      </c>
      <c r="Q1362" s="47" t="str">
        <f>_xlfn.CONCAT(SALES[[#This Row],[Sales_ID]]," [",SALES[[#This Row],[Quantity]],"]")</f>
        <v>SALE-1360 [1]</v>
      </c>
    </row>
    <row r="1363" spans="1:17" x14ac:dyDescent="0.3">
      <c r="A1363" t="s">
        <v>3280</v>
      </c>
      <c r="B1363" s="2">
        <v>45532</v>
      </c>
      <c r="C1363" t="s">
        <v>2355</v>
      </c>
      <c r="D1363" t="s">
        <v>1372</v>
      </c>
      <c r="E1363" t="s">
        <v>1399</v>
      </c>
      <c r="F1363">
        <v>4</v>
      </c>
      <c r="G1363" s="3">
        <v>885.57</v>
      </c>
      <c r="H1363" s="4">
        <v>0.27</v>
      </c>
      <c r="I1363" t="s">
        <v>3957</v>
      </c>
      <c r="J1363" s="3">
        <v>2585.8643999999999</v>
      </c>
      <c r="K1363" s="45">
        <f>SALES[[#This Row],[Quantity]]*SALES[[#This Row],[Unit_Price]]*SALES[[#This Row],[Discount]]</f>
        <v>956.41560000000015</v>
      </c>
      <c r="L1363" s="46" t="str">
        <f>IF(SALES[Total_Amount]&gt;=1500,"High","Low")</f>
        <v>High</v>
      </c>
      <c r="M1363" s="46" t="str">
        <f t="shared" si="84"/>
        <v>Premium</v>
      </c>
      <c r="N1363" s="46" t="str">
        <f t="shared" si="85"/>
        <v>High Price</v>
      </c>
      <c r="O1363" s="46" t="str">
        <f t="shared" si="86"/>
        <v>August</v>
      </c>
      <c r="P1363" s="46">
        <f t="shared" si="87"/>
        <v>2024</v>
      </c>
      <c r="Q1363" s="47" t="str">
        <f>_xlfn.CONCAT(SALES[[#This Row],[Sales_ID]]," [",SALES[[#This Row],[Quantity]],"]")</f>
        <v>SALE-1361 [4]</v>
      </c>
    </row>
    <row r="1364" spans="1:17" x14ac:dyDescent="0.3">
      <c r="A1364" t="s">
        <v>3281</v>
      </c>
      <c r="B1364" s="2">
        <v>45454</v>
      </c>
      <c r="C1364" t="s">
        <v>2470</v>
      </c>
      <c r="D1364" t="s">
        <v>1605</v>
      </c>
      <c r="E1364" t="s">
        <v>1391</v>
      </c>
      <c r="F1364">
        <v>3</v>
      </c>
      <c r="G1364" s="3">
        <v>789.05</v>
      </c>
      <c r="H1364" s="4">
        <v>0</v>
      </c>
      <c r="I1364" t="s">
        <v>3958</v>
      </c>
      <c r="J1364" s="3">
        <v>2367.15</v>
      </c>
      <c r="K1364" s="45">
        <f>SALES[[#This Row],[Quantity]]*SALES[[#This Row],[Unit_Price]]*SALES[[#This Row],[Discount]]</f>
        <v>0</v>
      </c>
      <c r="L1364" s="46" t="str">
        <f>IF(SALES[Total_Amount]&gt;=1500,"High","Low")</f>
        <v>High</v>
      </c>
      <c r="M1364" s="46" t="str">
        <f t="shared" si="84"/>
        <v>Premium</v>
      </c>
      <c r="N1364" s="46" t="str">
        <f t="shared" si="85"/>
        <v>Low Price</v>
      </c>
      <c r="O1364" s="46" t="str">
        <f t="shared" si="86"/>
        <v>June</v>
      </c>
      <c r="P1364" s="46">
        <f t="shared" si="87"/>
        <v>2024</v>
      </c>
      <c r="Q1364" s="47" t="str">
        <f>_xlfn.CONCAT(SALES[[#This Row],[Sales_ID]]," [",SALES[[#This Row],[Quantity]],"]")</f>
        <v>SALE-1362 [3]</v>
      </c>
    </row>
    <row r="1365" spans="1:17" x14ac:dyDescent="0.3">
      <c r="A1365" t="s">
        <v>3282</v>
      </c>
      <c r="B1365" s="2">
        <v>45244</v>
      </c>
      <c r="C1365" t="s">
        <v>2840</v>
      </c>
      <c r="D1365" t="s">
        <v>1696</v>
      </c>
      <c r="E1365" t="s">
        <v>1373</v>
      </c>
      <c r="F1365">
        <v>1</v>
      </c>
      <c r="G1365" s="3">
        <v>570.52</v>
      </c>
      <c r="H1365" s="4">
        <v>0</v>
      </c>
      <c r="I1365" t="s">
        <v>3958</v>
      </c>
      <c r="J1365" s="3">
        <v>570.52</v>
      </c>
      <c r="K1365" s="45">
        <f>SALES[[#This Row],[Quantity]]*SALES[[#This Row],[Unit_Price]]*SALES[[#This Row],[Discount]]</f>
        <v>0</v>
      </c>
      <c r="L1365" s="46" t="str">
        <f>IF(SALES[Total_Amount]&gt;=1500,"High","Low")</f>
        <v>Low</v>
      </c>
      <c r="M1365" s="46" t="str">
        <f t="shared" si="84"/>
        <v>Normal</v>
      </c>
      <c r="N1365" s="46" t="str">
        <f t="shared" si="85"/>
        <v>Low Price</v>
      </c>
      <c r="O1365" s="46" t="str">
        <f t="shared" si="86"/>
        <v>November</v>
      </c>
      <c r="P1365" s="46">
        <f t="shared" si="87"/>
        <v>2023</v>
      </c>
      <c r="Q1365" s="47" t="str">
        <f>_xlfn.CONCAT(SALES[[#This Row],[Sales_ID]]," [",SALES[[#This Row],[Quantity]],"]")</f>
        <v>SALE-1363 [1]</v>
      </c>
    </row>
    <row r="1366" spans="1:17" x14ac:dyDescent="0.3">
      <c r="A1366" t="s">
        <v>3283</v>
      </c>
      <c r="B1366" s="2">
        <v>45322</v>
      </c>
      <c r="C1366" t="s">
        <v>3047</v>
      </c>
      <c r="D1366" t="s">
        <v>1402</v>
      </c>
      <c r="E1366" t="s">
        <v>1388</v>
      </c>
      <c r="F1366">
        <v>4</v>
      </c>
      <c r="G1366" s="3">
        <v>310.79000000000002</v>
      </c>
      <c r="H1366" s="4">
        <v>0.22</v>
      </c>
      <c r="I1366" t="s">
        <v>1131</v>
      </c>
      <c r="J1366" s="3">
        <v>969.66480000000013</v>
      </c>
      <c r="K1366" s="45">
        <f>SALES[[#This Row],[Quantity]]*SALES[[#This Row],[Unit_Price]]*SALES[[#This Row],[Discount]]</f>
        <v>273.49520000000001</v>
      </c>
      <c r="L1366" s="46" t="str">
        <f>IF(SALES[Total_Amount]&gt;=1500,"High","Low")</f>
        <v>Low</v>
      </c>
      <c r="M1366" s="46" t="str">
        <f t="shared" si="84"/>
        <v>Normal</v>
      </c>
      <c r="N1366" s="46" t="str">
        <f t="shared" si="85"/>
        <v>Low Price</v>
      </c>
      <c r="O1366" s="46" t="str">
        <f t="shared" si="86"/>
        <v>January</v>
      </c>
      <c r="P1366" s="46">
        <f t="shared" si="87"/>
        <v>2024</v>
      </c>
      <c r="Q1366" s="47" t="str">
        <f>_xlfn.CONCAT(SALES[[#This Row],[Sales_ID]]," [",SALES[[#This Row],[Quantity]],"]")</f>
        <v>SALE-1364 [4]</v>
      </c>
    </row>
    <row r="1367" spans="1:17" x14ac:dyDescent="0.3">
      <c r="A1367" t="s">
        <v>3284</v>
      </c>
      <c r="B1367" s="2">
        <v>45757</v>
      </c>
      <c r="C1367" t="s">
        <v>2343</v>
      </c>
      <c r="D1367" t="s">
        <v>1889</v>
      </c>
      <c r="E1367" t="s">
        <v>1344</v>
      </c>
      <c r="F1367">
        <v>4</v>
      </c>
      <c r="G1367" s="3">
        <v>255.67</v>
      </c>
      <c r="H1367" s="4">
        <v>0.17</v>
      </c>
      <c r="I1367" t="s">
        <v>3957</v>
      </c>
      <c r="J1367" s="3">
        <v>848.82439999999997</v>
      </c>
      <c r="K1367" s="45">
        <f>SALES[[#This Row],[Quantity]]*SALES[[#This Row],[Unit_Price]]*SALES[[#This Row],[Discount]]</f>
        <v>173.85560000000001</v>
      </c>
      <c r="L1367" s="46" t="str">
        <f>IF(SALES[Total_Amount]&gt;=1500,"High","Low")</f>
        <v>Low</v>
      </c>
      <c r="M1367" s="46" t="str">
        <f t="shared" si="84"/>
        <v>Normal</v>
      </c>
      <c r="N1367" s="46" t="str">
        <f t="shared" si="85"/>
        <v>Low Price</v>
      </c>
      <c r="O1367" s="46" t="str">
        <f t="shared" si="86"/>
        <v>April</v>
      </c>
      <c r="P1367" s="46">
        <f t="shared" si="87"/>
        <v>2025</v>
      </c>
      <c r="Q1367" s="47" t="str">
        <f>_xlfn.CONCAT(SALES[[#This Row],[Sales_ID]]," [",SALES[[#This Row],[Quantity]],"]")</f>
        <v>SALE-1365 [4]</v>
      </c>
    </row>
    <row r="1368" spans="1:17" x14ac:dyDescent="0.3">
      <c r="A1368" t="s">
        <v>3285</v>
      </c>
      <c r="B1368" s="2">
        <v>45397</v>
      </c>
      <c r="C1368" t="s">
        <v>2215</v>
      </c>
      <c r="D1368" t="s">
        <v>1402</v>
      </c>
      <c r="E1368" t="s">
        <v>1388</v>
      </c>
      <c r="F1368">
        <v>2</v>
      </c>
      <c r="G1368" s="3">
        <v>270.66000000000003</v>
      </c>
      <c r="H1368" s="4">
        <v>0.1</v>
      </c>
      <c r="I1368" t="s">
        <v>1131</v>
      </c>
      <c r="J1368" s="3">
        <v>487.18799999999999</v>
      </c>
      <c r="K1368" s="45">
        <f>SALES[[#This Row],[Quantity]]*SALES[[#This Row],[Unit_Price]]*SALES[[#This Row],[Discount]]</f>
        <v>54.132000000000005</v>
      </c>
      <c r="L1368" s="46" t="str">
        <f>IF(SALES[Total_Amount]&gt;=1500,"High","Low")</f>
        <v>Low</v>
      </c>
      <c r="M1368" s="46" t="str">
        <f t="shared" si="84"/>
        <v>Normal</v>
      </c>
      <c r="N1368" s="46" t="str">
        <f t="shared" si="85"/>
        <v>Low Price</v>
      </c>
      <c r="O1368" s="46" t="str">
        <f t="shared" si="86"/>
        <v>April</v>
      </c>
      <c r="P1368" s="46">
        <f t="shared" si="87"/>
        <v>2024</v>
      </c>
      <c r="Q1368" s="47" t="str">
        <f>_xlfn.CONCAT(SALES[[#This Row],[Sales_ID]]," [",SALES[[#This Row],[Quantity]],"]")</f>
        <v>SALE-1366 [2]</v>
      </c>
    </row>
    <row r="1369" spans="1:17" x14ac:dyDescent="0.3">
      <c r="A1369" t="s">
        <v>3286</v>
      </c>
      <c r="B1369" s="2">
        <v>45914</v>
      </c>
      <c r="C1369" t="s">
        <v>3287</v>
      </c>
      <c r="D1369" t="s">
        <v>1473</v>
      </c>
      <c r="E1369" t="s">
        <v>1344</v>
      </c>
      <c r="F1369">
        <v>3</v>
      </c>
      <c r="G1369" s="3">
        <v>373.35</v>
      </c>
      <c r="H1369" s="4">
        <v>0.2</v>
      </c>
      <c r="I1369" t="s">
        <v>1131</v>
      </c>
      <c r="J1369" s="3">
        <v>896.04000000000019</v>
      </c>
      <c r="K1369" s="45">
        <f>SALES[[#This Row],[Quantity]]*SALES[[#This Row],[Unit_Price]]*SALES[[#This Row],[Discount]]</f>
        <v>224.01000000000005</v>
      </c>
      <c r="L1369" s="46" t="str">
        <f>IF(SALES[Total_Amount]&gt;=1500,"High","Low")</f>
        <v>Low</v>
      </c>
      <c r="M1369" s="46" t="str">
        <f t="shared" si="84"/>
        <v>Normal</v>
      </c>
      <c r="N1369" s="46" t="str">
        <f t="shared" si="85"/>
        <v>Low Price</v>
      </c>
      <c r="O1369" s="46" t="str">
        <f t="shared" si="86"/>
        <v>September</v>
      </c>
      <c r="P1369" s="46">
        <f t="shared" si="87"/>
        <v>2025</v>
      </c>
      <c r="Q1369" s="47" t="str">
        <f>_xlfn.CONCAT(SALES[[#This Row],[Sales_ID]]," [",SALES[[#This Row],[Quantity]],"]")</f>
        <v>SALE-1367 [3]</v>
      </c>
    </row>
    <row r="1370" spans="1:17" x14ac:dyDescent="0.3">
      <c r="A1370" t="s">
        <v>3288</v>
      </c>
      <c r="B1370" s="2">
        <v>45432</v>
      </c>
      <c r="C1370" t="s">
        <v>2437</v>
      </c>
      <c r="D1370" t="s">
        <v>1354</v>
      </c>
      <c r="E1370" t="s">
        <v>1489</v>
      </c>
      <c r="F1370">
        <v>2</v>
      </c>
      <c r="G1370" s="3">
        <v>23.58</v>
      </c>
      <c r="H1370" s="4">
        <v>0.02</v>
      </c>
      <c r="I1370" t="s">
        <v>3958</v>
      </c>
      <c r="J1370" s="3">
        <v>46.216799999999999</v>
      </c>
      <c r="K1370" s="45">
        <f>SALES[[#This Row],[Quantity]]*SALES[[#This Row],[Unit_Price]]*SALES[[#This Row],[Discount]]</f>
        <v>0.94319999999999993</v>
      </c>
      <c r="L1370" s="46" t="str">
        <f>IF(SALES[Total_Amount]&gt;=1500,"High","Low")</f>
        <v>Low</v>
      </c>
      <c r="M1370" s="46" t="str">
        <f t="shared" si="84"/>
        <v>Normal</v>
      </c>
      <c r="N1370" s="46" t="str">
        <f t="shared" si="85"/>
        <v>Low Price</v>
      </c>
      <c r="O1370" s="46" t="str">
        <f t="shared" si="86"/>
        <v>May</v>
      </c>
      <c r="P1370" s="46">
        <f t="shared" si="87"/>
        <v>2024</v>
      </c>
      <c r="Q1370" s="47" t="str">
        <f>_xlfn.CONCAT(SALES[[#This Row],[Sales_ID]]," [",SALES[[#This Row],[Quantity]],"]")</f>
        <v>SALE-1368 [2]</v>
      </c>
    </row>
    <row r="1371" spans="1:17" x14ac:dyDescent="0.3">
      <c r="A1371" t="s">
        <v>3289</v>
      </c>
      <c r="B1371" s="2">
        <v>45798</v>
      </c>
      <c r="C1371" t="s">
        <v>2617</v>
      </c>
      <c r="D1371" t="s">
        <v>1659</v>
      </c>
      <c r="E1371" t="s">
        <v>1359</v>
      </c>
      <c r="F1371">
        <v>4</v>
      </c>
      <c r="G1371" s="3">
        <v>185.67</v>
      </c>
      <c r="H1371" s="4">
        <v>0.21</v>
      </c>
      <c r="I1371" t="s">
        <v>3958</v>
      </c>
      <c r="J1371" s="3">
        <v>586.71719999999993</v>
      </c>
      <c r="K1371" s="45">
        <f>SALES[[#This Row],[Quantity]]*SALES[[#This Row],[Unit_Price]]*SALES[[#This Row],[Discount]]</f>
        <v>155.96279999999999</v>
      </c>
      <c r="L1371" s="46" t="str">
        <f>IF(SALES[Total_Amount]&gt;=1500,"High","Low")</f>
        <v>Low</v>
      </c>
      <c r="M1371" s="46" t="str">
        <f t="shared" si="84"/>
        <v>Normal</v>
      </c>
      <c r="N1371" s="46" t="str">
        <f t="shared" si="85"/>
        <v>Low Price</v>
      </c>
      <c r="O1371" s="46" t="str">
        <f t="shared" si="86"/>
        <v>May</v>
      </c>
      <c r="P1371" s="46">
        <f t="shared" si="87"/>
        <v>2025</v>
      </c>
      <c r="Q1371" s="47" t="str">
        <f>_xlfn.CONCAT(SALES[[#This Row],[Sales_ID]]," [",SALES[[#This Row],[Quantity]],"]")</f>
        <v>SALE-1369 [4]</v>
      </c>
    </row>
    <row r="1372" spans="1:17" x14ac:dyDescent="0.3">
      <c r="A1372" t="s">
        <v>3290</v>
      </c>
      <c r="B1372" s="2">
        <v>45396</v>
      </c>
      <c r="C1372" t="s">
        <v>2095</v>
      </c>
      <c r="D1372" t="s">
        <v>2066</v>
      </c>
      <c r="E1372" t="s">
        <v>1408</v>
      </c>
      <c r="F1372">
        <v>3</v>
      </c>
      <c r="G1372" s="3">
        <v>928.74</v>
      </c>
      <c r="H1372" s="4">
        <v>0.27</v>
      </c>
      <c r="I1372" t="s">
        <v>3958</v>
      </c>
      <c r="J1372" s="3">
        <v>2033.9405999999999</v>
      </c>
      <c r="K1372" s="45">
        <f>SALES[[#This Row],[Quantity]]*SALES[[#This Row],[Unit_Price]]*SALES[[#This Row],[Discount]]</f>
        <v>752.27940000000012</v>
      </c>
      <c r="L1372" s="46" t="str">
        <f>IF(SALES[Total_Amount]&gt;=1500,"High","Low")</f>
        <v>High</v>
      </c>
      <c r="M1372" s="46" t="str">
        <f t="shared" si="84"/>
        <v>Premium</v>
      </c>
      <c r="N1372" s="46" t="str">
        <f t="shared" si="85"/>
        <v>High Price</v>
      </c>
      <c r="O1372" s="46" t="str">
        <f t="shared" si="86"/>
        <v>April</v>
      </c>
      <c r="P1372" s="46">
        <f t="shared" si="87"/>
        <v>2024</v>
      </c>
      <c r="Q1372" s="47" t="str">
        <f>_xlfn.CONCAT(SALES[[#This Row],[Sales_ID]]," [",SALES[[#This Row],[Quantity]],"]")</f>
        <v>SALE-1370 [3]</v>
      </c>
    </row>
    <row r="1373" spans="1:17" x14ac:dyDescent="0.3">
      <c r="A1373" t="s">
        <v>3291</v>
      </c>
      <c r="B1373" s="2">
        <v>45235</v>
      </c>
      <c r="C1373" t="s">
        <v>1616</v>
      </c>
      <c r="D1373" t="s">
        <v>1955</v>
      </c>
      <c r="E1373" t="s">
        <v>1355</v>
      </c>
      <c r="F1373">
        <v>3</v>
      </c>
      <c r="G1373" s="3">
        <v>923.38</v>
      </c>
      <c r="H1373" s="4">
        <v>7.0000000000000007E-2</v>
      </c>
      <c r="I1373" t="s">
        <v>1131</v>
      </c>
      <c r="J1373" s="3">
        <v>2576.2302</v>
      </c>
      <c r="K1373" s="45">
        <f>SALES[[#This Row],[Quantity]]*SALES[[#This Row],[Unit_Price]]*SALES[[#This Row],[Discount]]</f>
        <v>193.90980000000002</v>
      </c>
      <c r="L1373" s="46" t="str">
        <f>IF(SALES[Total_Amount]&gt;=1500,"High","Low")</f>
        <v>High</v>
      </c>
      <c r="M1373" s="46" t="str">
        <f t="shared" si="84"/>
        <v>Premium</v>
      </c>
      <c r="N1373" s="46" t="str">
        <f t="shared" si="85"/>
        <v>Low Price</v>
      </c>
      <c r="O1373" s="46" t="str">
        <f t="shared" si="86"/>
        <v>November</v>
      </c>
      <c r="P1373" s="46">
        <f t="shared" si="87"/>
        <v>2023</v>
      </c>
      <c r="Q1373" s="47" t="str">
        <f>_xlfn.CONCAT(SALES[[#This Row],[Sales_ID]]," [",SALES[[#This Row],[Quantity]],"]")</f>
        <v>SALE-1371 [3]</v>
      </c>
    </row>
    <row r="1374" spans="1:17" x14ac:dyDescent="0.3">
      <c r="A1374" t="s">
        <v>3292</v>
      </c>
      <c r="B1374" s="2">
        <v>45499</v>
      </c>
      <c r="C1374" t="s">
        <v>1772</v>
      </c>
      <c r="D1374" t="s">
        <v>1787</v>
      </c>
      <c r="E1374" t="s">
        <v>1395</v>
      </c>
      <c r="F1374">
        <v>2</v>
      </c>
      <c r="G1374" s="3">
        <v>409.26</v>
      </c>
      <c r="H1374" s="4">
        <v>0.1</v>
      </c>
      <c r="I1374" t="s">
        <v>3958</v>
      </c>
      <c r="J1374" s="3">
        <v>736.66800000000001</v>
      </c>
      <c r="K1374" s="45">
        <f>SALES[[#This Row],[Quantity]]*SALES[[#This Row],[Unit_Price]]*SALES[[#This Row],[Discount]]</f>
        <v>81.852000000000004</v>
      </c>
      <c r="L1374" s="46" t="str">
        <f>IF(SALES[Total_Amount]&gt;=1500,"High","Low")</f>
        <v>Low</v>
      </c>
      <c r="M1374" s="46" t="str">
        <f t="shared" si="84"/>
        <v>Normal</v>
      </c>
      <c r="N1374" s="46" t="str">
        <f t="shared" si="85"/>
        <v>Low Price</v>
      </c>
      <c r="O1374" s="46" t="str">
        <f t="shared" si="86"/>
        <v>July</v>
      </c>
      <c r="P1374" s="46">
        <f t="shared" si="87"/>
        <v>2024</v>
      </c>
      <c r="Q1374" s="47" t="str">
        <f>_xlfn.CONCAT(SALES[[#This Row],[Sales_ID]]," [",SALES[[#This Row],[Quantity]],"]")</f>
        <v>SALE-1372 [2]</v>
      </c>
    </row>
    <row r="1375" spans="1:17" x14ac:dyDescent="0.3">
      <c r="A1375" t="s">
        <v>3293</v>
      </c>
      <c r="B1375" s="2">
        <v>45272</v>
      </c>
      <c r="C1375" t="s">
        <v>3294</v>
      </c>
      <c r="D1375" t="s">
        <v>1473</v>
      </c>
      <c r="E1375" t="s">
        <v>1359</v>
      </c>
      <c r="F1375">
        <v>2</v>
      </c>
      <c r="G1375" s="3">
        <v>608.46</v>
      </c>
      <c r="H1375" s="4">
        <v>0.16</v>
      </c>
      <c r="I1375" t="s">
        <v>3957</v>
      </c>
      <c r="J1375" s="3">
        <v>1022.2128</v>
      </c>
      <c r="K1375" s="45">
        <f>SALES[[#This Row],[Quantity]]*SALES[[#This Row],[Unit_Price]]*SALES[[#This Row],[Discount]]</f>
        <v>194.70720000000003</v>
      </c>
      <c r="L1375" s="46" t="str">
        <f>IF(SALES[Total_Amount]&gt;=1500,"High","Low")</f>
        <v>Low</v>
      </c>
      <c r="M1375" s="46" t="str">
        <f t="shared" si="84"/>
        <v>High</v>
      </c>
      <c r="N1375" s="46" t="str">
        <f t="shared" si="85"/>
        <v>High Price</v>
      </c>
      <c r="O1375" s="46" t="str">
        <f t="shared" si="86"/>
        <v>December</v>
      </c>
      <c r="P1375" s="46">
        <f t="shared" si="87"/>
        <v>2023</v>
      </c>
      <c r="Q1375" s="47" t="str">
        <f>_xlfn.CONCAT(SALES[[#This Row],[Sales_ID]]," [",SALES[[#This Row],[Quantity]],"]")</f>
        <v>SALE-1373 [2]</v>
      </c>
    </row>
    <row r="1376" spans="1:17" x14ac:dyDescent="0.3">
      <c r="A1376" t="s">
        <v>3295</v>
      </c>
      <c r="B1376" s="2">
        <v>45785</v>
      </c>
      <c r="C1376" t="s">
        <v>2278</v>
      </c>
      <c r="D1376" t="s">
        <v>1628</v>
      </c>
      <c r="E1376" t="s">
        <v>1399</v>
      </c>
      <c r="F1376">
        <v>4</v>
      </c>
      <c r="G1376" s="3">
        <v>150.47999999999999</v>
      </c>
      <c r="H1376" s="4">
        <v>0.09</v>
      </c>
      <c r="I1376" t="s">
        <v>3957</v>
      </c>
      <c r="J1376" s="3">
        <v>547.74720000000002</v>
      </c>
      <c r="K1376" s="45">
        <f>SALES[[#This Row],[Quantity]]*SALES[[#This Row],[Unit_Price]]*SALES[[#This Row],[Discount]]</f>
        <v>54.172799999999995</v>
      </c>
      <c r="L1376" s="46" t="str">
        <f>IF(SALES[Total_Amount]&gt;=1500,"High","Low")</f>
        <v>Low</v>
      </c>
      <c r="M1376" s="46" t="str">
        <f t="shared" si="84"/>
        <v>Normal</v>
      </c>
      <c r="N1376" s="46" t="str">
        <f t="shared" si="85"/>
        <v>Low Price</v>
      </c>
      <c r="O1376" s="46" t="str">
        <f t="shared" si="86"/>
        <v>May</v>
      </c>
      <c r="P1376" s="46">
        <f t="shared" si="87"/>
        <v>2025</v>
      </c>
      <c r="Q1376" s="47" t="str">
        <f>_xlfn.CONCAT(SALES[[#This Row],[Sales_ID]]," [",SALES[[#This Row],[Quantity]],"]")</f>
        <v>SALE-1374 [4]</v>
      </c>
    </row>
    <row r="1377" spans="1:17" x14ac:dyDescent="0.3">
      <c r="A1377" t="s">
        <v>3296</v>
      </c>
      <c r="B1377" s="2">
        <v>45534</v>
      </c>
      <c r="C1377" t="s">
        <v>2819</v>
      </c>
      <c r="D1377" t="s">
        <v>1889</v>
      </c>
      <c r="E1377" t="s">
        <v>1377</v>
      </c>
      <c r="F1377">
        <v>4</v>
      </c>
      <c r="G1377" s="3">
        <v>207.41</v>
      </c>
      <c r="H1377" s="4">
        <v>0.02</v>
      </c>
      <c r="I1377" t="s">
        <v>3957</v>
      </c>
      <c r="J1377" s="3">
        <v>813.04719999999998</v>
      </c>
      <c r="K1377" s="45">
        <f>SALES[[#This Row],[Quantity]]*SALES[[#This Row],[Unit_Price]]*SALES[[#This Row],[Discount]]</f>
        <v>16.5928</v>
      </c>
      <c r="L1377" s="46" t="str">
        <f>IF(SALES[Total_Amount]&gt;=1500,"High","Low")</f>
        <v>Low</v>
      </c>
      <c r="M1377" s="46" t="str">
        <f t="shared" si="84"/>
        <v>Normal</v>
      </c>
      <c r="N1377" s="46" t="str">
        <f t="shared" si="85"/>
        <v>Low Price</v>
      </c>
      <c r="O1377" s="46" t="str">
        <f t="shared" si="86"/>
        <v>August</v>
      </c>
      <c r="P1377" s="46">
        <f t="shared" si="87"/>
        <v>2024</v>
      </c>
      <c r="Q1377" s="47" t="str">
        <f>_xlfn.CONCAT(SALES[[#This Row],[Sales_ID]]," [",SALES[[#This Row],[Quantity]],"]")</f>
        <v>SALE-1375 [4]</v>
      </c>
    </row>
    <row r="1378" spans="1:17" x14ac:dyDescent="0.3">
      <c r="A1378" t="s">
        <v>3297</v>
      </c>
      <c r="B1378" s="2">
        <v>45803</v>
      </c>
      <c r="C1378" t="s">
        <v>2597</v>
      </c>
      <c r="D1378" t="s">
        <v>1717</v>
      </c>
      <c r="E1378" t="s">
        <v>1426</v>
      </c>
      <c r="F1378">
        <v>1</v>
      </c>
      <c r="G1378" s="3">
        <v>56.59</v>
      </c>
      <c r="H1378" s="4">
        <v>0.15</v>
      </c>
      <c r="I1378" t="s">
        <v>3958</v>
      </c>
      <c r="J1378" s="3">
        <v>48.101500000000001</v>
      </c>
      <c r="K1378" s="45">
        <f>SALES[[#This Row],[Quantity]]*SALES[[#This Row],[Unit_Price]]*SALES[[#This Row],[Discount]]</f>
        <v>8.4885000000000002</v>
      </c>
      <c r="L1378" s="46" t="str">
        <f>IF(SALES[Total_Amount]&gt;=1500,"High","Low")</f>
        <v>Low</v>
      </c>
      <c r="M1378" s="46" t="str">
        <f t="shared" si="84"/>
        <v>Normal</v>
      </c>
      <c r="N1378" s="46" t="str">
        <f t="shared" si="85"/>
        <v>Low Price</v>
      </c>
      <c r="O1378" s="46" t="str">
        <f t="shared" si="86"/>
        <v>May</v>
      </c>
      <c r="P1378" s="46">
        <f t="shared" si="87"/>
        <v>2025</v>
      </c>
      <c r="Q1378" s="47" t="str">
        <f>_xlfn.CONCAT(SALES[[#This Row],[Sales_ID]]," [",SALES[[#This Row],[Quantity]],"]")</f>
        <v>SALE-1376 [1]</v>
      </c>
    </row>
    <row r="1379" spans="1:17" x14ac:dyDescent="0.3">
      <c r="A1379" t="s">
        <v>3298</v>
      </c>
      <c r="B1379" s="2">
        <v>45667</v>
      </c>
      <c r="C1379" t="s">
        <v>1719</v>
      </c>
      <c r="D1379" t="s">
        <v>1380</v>
      </c>
      <c r="E1379" t="s">
        <v>1363</v>
      </c>
      <c r="F1379">
        <v>4</v>
      </c>
      <c r="G1379" s="3">
        <v>995.4</v>
      </c>
      <c r="H1379" s="4">
        <v>0.27</v>
      </c>
      <c r="I1379" t="s">
        <v>3957</v>
      </c>
      <c r="J1379" s="3">
        <v>2906.5680000000002</v>
      </c>
      <c r="K1379" s="45">
        <f>SALES[[#This Row],[Quantity]]*SALES[[#This Row],[Unit_Price]]*SALES[[#This Row],[Discount]]</f>
        <v>1075.0320000000002</v>
      </c>
      <c r="L1379" s="46" t="str">
        <f>IF(SALES[Total_Amount]&gt;=1500,"High","Low")</f>
        <v>High</v>
      </c>
      <c r="M1379" s="46" t="str">
        <f t="shared" si="84"/>
        <v>Premium</v>
      </c>
      <c r="N1379" s="46" t="str">
        <f t="shared" si="85"/>
        <v>High Price</v>
      </c>
      <c r="O1379" s="46" t="str">
        <f t="shared" si="86"/>
        <v>January</v>
      </c>
      <c r="P1379" s="46">
        <f t="shared" si="87"/>
        <v>2025</v>
      </c>
      <c r="Q1379" s="47" t="str">
        <f>_xlfn.CONCAT(SALES[[#This Row],[Sales_ID]]," [",SALES[[#This Row],[Quantity]],"]")</f>
        <v>SALE-1377 [4]</v>
      </c>
    </row>
    <row r="1380" spans="1:17" x14ac:dyDescent="0.3">
      <c r="A1380" t="s">
        <v>3299</v>
      </c>
      <c r="B1380" s="2">
        <v>45656</v>
      </c>
      <c r="C1380" t="s">
        <v>3300</v>
      </c>
      <c r="D1380" t="s">
        <v>1512</v>
      </c>
      <c r="E1380" t="s">
        <v>1446</v>
      </c>
      <c r="F1380">
        <v>2</v>
      </c>
      <c r="G1380" s="3">
        <v>591.33000000000004</v>
      </c>
      <c r="H1380" s="4">
        <v>0.24</v>
      </c>
      <c r="I1380" t="s">
        <v>3957</v>
      </c>
      <c r="J1380" s="3">
        <v>898.8216000000001</v>
      </c>
      <c r="K1380" s="45">
        <f>SALES[[#This Row],[Quantity]]*SALES[[#This Row],[Unit_Price]]*SALES[[#This Row],[Discount]]</f>
        <v>283.83840000000004</v>
      </c>
      <c r="L1380" s="46" t="str">
        <f>IF(SALES[Total_Amount]&gt;=1500,"High","Low")</f>
        <v>Low</v>
      </c>
      <c r="M1380" s="46" t="str">
        <f t="shared" si="84"/>
        <v>Normal</v>
      </c>
      <c r="N1380" s="46" t="str">
        <f t="shared" si="85"/>
        <v>Low Price</v>
      </c>
      <c r="O1380" s="46" t="str">
        <f t="shared" si="86"/>
        <v>December</v>
      </c>
      <c r="P1380" s="46">
        <f t="shared" si="87"/>
        <v>2024</v>
      </c>
      <c r="Q1380" s="47" t="str">
        <f>_xlfn.CONCAT(SALES[[#This Row],[Sales_ID]]," [",SALES[[#This Row],[Quantity]],"]")</f>
        <v>SALE-1378 [2]</v>
      </c>
    </row>
    <row r="1381" spans="1:17" x14ac:dyDescent="0.3">
      <c r="A1381" t="s">
        <v>3301</v>
      </c>
      <c r="B1381" s="2">
        <v>45869</v>
      </c>
      <c r="C1381" t="s">
        <v>1566</v>
      </c>
      <c r="D1381" t="s">
        <v>1673</v>
      </c>
      <c r="E1381" t="s">
        <v>1344</v>
      </c>
      <c r="F1381">
        <v>2</v>
      </c>
      <c r="G1381" s="3">
        <v>204.89</v>
      </c>
      <c r="H1381" s="4">
        <v>0.24</v>
      </c>
      <c r="I1381" t="s">
        <v>3957</v>
      </c>
      <c r="J1381" s="3">
        <v>311.43279999999999</v>
      </c>
      <c r="K1381" s="45">
        <f>SALES[[#This Row],[Quantity]]*SALES[[#This Row],[Unit_Price]]*SALES[[#This Row],[Discount]]</f>
        <v>98.347199999999987</v>
      </c>
      <c r="L1381" s="46" t="str">
        <f>IF(SALES[Total_Amount]&gt;=1500,"High","Low")</f>
        <v>Low</v>
      </c>
      <c r="M1381" s="46" t="str">
        <f t="shared" si="84"/>
        <v>Normal</v>
      </c>
      <c r="N1381" s="46" t="str">
        <f t="shared" si="85"/>
        <v>Low Price</v>
      </c>
      <c r="O1381" s="46" t="str">
        <f t="shared" si="86"/>
        <v>July</v>
      </c>
      <c r="P1381" s="46">
        <f t="shared" si="87"/>
        <v>2025</v>
      </c>
      <c r="Q1381" s="47" t="str">
        <f>_xlfn.CONCAT(SALES[[#This Row],[Sales_ID]]," [",SALES[[#This Row],[Quantity]],"]")</f>
        <v>SALE-1379 [2]</v>
      </c>
    </row>
    <row r="1382" spans="1:17" x14ac:dyDescent="0.3">
      <c r="A1382" t="s">
        <v>3302</v>
      </c>
      <c r="B1382" s="2">
        <v>45549</v>
      </c>
      <c r="C1382" t="s">
        <v>3303</v>
      </c>
      <c r="D1382" t="s">
        <v>1398</v>
      </c>
      <c r="E1382" t="s">
        <v>1377</v>
      </c>
      <c r="F1382">
        <v>2</v>
      </c>
      <c r="G1382" s="3">
        <v>546.41</v>
      </c>
      <c r="H1382" s="4">
        <v>0.08</v>
      </c>
      <c r="I1382" t="s">
        <v>1131</v>
      </c>
      <c r="J1382" s="3">
        <v>1005.3944</v>
      </c>
      <c r="K1382" s="45">
        <f>SALES[[#This Row],[Quantity]]*SALES[[#This Row],[Unit_Price]]*SALES[[#This Row],[Discount]]</f>
        <v>87.425600000000003</v>
      </c>
      <c r="L1382" s="46" t="str">
        <f>IF(SALES[Total_Amount]&gt;=1500,"High","Low")</f>
        <v>Low</v>
      </c>
      <c r="M1382" s="46" t="str">
        <f t="shared" si="84"/>
        <v>High</v>
      </c>
      <c r="N1382" s="46" t="str">
        <f t="shared" si="85"/>
        <v>Low Price</v>
      </c>
      <c r="O1382" s="46" t="str">
        <f t="shared" si="86"/>
        <v>September</v>
      </c>
      <c r="P1382" s="46">
        <f t="shared" si="87"/>
        <v>2024</v>
      </c>
      <c r="Q1382" s="47" t="str">
        <f>_xlfn.CONCAT(SALES[[#This Row],[Sales_ID]]," [",SALES[[#This Row],[Quantity]],"]")</f>
        <v>SALE-1380 [2]</v>
      </c>
    </row>
    <row r="1383" spans="1:17" x14ac:dyDescent="0.3">
      <c r="A1383" t="s">
        <v>3304</v>
      </c>
      <c r="B1383" s="2">
        <v>45409</v>
      </c>
      <c r="C1383" t="s">
        <v>1346</v>
      </c>
      <c r="D1383" t="s">
        <v>2066</v>
      </c>
      <c r="E1383" t="s">
        <v>1446</v>
      </c>
      <c r="F1383">
        <v>4</v>
      </c>
      <c r="G1383" s="3">
        <v>455.49</v>
      </c>
      <c r="H1383" s="4">
        <v>0.17</v>
      </c>
      <c r="I1383" t="s">
        <v>3957</v>
      </c>
      <c r="J1383" s="3">
        <v>1512.2267999999999</v>
      </c>
      <c r="K1383" s="45">
        <f>SALES[[#This Row],[Quantity]]*SALES[[#This Row],[Unit_Price]]*SALES[[#This Row],[Discount]]</f>
        <v>309.73320000000001</v>
      </c>
      <c r="L1383" s="46" t="str">
        <f>IF(SALES[Total_Amount]&gt;=1500,"High","Low")</f>
        <v>High</v>
      </c>
      <c r="M1383" s="46" t="str">
        <f t="shared" si="84"/>
        <v>High</v>
      </c>
      <c r="N1383" s="46" t="str">
        <f t="shared" si="85"/>
        <v>High Price</v>
      </c>
      <c r="O1383" s="46" t="str">
        <f t="shared" si="86"/>
        <v>April</v>
      </c>
      <c r="P1383" s="46">
        <f t="shared" si="87"/>
        <v>2024</v>
      </c>
      <c r="Q1383" s="47" t="str">
        <f>_xlfn.CONCAT(SALES[[#This Row],[Sales_ID]]," [",SALES[[#This Row],[Quantity]],"]")</f>
        <v>SALE-1381 [4]</v>
      </c>
    </row>
    <row r="1384" spans="1:17" x14ac:dyDescent="0.3">
      <c r="A1384" t="s">
        <v>3305</v>
      </c>
      <c r="B1384" s="2">
        <v>45374</v>
      </c>
      <c r="C1384" t="s">
        <v>2200</v>
      </c>
      <c r="D1384" t="s">
        <v>1462</v>
      </c>
      <c r="E1384" t="s">
        <v>1388</v>
      </c>
      <c r="F1384">
        <v>2</v>
      </c>
      <c r="G1384" s="3">
        <v>700.27</v>
      </c>
      <c r="H1384" s="4">
        <v>0.16</v>
      </c>
      <c r="I1384" t="s">
        <v>3957</v>
      </c>
      <c r="J1384" s="3">
        <v>1176.4536000000001</v>
      </c>
      <c r="K1384" s="45">
        <f>SALES[[#This Row],[Quantity]]*SALES[[#This Row],[Unit_Price]]*SALES[[#This Row],[Discount]]</f>
        <v>224.0864</v>
      </c>
      <c r="L1384" s="46" t="str">
        <f>IF(SALES[Total_Amount]&gt;=1500,"High","Low")</f>
        <v>Low</v>
      </c>
      <c r="M1384" s="46" t="str">
        <f t="shared" si="84"/>
        <v>High</v>
      </c>
      <c r="N1384" s="46" t="str">
        <f t="shared" si="85"/>
        <v>High Price</v>
      </c>
      <c r="O1384" s="46" t="str">
        <f t="shared" si="86"/>
        <v>March</v>
      </c>
      <c r="P1384" s="46">
        <f t="shared" si="87"/>
        <v>2024</v>
      </c>
      <c r="Q1384" s="47" t="str">
        <f>_xlfn.CONCAT(SALES[[#This Row],[Sales_ID]]," [",SALES[[#This Row],[Quantity]],"]")</f>
        <v>SALE-1382 [2]</v>
      </c>
    </row>
    <row r="1385" spans="1:17" x14ac:dyDescent="0.3">
      <c r="A1385" t="s">
        <v>3306</v>
      </c>
      <c r="B1385" s="2">
        <v>45282</v>
      </c>
      <c r="C1385" t="s">
        <v>2191</v>
      </c>
      <c r="D1385" t="s">
        <v>1705</v>
      </c>
      <c r="E1385" t="s">
        <v>1344</v>
      </c>
      <c r="F1385">
        <v>2</v>
      </c>
      <c r="G1385" s="3">
        <v>160.21</v>
      </c>
      <c r="H1385" s="4">
        <v>0.09</v>
      </c>
      <c r="I1385" t="s">
        <v>3957</v>
      </c>
      <c r="J1385" s="3">
        <v>291.5822</v>
      </c>
      <c r="K1385" s="45">
        <f>SALES[[#This Row],[Quantity]]*SALES[[#This Row],[Unit_Price]]*SALES[[#This Row],[Discount]]</f>
        <v>28.837800000000001</v>
      </c>
      <c r="L1385" s="46" t="str">
        <f>IF(SALES[Total_Amount]&gt;=1500,"High","Low")</f>
        <v>Low</v>
      </c>
      <c r="M1385" s="46" t="str">
        <f t="shared" si="84"/>
        <v>Normal</v>
      </c>
      <c r="N1385" s="46" t="str">
        <f t="shared" si="85"/>
        <v>Low Price</v>
      </c>
      <c r="O1385" s="46" t="str">
        <f t="shared" si="86"/>
        <v>December</v>
      </c>
      <c r="P1385" s="46">
        <f t="shared" si="87"/>
        <v>2023</v>
      </c>
      <c r="Q1385" s="47" t="str">
        <f>_xlfn.CONCAT(SALES[[#This Row],[Sales_ID]]," [",SALES[[#This Row],[Quantity]],"]")</f>
        <v>SALE-1383 [2]</v>
      </c>
    </row>
    <row r="1386" spans="1:17" x14ac:dyDescent="0.3">
      <c r="A1386" t="s">
        <v>3307</v>
      </c>
      <c r="B1386" s="2">
        <v>45742</v>
      </c>
      <c r="C1386" t="s">
        <v>1875</v>
      </c>
      <c r="D1386" t="s">
        <v>1512</v>
      </c>
      <c r="E1386" t="s">
        <v>1489</v>
      </c>
      <c r="F1386">
        <v>1</v>
      </c>
      <c r="G1386" s="3">
        <v>713.63</v>
      </c>
      <c r="H1386" s="4">
        <v>0.28000000000000003</v>
      </c>
      <c r="I1386" t="s">
        <v>1131</v>
      </c>
      <c r="J1386" s="3">
        <v>513.81359999999995</v>
      </c>
      <c r="K1386" s="45">
        <f>SALES[[#This Row],[Quantity]]*SALES[[#This Row],[Unit_Price]]*SALES[[#This Row],[Discount]]</f>
        <v>199.81640000000002</v>
      </c>
      <c r="L1386" s="46" t="str">
        <f>IF(SALES[Total_Amount]&gt;=1500,"High","Low")</f>
        <v>Low</v>
      </c>
      <c r="M1386" s="46" t="str">
        <f t="shared" si="84"/>
        <v>Normal</v>
      </c>
      <c r="N1386" s="46" t="str">
        <f t="shared" si="85"/>
        <v>Low Price</v>
      </c>
      <c r="O1386" s="46" t="str">
        <f t="shared" si="86"/>
        <v>March</v>
      </c>
      <c r="P1386" s="46">
        <f t="shared" si="87"/>
        <v>2025</v>
      </c>
      <c r="Q1386" s="47" t="str">
        <f>_xlfn.CONCAT(SALES[[#This Row],[Sales_ID]]," [",SALES[[#This Row],[Quantity]],"]")</f>
        <v>SALE-1384 [1]</v>
      </c>
    </row>
    <row r="1387" spans="1:17" x14ac:dyDescent="0.3">
      <c r="A1387" t="s">
        <v>3308</v>
      </c>
      <c r="B1387" s="2">
        <v>45447</v>
      </c>
      <c r="C1387" t="s">
        <v>3309</v>
      </c>
      <c r="D1387" t="s">
        <v>1523</v>
      </c>
      <c r="E1387" t="s">
        <v>1359</v>
      </c>
      <c r="F1387">
        <v>2</v>
      </c>
      <c r="G1387" s="3">
        <v>224.69</v>
      </c>
      <c r="H1387" s="4">
        <v>0.2</v>
      </c>
      <c r="I1387" t="s">
        <v>1131</v>
      </c>
      <c r="J1387" s="3">
        <v>359.50400000000002</v>
      </c>
      <c r="K1387" s="45">
        <f>SALES[[#This Row],[Quantity]]*SALES[[#This Row],[Unit_Price]]*SALES[[#This Row],[Discount]]</f>
        <v>89.876000000000005</v>
      </c>
      <c r="L1387" s="46" t="str">
        <f>IF(SALES[Total_Amount]&gt;=1500,"High","Low")</f>
        <v>Low</v>
      </c>
      <c r="M1387" s="46" t="str">
        <f t="shared" si="84"/>
        <v>Normal</v>
      </c>
      <c r="N1387" s="46" t="str">
        <f t="shared" si="85"/>
        <v>Low Price</v>
      </c>
      <c r="O1387" s="46" t="str">
        <f t="shared" si="86"/>
        <v>June</v>
      </c>
      <c r="P1387" s="46">
        <f t="shared" si="87"/>
        <v>2024</v>
      </c>
      <c r="Q1387" s="47" t="str">
        <f>_xlfn.CONCAT(SALES[[#This Row],[Sales_ID]]," [",SALES[[#This Row],[Quantity]],"]")</f>
        <v>SALE-1385 [2]</v>
      </c>
    </row>
    <row r="1388" spans="1:17" x14ac:dyDescent="0.3">
      <c r="A1388" t="s">
        <v>3310</v>
      </c>
      <c r="B1388" s="2">
        <v>45733</v>
      </c>
      <c r="C1388" t="s">
        <v>1451</v>
      </c>
      <c r="D1388" t="s">
        <v>1503</v>
      </c>
      <c r="E1388" t="s">
        <v>1377</v>
      </c>
      <c r="F1388">
        <v>2</v>
      </c>
      <c r="G1388" s="3">
        <v>740.57</v>
      </c>
      <c r="H1388" s="4">
        <v>0.06</v>
      </c>
      <c r="I1388" t="s">
        <v>3957</v>
      </c>
      <c r="J1388" s="3">
        <v>1392.2716</v>
      </c>
      <c r="K1388" s="45">
        <f>SALES[[#This Row],[Quantity]]*SALES[[#This Row],[Unit_Price]]*SALES[[#This Row],[Discount]]</f>
        <v>88.868400000000008</v>
      </c>
      <c r="L1388" s="46" t="str">
        <f>IF(SALES[Total_Amount]&gt;=1500,"High","Low")</f>
        <v>Low</v>
      </c>
      <c r="M1388" s="46" t="str">
        <f t="shared" si="84"/>
        <v>High</v>
      </c>
      <c r="N1388" s="46" t="str">
        <f t="shared" si="85"/>
        <v>Low Price</v>
      </c>
      <c r="O1388" s="46" t="str">
        <f t="shared" si="86"/>
        <v>March</v>
      </c>
      <c r="P1388" s="46">
        <f t="shared" si="87"/>
        <v>2025</v>
      </c>
      <c r="Q1388" s="47" t="str">
        <f>_xlfn.CONCAT(SALES[[#This Row],[Sales_ID]]," [",SALES[[#This Row],[Quantity]],"]")</f>
        <v>SALE-1386 [2]</v>
      </c>
    </row>
    <row r="1389" spans="1:17" x14ac:dyDescent="0.3">
      <c r="A1389" t="s">
        <v>3311</v>
      </c>
      <c r="B1389" s="2">
        <v>45373</v>
      </c>
      <c r="C1389" t="s">
        <v>1498</v>
      </c>
      <c r="D1389" t="s">
        <v>1717</v>
      </c>
      <c r="E1389" t="s">
        <v>1340</v>
      </c>
      <c r="F1389">
        <v>3</v>
      </c>
      <c r="G1389" s="3">
        <v>250.14</v>
      </c>
      <c r="H1389" s="4">
        <v>0.23</v>
      </c>
      <c r="I1389" t="s">
        <v>3958</v>
      </c>
      <c r="J1389" s="3">
        <v>577.82339999999999</v>
      </c>
      <c r="K1389" s="45">
        <f>SALES[[#This Row],[Quantity]]*SALES[[#This Row],[Unit_Price]]*SALES[[#This Row],[Discount]]</f>
        <v>172.5966</v>
      </c>
      <c r="L1389" s="46" t="str">
        <f>IF(SALES[Total_Amount]&gt;=1500,"High","Low")</f>
        <v>Low</v>
      </c>
      <c r="M1389" s="46" t="str">
        <f t="shared" si="84"/>
        <v>Normal</v>
      </c>
      <c r="N1389" s="46" t="str">
        <f t="shared" si="85"/>
        <v>Low Price</v>
      </c>
      <c r="O1389" s="46" t="str">
        <f t="shared" si="86"/>
        <v>March</v>
      </c>
      <c r="P1389" s="46">
        <f t="shared" si="87"/>
        <v>2024</v>
      </c>
      <c r="Q1389" s="47" t="str">
        <f>_xlfn.CONCAT(SALES[[#This Row],[Sales_ID]]," [",SALES[[#This Row],[Quantity]],"]")</f>
        <v>SALE-1387 [3]</v>
      </c>
    </row>
    <row r="1390" spans="1:17" x14ac:dyDescent="0.3">
      <c r="A1390" t="s">
        <v>3312</v>
      </c>
      <c r="B1390" s="2">
        <v>45655</v>
      </c>
      <c r="C1390" t="s">
        <v>1731</v>
      </c>
      <c r="D1390" t="s">
        <v>1432</v>
      </c>
      <c r="E1390" t="s">
        <v>1399</v>
      </c>
      <c r="F1390">
        <v>3</v>
      </c>
      <c r="G1390" s="3">
        <v>34.97</v>
      </c>
      <c r="H1390" s="4">
        <v>0.01</v>
      </c>
      <c r="I1390" t="s">
        <v>3957</v>
      </c>
      <c r="J1390" s="3">
        <v>103.8609</v>
      </c>
      <c r="K1390" s="45">
        <f>SALES[[#This Row],[Quantity]]*SALES[[#This Row],[Unit_Price]]*SALES[[#This Row],[Discount]]</f>
        <v>1.0490999999999999</v>
      </c>
      <c r="L1390" s="46" t="str">
        <f>IF(SALES[Total_Amount]&gt;=1500,"High","Low")</f>
        <v>Low</v>
      </c>
      <c r="M1390" s="46" t="str">
        <f t="shared" si="84"/>
        <v>Normal</v>
      </c>
      <c r="N1390" s="46" t="str">
        <f t="shared" si="85"/>
        <v>Low Price</v>
      </c>
      <c r="O1390" s="46" t="str">
        <f t="shared" si="86"/>
        <v>December</v>
      </c>
      <c r="P1390" s="46">
        <f t="shared" si="87"/>
        <v>2024</v>
      </c>
      <c r="Q1390" s="47" t="str">
        <f>_xlfn.CONCAT(SALES[[#This Row],[Sales_ID]]," [",SALES[[#This Row],[Quantity]],"]")</f>
        <v>SALE-1388 [3]</v>
      </c>
    </row>
    <row r="1391" spans="1:17" x14ac:dyDescent="0.3">
      <c r="A1391" t="s">
        <v>3313</v>
      </c>
      <c r="B1391" s="2">
        <v>45868</v>
      </c>
      <c r="C1391" t="s">
        <v>2001</v>
      </c>
      <c r="D1391" t="s">
        <v>1628</v>
      </c>
      <c r="E1391" t="s">
        <v>1388</v>
      </c>
      <c r="F1391">
        <v>1</v>
      </c>
      <c r="G1391" s="3">
        <v>653.91</v>
      </c>
      <c r="H1391" s="4">
        <v>0.3</v>
      </c>
      <c r="I1391" t="s">
        <v>3958</v>
      </c>
      <c r="J1391" s="3">
        <v>457.73700000000002</v>
      </c>
      <c r="K1391" s="45">
        <f>SALES[[#This Row],[Quantity]]*SALES[[#This Row],[Unit_Price]]*SALES[[#This Row],[Discount]]</f>
        <v>196.17299999999997</v>
      </c>
      <c r="L1391" s="46" t="str">
        <f>IF(SALES[Total_Amount]&gt;=1500,"High","Low")</f>
        <v>Low</v>
      </c>
      <c r="M1391" s="46" t="str">
        <f t="shared" si="84"/>
        <v>Normal</v>
      </c>
      <c r="N1391" s="46" t="str">
        <f t="shared" si="85"/>
        <v>Low Price</v>
      </c>
      <c r="O1391" s="46" t="str">
        <f t="shared" si="86"/>
        <v>July</v>
      </c>
      <c r="P1391" s="46">
        <f t="shared" si="87"/>
        <v>2025</v>
      </c>
      <c r="Q1391" s="47" t="str">
        <f>_xlfn.CONCAT(SALES[[#This Row],[Sales_ID]]," [",SALES[[#This Row],[Quantity]],"]")</f>
        <v>SALE-1389 [1]</v>
      </c>
    </row>
    <row r="1392" spans="1:17" x14ac:dyDescent="0.3">
      <c r="A1392" t="s">
        <v>3314</v>
      </c>
      <c r="B1392" s="2">
        <v>45338</v>
      </c>
      <c r="C1392" t="s">
        <v>2637</v>
      </c>
      <c r="D1392" t="s">
        <v>1696</v>
      </c>
      <c r="E1392" t="s">
        <v>1340</v>
      </c>
      <c r="F1392">
        <v>1</v>
      </c>
      <c r="G1392" s="3">
        <v>997.87</v>
      </c>
      <c r="H1392" s="4">
        <v>0.24</v>
      </c>
      <c r="I1392" t="s">
        <v>3957</v>
      </c>
      <c r="J1392" s="3">
        <v>758.38120000000004</v>
      </c>
      <c r="K1392" s="45">
        <f>SALES[[#This Row],[Quantity]]*SALES[[#This Row],[Unit_Price]]*SALES[[#This Row],[Discount]]</f>
        <v>239.4888</v>
      </c>
      <c r="L1392" s="46" t="str">
        <f>IF(SALES[Total_Amount]&gt;=1500,"High","Low")</f>
        <v>Low</v>
      </c>
      <c r="M1392" s="46" t="str">
        <f t="shared" si="84"/>
        <v>Normal</v>
      </c>
      <c r="N1392" s="46" t="str">
        <f t="shared" si="85"/>
        <v>Low Price</v>
      </c>
      <c r="O1392" s="46" t="str">
        <f t="shared" si="86"/>
        <v>February</v>
      </c>
      <c r="P1392" s="46">
        <f t="shared" si="87"/>
        <v>2024</v>
      </c>
      <c r="Q1392" s="47" t="str">
        <f>_xlfn.CONCAT(SALES[[#This Row],[Sales_ID]]," [",SALES[[#This Row],[Quantity]],"]")</f>
        <v>SALE-1390 [1]</v>
      </c>
    </row>
    <row r="1393" spans="1:17" x14ac:dyDescent="0.3">
      <c r="A1393" t="s">
        <v>3315</v>
      </c>
      <c r="B1393" s="2">
        <v>45349</v>
      </c>
      <c r="C1393" t="s">
        <v>2104</v>
      </c>
      <c r="D1393" t="s">
        <v>1500</v>
      </c>
      <c r="E1393" t="s">
        <v>1377</v>
      </c>
      <c r="F1393">
        <v>1</v>
      </c>
      <c r="G1393" s="3">
        <v>174.27</v>
      </c>
      <c r="H1393" s="4">
        <v>0.27</v>
      </c>
      <c r="I1393" t="s">
        <v>1131</v>
      </c>
      <c r="J1393" s="3">
        <v>127.2171</v>
      </c>
      <c r="K1393" s="45">
        <f>SALES[[#This Row],[Quantity]]*SALES[[#This Row],[Unit_Price]]*SALES[[#This Row],[Discount]]</f>
        <v>47.052900000000008</v>
      </c>
      <c r="L1393" s="46" t="str">
        <f>IF(SALES[Total_Amount]&gt;=1500,"High","Low")</f>
        <v>Low</v>
      </c>
      <c r="M1393" s="46" t="str">
        <f t="shared" si="84"/>
        <v>Normal</v>
      </c>
      <c r="N1393" s="46" t="str">
        <f t="shared" si="85"/>
        <v>Low Price</v>
      </c>
      <c r="O1393" s="46" t="str">
        <f t="shared" si="86"/>
        <v>February</v>
      </c>
      <c r="P1393" s="46">
        <f t="shared" si="87"/>
        <v>2024</v>
      </c>
      <c r="Q1393" s="47" t="str">
        <f>_xlfn.CONCAT(SALES[[#This Row],[Sales_ID]]," [",SALES[[#This Row],[Quantity]],"]")</f>
        <v>SALE-1391 [1]</v>
      </c>
    </row>
    <row r="1394" spans="1:17" x14ac:dyDescent="0.3">
      <c r="A1394" t="s">
        <v>3316</v>
      </c>
      <c r="B1394" s="2">
        <v>45368</v>
      </c>
      <c r="C1394" t="s">
        <v>1559</v>
      </c>
      <c r="D1394" t="s">
        <v>1347</v>
      </c>
      <c r="E1394" t="s">
        <v>1359</v>
      </c>
      <c r="F1394">
        <v>3</v>
      </c>
      <c r="G1394" s="3">
        <v>847.44</v>
      </c>
      <c r="H1394" s="4">
        <v>0.17</v>
      </c>
      <c r="I1394" t="s">
        <v>3957</v>
      </c>
      <c r="J1394" s="3">
        <v>2110.1255999999998</v>
      </c>
      <c r="K1394" s="45">
        <f>SALES[[#This Row],[Quantity]]*SALES[[#This Row],[Unit_Price]]*SALES[[#This Row],[Discount]]</f>
        <v>432.19440000000009</v>
      </c>
      <c r="L1394" s="46" t="str">
        <f>IF(SALES[Total_Amount]&gt;=1500,"High","Low")</f>
        <v>High</v>
      </c>
      <c r="M1394" s="46" t="str">
        <f t="shared" si="84"/>
        <v>Premium</v>
      </c>
      <c r="N1394" s="46" t="str">
        <f t="shared" si="85"/>
        <v>High Price</v>
      </c>
      <c r="O1394" s="46" t="str">
        <f t="shared" si="86"/>
        <v>March</v>
      </c>
      <c r="P1394" s="46">
        <f t="shared" si="87"/>
        <v>2024</v>
      </c>
      <c r="Q1394" s="47" t="str">
        <f>_xlfn.CONCAT(SALES[[#This Row],[Sales_ID]]," [",SALES[[#This Row],[Quantity]],"]")</f>
        <v>SALE-1392 [3]</v>
      </c>
    </row>
    <row r="1395" spans="1:17" x14ac:dyDescent="0.3">
      <c r="A1395" t="s">
        <v>3317</v>
      </c>
      <c r="B1395" s="2">
        <v>45243</v>
      </c>
      <c r="C1395" t="s">
        <v>1779</v>
      </c>
      <c r="D1395" t="s">
        <v>2008</v>
      </c>
      <c r="E1395" t="s">
        <v>1439</v>
      </c>
      <c r="F1395">
        <v>1</v>
      </c>
      <c r="G1395" s="3">
        <v>493.45</v>
      </c>
      <c r="H1395" s="4">
        <v>0.09</v>
      </c>
      <c r="I1395" t="s">
        <v>3957</v>
      </c>
      <c r="J1395" s="3">
        <v>449.03949999999998</v>
      </c>
      <c r="K1395" s="45">
        <f>SALES[[#This Row],[Quantity]]*SALES[[#This Row],[Unit_Price]]*SALES[[#This Row],[Discount]]</f>
        <v>44.410499999999999</v>
      </c>
      <c r="L1395" s="46" t="str">
        <f>IF(SALES[Total_Amount]&gt;=1500,"High","Low")</f>
        <v>Low</v>
      </c>
      <c r="M1395" s="46" t="str">
        <f t="shared" si="84"/>
        <v>Normal</v>
      </c>
      <c r="N1395" s="46" t="str">
        <f t="shared" si="85"/>
        <v>Low Price</v>
      </c>
      <c r="O1395" s="46" t="str">
        <f t="shared" si="86"/>
        <v>November</v>
      </c>
      <c r="P1395" s="46">
        <f t="shared" si="87"/>
        <v>2023</v>
      </c>
      <c r="Q1395" s="47" t="str">
        <f>_xlfn.CONCAT(SALES[[#This Row],[Sales_ID]]," [",SALES[[#This Row],[Quantity]],"]")</f>
        <v>SALE-1393 [1]</v>
      </c>
    </row>
    <row r="1396" spans="1:17" x14ac:dyDescent="0.3">
      <c r="A1396" t="s">
        <v>3318</v>
      </c>
      <c r="B1396" s="2">
        <v>45577</v>
      </c>
      <c r="C1396" t="s">
        <v>2261</v>
      </c>
      <c r="D1396" t="s">
        <v>1812</v>
      </c>
      <c r="E1396" t="s">
        <v>1439</v>
      </c>
      <c r="F1396">
        <v>4</v>
      </c>
      <c r="G1396" s="3">
        <v>111.66</v>
      </c>
      <c r="H1396" s="4">
        <v>0.14000000000000001</v>
      </c>
      <c r="I1396" t="s">
        <v>3957</v>
      </c>
      <c r="J1396" s="3">
        <v>384.11040000000003</v>
      </c>
      <c r="K1396" s="45">
        <f>SALES[[#This Row],[Quantity]]*SALES[[#This Row],[Unit_Price]]*SALES[[#This Row],[Discount]]</f>
        <v>62.529600000000002</v>
      </c>
      <c r="L1396" s="46" t="str">
        <f>IF(SALES[Total_Amount]&gt;=1500,"High","Low")</f>
        <v>Low</v>
      </c>
      <c r="M1396" s="46" t="str">
        <f t="shared" si="84"/>
        <v>Normal</v>
      </c>
      <c r="N1396" s="46" t="str">
        <f t="shared" si="85"/>
        <v>Low Price</v>
      </c>
      <c r="O1396" s="46" t="str">
        <f t="shared" si="86"/>
        <v>October</v>
      </c>
      <c r="P1396" s="46">
        <f t="shared" si="87"/>
        <v>2024</v>
      </c>
      <c r="Q1396" s="47" t="str">
        <f>_xlfn.CONCAT(SALES[[#This Row],[Sales_ID]]," [",SALES[[#This Row],[Quantity]],"]")</f>
        <v>SALE-1394 [4]</v>
      </c>
    </row>
    <row r="1397" spans="1:17" x14ac:dyDescent="0.3">
      <c r="A1397" t="s">
        <v>3319</v>
      </c>
      <c r="B1397" s="2">
        <v>45343</v>
      </c>
      <c r="C1397" t="s">
        <v>2347</v>
      </c>
      <c r="D1397" t="s">
        <v>1631</v>
      </c>
      <c r="E1397" t="s">
        <v>1489</v>
      </c>
      <c r="F1397">
        <v>1</v>
      </c>
      <c r="G1397" s="3">
        <v>413.65</v>
      </c>
      <c r="H1397" s="4">
        <v>0.1</v>
      </c>
      <c r="I1397" t="s">
        <v>1131</v>
      </c>
      <c r="J1397" s="3">
        <v>372.28500000000003</v>
      </c>
      <c r="K1397" s="45">
        <f>SALES[[#This Row],[Quantity]]*SALES[[#This Row],[Unit_Price]]*SALES[[#This Row],[Discount]]</f>
        <v>41.365000000000002</v>
      </c>
      <c r="L1397" s="46" t="str">
        <f>IF(SALES[Total_Amount]&gt;=1500,"High","Low")</f>
        <v>Low</v>
      </c>
      <c r="M1397" s="46" t="str">
        <f t="shared" si="84"/>
        <v>Normal</v>
      </c>
      <c r="N1397" s="46" t="str">
        <f t="shared" si="85"/>
        <v>Low Price</v>
      </c>
      <c r="O1397" s="46" t="str">
        <f t="shared" si="86"/>
        <v>February</v>
      </c>
      <c r="P1397" s="46">
        <f t="shared" si="87"/>
        <v>2024</v>
      </c>
      <c r="Q1397" s="47" t="str">
        <f>_xlfn.CONCAT(SALES[[#This Row],[Sales_ID]]," [",SALES[[#This Row],[Quantity]],"]")</f>
        <v>SALE-1395 [1]</v>
      </c>
    </row>
    <row r="1398" spans="1:17" x14ac:dyDescent="0.3">
      <c r="A1398" t="s">
        <v>3320</v>
      </c>
      <c r="B1398" s="2">
        <v>45744</v>
      </c>
      <c r="C1398" t="s">
        <v>2651</v>
      </c>
      <c r="D1398" t="s">
        <v>1500</v>
      </c>
      <c r="E1398" t="s">
        <v>1395</v>
      </c>
      <c r="F1398">
        <v>1</v>
      </c>
      <c r="G1398" s="3">
        <v>317.14999999999998</v>
      </c>
      <c r="H1398" s="4">
        <v>0.24</v>
      </c>
      <c r="I1398" t="s">
        <v>1131</v>
      </c>
      <c r="J1398" s="3">
        <v>241.03399999999999</v>
      </c>
      <c r="K1398" s="45">
        <f>SALES[[#This Row],[Quantity]]*SALES[[#This Row],[Unit_Price]]*SALES[[#This Row],[Discount]]</f>
        <v>76.115999999999985</v>
      </c>
      <c r="L1398" s="46" t="str">
        <f>IF(SALES[Total_Amount]&gt;=1500,"High","Low")</f>
        <v>Low</v>
      </c>
      <c r="M1398" s="46" t="str">
        <f t="shared" si="84"/>
        <v>Normal</v>
      </c>
      <c r="N1398" s="46" t="str">
        <f t="shared" si="85"/>
        <v>Low Price</v>
      </c>
      <c r="O1398" s="46" t="str">
        <f t="shared" si="86"/>
        <v>March</v>
      </c>
      <c r="P1398" s="46">
        <f t="shared" si="87"/>
        <v>2025</v>
      </c>
      <c r="Q1398" s="47" t="str">
        <f>_xlfn.CONCAT(SALES[[#This Row],[Sales_ID]]," [",SALES[[#This Row],[Quantity]],"]")</f>
        <v>SALE-1396 [1]</v>
      </c>
    </row>
    <row r="1399" spans="1:17" x14ac:dyDescent="0.3">
      <c r="A1399" t="s">
        <v>3321</v>
      </c>
      <c r="B1399" s="2">
        <v>45873</v>
      </c>
      <c r="C1399" t="s">
        <v>3042</v>
      </c>
      <c r="D1399" t="s">
        <v>1384</v>
      </c>
      <c r="E1399" t="s">
        <v>1381</v>
      </c>
      <c r="F1399">
        <v>3</v>
      </c>
      <c r="G1399" s="3">
        <v>642.94000000000005</v>
      </c>
      <c r="H1399" s="4">
        <v>0.05</v>
      </c>
      <c r="I1399" t="s">
        <v>1131</v>
      </c>
      <c r="J1399" s="3">
        <v>1832.3789999999999</v>
      </c>
      <c r="K1399" s="45">
        <f>SALES[[#This Row],[Quantity]]*SALES[[#This Row],[Unit_Price]]*SALES[[#This Row],[Discount]]</f>
        <v>96.441000000000017</v>
      </c>
      <c r="L1399" s="46" t="str">
        <f>IF(SALES[Total_Amount]&gt;=1500,"High","Low")</f>
        <v>High</v>
      </c>
      <c r="M1399" s="46" t="str">
        <f t="shared" si="84"/>
        <v>High</v>
      </c>
      <c r="N1399" s="46" t="str">
        <f t="shared" si="85"/>
        <v>Low Price</v>
      </c>
      <c r="O1399" s="46" t="str">
        <f t="shared" si="86"/>
        <v>August</v>
      </c>
      <c r="P1399" s="46">
        <f t="shared" si="87"/>
        <v>2025</v>
      </c>
      <c r="Q1399" s="47" t="str">
        <f>_xlfn.CONCAT(SALES[[#This Row],[Sales_ID]]," [",SALES[[#This Row],[Quantity]],"]")</f>
        <v>SALE-1397 [3]</v>
      </c>
    </row>
    <row r="1400" spans="1:17" x14ac:dyDescent="0.3">
      <c r="A1400" t="s">
        <v>3322</v>
      </c>
      <c r="B1400" s="2">
        <v>45601</v>
      </c>
      <c r="C1400" t="s">
        <v>2031</v>
      </c>
      <c r="D1400" t="s">
        <v>1676</v>
      </c>
      <c r="E1400" t="s">
        <v>1419</v>
      </c>
      <c r="F1400">
        <v>4</v>
      </c>
      <c r="G1400" s="3">
        <v>559.59</v>
      </c>
      <c r="H1400" s="4">
        <v>0.19</v>
      </c>
      <c r="I1400" t="s">
        <v>1131</v>
      </c>
      <c r="J1400" s="3">
        <v>1813.0716</v>
      </c>
      <c r="K1400" s="45">
        <f>SALES[[#This Row],[Quantity]]*SALES[[#This Row],[Unit_Price]]*SALES[[#This Row],[Discount]]</f>
        <v>425.28840000000002</v>
      </c>
      <c r="L1400" s="46" t="str">
        <f>IF(SALES[Total_Amount]&gt;=1500,"High","Low")</f>
        <v>High</v>
      </c>
      <c r="M1400" s="46" t="str">
        <f t="shared" si="84"/>
        <v>High</v>
      </c>
      <c r="N1400" s="46" t="str">
        <f t="shared" si="85"/>
        <v>High Price</v>
      </c>
      <c r="O1400" s="46" t="str">
        <f t="shared" si="86"/>
        <v>November</v>
      </c>
      <c r="P1400" s="46">
        <f t="shared" si="87"/>
        <v>2024</v>
      </c>
      <c r="Q1400" s="47" t="str">
        <f>_xlfn.CONCAT(SALES[[#This Row],[Sales_ID]]," [",SALES[[#This Row],[Quantity]],"]")</f>
        <v>SALE-1398 [4]</v>
      </c>
    </row>
    <row r="1401" spans="1:17" x14ac:dyDescent="0.3">
      <c r="A1401" t="s">
        <v>3323</v>
      </c>
      <c r="B1401" s="2">
        <v>45458</v>
      </c>
      <c r="C1401" t="s">
        <v>2173</v>
      </c>
      <c r="D1401" t="s">
        <v>1476</v>
      </c>
      <c r="E1401" t="s">
        <v>1415</v>
      </c>
      <c r="F1401">
        <v>1</v>
      </c>
      <c r="G1401" s="3">
        <v>758.54</v>
      </c>
      <c r="H1401" s="4">
        <v>0.28999999999999998</v>
      </c>
      <c r="I1401" t="s">
        <v>3958</v>
      </c>
      <c r="J1401" s="3">
        <v>538.5634</v>
      </c>
      <c r="K1401" s="45">
        <f>SALES[[#This Row],[Quantity]]*SALES[[#This Row],[Unit_Price]]*SALES[[#This Row],[Discount]]</f>
        <v>219.97659999999996</v>
      </c>
      <c r="L1401" s="46" t="str">
        <f>IF(SALES[Total_Amount]&gt;=1500,"High","Low")</f>
        <v>Low</v>
      </c>
      <c r="M1401" s="46" t="str">
        <f t="shared" si="84"/>
        <v>Normal</v>
      </c>
      <c r="N1401" s="46" t="str">
        <f t="shared" si="85"/>
        <v>Low Price</v>
      </c>
      <c r="O1401" s="46" t="str">
        <f t="shared" si="86"/>
        <v>June</v>
      </c>
      <c r="P1401" s="46">
        <f t="shared" si="87"/>
        <v>2024</v>
      </c>
      <c r="Q1401" s="47" t="str">
        <f>_xlfn.CONCAT(SALES[[#This Row],[Sales_ID]]," [",SALES[[#This Row],[Quantity]],"]")</f>
        <v>SALE-1399 [1]</v>
      </c>
    </row>
    <row r="1402" spans="1:17" x14ac:dyDescent="0.3">
      <c r="A1402" t="s">
        <v>3324</v>
      </c>
      <c r="B1402" s="2">
        <v>45649</v>
      </c>
      <c r="C1402" t="s">
        <v>1772</v>
      </c>
      <c r="D1402" t="s">
        <v>1612</v>
      </c>
      <c r="E1402" t="s">
        <v>1391</v>
      </c>
      <c r="F1402">
        <v>4</v>
      </c>
      <c r="G1402" s="3">
        <v>643.96</v>
      </c>
      <c r="H1402" s="4">
        <v>0.16</v>
      </c>
      <c r="I1402" t="s">
        <v>3958</v>
      </c>
      <c r="J1402" s="3">
        <v>2163.7055999999998</v>
      </c>
      <c r="K1402" s="45">
        <f>SALES[[#This Row],[Quantity]]*SALES[[#This Row],[Unit_Price]]*SALES[[#This Row],[Discount]]</f>
        <v>412.13440000000003</v>
      </c>
      <c r="L1402" s="46" t="str">
        <f>IF(SALES[Total_Amount]&gt;=1500,"High","Low")</f>
        <v>High</v>
      </c>
      <c r="M1402" s="46" t="str">
        <f t="shared" si="84"/>
        <v>Premium</v>
      </c>
      <c r="N1402" s="46" t="str">
        <f t="shared" si="85"/>
        <v>High Price</v>
      </c>
      <c r="O1402" s="46" t="str">
        <f t="shared" si="86"/>
        <v>December</v>
      </c>
      <c r="P1402" s="46">
        <f t="shared" si="87"/>
        <v>2024</v>
      </c>
      <c r="Q1402" s="47" t="str">
        <f>_xlfn.CONCAT(SALES[[#This Row],[Sales_ID]]," [",SALES[[#This Row],[Quantity]],"]")</f>
        <v>SALE-1400 [4]</v>
      </c>
    </row>
    <row r="1403" spans="1:17" x14ac:dyDescent="0.3">
      <c r="A1403" t="s">
        <v>3325</v>
      </c>
      <c r="B1403" s="2">
        <v>45653</v>
      </c>
      <c r="C1403" t="s">
        <v>1714</v>
      </c>
      <c r="D1403" t="s">
        <v>1376</v>
      </c>
      <c r="E1403" t="s">
        <v>1395</v>
      </c>
      <c r="F1403">
        <v>1</v>
      </c>
      <c r="G1403" s="3">
        <v>882.73</v>
      </c>
      <c r="H1403" s="4">
        <v>0.1</v>
      </c>
      <c r="I1403" t="s">
        <v>3957</v>
      </c>
      <c r="J1403" s="3">
        <v>794.45699999999999</v>
      </c>
      <c r="K1403" s="45">
        <f>SALES[[#This Row],[Quantity]]*SALES[[#This Row],[Unit_Price]]*SALES[[#This Row],[Discount]]</f>
        <v>88.27300000000001</v>
      </c>
      <c r="L1403" s="46" t="str">
        <f>IF(SALES[Total_Amount]&gt;=1500,"High","Low")</f>
        <v>Low</v>
      </c>
      <c r="M1403" s="46" t="str">
        <f t="shared" si="84"/>
        <v>Normal</v>
      </c>
      <c r="N1403" s="46" t="str">
        <f t="shared" si="85"/>
        <v>Low Price</v>
      </c>
      <c r="O1403" s="46" t="str">
        <f t="shared" si="86"/>
        <v>December</v>
      </c>
      <c r="P1403" s="46">
        <f t="shared" si="87"/>
        <v>2024</v>
      </c>
      <c r="Q1403" s="47" t="str">
        <f>_xlfn.CONCAT(SALES[[#This Row],[Sales_ID]]," [",SALES[[#This Row],[Quantity]],"]")</f>
        <v>SALE-1401 [1]</v>
      </c>
    </row>
    <row r="1404" spans="1:17" x14ac:dyDescent="0.3">
      <c r="A1404" t="s">
        <v>3326</v>
      </c>
      <c r="B1404" s="2">
        <v>45378</v>
      </c>
      <c r="C1404" t="s">
        <v>1604</v>
      </c>
      <c r="D1404" t="s">
        <v>1567</v>
      </c>
      <c r="E1404" t="s">
        <v>1399</v>
      </c>
      <c r="F1404">
        <v>2</v>
      </c>
      <c r="G1404" s="3">
        <v>600.03</v>
      </c>
      <c r="H1404" s="4">
        <v>0.26</v>
      </c>
      <c r="I1404" t="s">
        <v>3958</v>
      </c>
      <c r="J1404" s="3">
        <v>888.0444</v>
      </c>
      <c r="K1404" s="45">
        <f>SALES[[#This Row],[Quantity]]*SALES[[#This Row],[Unit_Price]]*SALES[[#This Row],[Discount]]</f>
        <v>312.01560000000001</v>
      </c>
      <c r="L1404" s="46" t="str">
        <f>IF(SALES[Total_Amount]&gt;=1500,"High","Low")</f>
        <v>Low</v>
      </c>
      <c r="M1404" s="46" t="str">
        <f t="shared" si="84"/>
        <v>Normal</v>
      </c>
      <c r="N1404" s="46" t="str">
        <f t="shared" si="85"/>
        <v>Low Price</v>
      </c>
      <c r="O1404" s="46" t="str">
        <f t="shared" si="86"/>
        <v>March</v>
      </c>
      <c r="P1404" s="46">
        <f t="shared" si="87"/>
        <v>2024</v>
      </c>
      <c r="Q1404" s="47" t="str">
        <f>_xlfn.CONCAT(SALES[[#This Row],[Sales_ID]]," [",SALES[[#This Row],[Quantity]],"]")</f>
        <v>SALE-1402 [2]</v>
      </c>
    </row>
    <row r="1405" spans="1:17" x14ac:dyDescent="0.3">
      <c r="A1405" t="s">
        <v>3327</v>
      </c>
      <c r="B1405" s="2">
        <v>45638</v>
      </c>
      <c r="C1405" t="s">
        <v>2338</v>
      </c>
      <c r="D1405" t="s">
        <v>1605</v>
      </c>
      <c r="E1405" t="s">
        <v>1355</v>
      </c>
      <c r="F1405">
        <v>2</v>
      </c>
      <c r="G1405" s="3">
        <v>628.83000000000004</v>
      </c>
      <c r="H1405" s="4">
        <v>7.0000000000000007E-2</v>
      </c>
      <c r="I1405" t="s">
        <v>3958</v>
      </c>
      <c r="J1405" s="3">
        <v>1169.6238000000001</v>
      </c>
      <c r="K1405" s="45">
        <f>SALES[[#This Row],[Quantity]]*SALES[[#This Row],[Unit_Price]]*SALES[[#This Row],[Discount]]</f>
        <v>88.036200000000008</v>
      </c>
      <c r="L1405" s="46" t="str">
        <f>IF(SALES[Total_Amount]&gt;=1500,"High","Low")</f>
        <v>Low</v>
      </c>
      <c r="M1405" s="46" t="str">
        <f t="shared" si="84"/>
        <v>High</v>
      </c>
      <c r="N1405" s="46" t="str">
        <f t="shared" si="85"/>
        <v>Low Price</v>
      </c>
      <c r="O1405" s="46" t="str">
        <f t="shared" si="86"/>
        <v>December</v>
      </c>
      <c r="P1405" s="46">
        <f t="shared" si="87"/>
        <v>2024</v>
      </c>
      <c r="Q1405" s="47" t="str">
        <f>_xlfn.CONCAT(SALES[[#This Row],[Sales_ID]]," [",SALES[[#This Row],[Quantity]],"]")</f>
        <v>SALE-1403 [2]</v>
      </c>
    </row>
    <row r="1406" spans="1:17" x14ac:dyDescent="0.3">
      <c r="A1406" t="s">
        <v>3328</v>
      </c>
      <c r="B1406" s="2">
        <v>45277</v>
      </c>
      <c r="C1406" t="s">
        <v>1752</v>
      </c>
      <c r="D1406" t="s">
        <v>1784</v>
      </c>
      <c r="E1406" t="s">
        <v>1395</v>
      </c>
      <c r="F1406">
        <v>3</v>
      </c>
      <c r="G1406" s="3">
        <v>113.87</v>
      </c>
      <c r="H1406" s="4">
        <v>0.21</v>
      </c>
      <c r="I1406" t="s">
        <v>1131</v>
      </c>
      <c r="J1406" s="3">
        <v>269.87189999999998</v>
      </c>
      <c r="K1406" s="45">
        <f>SALES[[#This Row],[Quantity]]*SALES[[#This Row],[Unit_Price]]*SALES[[#This Row],[Discount]]</f>
        <v>71.738100000000003</v>
      </c>
      <c r="L1406" s="46" t="str">
        <f>IF(SALES[Total_Amount]&gt;=1500,"High","Low")</f>
        <v>Low</v>
      </c>
      <c r="M1406" s="46" t="str">
        <f t="shared" si="84"/>
        <v>Normal</v>
      </c>
      <c r="N1406" s="46" t="str">
        <f t="shared" si="85"/>
        <v>Low Price</v>
      </c>
      <c r="O1406" s="46" t="str">
        <f t="shared" si="86"/>
        <v>December</v>
      </c>
      <c r="P1406" s="46">
        <f t="shared" si="87"/>
        <v>2023</v>
      </c>
      <c r="Q1406" s="47" t="str">
        <f>_xlfn.CONCAT(SALES[[#This Row],[Sales_ID]]," [",SALES[[#This Row],[Quantity]],"]")</f>
        <v>SALE-1404 [3]</v>
      </c>
    </row>
    <row r="1407" spans="1:17" x14ac:dyDescent="0.3">
      <c r="A1407" t="s">
        <v>3329</v>
      </c>
      <c r="B1407" s="2">
        <v>45351</v>
      </c>
      <c r="C1407" t="s">
        <v>2252</v>
      </c>
      <c r="D1407" t="s">
        <v>1411</v>
      </c>
      <c r="E1407" t="s">
        <v>1359</v>
      </c>
      <c r="F1407">
        <v>4</v>
      </c>
      <c r="G1407" s="3">
        <v>282.07</v>
      </c>
      <c r="H1407" s="4">
        <v>0.18</v>
      </c>
      <c r="I1407" t="s">
        <v>3958</v>
      </c>
      <c r="J1407" s="3">
        <v>925.18960000000004</v>
      </c>
      <c r="K1407" s="45">
        <f>SALES[[#This Row],[Quantity]]*SALES[[#This Row],[Unit_Price]]*SALES[[#This Row],[Discount]]</f>
        <v>203.09039999999999</v>
      </c>
      <c r="L1407" s="46" t="str">
        <f>IF(SALES[Total_Amount]&gt;=1500,"High","Low")</f>
        <v>Low</v>
      </c>
      <c r="M1407" s="46" t="str">
        <f t="shared" si="84"/>
        <v>Normal</v>
      </c>
      <c r="N1407" s="46" t="str">
        <f t="shared" si="85"/>
        <v>Low Price</v>
      </c>
      <c r="O1407" s="46" t="str">
        <f t="shared" si="86"/>
        <v>February</v>
      </c>
      <c r="P1407" s="46">
        <f t="shared" si="87"/>
        <v>2024</v>
      </c>
      <c r="Q1407" s="47" t="str">
        <f>_xlfn.CONCAT(SALES[[#This Row],[Sales_ID]]," [",SALES[[#This Row],[Quantity]],"]")</f>
        <v>SALE-1405 [4]</v>
      </c>
    </row>
    <row r="1408" spans="1:17" x14ac:dyDescent="0.3">
      <c r="A1408" t="s">
        <v>3330</v>
      </c>
      <c r="B1408" s="2">
        <v>45290</v>
      </c>
      <c r="C1408" t="s">
        <v>2256</v>
      </c>
      <c r="D1408" t="s">
        <v>1605</v>
      </c>
      <c r="E1408" t="s">
        <v>1426</v>
      </c>
      <c r="F1408">
        <v>3</v>
      </c>
      <c r="G1408" s="3">
        <v>676.77</v>
      </c>
      <c r="H1408" s="4">
        <v>0.17</v>
      </c>
      <c r="I1408" t="s">
        <v>3958</v>
      </c>
      <c r="J1408" s="3">
        <v>1685.1573000000001</v>
      </c>
      <c r="K1408" s="45">
        <f>SALES[[#This Row],[Quantity]]*SALES[[#This Row],[Unit_Price]]*SALES[[#This Row],[Discount]]</f>
        <v>345.15270000000004</v>
      </c>
      <c r="L1408" s="46" t="str">
        <f>IF(SALES[Total_Amount]&gt;=1500,"High","Low")</f>
        <v>High</v>
      </c>
      <c r="M1408" s="46" t="str">
        <f t="shared" si="84"/>
        <v>High</v>
      </c>
      <c r="N1408" s="46" t="str">
        <f t="shared" si="85"/>
        <v>High Price</v>
      </c>
      <c r="O1408" s="46" t="str">
        <f t="shared" si="86"/>
        <v>December</v>
      </c>
      <c r="P1408" s="46">
        <f t="shared" si="87"/>
        <v>2023</v>
      </c>
      <c r="Q1408" s="47" t="str">
        <f>_xlfn.CONCAT(SALES[[#This Row],[Sales_ID]]," [",SALES[[#This Row],[Quantity]],"]")</f>
        <v>SALE-1406 [3]</v>
      </c>
    </row>
    <row r="1409" spans="1:17" x14ac:dyDescent="0.3">
      <c r="A1409" t="s">
        <v>3331</v>
      </c>
      <c r="B1409" s="2">
        <v>45638</v>
      </c>
      <c r="C1409" t="s">
        <v>1995</v>
      </c>
      <c r="D1409" t="s">
        <v>1797</v>
      </c>
      <c r="E1409" t="s">
        <v>1388</v>
      </c>
      <c r="F1409">
        <v>2</v>
      </c>
      <c r="G1409" s="3">
        <v>362.7</v>
      </c>
      <c r="H1409" s="4">
        <v>0.09</v>
      </c>
      <c r="I1409" t="s">
        <v>3957</v>
      </c>
      <c r="J1409" s="3">
        <v>660.11400000000003</v>
      </c>
      <c r="K1409" s="45">
        <f>SALES[[#This Row],[Quantity]]*SALES[[#This Row],[Unit_Price]]*SALES[[#This Row],[Discount]]</f>
        <v>65.286000000000001</v>
      </c>
      <c r="L1409" s="46" t="str">
        <f>IF(SALES[Total_Amount]&gt;=1500,"High","Low")</f>
        <v>Low</v>
      </c>
      <c r="M1409" s="46" t="str">
        <f t="shared" si="84"/>
        <v>Normal</v>
      </c>
      <c r="N1409" s="46" t="str">
        <f t="shared" si="85"/>
        <v>Low Price</v>
      </c>
      <c r="O1409" s="46" t="str">
        <f t="shared" si="86"/>
        <v>December</v>
      </c>
      <c r="P1409" s="46">
        <f t="shared" si="87"/>
        <v>2024</v>
      </c>
      <c r="Q1409" s="47" t="str">
        <f>_xlfn.CONCAT(SALES[[#This Row],[Sales_ID]]," [",SALES[[#This Row],[Quantity]],"]")</f>
        <v>SALE-1407 [2]</v>
      </c>
    </row>
    <row r="1410" spans="1:17" x14ac:dyDescent="0.3">
      <c r="A1410" t="s">
        <v>3332</v>
      </c>
      <c r="B1410" s="2">
        <v>45679</v>
      </c>
      <c r="C1410" t="s">
        <v>1803</v>
      </c>
      <c r="D1410" t="s">
        <v>1438</v>
      </c>
      <c r="E1410" t="s">
        <v>1439</v>
      </c>
      <c r="F1410">
        <v>1</v>
      </c>
      <c r="G1410" s="3">
        <v>908.5</v>
      </c>
      <c r="H1410" s="4">
        <v>0.2</v>
      </c>
      <c r="I1410" t="s">
        <v>1131</v>
      </c>
      <c r="J1410" s="3">
        <v>726.80000000000007</v>
      </c>
      <c r="K1410" s="45">
        <f>SALES[[#This Row],[Quantity]]*SALES[[#This Row],[Unit_Price]]*SALES[[#This Row],[Discount]]</f>
        <v>181.70000000000002</v>
      </c>
      <c r="L1410" s="46" t="str">
        <f>IF(SALES[Total_Amount]&gt;=1500,"High","Low")</f>
        <v>Low</v>
      </c>
      <c r="M1410" s="46" t="str">
        <f t="shared" ref="M1410:M1473" si="88">_xlfn.IFS(J1410&gt;2000,"Premium",J1410&gt;1000,"High",J1410&lt;=1000,"Normal")</f>
        <v>Normal</v>
      </c>
      <c r="N1410" s="46" t="str">
        <f t="shared" ref="N1410:N1473" si="89">IF(AND(H1410&gt;15%,J1410&gt;1000),"High Price","Low Price")</f>
        <v>Low Price</v>
      </c>
      <c r="O1410" s="46" t="str">
        <f t="shared" ref="O1410:O1473" si="90">TEXT(B1410,"mmmm")</f>
        <v>January</v>
      </c>
      <c r="P1410" s="46">
        <f t="shared" ref="P1410:P1473" si="91">YEAR(B1410)</f>
        <v>2025</v>
      </c>
      <c r="Q1410" s="47" t="str">
        <f>_xlfn.CONCAT(SALES[[#This Row],[Sales_ID]]," [",SALES[[#This Row],[Quantity]],"]")</f>
        <v>SALE-1408 [1]</v>
      </c>
    </row>
    <row r="1411" spans="1:17" x14ac:dyDescent="0.3">
      <c r="A1411" t="s">
        <v>3333</v>
      </c>
      <c r="B1411" s="2">
        <v>45296</v>
      </c>
      <c r="C1411" t="s">
        <v>1642</v>
      </c>
      <c r="D1411" t="s">
        <v>1609</v>
      </c>
      <c r="E1411" t="s">
        <v>1391</v>
      </c>
      <c r="F1411">
        <v>2</v>
      </c>
      <c r="G1411" s="3">
        <v>795.37</v>
      </c>
      <c r="H1411" s="4">
        <v>0.2</v>
      </c>
      <c r="I1411" t="s">
        <v>1131</v>
      </c>
      <c r="J1411" s="3">
        <v>1272.5920000000001</v>
      </c>
      <c r="K1411" s="45">
        <f>SALES[[#This Row],[Quantity]]*SALES[[#This Row],[Unit_Price]]*SALES[[#This Row],[Discount]]</f>
        <v>318.14800000000002</v>
      </c>
      <c r="L1411" s="46" t="str">
        <f>IF(SALES[Total_Amount]&gt;=1500,"High","Low")</f>
        <v>Low</v>
      </c>
      <c r="M1411" s="46" t="str">
        <f t="shared" si="88"/>
        <v>High</v>
      </c>
      <c r="N1411" s="46" t="str">
        <f t="shared" si="89"/>
        <v>High Price</v>
      </c>
      <c r="O1411" s="46" t="str">
        <f t="shared" si="90"/>
        <v>January</v>
      </c>
      <c r="P1411" s="46">
        <f t="shared" si="91"/>
        <v>2024</v>
      </c>
      <c r="Q1411" s="47" t="str">
        <f>_xlfn.CONCAT(SALES[[#This Row],[Sales_ID]]," [",SALES[[#This Row],[Quantity]],"]")</f>
        <v>SALE-1409 [2]</v>
      </c>
    </row>
    <row r="1412" spans="1:17" x14ac:dyDescent="0.3">
      <c r="A1412" t="s">
        <v>3334</v>
      </c>
      <c r="B1412" s="2">
        <v>45760</v>
      </c>
      <c r="C1412" t="s">
        <v>1410</v>
      </c>
      <c r="D1412" t="s">
        <v>1659</v>
      </c>
      <c r="E1412" t="s">
        <v>1363</v>
      </c>
      <c r="F1412">
        <v>2</v>
      </c>
      <c r="G1412" s="3">
        <v>326.85000000000002</v>
      </c>
      <c r="H1412" s="4">
        <v>0.17</v>
      </c>
      <c r="I1412" t="s">
        <v>1131</v>
      </c>
      <c r="J1412" s="3">
        <v>542.57100000000003</v>
      </c>
      <c r="K1412" s="45">
        <f>SALES[[#This Row],[Quantity]]*SALES[[#This Row],[Unit_Price]]*SALES[[#This Row],[Discount]]</f>
        <v>111.12900000000002</v>
      </c>
      <c r="L1412" s="46" t="str">
        <f>IF(SALES[Total_Amount]&gt;=1500,"High","Low")</f>
        <v>Low</v>
      </c>
      <c r="M1412" s="46" t="str">
        <f t="shared" si="88"/>
        <v>Normal</v>
      </c>
      <c r="N1412" s="46" t="str">
        <f t="shared" si="89"/>
        <v>Low Price</v>
      </c>
      <c r="O1412" s="46" t="str">
        <f t="shared" si="90"/>
        <v>April</v>
      </c>
      <c r="P1412" s="46">
        <f t="shared" si="91"/>
        <v>2025</v>
      </c>
      <c r="Q1412" s="47" t="str">
        <f>_xlfn.CONCAT(SALES[[#This Row],[Sales_ID]]," [",SALES[[#This Row],[Quantity]],"]")</f>
        <v>SALE-1410 [2]</v>
      </c>
    </row>
    <row r="1413" spans="1:17" x14ac:dyDescent="0.3">
      <c r="A1413" t="s">
        <v>3335</v>
      </c>
      <c r="B1413" s="2">
        <v>45603</v>
      </c>
      <c r="C1413" t="s">
        <v>2631</v>
      </c>
      <c r="D1413" t="s">
        <v>1362</v>
      </c>
      <c r="E1413" t="s">
        <v>1377</v>
      </c>
      <c r="F1413">
        <v>3</v>
      </c>
      <c r="G1413" s="3">
        <v>169.43</v>
      </c>
      <c r="H1413" s="4">
        <v>0.19</v>
      </c>
      <c r="I1413" t="s">
        <v>3957</v>
      </c>
      <c r="J1413" s="3">
        <v>411.71490000000011</v>
      </c>
      <c r="K1413" s="45">
        <f>SALES[[#This Row],[Quantity]]*SALES[[#This Row],[Unit_Price]]*SALES[[#This Row],[Discount]]</f>
        <v>96.575100000000006</v>
      </c>
      <c r="L1413" s="46" t="str">
        <f>IF(SALES[Total_Amount]&gt;=1500,"High","Low")</f>
        <v>Low</v>
      </c>
      <c r="M1413" s="46" t="str">
        <f t="shared" si="88"/>
        <v>Normal</v>
      </c>
      <c r="N1413" s="46" t="str">
        <f t="shared" si="89"/>
        <v>Low Price</v>
      </c>
      <c r="O1413" s="46" t="str">
        <f t="shared" si="90"/>
        <v>November</v>
      </c>
      <c r="P1413" s="46">
        <f t="shared" si="91"/>
        <v>2024</v>
      </c>
      <c r="Q1413" s="47" t="str">
        <f>_xlfn.CONCAT(SALES[[#This Row],[Sales_ID]]," [",SALES[[#This Row],[Quantity]],"]")</f>
        <v>SALE-1411 [3]</v>
      </c>
    </row>
    <row r="1414" spans="1:17" x14ac:dyDescent="0.3">
      <c r="A1414" t="s">
        <v>3336</v>
      </c>
      <c r="B1414" s="2">
        <v>45413</v>
      </c>
      <c r="C1414" t="s">
        <v>2219</v>
      </c>
      <c r="D1414" t="s">
        <v>1557</v>
      </c>
      <c r="E1414" t="s">
        <v>1426</v>
      </c>
      <c r="F1414">
        <v>1</v>
      </c>
      <c r="G1414" s="3">
        <v>254.47</v>
      </c>
      <c r="H1414" s="4">
        <v>0.1</v>
      </c>
      <c r="I1414" t="s">
        <v>3957</v>
      </c>
      <c r="J1414" s="3">
        <v>229.023</v>
      </c>
      <c r="K1414" s="45">
        <f>SALES[[#This Row],[Quantity]]*SALES[[#This Row],[Unit_Price]]*SALES[[#This Row],[Discount]]</f>
        <v>25.447000000000003</v>
      </c>
      <c r="L1414" s="46" t="str">
        <f>IF(SALES[Total_Amount]&gt;=1500,"High","Low")</f>
        <v>Low</v>
      </c>
      <c r="M1414" s="46" t="str">
        <f t="shared" si="88"/>
        <v>Normal</v>
      </c>
      <c r="N1414" s="46" t="str">
        <f t="shared" si="89"/>
        <v>Low Price</v>
      </c>
      <c r="O1414" s="46" t="str">
        <f t="shared" si="90"/>
        <v>May</v>
      </c>
      <c r="P1414" s="46">
        <f t="shared" si="91"/>
        <v>2024</v>
      </c>
      <c r="Q1414" s="47" t="str">
        <f>_xlfn.CONCAT(SALES[[#This Row],[Sales_ID]]," [",SALES[[#This Row],[Quantity]],"]")</f>
        <v>SALE-1412 [1]</v>
      </c>
    </row>
    <row r="1415" spans="1:17" x14ac:dyDescent="0.3">
      <c r="A1415" t="s">
        <v>3337</v>
      </c>
      <c r="B1415" s="2">
        <v>45506</v>
      </c>
      <c r="C1415" t="s">
        <v>2252</v>
      </c>
      <c r="D1415" t="s">
        <v>1609</v>
      </c>
      <c r="E1415" t="s">
        <v>1388</v>
      </c>
      <c r="F1415">
        <v>4</v>
      </c>
      <c r="G1415" s="3">
        <v>627.73</v>
      </c>
      <c r="H1415" s="4">
        <v>0.11</v>
      </c>
      <c r="I1415" t="s">
        <v>1131</v>
      </c>
      <c r="J1415" s="3">
        <v>2234.7188000000001</v>
      </c>
      <c r="K1415" s="45">
        <f>SALES[[#This Row],[Quantity]]*SALES[[#This Row],[Unit_Price]]*SALES[[#This Row],[Discount]]</f>
        <v>276.20120000000003</v>
      </c>
      <c r="L1415" s="46" t="str">
        <f>IF(SALES[Total_Amount]&gt;=1500,"High","Low")</f>
        <v>High</v>
      </c>
      <c r="M1415" s="46" t="str">
        <f t="shared" si="88"/>
        <v>Premium</v>
      </c>
      <c r="N1415" s="46" t="str">
        <f t="shared" si="89"/>
        <v>Low Price</v>
      </c>
      <c r="O1415" s="46" t="str">
        <f t="shared" si="90"/>
        <v>August</v>
      </c>
      <c r="P1415" s="46">
        <f t="shared" si="91"/>
        <v>2024</v>
      </c>
      <c r="Q1415" s="47" t="str">
        <f>_xlfn.CONCAT(SALES[[#This Row],[Sales_ID]]," [",SALES[[#This Row],[Quantity]],"]")</f>
        <v>SALE-1413 [4]</v>
      </c>
    </row>
    <row r="1416" spans="1:17" x14ac:dyDescent="0.3">
      <c r="A1416" t="s">
        <v>3338</v>
      </c>
      <c r="B1416" s="2">
        <v>45394</v>
      </c>
      <c r="C1416" t="s">
        <v>1824</v>
      </c>
      <c r="D1416" t="s">
        <v>1519</v>
      </c>
      <c r="E1416" t="s">
        <v>1399</v>
      </c>
      <c r="F1416">
        <v>4</v>
      </c>
      <c r="G1416" s="3">
        <v>327.25</v>
      </c>
      <c r="H1416" s="4">
        <v>0.13</v>
      </c>
      <c r="I1416" t="s">
        <v>1131</v>
      </c>
      <c r="J1416" s="3">
        <v>1138.83</v>
      </c>
      <c r="K1416" s="45">
        <f>SALES[[#This Row],[Quantity]]*SALES[[#This Row],[Unit_Price]]*SALES[[#This Row],[Discount]]</f>
        <v>170.17000000000002</v>
      </c>
      <c r="L1416" s="46" t="str">
        <f>IF(SALES[Total_Amount]&gt;=1500,"High","Low")</f>
        <v>Low</v>
      </c>
      <c r="M1416" s="46" t="str">
        <f t="shared" si="88"/>
        <v>High</v>
      </c>
      <c r="N1416" s="46" t="str">
        <f t="shared" si="89"/>
        <v>Low Price</v>
      </c>
      <c r="O1416" s="46" t="str">
        <f t="shared" si="90"/>
        <v>April</v>
      </c>
      <c r="P1416" s="46">
        <f t="shared" si="91"/>
        <v>2024</v>
      </c>
      <c r="Q1416" s="47" t="str">
        <f>_xlfn.CONCAT(SALES[[#This Row],[Sales_ID]]," [",SALES[[#This Row],[Quantity]],"]")</f>
        <v>SALE-1414 [4]</v>
      </c>
    </row>
    <row r="1417" spans="1:17" x14ac:dyDescent="0.3">
      <c r="A1417" t="s">
        <v>3339</v>
      </c>
      <c r="B1417" s="2">
        <v>45755</v>
      </c>
      <c r="C1417" t="s">
        <v>2160</v>
      </c>
      <c r="D1417" t="s">
        <v>1354</v>
      </c>
      <c r="E1417" t="s">
        <v>1489</v>
      </c>
      <c r="F1417">
        <v>4</v>
      </c>
      <c r="G1417" s="3">
        <v>511.43</v>
      </c>
      <c r="H1417" s="4">
        <v>0.18</v>
      </c>
      <c r="I1417" t="s">
        <v>1131</v>
      </c>
      <c r="J1417" s="3">
        <v>1677.4903999999999</v>
      </c>
      <c r="K1417" s="45">
        <f>SALES[[#This Row],[Quantity]]*SALES[[#This Row],[Unit_Price]]*SALES[[#This Row],[Discount]]</f>
        <v>368.2296</v>
      </c>
      <c r="L1417" s="46" t="str">
        <f>IF(SALES[Total_Amount]&gt;=1500,"High","Low")</f>
        <v>High</v>
      </c>
      <c r="M1417" s="46" t="str">
        <f t="shared" si="88"/>
        <v>High</v>
      </c>
      <c r="N1417" s="46" t="str">
        <f t="shared" si="89"/>
        <v>High Price</v>
      </c>
      <c r="O1417" s="46" t="str">
        <f t="shared" si="90"/>
        <v>April</v>
      </c>
      <c r="P1417" s="46">
        <f t="shared" si="91"/>
        <v>2025</v>
      </c>
      <c r="Q1417" s="47" t="str">
        <f>_xlfn.CONCAT(SALES[[#This Row],[Sales_ID]]," [",SALES[[#This Row],[Quantity]],"]")</f>
        <v>SALE-1415 [4]</v>
      </c>
    </row>
    <row r="1418" spans="1:17" x14ac:dyDescent="0.3">
      <c r="A1418" t="s">
        <v>3340</v>
      </c>
      <c r="B1418" s="2">
        <v>45473</v>
      </c>
      <c r="C1418" t="s">
        <v>2068</v>
      </c>
      <c r="D1418" t="s">
        <v>1780</v>
      </c>
      <c r="E1418" t="s">
        <v>1344</v>
      </c>
      <c r="F1418">
        <v>4</v>
      </c>
      <c r="G1418" s="3">
        <v>194.67</v>
      </c>
      <c r="H1418" s="4">
        <v>0.23</v>
      </c>
      <c r="I1418" t="s">
        <v>3958</v>
      </c>
      <c r="J1418" s="3">
        <v>599.58359999999993</v>
      </c>
      <c r="K1418" s="45">
        <f>SALES[[#This Row],[Quantity]]*SALES[[#This Row],[Unit_Price]]*SALES[[#This Row],[Discount]]</f>
        <v>179.09639999999999</v>
      </c>
      <c r="L1418" s="46" t="str">
        <f>IF(SALES[Total_Amount]&gt;=1500,"High","Low")</f>
        <v>Low</v>
      </c>
      <c r="M1418" s="46" t="str">
        <f t="shared" si="88"/>
        <v>Normal</v>
      </c>
      <c r="N1418" s="46" t="str">
        <f t="shared" si="89"/>
        <v>Low Price</v>
      </c>
      <c r="O1418" s="46" t="str">
        <f t="shared" si="90"/>
        <v>June</v>
      </c>
      <c r="P1418" s="46">
        <f t="shared" si="91"/>
        <v>2024</v>
      </c>
      <c r="Q1418" s="47" t="str">
        <f>_xlfn.CONCAT(SALES[[#This Row],[Sales_ID]]," [",SALES[[#This Row],[Quantity]],"]")</f>
        <v>SALE-1416 [4]</v>
      </c>
    </row>
    <row r="1419" spans="1:17" x14ac:dyDescent="0.3">
      <c r="A1419" t="s">
        <v>3341</v>
      </c>
      <c r="B1419" s="2">
        <v>45304</v>
      </c>
      <c r="C1419" t="s">
        <v>2440</v>
      </c>
      <c r="D1419" t="s">
        <v>1473</v>
      </c>
      <c r="E1419" t="s">
        <v>1381</v>
      </c>
      <c r="F1419">
        <v>2</v>
      </c>
      <c r="G1419" s="3">
        <v>54.51</v>
      </c>
      <c r="H1419" s="4">
        <v>7.0000000000000007E-2</v>
      </c>
      <c r="I1419" t="s">
        <v>3957</v>
      </c>
      <c r="J1419" s="3">
        <v>101.3886</v>
      </c>
      <c r="K1419" s="45">
        <f>SALES[[#This Row],[Quantity]]*SALES[[#This Row],[Unit_Price]]*SALES[[#This Row],[Discount]]</f>
        <v>7.6314000000000002</v>
      </c>
      <c r="L1419" s="46" t="str">
        <f>IF(SALES[Total_Amount]&gt;=1500,"High","Low")</f>
        <v>Low</v>
      </c>
      <c r="M1419" s="46" t="str">
        <f t="shared" si="88"/>
        <v>Normal</v>
      </c>
      <c r="N1419" s="46" t="str">
        <f t="shared" si="89"/>
        <v>Low Price</v>
      </c>
      <c r="O1419" s="46" t="str">
        <f t="shared" si="90"/>
        <v>January</v>
      </c>
      <c r="P1419" s="46">
        <f t="shared" si="91"/>
        <v>2024</v>
      </c>
      <c r="Q1419" s="47" t="str">
        <f>_xlfn.CONCAT(SALES[[#This Row],[Sales_ID]]," [",SALES[[#This Row],[Quantity]],"]")</f>
        <v>SALE-1417 [2]</v>
      </c>
    </row>
    <row r="1420" spans="1:17" x14ac:dyDescent="0.3">
      <c r="A1420" t="s">
        <v>3342</v>
      </c>
      <c r="B1420" s="2">
        <v>45557</v>
      </c>
      <c r="C1420" t="s">
        <v>1736</v>
      </c>
      <c r="D1420" t="s">
        <v>1812</v>
      </c>
      <c r="E1420" t="s">
        <v>1489</v>
      </c>
      <c r="F1420">
        <v>4</v>
      </c>
      <c r="G1420" s="3">
        <v>964</v>
      </c>
      <c r="H1420" s="4">
        <v>0.14000000000000001</v>
      </c>
      <c r="I1420" t="s">
        <v>3958</v>
      </c>
      <c r="J1420" s="3">
        <v>3316.16</v>
      </c>
      <c r="K1420" s="45">
        <f>SALES[[#This Row],[Quantity]]*SALES[[#This Row],[Unit_Price]]*SALES[[#This Row],[Discount]]</f>
        <v>539.84</v>
      </c>
      <c r="L1420" s="46" t="str">
        <f>IF(SALES[Total_Amount]&gt;=1500,"High","Low")</f>
        <v>High</v>
      </c>
      <c r="M1420" s="46" t="str">
        <f t="shared" si="88"/>
        <v>Premium</v>
      </c>
      <c r="N1420" s="46" t="str">
        <f t="shared" si="89"/>
        <v>Low Price</v>
      </c>
      <c r="O1420" s="46" t="str">
        <f t="shared" si="90"/>
        <v>September</v>
      </c>
      <c r="P1420" s="46">
        <f t="shared" si="91"/>
        <v>2024</v>
      </c>
      <c r="Q1420" s="47" t="str">
        <f>_xlfn.CONCAT(SALES[[#This Row],[Sales_ID]]," [",SALES[[#This Row],[Quantity]],"]")</f>
        <v>SALE-1418 [4]</v>
      </c>
    </row>
    <row r="1421" spans="1:17" x14ac:dyDescent="0.3">
      <c r="A1421" t="s">
        <v>3343</v>
      </c>
      <c r="B1421" s="2">
        <v>45527</v>
      </c>
      <c r="C1421" t="s">
        <v>2374</v>
      </c>
      <c r="D1421" t="s">
        <v>1500</v>
      </c>
      <c r="E1421" t="s">
        <v>1363</v>
      </c>
      <c r="F1421">
        <v>1</v>
      </c>
      <c r="G1421" s="3">
        <v>170.12</v>
      </c>
      <c r="H1421" s="4">
        <v>0.26</v>
      </c>
      <c r="I1421" t="s">
        <v>3958</v>
      </c>
      <c r="J1421" s="3">
        <v>125.8888</v>
      </c>
      <c r="K1421" s="45">
        <f>SALES[[#This Row],[Quantity]]*SALES[[#This Row],[Unit_Price]]*SALES[[#This Row],[Discount]]</f>
        <v>44.231200000000001</v>
      </c>
      <c r="L1421" s="46" t="str">
        <f>IF(SALES[Total_Amount]&gt;=1500,"High","Low")</f>
        <v>Low</v>
      </c>
      <c r="M1421" s="46" t="str">
        <f t="shared" si="88"/>
        <v>Normal</v>
      </c>
      <c r="N1421" s="46" t="str">
        <f t="shared" si="89"/>
        <v>Low Price</v>
      </c>
      <c r="O1421" s="46" t="str">
        <f t="shared" si="90"/>
        <v>August</v>
      </c>
      <c r="P1421" s="46">
        <f t="shared" si="91"/>
        <v>2024</v>
      </c>
      <c r="Q1421" s="47" t="str">
        <f>_xlfn.CONCAT(SALES[[#This Row],[Sales_ID]]," [",SALES[[#This Row],[Quantity]],"]")</f>
        <v>SALE-1419 [1]</v>
      </c>
    </row>
    <row r="1422" spans="1:17" x14ac:dyDescent="0.3">
      <c r="A1422" t="s">
        <v>3344</v>
      </c>
      <c r="B1422" s="2">
        <v>45875</v>
      </c>
      <c r="C1422" t="s">
        <v>1365</v>
      </c>
      <c r="D1422" t="s">
        <v>1445</v>
      </c>
      <c r="E1422" t="s">
        <v>1399</v>
      </c>
      <c r="F1422">
        <v>2</v>
      </c>
      <c r="G1422" s="3">
        <v>664.5</v>
      </c>
      <c r="H1422" s="4">
        <v>0.23</v>
      </c>
      <c r="I1422" t="s">
        <v>3957</v>
      </c>
      <c r="J1422" s="3">
        <v>1023.33</v>
      </c>
      <c r="K1422" s="45">
        <f>SALES[[#This Row],[Quantity]]*SALES[[#This Row],[Unit_Price]]*SALES[[#This Row],[Discount]]</f>
        <v>305.67</v>
      </c>
      <c r="L1422" s="46" t="str">
        <f>IF(SALES[Total_Amount]&gt;=1500,"High","Low")</f>
        <v>Low</v>
      </c>
      <c r="M1422" s="46" t="str">
        <f t="shared" si="88"/>
        <v>High</v>
      </c>
      <c r="N1422" s="46" t="str">
        <f t="shared" si="89"/>
        <v>High Price</v>
      </c>
      <c r="O1422" s="46" t="str">
        <f t="shared" si="90"/>
        <v>August</v>
      </c>
      <c r="P1422" s="46">
        <f t="shared" si="91"/>
        <v>2025</v>
      </c>
      <c r="Q1422" s="47" t="str">
        <f>_xlfn.CONCAT(SALES[[#This Row],[Sales_ID]]," [",SALES[[#This Row],[Quantity]],"]")</f>
        <v>SALE-1420 [2]</v>
      </c>
    </row>
    <row r="1423" spans="1:17" x14ac:dyDescent="0.3">
      <c r="A1423" t="s">
        <v>3345</v>
      </c>
      <c r="B1423" s="2">
        <v>45936</v>
      </c>
      <c r="C1423" t="s">
        <v>1824</v>
      </c>
      <c r="D1423" t="s">
        <v>1546</v>
      </c>
      <c r="E1423" t="s">
        <v>1419</v>
      </c>
      <c r="F1423">
        <v>4</v>
      </c>
      <c r="G1423" s="3">
        <v>557.51</v>
      </c>
      <c r="H1423" s="4">
        <v>0.11</v>
      </c>
      <c r="I1423" t="s">
        <v>3957</v>
      </c>
      <c r="J1423" s="3">
        <v>1984.7356</v>
      </c>
      <c r="K1423" s="45">
        <f>SALES[[#This Row],[Quantity]]*SALES[[#This Row],[Unit_Price]]*SALES[[#This Row],[Discount]]</f>
        <v>245.30439999999999</v>
      </c>
      <c r="L1423" s="46" t="str">
        <f>IF(SALES[Total_Amount]&gt;=1500,"High","Low")</f>
        <v>High</v>
      </c>
      <c r="M1423" s="46" t="str">
        <f t="shared" si="88"/>
        <v>High</v>
      </c>
      <c r="N1423" s="46" t="str">
        <f t="shared" si="89"/>
        <v>Low Price</v>
      </c>
      <c r="O1423" s="46" t="str">
        <f t="shared" si="90"/>
        <v>October</v>
      </c>
      <c r="P1423" s="46">
        <f t="shared" si="91"/>
        <v>2025</v>
      </c>
      <c r="Q1423" s="47" t="str">
        <f>_xlfn.CONCAT(SALES[[#This Row],[Sales_ID]]," [",SALES[[#This Row],[Quantity]],"]")</f>
        <v>SALE-1421 [4]</v>
      </c>
    </row>
    <row r="1424" spans="1:17" x14ac:dyDescent="0.3">
      <c r="A1424" t="s">
        <v>3346</v>
      </c>
      <c r="B1424" s="2">
        <v>45807</v>
      </c>
      <c r="C1424" t="s">
        <v>1663</v>
      </c>
      <c r="D1424" t="s">
        <v>1631</v>
      </c>
      <c r="E1424" t="s">
        <v>1381</v>
      </c>
      <c r="F1424">
        <v>2</v>
      </c>
      <c r="G1424" s="3">
        <v>410</v>
      </c>
      <c r="H1424" s="4">
        <v>0.13</v>
      </c>
      <c r="I1424" t="s">
        <v>1131</v>
      </c>
      <c r="J1424" s="3">
        <v>713.4</v>
      </c>
      <c r="K1424" s="45">
        <f>SALES[[#This Row],[Quantity]]*SALES[[#This Row],[Unit_Price]]*SALES[[#This Row],[Discount]]</f>
        <v>106.60000000000001</v>
      </c>
      <c r="L1424" s="46" t="str">
        <f>IF(SALES[Total_Amount]&gt;=1500,"High","Low")</f>
        <v>Low</v>
      </c>
      <c r="M1424" s="46" t="str">
        <f t="shared" si="88"/>
        <v>Normal</v>
      </c>
      <c r="N1424" s="46" t="str">
        <f t="shared" si="89"/>
        <v>Low Price</v>
      </c>
      <c r="O1424" s="46" t="str">
        <f t="shared" si="90"/>
        <v>May</v>
      </c>
      <c r="P1424" s="46">
        <f t="shared" si="91"/>
        <v>2025</v>
      </c>
      <c r="Q1424" s="47" t="str">
        <f>_xlfn.CONCAT(SALES[[#This Row],[Sales_ID]]," [",SALES[[#This Row],[Quantity]],"]")</f>
        <v>SALE-1422 [2]</v>
      </c>
    </row>
    <row r="1425" spans="1:17" x14ac:dyDescent="0.3">
      <c r="A1425" t="s">
        <v>3347</v>
      </c>
      <c r="B1425" s="2">
        <v>45473</v>
      </c>
      <c r="C1425" t="s">
        <v>2670</v>
      </c>
      <c r="D1425" t="s">
        <v>1557</v>
      </c>
      <c r="E1425" t="s">
        <v>1355</v>
      </c>
      <c r="F1425">
        <v>2</v>
      </c>
      <c r="G1425" s="3">
        <v>879.93</v>
      </c>
      <c r="H1425" s="4">
        <v>0.28999999999999998</v>
      </c>
      <c r="I1425" t="s">
        <v>1131</v>
      </c>
      <c r="J1425" s="3">
        <v>1249.5006000000001</v>
      </c>
      <c r="K1425" s="45">
        <f>SALES[[#This Row],[Quantity]]*SALES[[#This Row],[Unit_Price]]*SALES[[#This Row],[Discount]]</f>
        <v>510.35939999999994</v>
      </c>
      <c r="L1425" s="46" t="str">
        <f>IF(SALES[Total_Amount]&gt;=1500,"High","Low")</f>
        <v>Low</v>
      </c>
      <c r="M1425" s="46" t="str">
        <f t="shared" si="88"/>
        <v>High</v>
      </c>
      <c r="N1425" s="46" t="str">
        <f t="shared" si="89"/>
        <v>High Price</v>
      </c>
      <c r="O1425" s="46" t="str">
        <f t="shared" si="90"/>
        <v>June</v>
      </c>
      <c r="P1425" s="46">
        <f t="shared" si="91"/>
        <v>2024</v>
      </c>
      <c r="Q1425" s="47" t="str">
        <f>_xlfn.CONCAT(SALES[[#This Row],[Sales_ID]]," [",SALES[[#This Row],[Quantity]],"]")</f>
        <v>SALE-1423 [2]</v>
      </c>
    </row>
    <row r="1426" spans="1:17" x14ac:dyDescent="0.3">
      <c r="A1426" t="s">
        <v>3348</v>
      </c>
      <c r="B1426" s="2">
        <v>45664</v>
      </c>
      <c r="C1426" t="s">
        <v>1554</v>
      </c>
      <c r="D1426" t="s">
        <v>1438</v>
      </c>
      <c r="E1426" t="s">
        <v>1415</v>
      </c>
      <c r="F1426">
        <v>1</v>
      </c>
      <c r="G1426" s="3">
        <v>350.58</v>
      </c>
      <c r="H1426" s="4">
        <v>0.03</v>
      </c>
      <c r="I1426" t="s">
        <v>1131</v>
      </c>
      <c r="J1426" s="3">
        <v>340.06259999999997</v>
      </c>
      <c r="K1426" s="45">
        <f>SALES[[#This Row],[Quantity]]*SALES[[#This Row],[Unit_Price]]*SALES[[#This Row],[Discount]]</f>
        <v>10.517399999999999</v>
      </c>
      <c r="L1426" s="46" t="str">
        <f>IF(SALES[Total_Amount]&gt;=1500,"High","Low")</f>
        <v>Low</v>
      </c>
      <c r="M1426" s="46" t="str">
        <f t="shared" si="88"/>
        <v>Normal</v>
      </c>
      <c r="N1426" s="46" t="str">
        <f t="shared" si="89"/>
        <v>Low Price</v>
      </c>
      <c r="O1426" s="46" t="str">
        <f t="shared" si="90"/>
        <v>January</v>
      </c>
      <c r="P1426" s="46">
        <f t="shared" si="91"/>
        <v>2025</v>
      </c>
      <c r="Q1426" s="47" t="str">
        <f>_xlfn.CONCAT(SALES[[#This Row],[Sales_ID]]," [",SALES[[#This Row],[Quantity]],"]")</f>
        <v>SALE-1424 [1]</v>
      </c>
    </row>
    <row r="1427" spans="1:17" x14ac:dyDescent="0.3">
      <c r="A1427" t="s">
        <v>3349</v>
      </c>
      <c r="B1427" s="2">
        <v>45633</v>
      </c>
      <c r="C1427" t="s">
        <v>2631</v>
      </c>
      <c r="D1427" t="s">
        <v>1863</v>
      </c>
      <c r="E1427" t="s">
        <v>1340</v>
      </c>
      <c r="F1427">
        <v>4</v>
      </c>
      <c r="G1427" s="3">
        <v>348.58</v>
      </c>
      <c r="H1427" s="4">
        <v>0.16</v>
      </c>
      <c r="I1427" t="s">
        <v>3957</v>
      </c>
      <c r="J1427" s="3">
        <v>1171.2288000000001</v>
      </c>
      <c r="K1427" s="45">
        <f>SALES[[#This Row],[Quantity]]*SALES[[#This Row],[Unit_Price]]*SALES[[#This Row],[Discount]]</f>
        <v>223.09119999999999</v>
      </c>
      <c r="L1427" s="46" t="str">
        <f>IF(SALES[Total_Amount]&gt;=1500,"High","Low")</f>
        <v>Low</v>
      </c>
      <c r="M1427" s="46" t="str">
        <f t="shared" si="88"/>
        <v>High</v>
      </c>
      <c r="N1427" s="46" t="str">
        <f t="shared" si="89"/>
        <v>High Price</v>
      </c>
      <c r="O1427" s="46" t="str">
        <f t="shared" si="90"/>
        <v>December</v>
      </c>
      <c r="P1427" s="46">
        <f t="shared" si="91"/>
        <v>2024</v>
      </c>
      <c r="Q1427" s="47" t="str">
        <f>_xlfn.CONCAT(SALES[[#This Row],[Sales_ID]]," [",SALES[[#This Row],[Quantity]],"]")</f>
        <v>SALE-1425 [4]</v>
      </c>
    </row>
    <row r="1428" spans="1:17" x14ac:dyDescent="0.3">
      <c r="A1428" t="s">
        <v>3350</v>
      </c>
      <c r="B1428" s="2">
        <v>45548</v>
      </c>
      <c r="C1428" t="s">
        <v>1701</v>
      </c>
      <c r="D1428" t="s">
        <v>1609</v>
      </c>
      <c r="E1428" t="s">
        <v>1340</v>
      </c>
      <c r="F1428">
        <v>3</v>
      </c>
      <c r="G1428" s="3">
        <v>247.66</v>
      </c>
      <c r="H1428" s="4">
        <v>0.02</v>
      </c>
      <c r="I1428" t="s">
        <v>1131</v>
      </c>
      <c r="J1428" s="3">
        <v>728.12040000000002</v>
      </c>
      <c r="K1428" s="45">
        <f>SALES[[#This Row],[Quantity]]*SALES[[#This Row],[Unit_Price]]*SALES[[#This Row],[Discount]]</f>
        <v>14.8596</v>
      </c>
      <c r="L1428" s="46" t="str">
        <f>IF(SALES[Total_Amount]&gt;=1500,"High","Low")</f>
        <v>Low</v>
      </c>
      <c r="M1428" s="46" t="str">
        <f t="shared" si="88"/>
        <v>Normal</v>
      </c>
      <c r="N1428" s="46" t="str">
        <f t="shared" si="89"/>
        <v>Low Price</v>
      </c>
      <c r="O1428" s="46" t="str">
        <f t="shared" si="90"/>
        <v>September</v>
      </c>
      <c r="P1428" s="46">
        <f t="shared" si="91"/>
        <v>2024</v>
      </c>
      <c r="Q1428" s="47" t="str">
        <f>_xlfn.CONCAT(SALES[[#This Row],[Sales_ID]]," [",SALES[[#This Row],[Quantity]],"]")</f>
        <v>SALE-1426 [3]</v>
      </c>
    </row>
    <row r="1429" spans="1:17" x14ac:dyDescent="0.3">
      <c r="A1429" t="s">
        <v>3351</v>
      </c>
      <c r="B1429" s="2">
        <v>45244</v>
      </c>
      <c r="C1429" t="s">
        <v>2322</v>
      </c>
      <c r="D1429" t="s">
        <v>1380</v>
      </c>
      <c r="E1429" t="s">
        <v>1391</v>
      </c>
      <c r="F1429">
        <v>3</v>
      </c>
      <c r="G1429" s="3">
        <v>836.27</v>
      </c>
      <c r="H1429" s="4">
        <v>0.16</v>
      </c>
      <c r="I1429" t="s">
        <v>3957</v>
      </c>
      <c r="J1429" s="3">
        <v>2107.4004</v>
      </c>
      <c r="K1429" s="45">
        <f>SALES[[#This Row],[Quantity]]*SALES[[#This Row],[Unit_Price]]*SALES[[#This Row],[Discount]]</f>
        <v>401.40960000000001</v>
      </c>
      <c r="L1429" s="46" t="str">
        <f>IF(SALES[Total_Amount]&gt;=1500,"High","Low")</f>
        <v>High</v>
      </c>
      <c r="M1429" s="46" t="str">
        <f t="shared" si="88"/>
        <v>Premium</v>
      </c>
      <c r="N1429" s="46" t="str">
        <f t="shared" si="89"/>
        <v>High Price</v>
      </c>
      <c r="O1429" s="46" t="str">
        <f t="shared" si="90"/>
        <v>November</v>
      </c>
      <c r="P1429" s="46">
        <f t="shared" si="91"/>
        <v>2023</v>
      </c>
      <c r="Q1429" s="47" t="str">
        <f>_xlfn.CONCAT(SALES[[#This Row],[Sales_ID]]," [",SALES[[#This Row],[Quantity]],"]")</f>
        <v>SALE-1427 [3]</v>
      </c>
    </row>
    <row r="1430" spans="1:17" x14ac:dyDescent="0.3">
      <c r="A1430" t="s">
        <v>3352</v>
      </c>
      <c r="B1430" s="2">
        <v>45753</v>
      </c>
      <c r="C1430" t="s">
        <v>2752</v>
      </c>
      <c r="D1430" t="s">
        <v>1654</v>
      </c>
      <c r="E1430" t="s">
        <v>1419</v>
      </c>
      <c r="F1430">
        <v>3</v>
      </c>
      <c r="G1430" s="3">
        <v>696.74</v>
      </c>
      <c r="H1430" s="4">
        <v>0.13</v>
      </c>
      <c r="I1430" t="s">
        <v>1131</v>
      </c>
      <c r="J1430" s="3">
        <v>1818.4914000000001</v>
      </c>
      <c r="K1430" s="45">
        <f>SALES[[#This Row],[Quantity]]*SALES[[#This Row],[Unit_Price]]*SALES[[#This Row],[Discount]]</f>
        <v>271.72860000000003</v>
      </c>
      <c r="L1430" s="46" t="str">
        <f>IF(SALES[Total_Amount]&gt;=1500,"High","Low")</f>
        <v>High</v>
      </c>
      <c r="M1430" s="46" t="str">
        <f t="shared" si="88"/>
        <v>High</v>
      </c>
      <c r="N1430" s="46" t="str">
        <f t="shared" si="89"/>
        <v>Low Price</v>
      </c>
      <c r="O1430" s="46" t="str">
        <f t="shared" si="90"/>
        <v>April</v>
      </c>
      <c r="P1430" s="46">
        <f t="shared" si="91"/>
        <v>2025</v>
      </c>
      <c r="Q1430" s="47" t="str">
        <f>_xlfn.CONCAT(SALES[[#This Row],[Sales_ID]]," [",SALES[[#This Row],[Quantity]],"]")</f>
        <v>SALE-1428 [3]</v>
      </c>
    </row>
    <row r="1431" spans="1:17" x14ac:dyDescent="0.3">
      <c r="A1431" t="s">
        <v>3353</v>
      </c>
      <c r="B1431" s="2">
        <v>45804</v>
      </c>
      <c r="C1431" t="s">
        <v>2819</v>
      </c>
      <c r="D1431" t="s">
        <v>1467</v>
      </c>
      <c r="E1431" t="s">
        <v>1408</v>
      </c>
      <c r="F1431">
        <v>2</v>
      </c>
      <c r="G1431" s="3">
        <v>822.59</v>
      </c>
      <c r="H1431" s="4">
        <v>0.22</v>
      </c>
      <c r="I1431" t="s">
        <v>3958</v>
      </c>
      <c r="J1431" s="3">
        <v>1283.2403999999999</v>
      </c>
      <c r="K1431" s="45">
        <f>SALES[[#This Row],[Quantity]]*SALES[[#This Row],[Unit_Price]]*SALES[[#This Row],[Discount]]</f>
        <v>361.93960000000004</v>
      </c>
      <c r="L1431" s="46" t="str">
        <f>IF(SALES[Total_Amount]&gt;=1500,"High","Low")</f>
        <v>Low</v>
      </c>
      <c r="M1431" s="46" t="str">
        <f t="shared" si="88"/>
        <v>High</v>
      </c>
      <c r="N1431" s="46" t="str">
        <f t="shared" si="89"/>
        <v>High Price</v>
      </c>
      <c r="O1431" s="46" t="str">
        <f t="shared" si="90"/>
        <v>May</v>
      </c>
      <c r="P1431" s="46">
        <f t="shared" si="91"/>
        <v>2025</v>
      </c>
      <c r="Q1431" s="47" t="str">
        <f>_xlfn.CONCAT(SALES[[#This Row],[Sales_ID]]," [",SALES[[#This Row],[Quantity]],"]")</f>
        <v>SALE-1429 [2]</v>
      </c>
    </row>
    <row r="1432" spans="1:17" x14ac:dyDescent="0.3">
      <c r="A1432" t="s">
        <v>3354</v>
      </c>
      <c r="B1432" s="2">
        <v>45263</v>
      </c>
      <c r="C1432" t="s">
        <v>2042</v>
      </c>
      <c r="D1432" t="s">
        <v>1454</v>
      </c>
      <c r="E1432" t="s">
        <v>1439</v>
      </c>
      <c r="F1432">
        <v>1</v>
      </c>
      <c r="G1432" s="3">
        <v>462.23</v>
      </c>
      <c r="H1432" s="4">
        <v>0.3</v>
      </c>
      <c r="I1432" t="s">
        <v>3958</v>
      </c>
      <c r="J1432" s="3">
        <v>323.56099999999998</v>
      </c>
      <c r="K1432" s="45">
        <f>SALES[[#This Row],[Quantity]]*SALES[[#This Row],[Unit_Price]]*SALES[[#This Row],[Discount]]</f>
        <v>138.66900000000001</v>
      </c>
      <c r="L1432" s="46" t="str">
        <f>IF(SALES[Total_Amount]&gt;=1500,"High","Low")</f>
        <v>Low</v>
      </c>
      <c r="M1432" s="46" t="str">
        <f t="shared" si="88"/>
        <v>Normal</v>
      </c>
      <c r="N1432" s="46" t="str">
        <f t="shared" si="89"/>
        <v>Low Price</v>
      </c>
      <c r="O1432" s="46" t="str">
        <f t="shared" si="90"/>
        <v>December</v>
      </c>
      <c r="P1432" s="46">
        <f t="shared" si="91"/>
        <v>2023</v>
      </c>
      <c r="Q1432" s="47" t="str">
        <f>_xlfn.CONCAT(SALES[[#This Row],[Sales_ID]]," [",SALES[[#This Row],[Quantity]],"]")</f>
        <v>SALE-1430 [1]</v>
      </c>
    </row>
    <row r="1433" spans="1:17" x14ac:dyDescent="0.3">
      <c r="A1433" t="s">
        <v>3355</v>
      </c>
      <c r="B1433" s="2">
        <v>45906</v>
      </c>
      <c r="C1433" t="s">
        <v>3356</v>
      </c>
      <c r="D1433" t="s">
        <v>1628</v>
      </c>
      <c r="E1433" t="s">
        <v>1344</v>
      </c>
      <c r="F1433">
        <v>1</v>
      </c>
      <c r="G1433" s="3">
        <v>361.09</v>
      </c>
      <c r="H1433" s="4">
        <v>0.06</v>
      </c>
      <c r="I1433" t="s">
        <v>3958</v>
      </c>
      <c r="J1433" s="3">
        <v>339.42459999999988</v>
      </c>
      <c r="K1433" s="45">
        <f>SALES[[#This Row],[Quantity]]*SALES[[#This Row],[Unit_Price]]*SALES[[#This Row],[Discount]]</f>
        <v>21.665399999999998</v>
      </c>
      <c r="L1433" s="46" t="str">
        <f>IF(SALES[Total_Amount]&gt;=1500,"High","Low")</f>
        <v>Low</v>
      </c>
      <c r="M1433" s="46" t="str">
        <f t="shared" si="88"/>
        <v>Normal</v>
      </c>
      <c r="N1433" s="46" t="str">
        <f t="shared" si="89"/>
        <v>Low Price</v>
      </c>
      <c r="O1433" s="46" t="str">
        <f t="shared" si="90"/>
        <v>September</v>
      </c>
      <c r="P1433" s="46">
        <f t="shared" si="91"/>
        <v>2025</v>
      </c>
      <c r="Q1433" s="47" t="str">
        <f>_xlfn.CONCAT(SALES[[#This Row],[Sales_ID]]," [",SALES[[#This Row],[Quantity]],"]")</f>
        <v>SALE-1431 [1]</v>
      </c>
    </row>
    <row r="1434" spans="1:17" x14ac:dyDescent="0.3">
      <c r="A1434" t="s">
        <v>3357</v>
      </c>
      <c r="B1434" s="2">
        <v>45243</v>
      </c>
      <c r="C1434" t="s">
        <v>2153</v>
      </c>
      <c r="D1434" t="s">
        <v>1734</v>
      </c>
      <c r="E1434" t="s">
        <v>1399</v>
      </c>
      <c r="F1434">
        <v>3</v>
      </c>
      <c r="G1434" s="3">
        <v>59.37</v>
      </c>
      <c r="H1434" s="4">
        <v>0.03</v>
      </c>
      <c r="I1434" t="s">
        <v>3958</v>
      </c>
      <c r="J1434" s="3">
        <v>172.76669999999999</v>
      </c>
      <c r="K1434" s="45">
        <f>SALES[[#This Row],[Quantity]]*SALES[[#This Row],[Unit_Price]]*SALES[[#This Row],[Discount]]</f>
        <v>5.3432999999999993</v>
      </c>
      <c r="L1434" s="46" t="str">
        <f>IF(SALES[Total_Amount]&gt;=1500,"High","Low")</f>
        <v>Low</v>
      </c>
      <c r="M1434" s="46" t="str">
        <f t="shared" si="88"/>
        <v>Normal</v>
      </c>
      <c r="N1434" s="46" t="str">
        <f t="shared" si="89"/>
        <v>Low Price</v>
      </c>
      <c r="O1434" s="46" t="str">
        <f t="shared" si="90"/>
        <v>November</v>
      </c>
      <c r="P1434" s="46">
        <f t="shared" si="91"/>
        <v>2023</v>
      </c>
      <c r="Q1434" s="47" t="str">
        <f>_xlfn.CONCAT(SALES[[#This Row],[Sales_ID]]," [",SALES[[#This Row],[Quantity]],"]")</f>
        <v>SALE-1432 [3]</v>
      </c>
    </row>
    <row r="1435" spans="1:17" x14ac:dyDescent="0.3">
      <c r="A1435" t="s">
        <v>3358</v>
      </c>
      <c r="B1435" s="2">
        <v>45686</v>
      </c>
      <c r="C1435" t="s">
        <v>2437</v>
      </c>
      <c r="D1435" t="s">
        <v>1506</v>
      </c>
      <c r="E1435" t="s">
        <v>1381</v>
      </c>
      <c r="F1435">
        <v>3</v>
      </c>
      <c r="G1435" s="3">
        <v>765.21</v>
      </c>
      <c r="H1435" s="4">
        <v>0.14000000000000001</v>
      </c>
      <c r="I1435" t="s">
        <v>1131</v>
      </c>
      <c r="J1435" s="3">
        <v>1974.2418</v>
      </c>
      <c r="K1435" s="45">
        <f>SALES[[#This Row],[Quantity]]*SALES[[#This Row],[Unit_Price]]*SALES[[#This Row],[Discount]]</f>
        <v>321.38820000000004</v>
      </c>
      <c r="L1435" s="46" t="str">
        <f>IF(SALES[Total_Amount]&gt;=1500,"High","Low")</f>
        <v>High</v>
      </c>
      <c r="M1435" s="46" t="str">
        <f t="shared" si="88"/>
        <v>High</v>
      </c>
      <c r="N1435" s="46" t="str">
        <f t="shared" si="89"/>
        <v>Low Price</v>
      </c>
      <c r="O1435" s="46" t="str">
        <f t="shared" si="90"/>
        <v>January</v>
      </c>
      <c r="P1435" s="46">
        <f t="shared" si="91"/>
        <v>2025</v>
      </c>
      <c r="Q1435" s="47" t="str">
        <f>_xlfn.CONCAT(SALES[[#This Row],[Sales_ID]]," [",SALES[[#This Row],[Quantity]],"]")</f>
        <v>SALE-1433 [3]</v>
      </c>
    </row>
    <row r="1436" spans="1:17" x14ac:dyDescent="0.3">
      <c r="A1436" t="s">
        <v>3359</v>
      </c>
      <c r="B1436" s="2">
        <v>45472</v>
      </c>
      <c r="C1436" t="s">
        <v>1714</v>
      </c>
      <c r="D1436" t="s">
        <v>1737</v>
      </c>
      <c r="E1436" t="s">
        <v>1446</v>
      </c>
      <c r="F1436">
        <v>4</v>
      </c>
      <c r="G1436" s="3">
        <v>303.56</v>
      </c>
      <c r="H1436" s="4">
        <v>0.2</v>
      </c>
      <c r="I1436" t="s">
        <v>1131</v>
      </c>
      <c r="J1436" s="3">
        <v>971.39200000000005</v>
      </c>
      <c r="K1436" s="45">
        <f>SALES[[#This Row],[Quantity]]*SALES[[#This Row],[Unit_Price]]*SALES[[#This Row],[Discount]]</f>
        <v>242.84800000000001</v>
      </c>
      <c r="L1436" s="46" t="str">
        <f>IF(SALES[Total_Amount]&gt;=1500,"High","Low")</f>
        <v>Low</v>
      </c>
      <c r="M1436" s="46" t="str">
        <f t="shared" si="88"/>
        <v>Normal</v>
      </c>
      <c r="N1436" s="46" t="str">
        <f t="shared" si="89"/>
        <v>Low Price</v>
      </c>
      <c r="O1436" s="46" t="str">
        <f t="shared" si="90"/>
        <v>June</v>
      </c>
      <c r="P1436" s="46">
        <f t="shared" si="91"/>
        <v>2024</v>
      </c>
      <c r="Q1436" s="47" t="str">
        <f>_xlfn.CONCAT(SALES[[#This Row],[Sales_ID]]," [",SALES[[#This Row],[Quantity]],"]")</f>
        <v>SALE-1434 [4]</v>
      </c>
    </row>
    <row r="1437" spans="1:17" x14ac:dyDescent="0.3">
      <c r="A1437" t="s">
        <v>3360</v>
      </c>
      <c r="B1437" s="2">
        <v>45779</v>
      </c>
      <c r="C1437" t="s">
        <v>1386</v>
      </c>
      <c r="D1437" t="s">
        <v>1402</v>
      </c>
      <c r="E1437" t="s">
        <v>1373</v>
      </c>
      <c r="F1437">
        <v>1</v>
      </c>
      <c r="G1437" s="3">
        <v>640.92999999999995</v>
      </c>
      <c r="H1437" s="4">
        <v>0.19</v>
      </c>
      <c r="I1437" t="s">
        <v>3958</v>
      </c>
      <c r="J1437" s="3">
        <v>519.15329999999994</v>
      </c>
      <c r="K1437" s="45">
        <f>SALES[[#This Row],[Quantity]]*SALES[[#This Row],[Unit_Price]]*SALES[[#This Row],[Discount]]</f>
        <v>121.77669999999999</v>
      </c>
      <c r="L1437" s="46" t="str">
        <f>IF(SALES[Total_Amount]&gt;=1500,"High","Low")</f>
        <v>Low</v>
      </c>
      <c r="M1437" s="46" t="str">
        <f t="shared" si="88"/>
        <v>Normal</v>
      </c>
      <c r="N1437" s="46" t="str">
        <f t="shared" si="89"/>
        <v>Low Price</v>
      </c>
      <c r="O1437" s="46" t="str">
        <f t="shared" si="90"/>
        <v>May</v>
      </c>
      <c r="P1437" s="46">
        <f t="shared" si="91"/>
        <v>2025</v>
      </c>
      <c r="Q1437" s="47" t="str">
        <f>_xlfn.CONCAT(SALES[[#This Row],[Sales_ID]]," [",SALES[[#This Row],[Quantity]],"]")</f>
        <v>SALE-1435 [1]</v>
      </c>
    </row>
    <row r="1438" spans="1:17" x14ac:dyDescent="0.3">
      <c r="A1438" t="s">
        <v>3361</v>
      </c>
      <c r="B1438" s="2">
        <v>45830</v>
      </c>
      <c r="C1438" t="s">
        <v>3362</v>
      </c>
      <c r="D1438" t="s">
        <v>1589</v>
      </c>
      <c r="E1438" t="s">
        <v>1419</v>
      </c>
      <c r="F1438">
        <v>2</v>
      </c>
      <c r="G1438" s="3">
        <v>611.25</v>
      </c>
      <c r="H1438" s="4">
        <v>0.22</v>
      </c>
      <c r="I1438" t="s">
        <v>3957</v>
      </c>
      <c r="J1438" s="3">
        <v>953.55000000000007</v>
      </c>
      <c r="K1438" s="45">
        <f>SALES[[#This Row],[Quantity]]*SALES[[#This Row],[Unit_Price]]*SALES[[#This Row],[Discount]]</f>
        <v>268.95</v>
      </c>
      <c r="L1438" s="46" t="str">
        <f>IF(SALES[Total_Amount]&gt;=1500,"High","Low")</f>
        <v>Low</v>
      </c>
      <c r="M1438" s="46" t="str">
        <f t="shared" si="88"/>
        <v>Normal</v>
      </c>
      <c r="N1438" s="46" t="str">
        <f t="shared" si="89"/>
        <v>Low Price</v>
      </c>
      <c r="O1438" s="46" t="str">
        <f t="shared" si="90"/>
        <v>June</v>
      </c>
      <c r="P1438" s="46">
        <f t="shared" si="91"/>
        <v>2025</v>
      </c>
      <c r="Q1438" s="47" t="str">
        <f>_xlfn.CONCAT(SALES[[#This Row],[Sales_ID]]," [",SALES[[#This Row],[Quantity]],"]")</f>
        <v>SALE-1436 [2]</v>
      </c>
    </row>
    <row r="1439" spans="1:17" x14ac:dyDescent="0.3">
      <c r="A1439" t="s">
        <v>3363</v>
      </c>
      <c r="B1439" s="2">
        <v>45756</v>
      </c>
      <c r="C1439" t="s">
        <v>2370</v>
      </c>
      <c r="D1439" t="s">
        <v>1696</v>
      </c>
      <c r="E1439" t="s">
        <v>1381</v>
      </c>
      <c r="F1439">
        <v>1</v>
      </c>
      <c r="G1439" s="3">
        <v>209.93</v>
      </c>
      <c r="H1439" s="4">
        <v>0.21</v>
      </c>
      <c r="I1439" t="s">
        <v>3957</v>
      </c>
      <c r="J1439" s="3">
        <v>165.84469999999999</v>
      </c>
      <c r="K1439" s="45">
        <f>SALES[[#This Row],[Quantity]]*SALES[[#This Row],[Unit_Price]]*SALES[[#This Row],[Discount]]</f>
        <v>44.085299999999997</v>
      </c>
      <c r="L1439" s="46" t="str">
        <f>IF(SALES[Total_Amount]&gt;=1500,"High","Low")</f>
        <v>Low</v>
      </c>
      <c r="M1439" s="46" t="str">
        <f t="shared" si="88"/>
        <v>Normal</v>
      </c>
      <c r="N1439" s="46" t="str">
        <f t="shared" si="89"/>
        <v>Low Price</v>
      </c>
      <c r="O1439" s="46" t="str">
        <f t="shared" si="90"/>
        <v>April</v>
      </c>
      <c r="P1439" s="46">
        <f t="shared" si="91"/>
        <v>2025</v>
      </c>
      <c r="Q1439" s="47" t="str">
        <f>_xlfn.CONCAT(SALES[[#This Row],[Sales_ID]]," [",SALES[[#This Row],[Quantity]],"]")</f>
        <v>SALE-1437 [1]</v>
      </c>
    </row>
    <row r="1440" spans="1:17" x14ac:dyDescent="0.3">
      <c r="A1440" t="s">
        <v>3364</v>
      </c>
      <c r="B1440" s="2">
        <v>45847</v>
      </c>
      <c r="C1440" t="s">
        <v>2662</v>
      </c>
      <c r="D1440" t="s">
        <v>1369</v>
      </c>
      <c r="E1440" t="s">
        <v>1419</v>
      </c>
      <c r="F1440">
        <v>3</v>
      </c>
      <c r="G1440" s="3">
        <v>130.38999999999999</v>
      </c>
      <c r="H1440" s="4">
        <v>0.24</v>
      </c>
      <c r="I1440" t="s">
        <v>3958</v>
      </c>
      <c r="J1440" s="3">
        <v>297.28919999999999</v>
      </c>
      <c r="K1440" s="45">
        <f>SALES[[#This Row],[Quantity]]*SALES[[#This Row],[Unit_Price]]*SALES[[#This Row],[Discount]]</f>
        <v>93.880799999999994</v>
      </c>
      <c r="L1440" s="46" t="str">
        <f>IF(SALES[Total_Amount]&gt;=1500,"High","Low")</f>
        <v>Low</v>
      </c>
      <c r="M1440" s="46" t="str">
        <f t="shared" si="88"/>
        <v>Normal</v>
      </c>
      <c r="N1440" s="46" t="str">
        <f t="shared" si="89"/>
        <v>Low Price</v>
      </c>
      <c r="O1440" s="46" t="str">
        <f t="shared" si="90"/>
        <v>July</v>
      </c>
      <c r="P1440" s="46">
        <f t="shared" si="91"/>
        <v>2025</v>
      </c>
      <c r="Q1440" s="47" t="str">
        <f>_xlfn.CONCAT(SALES[[#This Row],[Sales_ID]]," [",SALES[[#This Row],[Quantity]],"]")</f>
        <v>SALE-1438 [3]</v>
      </c>
    </row>
    <row r="1441" spans="1:17" x14ac:dyDescent="0.3">
      <c r="A1441" t="s">
        <v>3365</v>
      </c>
      <c r="B1441" s="2">
        <v>45322</v>
      </c>
      <c r="C1441" t="s">
        <v>3366</v>
      </c>
      <c r="D1441" t="s">
        <v>1523</v>
      </c>
      <c r="E1441" t="s">
        <v>1359</v>
      </c>
      <c r="F1441">
        <v>2</v>
      </c>
      <c r="G1441" s="3">
        <v>846.18</v>
      </c>
      <c r="H1441" s="4">
        <v>0.1</v>
      </c>
      <c r="I1441" t="s">
        <v>1131</v>
      </c>
      <c r="J1441" s="3">
        <v>1523.124</v>
      </c>
      <c r="K1441" s="45">
        <f>SALES[[#This Row],[Quantity]]*SALES[[#This Row],[Unit_Price]]*SALES[[#This Row],[Discount]]</f>
        <v>169.23599999999999</v>
      </c>
      <c r="L1441" s="46" t="str">
        <f>IF(SALES[Total_Amount]&gt;=1500,"High","Low")</f>
        <v>High</v>
      </c>
      <c r="M1441" s="46" t="str">
        <f t="shared" si="88"/>
        <v>High</v>
      </c>
      <c r="N1441" s="46" t="str">
        <f t="shared" si="89"/>
        <v>Low Price</v>
      </c>
      <c r="O1441" s="46" t="str">
        <f t="shared" si="90"/>
        <v>January</v>
      </c>
      <c r="P1441" s="46">
        <f t="shared" si="91"/>
        <v>2024</v>
      </c>
      <c r="Q1441" s="47" t="str">
        <f>_xlfn.CONCAT(SALES[[#This Row],[Sales_ID]]," [",SALES[[#This Row],[Quantity]],"]")</f>
        <v>SALE-1439 [2]</v>
      </c>
    </row>
    <row r="1442" spans="1:17" x14ac:dyDescent="0.3">
      <c r="A1442" t="s">
        <v>3367</v>
      </c>
      <c r="B1442" s="2">
        <v>45829</v>
      </c>
      <c r="C1442" t="s">
        <v>2488</v>
      </c>
      <c r="D1442" t="s">
        <v>1366</v>
      </c>
      <c r="E1442" t="s">
        <v>1377</v>
      </c>
      <c r="F1442">
        <v>2</v>
      </c>
      <c r="G1442" s="3">
        <v>424.53</v>
      </c>
      <c r="H1442" s="4">
        <v>0.14000000000000001</v>
      </c>
      <c r="I1442" t="s">
        <v>1131</v>
      </c>
      <c r="J1442" s="3">
        <v>730.19159999999999</v>
      </c>
      <c r="K1442" s="45">
        <f>SALES[[#This Row],[Quantity]]*SALES[[#This Row],[Unit_Price]]*SALES[[#This Row],[Discount]]</f>
        <v>118.86840000000001</v>
      </c>
      <c r="L1442" s="46" t="str">
        <f>IF(SALES[Total_Amount]&gt;=1500,"High","Low")</f>
        <v>Low</v>
      </c>
      <c r="M1442" s="46" t="str">
        <f t="shared" si="88"/>
        <v>Normal</v>
      </c>
      <c r="N1442" s="46" t="str">
        <f t="shared" si="89"/>
        <v>Low Price</v>
      </c>
      <c r="O1442" s="46" t="str">
        <f t="shared" si="90"/>
        <v>June</v>
      </c>
      <c r="P1442" s="46">
        <f t="shared" si="91"/>
        <v>2025</v>
      </c>
      <c r="Q1442" s="47" t="str">
        <f>_xlfn.CONCAT(SALES[[#This Row],[Sales_ID]]," [",SALES[[#This Row],[Quantity]],"]")</f>
        <v>SALE-1440 [2]</v>
      </c>
    </row>
    <row r="1443" spans="1:17" x14ac:dyDescent="0.3">
      <c r="A1443" t="s">
        <v>3368</v>
      </c>
      <c r="B1443" s="2">
        <v>45539</v>
      </c>
      <c r="C1443" t="s">
        <v>3369</v>
      </c>
      <c r="D1443" t="s">
        <v>1384</v>
      </c>
      <c r="E1443" t="s">
        <v>1377</v>
      </c>
      <c r="F1443">
        <v>4</v>
      </c>
      <c r="G1443" s="3">
        <v>450.42</v>
      </c>
      <c r="H1443" s="4">
        <v>0.08</v>
      </c>
      <c r="I1443" t="s">
        <v>1131</v>
      </c>
      <c r="J1443" s="3">
        <v>1657.5455999999999</v>
      </c>
      <c r="K1443" s="45">
        <f>SALES[[#This Row],[Quantity]]*SALES[[#This Row],[Unit_Price]]*SALES[[#This Row],[Discount]]</f>
        <v>144.1344</v>
      </c>
      <c r="L1443" s="46" t="str">
        <f>IF(SALES[Total_Amount]&gt;=1500,"High","Low")</f>
        <v>High</v>
      </c>
      <c r="M1443" s="46" t="str">
        <f t="shared" si="88"/>
        <v>High</v>
      </c>
      <c r="N1443" s="46" t="str">
        <f t="shared" si="89"/>
        <v>Low Price</v>
      </c>
      <c r="O1443" s="46" t="str">
        <f t="shared" si="90"/>
        <v>September</v>
      </c>
      <c r="P1443" s="46">
        <f t="shared" si="91"/>
        <v>2024</v>
      </c>
      <c r="Q1443" s="47" t="str">
        <f>_xlfn.CONCAT(SALES[[#This Row],[Sales_ID]]," [",SALES[[#This Row],[Quantity]],"]")</f>
        <v>SALE-1441 [4]</v>
      </c>
    </row>
    <row r="1444" spans="1:17" x14ac:dyDescent="0.3">
      <c r="A1444" t="s">
        <v>3370</v>
      </c>
      <c r="B1444" s="2">
        <v>45893</v>
      </c>
      <c r="C1444" t="s">
        <v>2256</v>
      </c>
      <c r="D1444" t="s">
        <v>1470</v>
      </c>
      <c r="E1444" t="s">
        <v>1395</v>
      </c>
      <c r="F1444">
        <v>4</v>
      </c>
      <c r="G1444" s="3">
        <v>896.91</v>
      </c>
      <c r="H1444" s="4">
        <v>0.1</v>
      </c>
      <c r="I1444" t="s">
        <v>3957</v>
      </c>
      <c r="J1444" s="3">
        <v>3228.8760000000002</v>
      </c>
      <c r="K1444" s="45">
        <f>SALES[[#This Row],[Quantity]]*SALES[[#This Row],[Unit_Price]]*SALES[[#This Row],[Discount]]</f>
        <v>358.76400000000001</v>
      </c>
      <c r="L1444" s="46" t="str">
        <f>IF(SALES[Total_Amount]&gt;=1500,"High","Low")</f>
        <v>High</v>
      </c>
      <c r="M1444" s="46" t="str">
        <f t="shared" si="88"/>
        <v>Premium</v>
      </c>
      <c r="N1444" s="46" t="str">
        <f t="shared" si="89"/>
        <v>Low Price</v>
      </c>
      <c r="O1444" s="46" t="str">
        <f t="shared" si="90"/>
        <v>August</v>
      </c>
      <c r="P1444" s="46">
        <f t="shared" si="91"/>
        <v>2025</v>
      </c>
      <c r="Q1444" s="47" t="str">
        <f>_xlfn.CONCAT(SALES[[#This Row],[Sales_ID]]," [",SALES[[#This Row],[Quantity]],"]")</f>
        <v>SALE-1442 [4]</v>
      </c>
    </row>
    <row r="1445" spans="1:17" x14ac:dyDescent="0.3">
      <c r="A1445" t="s">
        <v>3371</v>
      </c>
      <c r="B1445" s="2">
        <v>45814</v>
      </c>
      <c r="C1445" t="s">
        <v>1755</v>
      </c>
      <c r="D1445" t="s">
        <v>1339</v>
      </c>
      <c r="E1445" t="s">
        <v>1419</v>
      </c>
      <c r="F1445">
        <v>3</v>
      </c>
      <c r="G1445" s="3">
        <v>679.38</v>
      </c>
      <c r="H1445" s="4">
        <v>0.3</v>
      </c>
      <c r="I1445" t="s">
        <v>1131</v>
      </c>
      <c r="J1445" s="3">
        <v>1426.6980000000001</v>
      </c>
      <c r="K1445" s="45">
        <f>SALES[[#This Row],[Quantity]]*SALES[[#This Row],[Unit_Price]]*SALES[[#This Row],[Discount]]</f>
        <v>611.44199999999989</v>
      </c>
      <c r="L1445" s="46" t="str">
        <f>IF(SALES[Total_Amount]&gt;=1500,"High","Low")</f>
        <v>Low</v>
      </c>
      <c r="M1445" s="46" t="str">
        <f t="shared" si="88"/>
        <v>High</v>
      </c>
      <c r="N1445" s="46" t="str">
        <f t="shared" si="89"/>
        <v>High Price</v>
      </c>
      <c r="O1445" s="46" t="str">
        <f t="shared" si="90"/>
        <v>June</v>
      </c>
      <c r="P1445" s="46">
        <f t="shared" si="91"/>
        <v>2025</v>
      </c>
      <c r="Q1445" s="47" t="str">
        <f>_xlfn.CONCAT(SALES[[#This Row],[Sales_ID]]," [",SALES[[#This Row],[Quantity]],"]")</f>
        <v>SALE-1443 [3]</v>
      </c>
    </row>
    <row r="1446" spans="1:17" x14ac:dyDescent="0.3">
      <c r="A1446" t="s">
        <v>3372</v>
      </c>
      <c r="B1446" s="2">
        <v>45571</v>
      </c>
      <c r="C1446" t="s">
        <v>1361</v>
      </c>
      <c r="D1446" t="s">
        <v>1612</v>
      </c>
      <c r="E1446" t="s">
        <v>1388</v>
      </c>
      <c r="F1446">
        <v>3</v>
      </c>
      <c r="G1446" s="3">
        <v>483.63</v>
      </c>
      <c r="H1446" s="4">
        <v>0</v>
      </c>
      <c r="I1446" t="s">
        <v>3957</v>
      </c>
      <c r="J1446" s="3">
        <v>1450.89</v>
      </c>
      <c r="K1446" s="45">
        <f>SALES[[#This Row],[Quantity]]*SALES[[#This Row],[Unit_Price]]*SALES[[#This Row],[Discount]]</f>
        <v>0</v>
      </c>
      <c r="L1446" s="46" t="str">
        <f>IF(SALES[Total_Amount]&gt;=1500,"High","Low")</f>
        <v>Low</v>
      </c>
      <c r="M1446" s="46" t="str">
        <f t="shared" si="88"/>
        <v>High</v>
      </c>
      <c r="N1446" s="46" t="str">
        <f t="shared" si="89"/>
        <v>Low Price</v>
      </c>
      <c r="O1446" s="46" t="str">
        <f t="shared" si="90"/>
        <v>October</v>
      </c>
      <c r="P1446" s="46">
        <f t="shared" si="91"/>
        <v>2024</v>
      </c>
      <c r="Q1446" s="47" t="str">
        <f>_xlfn.CONCAT(SALES[[#This Row],[Sales_ID]]," [",SALES[[#This Row],[Quantity]],"]")</f>
        <v>SALE-1444 [3]</v>
      </c>
    </row>
    <row r="1447" spans="1:17" x14ac:dyDescent="0.3">
      <c r="A1447" t="s">
        <v>3373</v>
      </c>
      <c r="B1447" s="2">
        <v>45542</v>
      </c>
      <c r="C1447" t="s">
        <v>3131</v>
      </c>
      <c r="D1447" t="s">
        <v>1380</v>
      </c>
      <c r="E1447" t="s">
        <v>1373</v>
      </c>
      <c r="F1447">
        <v>3</v>
      </c>
      <c r="G1447" s="3">
        <v>158.27000000000001</v>
      </c>
      <c r="H1447" s="4">
        <v>0.24</v>
      </c>
      <c r="I1447" t="s">
        <v>1131</v>
      </c>
      <c r="J1447" s="3">
        <v>360.85559999999998</v>
      </c>
      <c r="K1447" s="45">
        <f>SALES[[#This Row],[Quantity]]*SALES[[#This Row],[Unit_Price]]*SALES[[#This Row],[Discount]]</f>
        <v>113.95440000000001</v>
      </c>
      <c r="L1447" s="46" t="str">
        <f>IF(SALES[Total_Amount]&gt;=1500,"High","Low")</f>
        <v>Low</v>
      </c>
      <c r="M1447" s="46" t="str">
        <f t="shared" si="88"/>
        <v>Normal</v>
      </c>
      <c r="N1447" s="46" t="str">
        <f t="shared" si="89"/>
        <v>Low Price</v>
      </c>
      <c r="O1447" s="46" t="str">
        <f t="shared" si="90"/>
        <v>September</v>
      </c>
      <c r="P1447" s="46">
        <f t="shared" si="91"/>
        <v>2024</v>
      </c>
      <c r="Q1447" s="47" t="str">
        <f>_xlfn.CONCAT(SALES[[#This Row],[Sales_ID]]," [",SALES[[#This Row],[Quantity]],"]")</f>
        <v>SALE-1445 [3]</v>
      </c>
    </row>
    <row r="1448" spans="1:17" x14ac:dyDescent="0.3">
      <c r="A1448" t="s">
        <v>3374</v>
      </c>
      <c r="B1448" s="2">
        <v>45758</v>
      </c>
      <c r="C1448" t="s">
        <v>1559</v>
      </c>
      <c r="D1448" t="s">
        <v>2008</v>
      </c>
      <c r="E1448" t="s">
        <v>1391</v>
      </c>
      <c r="F1448">
        <v>4</v>
      </c>
      <c r="G1448" s="3">
        <v>601.5</v>
      </c>
      <c r="H1448" s="4">
        <v>0.18</v>
      </c>
      <c r="I1448" t="s">
        <v>3957</v>
      </c>
      <c r="J1448" s="3">
        <v>1972.92</v>
      </c>
      <c r="K1448" s="45">
        <f>SALES[[#This Row],[Quantity]]*SALES[[#This Row],[Unit_Price]]*SALES[[#This Row],[Discount]]</f>
        <v>433.08</v>
      </c>
      <c r="L1448" s="46" t="str">
        <f>IF(SALES[Total_Amount]&gt;=1500,"High","Low")</f>
        <v>High</v>
      </c>
      <c r="M1448" s="46" t="str">
        <f t="shared" si="88"/>
        <v>High</v>
      </c>
      <c r="N1448" s="46" t="str">
        <f t="shared" si="89"/>
        <v>High Price</v>
      </c>
      <c r="O1448" s="46" t="str">
        <f t="shared" si="90"/>
        <v>April</v>
      </c>
      <c r="P1448" s="46">
        <f t="shared" si="91"/>
        <v>2025</v>
      </c>
      <c r="Q1448" s="47" t="str">
        <f>_xlfn.CONCAT(SALES[[#This Row],[Sales_ID]]," [",SALES[[#This Row],[Quantity]],"]")</f>
        <v>SALE-1446 [4]</v>
      </c>
    </row>
    <row r="1449" spans="1:17" x14ac:dyDescent="0.3">
      <c r="A1449" t="s">
        <v>3375</v>
      </c>
      <c r="B1449" s="2">
        <v>45709</v>
      </c>
      <c r="C1449" t="s">
        <v>1852</v>
      </c>
      <c r="D1449" t="s">
        <v>1519</v>
      </c>
      <c r="E1449" t="s">
        <v>1415</v>
      </c>
      <c r="F1449">
        <v>2</v>
      </c>
      <c r="G1449" s="3">
        <v>46.39</v>
      </c>
      <c r="H1449" s="4">
        <v>7.0000000000000007E-2</v>
      </c>
      <c r="I1449" t="s">
        <v>3957</v>
      </c>
      <c r="J1449" s="3">
        <v>86.285399999999996</v>
      </c>
      <c r="K1449" s="45">
        <f>SALES[[#This Row],[Quantity]]*SALES[[#This Row],[Unit_Price]]*SALES[[#This Row],[Discount]]</f>
        <v>6.494600000000001</v>
      </c>
      <c r="L1449" s="46" t="str">
        <f>IF(SALES[Total_Amount]&gt;=1500,"High","Low")</f>
        <v>Low</v>
      </c>
      <c r="M1449" s="46" t="str">
        <f t="shared" si="88"/>
        <v>Normal</v>
      </c>
      <c r="N1449" s="46" t="str">
        <f t="shared" si="89"/>
        <v>Low Price</v>
      </c>
      <c r="O1449" s="46" t="str">
        <f t="shared" si="90"/>
        <v>February</v>
      </c>
      <c r="P1449" s="46">
        <f t="shared" si="91"/>
        <v>2025</v>
      </c>
      <c r="Q1449" s="47" t="str">
        <f>_xlfn.CONCAT(SALES[[#This Row],[Sales_ID]]," [",SALES[[#This Row],[Quantity]],"]")</f>
        <v>SALE-1447 [2]</v>
      </c>
    </row>
    <row r="1450" spans="1:17" x14ac:dyDescent="0.3">
      <c r="A1450" t="s">
        <v>3376</v>
      </c>
      <c r="B1450" s="2">
        <v>45587</v>
      </c>
      <c r="C1450" t="s">
        <v>1630</v>
      </c>
      <c r="D1450" t="s">
        <v>1705</v>
      </c>
      <c r="E1450" t="s">
        <v>1348</v>
      </c>
      <c r="F1450">
        <v>4</v>
      </c>
      <c r="G1450" s="3">
        <v>892.28</v>
      </c>
      <c r="H1450" s="4">
        <v>0.23</v>
      </c>
      <c r="I1450" t="s">
        <v>3957</v>
      </c>
      <c r="J1450" s="3">
        <v>2748.2224000000001</v>
      </c>
      <c r="K1450" s="45">
        <f>SALES[[#This Row],[Quantity]]*SALES[[#This Row],[Unit_Price]]*SALES[[#This Row],[Discount]]</f>
        <v>820.89760000000001</v>
      </c>
      <c r="L1450" s="46" t="str">
        <f>IF(SALES[Total_Amount]&gt;=1500,"High","Low")</f>
        <v>High</v>
      </c>
      <c r="M1450" s="46" t="str">
        <f t="shared" si="88"/>
        <v>Premium</v>
      </c>
      <c r="N1450" s="46" t="str">
        <f t="shared" si="89"/>
        <v>High Price</v>
      </c>
      <c r="O1450" s="46" t="str">
        <f t="shared" si="90"/>
        <v>October</v>
      </c>
      <c r="P1450" s="46">
        <f t="shared" si="91"/>
        <v>2024</v>
      </c>
      <c r="Q1450" s="47" t="str">
        <f>_xlfn.CONCAT(SALES[[#This Row],[Sales_ID]]," [",SALES[[#This Row],[Quantity]],"]")</f>
        <v>SALE-1448 [4]</v>
      </c>
    </row>
    <row r="1451" spans="1:17" x14ac:dyDescent="0.3">
      <c r="A1451" t="s">
        <v>3377</v>
      </c>
      <c r="B1451" s="2">
        <v>45494</v>
      </c>
      <c r="C1451" t="s">
        <v>1556</v>
      </c>
      <c r="D1451" t="s">
        <v>1462</v>
      </c>
      <c r="E1451" t="s">
        <v>1359</v>
      </c>
      <c r="F1451">
        <v>2</v>
      </c>
      <c r="G1451" s="3">
        <v>164.23</v>
      </c>
      <c r="H1451" s="4">
        <v>0.17</v>
      </c>
      <c r="I1451" t="s">
        <v>3957</v>
      </c>
      <c r="J1451" s="3">
        <v>272.62180000000001</v>
      </c>
      <c r="K1451" s="45">
        <f>SALES[[#This Row],[Quantity]]*SALES[[#This Row],[Unit_Price]]*SALES[[#This Row],[Discount]]</f>
        <v>55.838200000000001</v>
      </c>
      <c r="L1451" s="46" t="str">
        <f>IF(SALES[Total_Amount]&gt;=1500,"High","Low")</f>
        <v>Low</v>
      </c>
      <c r="M1451" s="46" t="str">
        <f t="shared" si="88"/>
        <v>Normal</v>
      </c>
      <c r="N1451" s="46" t="str">
        <f t="shared" si="89"/>
        <v>Low Price</v>
      </c>
      <c r="O1451" s="46" t="str">
        <f t="shared" si="90"/>
        <v>July</v>
      </c>
      <c r="P1451" s="46">
        <f t="shared" si="91"/>
        <v>2024</v>
      </c>
      <c r="Q1451" s="47" t="str">
        <f>_xlfn.CONCAT(SALES[[#This Row],[Sales_ID]]," [",SALES[[#This Row],[Quantity]],"]")</f>
        <v>SALE-1449 [2]</v>
      </c>
    </row>
    <row r="1452" spans="1:17" x14ac:dyDescent="0.3">
      <c r="A1452" t="s">
        <v>3378</v>
      </c>
      <c r="B1452" s="2">
        <v>45305</v>
      </c>
      <c r="C1452" t="s">
        <v>2361</v>
      </c>
      <c r="D1452" t="s">
        <v>1952</v>
      </c>
      <c r="E1452" t="s">
        <v>1359</v>
      </c>
      <c r="F1452">
        <v>1</v>
      </c>
      <c r="G1452" s="3">
        <v>484.23</v>
      </c>
      <c r="H1452" s="4">
        <v>0.12</v>
      </c>
      <c r="I1452" t="s">
        <v>1131</v>
      </c>
      <c r="J1452" s="3">
        <v>426.12240000000003</v>
      </c>
      <c r="K1452" s="45">
        <f>SALES[[#This Row],[Quantity]]*SALES[[#This Row],[Unit_Price]]*SALES[[#This Row],[Discount]]</f>
        <v>58.107599999999998</v>
      </c>
      <c r="L1452" s="46" t="str">
        <f>IF(SALES[Total_Amount]&gt;=1500,"High","Low")</f>
        <v>Low</v>
      </c>
      <c r="M1452" s="46" t="str">
        <f t="shared" si="88"/>
        <v>Normal</v>
      </c>
      <c r="N1452" s="46" t="str">
        <f t="shared" si="89"/>
        <v>Low Price</v>
      </c>
      <c r="O1452" s="46" t="str">
        <f t="shared" si="90"/>
        <v>January</v>
      </c>
      <c r="P1452" s="46">
        <f t="shared" si="91"/>
        <v>2024</v>
      </c>
      <c r="Q1452" s="47" t="str">
        <f>_xlfn.CONCAT(SALES[[#This Row],[Sales_ID]]," [",SALES[[#This Row],[Quantity]],"]")</f>
        <v>SALE-1450 [1]</v>
      </c>
    </row>
    <row r="1453" spans="1:17" x14ac:dyDescent="0.3">
      <c r="A1453" t="s">
        <v>3379</v>
      </c>
      <c r="B1453" s="2">
        <v>45383</v>
      </c>
      <c r="C1453" t="s">
        <v>2617</v>
      </c>
      <c r="D1453" t="s">
        <v>1659</v>
      </c>
      <c r="E1453" t="s">
        <v>1415</v>
      </c>
      <c r="F1453">
        <v>3</v>
      </c>
      <c r="G1453" s="3">
        <v>341.51</v>
      </c>
      <c r="H1453" s="4">
        <v>0.22</v>
      </c>
      <c r="I1453" t="s">
        <v>1131</v>
      </c>
      <c r="J1453" s="3">
        <v>799.13340000000005</v>
      </c>
      <c r="K1453" s="45">
        <f>SALES[[#This Row],[Quantity]]*SALES[[#This Row],[Unit_Price]]*SALES[[#This Row],[Discount]]</f>
        <v>225.39660000000001</v>
      </c>
      <c r="L1453" s="46" t="str">
        <f>IF(SALES[Total_Amount]&gt;=1500,"High","Low")</f>
        <v>Low</v>
      </c>
      <c r="M1453" s="46" t="str">
        <f t="shared" si="88"/>
        <v>Normal</v>
      </c>
      <c r="N1453" s="46" t="str">
        <f t="shared" si="89"/>
        <v>Low Price</v>
      </c>
      <c r="O1453" s="46" t="str">
        <f t="shared" si="90"/>
        <v>April</v>
      </c>
      <c r="P1453" s="46">
        <f t="shared" si="91"/>
        <v>2024</v>
      </c>
      <c r="Q1453" s="47" t="str">
        <f>_xlfn.CONCAT(SALES[[#This Row],[Sales_ID]]," [",SALES[[#This Row],[Quantity]],"]")</f>
        <v>SALE-1451 [3]</v>
      </c>
    </row>
    <row r="1454" spans="1:17" x14ac:dyDescent="0.3">
      <c r="A1454" t="s">
        <v>3380</v>
      </c>
      <c r="B1454" s="2">
        <v>45788</v>
      </c>
      <c r="C1454" t="s">
        <v>2787</v>
      </c>
      <c r="D1454" t="s">
        <v>1432</v>
      </c>
      <c r="E1454" t="s">
        <v>1408</v>
      </c>
      <c r="F1454">
        <v>3</v>
      </c>
      <c r="G1454" s="3">
        <v>758.87</v>
      </c>
      <c r="H1454" s="4">
        <v>0.11</v>
      </c>
      <c r="I1454" t="s">
        <v>3958</v>
      </c>
      <c r="J1454" s="3">
        <v>2026.1829</v>
      </c>
      <c r="K1454" s="45">
        <f>SALES[[#This Row],[Quantity]]*SALES[[#This Row],[Unit_Price]]*SALES[[#This Row],[Discount]]</f>
        <v>250.42710000000002</v>
      </c>
      <c r="L1454" s="46" t="str">
        <f>IF(SALES[Total_Amount]&gt;=1500,"High","Low")</f>
        <v>High</v>
      </c>
      <c r="M1454" s="46" t="str">
        <f t="shared" si="88"/>
        <v>Premium</v>
      </c>
      <c r="N1454" s="46" t="str">
        <f t="shared" si="89"/>
        <v>Low Price</v>
      </c>
      <c r="O1454" s="46" t="str">
        <f t="shared" si="90"/>
        <v>May</v>
      </c>
      <c r="P1454" s="46">
        <f t="shared" si="91"/>
        <v>2025</v>
      </c>
      <c r="Q1454" s="47" t="str">
        <f>_xlfn.CONCAT(SALES[[#This Row],[Sales_ID]]," [",SALES[[#This Row],[Quantity]],"]")</f>
        <v>SALE-1452 [3]</v>
      </c>
    </row>
    <row r="1455" spans="1:17" x14ac:dyDescent="0.3">
      <c r="A1455" t="s">
        <v>3381</v>
      </c>
      <c r="B1455" s="2">
        <v>45855</v>
      </c>
      <c r="C1455" t="s">
        <v>1482</v>
      </c>
      <c r="D1455" t="s">
        <v>1362</v>
      </c>
      <c r="E1455" t="s">
        <v>1446</v>
      </c>
      <c r="F1455">
        <v>3</v>
      </c>
      <c r="G1455" s="3">
        <v>560.52</v>
      </c>
      <c r="H1455" s="4">
        <v>0.17</v>
      </c>
      <c r="I1455" t="s">
        <v>3957</v>
      </c>
      <c r="J1455" s="3">
        <v>1395.6948</v>
      </c>
      <c r="K1455" s="45">
        <f>SALES[[#This Row],[Quantity]]*SALES[[#This Row],[Unit_Price]]*SALES[[#This Row],[Discount]]</f>
        <v>285.86520000000002</v>
      </c>
      <c r="L1455" s="46" t="str">
        <f>IF(SALES[Total_Amount]&gt;=1500,"High","Low")</f>
        <v>Low</v>
      </c>
      <c r="M1455" s="46" t="str">
        <f t="shared" si="88"/>
        <v>High</v>
      </c>
      <c r="N1455" s="46" t="str">
        <f t="shared" si="89"/>
        <v>High Price</v>
      </c>
      <c r="O1455" s="46" t="str">
        <f t="shared" si="90"/>
        <v>July</v>
      </c>
      <c r="P1455" s="46">
        <f t="shared" si="91"/>
        <v>2025</v>
      </c>
      <c r="Q1455" s="47" t="str">
        <f>_xlfn.CONCAT(SALES[[#This Row],[Sales_ID]]," [",SALES[[#This Row],[Quantity]],"]")</f>
        <v>SALE-1453 [3]</v>
      </c>
    </row>
    <row r="1456" spans="1:17" x14ac:dyDescent="0.3">
      <c r="A1456" t="s">
        <v>3382</v>
      </c>
      <c r="B1456" s="2">
        <v>45533</v>
      </c>
      <c r="C1456" t="s">
        <v>2531</v>
      </c>
      <c r="D1456" t="s">
        <v>2394</v>
      </c>
      <c r="E1456" t="s">
        <v>1344</v>
      </c>
      <c r="F1456">
        <v>2</v>
      </c>
      <c r="G1456" s="3">
        <v>977.18</v>
      </c>
      <c r="H1456" s="4">
        <v>0.19</v>
      </c>
      <c r="I1456" t="s">
        <v>3957</v>
      </c>
      <c r="J1456" s="3">
        <v>1583.0316</v>
      </c>
      <c r="K1456" s="45">
        <f>SALES[[#This Row],[Quantity]]*SALES[[#This Row],[Unit_Price]]*SALES[[#This Row],[Discount]]</f>
        <v>371.32839999999999</v>
      </c>
      <c r="L1456" s="46" t="str">
        <f>IF(SALES[Total_Amount]&gt;=1500,"High","Low")</f>
        <v>High</v>
      </c>
      <c r="M1456" s="46" t="str">
        <f t="shared" si="88"/>
        <v>High</v>
      </c>
      <c r="N1456" s="46" t="str">
        <f t="shared" si="89"/>
        <v>High Price</v>
      </c>
      <c r="O1456" s="46" t="str">
        <f t="shared" si="90"/>
        <v>August</v>
      </c>
      <c r="P1456" s="46">
        <f t="shared" si="91"/>
        <v>2024</v>
      </c>
      <c r="Q1456" s="47" t="str">
        <f>_xlfn.CONCAT(SALES[[#This Row],[Sales_ID]]," [",SALES[[#This Row],[Quantity]],"]")</f>
        <v>SALE-1454 [2]</v>
      </c>
    </row>
    <row r="1457" spans="1:17" x14ac:dyDescent="0.3">
      <c r="A1457" t="s">
        <v>3383</v>
      </c>
      <c r="B1457" s="2">
        <v>45763</v>
      </c>
      <c r="C1457" t="s">
        <v>3384</v>
      </c>
      <c r="D1457" t="s">
        <v>1457</v>
      </c>
      <c r="E1457" t="s">
        <v>1377</v>
      </c>
      <c r="F1457">
        <v>4</v>
      </c>
      <c r="G1457" s="3">
        <v>761.35</v>
      </c>
      <c r="H1457" s="4">
        <v>0.08</v>
      </c>
      <c r="I1457" t="s">
        <v>3957</v>
      </c>
      <c r="J1457" s="3">
        <v>2801.768</v>
      </c>
      <c r="K1457" s="45">
        <f>SALES[[#This Row],[Quantity]]*SALES[[#This Row],[Unit_Price]]*SALES[[#This Row],[Discount]]</f>
        <v>243.63200000000001</v>
      </c>
      <c r="L1457" s="46" t="str">
        <f>IF(SALES[Total_Amount]&gt;=1500,"High","Low")</f>
        <v>High</v>
      </c>
      <c r="M1457" s="46" t="str">
        <f t="shared" si="88"/>
        <v>Premium</v>
      </c>
      <c r="N1457" s="46" t="str">
        <f t="shared" si="89"/>
        <v>Low Price</v>
      </c>
      <c r="O1457" s="46" t="str">
        <f t="shared" si="90"/>
        <v>April</v>
      </c>
      <c r="P1457" s="46">
        <f t="shared" si="91"/>
        <v>2025</v>
      </c>
      <c r="Q1457" s="47" t="str">
        <f>_xlfn.CONCAT(SALES[[#This Row],[Sales_ID]]," [",SALES[[#This Row],[Quantity]],"]")</f>
        <v>SALE-1455 [4]</v>
      </c>
    </row>
    <row r="1458" spans="1:17" x14ac:dyDescent="0.3">
      <c r="A1458" t="s">
        <v>3385</v>
      </c>
      <c r="B1458" s="2">
        <v>45900</v>
      </c>
      <c r="C1458" t="s">
        <v>3047</v>
      </c>
      <c r="D1458" t="s">
        <v>1425</v>
      </c>
      <c r="E1458" t="s">
        <v>1415</v>
      </c>
      <c r="F1458">
        <v>2</v>
      </c>
      <c r="G1458" s="3">
        <v>947.56</v>
      </c>
      <c r="H1458" s="4">
        <v>0.02</v>
      </c>
      <c r="I1458" t="s">
        <v>1131</v>
      </c>
      <c r="J1458" s="3">
        <v>1857.2175999999999</v>
      </c>
      <c r="K1458" s="45">
        <f>SALES[[#This Row],[Quantity]]*SALES[[#This Row],[Unit_Price]]*SALES[[#This Row],[Discount]]</f>
        <v>37.9024</v>
      </c>
      <c r="L1458" s="46" t="str">
        <f>IF(SALES[Total_Amount]&gt;=1500,"High","Low")</f>
        <v>High</v>
      </c>
      <c r="M1458" s="46" t="str">
        <f t="shared" si="88"/>
        <v>High</v>
      </c>
      <c r="N1458" s="46" t="str">
        <f t="shared" si="89"/>
        <v>Low Price</v>
      </c>
      <c r="O1458" s="46" t="str">
        <f t="shared" si="90"/>
        <v>August</v>
      </c>
      <c r="P1458" s="46">
        <f t="shared" si="91"/>
        <v>2025</v>
      </c>
      <c r="Q1458" s="47" t="str">
        <f>_xlfn.CONCAT(SALES[[#This Row],[Sales_ID]]," [",SALES[[#This Row],[Quantity]],"]")</f>
        <v>SALE-1456 [2]</v>
      </c>
    </row>
    <row r="1459" spans="1:17" x14ac:dyDescent="0.3">
      <c r="A1459" t="s">
        <v>3386</v>
      </c>
      <c r="B1459" s="2">
        <v>45943</v>
      </c>
      <c r="C1459" t="s">
        <v>3387</v>
      </c>
      <c r="D1459" t="s">
        <v>1414</v>
      </c>
      <c r="E1459" t="s">
        <v>1415</v>
      </c>
      <c r="F1459">
        <v>4</v>
      </c>
      <c r="G1459" s="3">
        <v>975.47</v>
      </c>
      <c r="H1459" s="4">
        <v>0.04</v>
      </c>
      <c r="I1459" t="s">
        <v>3957</v>
      </c>
      <c r="J1459" s="3">
        <v>3745.8047999999999</v>
      </c>
      <c r="K1459" s="45">
        <f>SALES[[#This Row],[Quantity]]*SALES[[#This Row],[Unit_Price]]*SALES[[#This Row],[Discount]]</f>
        <v>156.0752</v>
      </c>
      <c r="L1459" s="46" t="str">
        <f>IF(SALES[Total_Amount]&gt;=1500,"High","Low")</f>
        <v>High</v>
      </c>
      <c r="M1459" s="46" t="str">
        <f t="shared" si="88"/>
        <v>Premium</v>
      </c>
      <c r="N1459" s="46" t="str">
        <f t="shared" si="89"/>
        <v>Low Price</v>
      </c>
      <c r="O1459" s="46" t="str">
        <f t="shared" si="90"/>
        <v>October</v>
      </c>
      <c r="P1459" s="46">
        <f t="shared" si="91"/>
        <v>2025</v>
      </c>
      <c r="Q1459" s="47" t="str">
        <f>_xlfn.CONCAT(SALES[[#This Row],[Sales_ID]]," [",SALES[[#This Row],[Quantity]],"]")</f>
        <v>SALE-1457 [4]</v>
      </c>
    </row>
    <row r="1460" spans="1:17" x14ac:dyDescent="0.3">
      <c r="A1460" t="s">
        <v>3388</v>
      </c>
      <c r="B1460" s="2">
        <v>45448</v>
      </c>
      <c r="C1460" t="s">
        <v>2198</v>
      </c>
      <c r="D1460" t="s">
        <v>1438</v>
      </c>
      <c r="E1460" t="s">
        <v>1395</v>
      </c>
      <c r="F1460">
        <v>3</v>
      </c>
      <c r="G1460" s="3">
        <v>769.06</v>
      </c>
      <c r="H1460" s="4">
        <v>0.23</v>
      </c>
      <c r="I1460" t="s">
        <v>1131</v>
      </c>
      <c r="J1460" s="3">
        <v>1776.5286000000001</v>
      </c>
      <c r="K1460" s="45">
        <f>SALES[[#This Row],[Quantity]]*SALES[[#This Row],[Unit_Price]]*SALES[[#This Row],[Discount]]</f>
        <v>530.65139999999997</v>
      </c>
      <c r="L1460" s="46" t="str">
        <f>IF(SALES[Total_Amount]&gt;=1500,"High","Low")</f>
        <v>High</v>
      </c>
      <c r="M1460" s="46" t="str">
        <f t="shared" si="88"/>
        <v>High</v>
      </c>
      <c r="N1460" s="46" t="str">
        <f t="shared" si="89"/>
        <v>High Price</v>
      </c>
      <c r="O1460" s="46" t="str">
        <f t="shared" si="90"/>
        <v>June</v>
      </c>
      <c r="P1460" s="46">
        <f t="shared" si="91"/>
        <v>2024</v>
      </c>
      <c r="Q1460" s="47" t="str">
        <f>_xlfn.CONCAT(SALES[[#This Row],[Sales_ID]]," [",SALES[[#This Row],[Quantity]],"]")</f>
        <v>SALE-1458 [3]</v>
      </c>
    </row>
    <row r="1461" spans="1:17" x14ac:dyDescent="0.3">
      <c r="A1461" t="s">
        <v>3389</v>
      </c>
      <c r="B1461" s="2">
        <v>45929</v>
      </c>
      <c r="C1461" t="s">
        <v>2501</v>
      </c>
      <c r="D1461" t="s">
        <v>1380</v>
      </c>
      <c r="E1461" t="s">
        <v>1439</v>
      </c>
      <c r="F1461">
        <v>3</v>
      </c>
      <c r="G1461" s="3">
        <v>824.75</v>
      </c>
      <c r="H1461" s="4">
        <v>0.23</v>
      </c>
      <c r="I1461" t="s">
        <v>3957</v>
      </c>
      <c r="J1461" s="3">
        <v>1905.1724999999999</v>
      </c>
      <c r="K1461" s="45">
        <f>SALES[[#This Row],[Quantity]]*SALES[[#This Row],[Unit_Price]]*SALES[[#This Row],[Discount]]</f>
        <v>569.07749999999999</v>
      </c>
      <c r="L1461" s="46" t="str">
        <f>IF(SALES[Total_Amount]&gt;=1500,"High","Low")</f>
        <v>High</v>
      </c>
      <c r="M1461" s="46" t="str">
        <f t="shared" si="88"/>
        <v>High</v>
      </c>
      <c r="N1461" s="46" t="str">
        <f t="shared" si="89"/>
        <v>High Price</v>
      </c>
      <c r="O1461" s="46" t="str">
        <f t="shared" si="90"/>
        <v>September</v>
      </c>
      <c r="P1461" s="46">
        <f t="shared" si="91"/>
        <v>2025</v>
      </c>
      <c r="Q1461" s="47" t="str">
        <f>_xlfn.CONCAT(SALES[[#This Row],[Sales_ID]]," [",SALES[[#This Row],[Quantity]],"]")</f>
        <v>SALE-1459 [3]</v>
      </c>
    </row>
    <row r="1462" spans="1:17" x14ac:dyDescent="0.3">
      <c r="A1462" t="s">
        <v>3390</v>
      </c>
      <c r="B1462" s="2">
        <v>45478</v>
      </c>
      <c r="C1462" t="s">
        <v>1698</v>
      </c>
      <c r="D1462" t="s">
        <v>1889</v>
      </c>
      <c r="E1462" t="s">
        <v>1363</v>
      </c>
      <c r="F1462">
        <v>2</v>
      </c>
      <c r="G1462" s="3">
        <v>821.35</v>
      </c>
      <c r="H1462" s="4">
        <v>0.11</v>
      </c>
      <c r="I1462" t="s">
        <v>3958</v>
      </c>
      <c r="J1462" s="3">
        <v>1462.0029999999999</v>
      </c>
      <c r="K1462" s="45">
        <f>SALES[[#This Row],[Quantity]]*SALES[[#This Row],[Unit_Price]]*SALES[[#This Row],[Discount]]</f>
        <v>180.697</v>
      </c>
      <c r="L1462" s="46" t="str">
        <f>IF(SALES[Total_Amount]&gt;=1500,"High","Low")</f>
        <v>Low</v>
      </c>
      <c r="M1462" s="46" t="str">
        <f t="shared" si="88"/>
        <v>High</v>
      </c>
      <c r="N1462" s="46" t="str">
        <f t="shared" si="89"/>
        <v>Low Price</v>
      </c>
      <c r="O1462" s="46" t="str">
        <f t="shared" si="90"/>
        <v>July</v>
      </c>
      <c r="P1462" s="46">
        <f t="shared" si="91"/>
        <v>2024</v>
      </c>
      <c r="Q1462" s="47" t="str">
        <f>_xlfn.CONCAT(SALES[[#This Row],[Sales_ID]]," [",SALES[[#This Row],[Quantity]],"]")</f>
        <v>SALE-1460 [2]</v>
      </c>
    </row>
    <row r="1463" spans="1:17" x14ac:dyDescent="0.3">
      <c r="A1463" t="s">
        <v>3391</v>
      </c>
      <c r="B1463" s="2">
        <v>45723</v>
      </c>
      <c r="C1463" t="s">
        <v>1719</v>
      </c>
      <c r="D1463" t="s">
        <v>1438</v>
      </c>
      <c r="E1463" t="s">
        <v>1419</v>
      </c>
      <c r="F1463">
        <v>1</v>
      </c>
      <c r="G1463" s="3">
        <v>120.57</v>
      </c>
      <c r="H1463" s="4">
        <v>0.06</v>
      </c>
      <c r="I1463" t="s">
        <v>3958</v>
      </c>
      <c r="J1463" s="3">
        <v>113.33580000000001</v>
      </c>
      <c r="K1463" s="45">
        <f>SALES[[#This Row],[Quantity]]*SALES[[#This Row],[Unit_Price]]*SALES[[#This Row],[Discount]]</f>
        <v>7.2341999999999995</v>
      </c>
      <c r="L1463" s="46" t="str">
        <f>IF(SALES[Total_Amount]&gt;=1500,"High","Low")</f>
        <v>Low</v>
      </c>
      <c r="M1463" s="46" t="str">
        <f t="shared" si="88"/>
        <v>Normal</v>
      </c>
      <c r="N1463" s="46" t="str">
        <f t="shared" si="89"/>
        <v>Low Price</v>
      </c>
      <c r="O1463" s="46" t="str">
        <f t="shared" si="90"/>
        <v>March</v>
      </c>
      <c r="P1463" s="46">
        <f t="shared" si="91"/>
        <v>2025</v>
      </c>
      <c r="Q1463" s="47" t="str">
        <f>_xlfn.CONCAT(SALES[[#This Row],[Sales_ID]]," [",SALES[[#This Row],[Quantity]],"]")</f>
        <v>SALE-1461 [1]</v>
      </c>
    </row>
    <row r="1464" spans="1:17" x14ac:dyDescent="0.3">
      <c r="A1464" t="s">
        <v>3392</v>
      </c>
      <c r="B1464" s="2">
        <v>45240</v>
      </c>
      <c r="C1464" t="s">
        <v>1475</v>
      </c>
      <c r="D1464" t="s">
        <v>1500</v>
      </c>
      <c r="E1464" t="s">
        <v>1381</v>
      </c>
      <c r="F1464">
        <v>1</v>
      </c>
      <c r="G1464" s="3">
        <v>122.27</v>
      </c>
      <c r="H1464" s="4">
        <v>0.26</v>
      </c>
      <c r="I1464" t="s">
        <v>3958</v>
      </c>
      <c r="J1464" s="3">
        <v>90.479799999999997</v>
      </c>
      <c r="K1464" s="45">
        <f>SALES[[#This Row],[Quantity]]*SALES[[#This Row],[Unit_Price]]*SALES[[#This Row],[Discount]]</f>
        <v>31.790199999999999</v>
      </c>
      <c r="L1464" s="46" t="str">
        <f>IF(SALES[Total_Amount]&gt;=1500,"High","Low")</f>
        <v>Low</v>
      </c>
      <c r="M1464" s="46" t="str">
        <f t="shared" si="88"/>
        <v>Normal</v>
      </c>
      <c r="N1464" s="46" t="str">
        <f t="shared" si="89"/>
        <v>Low Price</v>
      </c>
      <c r="O1464" s="46" t="str">
        <f t="shared" si="90"/>
        <v>November</v>
      </c>
      <c r="P1464" s="46">
        <f t="shared" si="91"/>
        <v>2023</v>
      </c>
      <c r="Q1464" s="47" t="str">
        <f>_xlfn.CONCAT(SALES[[#This Row],[Sales_ID]]," [",SALES[[#This Row],[Quantity]],"]")</f>
        <v>SALE-1462 [1]</v>
      </c>
    </row>
    <row r="1465" spans="1:17" x14ac:dyDescent="0.3">
      <c r="A1465" t="s">
        <v>3393</v>
      </c>
      <c r="B1465" s="2">
        <v>45890</v>
      </c>
      <c r="C1465" t="s">
        <v>1809</v>
      </c>
      <c r="D1465" t="s">
        <v>1470</v>
      </c>
      <c r="E1465" t="s">
        <v>1439</v>
      </c>
      <c r="F1465">
        <v>2</v>
      </c>
      <c r="G1465" s="3">
        <v>182.89</v>
      </c>
      <c r="H1465" s="4">
        <v>0.11</v>
      </c>
      <c r="I1465" t="s">
        <v>3957</v>
      </c>
      <c r="J1465" s="3">
        <v>325.54419999999999</v>
      </c>
      <c r="K1465" s="45">
        <f>SALES[[#This Row],[Quantity]]*SALES[[#This Row],[Unit_Price]]*SALES[[#This Row],[Discount]]</f>
        <v>40.235799999999998</v>
      </c>
      <c r="L1465" s="46" t="str">
        <f>IF(SALES[Total_Amount]&gt;=1500,"High","Low")</f>
        <v>Low</v>
      </c>
      <c r="M1465" s="46" t="str">
        <f t="shared" si="88"/>
        <v>Normal</v>
      </c>
      <c r="N1465" s="46" t="str">
        <f t="shared" si="89"/>
        <v>Low Price</v>
      </c>
      <c r="O1465" s="46" t="str">
        <f t="shared" si="90"/>
        <v>August</v>
      </c>
      <c r="P1465" s="46">
        <f t="shared" si="91"/>
        <v>2025</v>
      </c>
      <c r="Q1465" s="47" t="str">
        <f>_xlfn.CONCAT(SALES[[#This Row],[Sales_ID]]," [",SALES[[#This Row],[Quantity]],"]")</f>
        <v>SALE-1463 [2]</v>
      </c>
    </row>
    <row r="1466" spans="1:17" x14ac:dyDescent="0.3">
      <c r="A1466" t="s">
        <v>3394</v>
      </c>
      <c r="B1466" s="2">
        <v>45796</v>
      </c>
      <c r="C1466" t="s">
        <v>1824</v>
      </c>
      <c r="D1466" t="s">
        <v>1572</v>
      </c>
      <c r="E1466" t="s">
        <v>1363</v>
      </c>
      <c r="F1466">
        <v>1</v>
      </c>
      <c r="G1466" s="3">
        <v>695.26</v>
      </c>
      <c r="H1466" s="4">
        <v>0.23</v>
      </c>
      <c r="I1466" t="s">
        <v>3958</v>
      </c>
      <c r="J1466" s="3">
        <v>535.35019999999997</v>
      </c>
      <c r="K1466" s="45">
        <f>SALES[[#This Row],[Quantity]]*SALES[[#This Row],[Unit_Price]]*SALES[[#This Row],[Discount]]</f>
        <v>159.90980000000002</v>
      </c>
      <c r="L1466" s="46" t="str">
        <f>IF(SALES[Total_Amount]&gt;=1500,"High","Low")</f>
        <v>Low</v>
      </c>
      <c r="M1466" s="46" t="str">
        <f t="shared" si="88"/>
        <v>Normal</v>
      </c>
      <c r="N1466" s="46" t="str">
        <f t="shared" si="89"/>
        <v>Low Price</v>
      </c>
      <c r="O1466" s="46" t="str">
        <f t="shared" si="90"/>
        <v>May</v>
      </c>
      <c r="P1466" s="46">
        <f t="shared" si="91"/>
        <v>2025</v>
      </c>
      <c r="Q1466" s="47" t="str">
        <f>_xlfn.CONCAT(SALES[[#This Row],[Sales_ID]]," [",SALES[[#This Row],[Quantity]],"]")</f>
        <v>SALE-1464 [1]</v>
      </c>
    </row>
    <row r="1467" spans="1:17" x14ac:dyDescent="0.3">
      <c r="A1467" t="s">
        <v>3395</v>
      </c>
      <c r="B1467" s="2">
        <v>45895</v>
      </c>
      <c r="C1467" t="s">
        <v>2048</v>
      </c>
      <c r="D1467" t="s">
        <v>1476</v>
      </c>
      <c r="E1467" t="s">
        <v>1426</v>
      </c>
      <c r="F1467">
        <v>2</v>
      </c>
      <c r="G1467" s="3">
        <v>408.8</v>
      </c>
      <c r="H1467" s="4">
        <v>0.17</v>
      </c>
      <c r="I1467" t="s">
        <v>1131</v>
      </c>
      <c r="J1467" s="3">
        <v>678.60799999999995</v>
      </c>
      <c r="K1467" s="45">
        <f>SALES[[#This Row],[Quantity]]*SALES[[#This Row],[Unit_Price]]*SALES[[#This Row],[Discount]]</f>
        <v>138.99200000000002</v>
      </c>
      <c r="L1467" s="46" t="str">
        <f>IF(SALES[Total_Amount]&gt;=1500,"High","Low")</f>
        <v>Low</v>
      </c>
      <c r="M1467" s="46" t="str">
        <f t="shared" si="88"/>
        <v>Normal</v>
      </c>
      <c r="N1467" s="46" t="str">
        <f t="shared" si="89"/>
        <v>Low Price</v>
      </c>
      <c r="O1467" s="46" t="str">
        <f t="shared" si="90"/>
        <v>August</v>
      </c>
      <c r="P1467" s="46">
        <f t="shared" si="91"/>
        <v>2025</v>
      </c>
      <c r="Q1467" s="47" t="str">
        <f>_xlfn.CONCAT(SALES[[#This Row],[Sales_ID]]," [",SALES[[#This Row],[Quantity]],"]")</f>
        <v>SALE-1465 [2]</v>
      </c>
    </row>
    <row r="1468" spans="1:17" x14ac:dyDescent="0.3">
      <c r="A1468" t="s">
        <v>3396</v>
      </c>
      <c r="B1468" s="2">
        <v>45676</v>
      </c>
      <c r="C1468" t="s">
        <v>3397</v>
      </c>
      <c r="D1468" t="s">
        <v>1347</v>
      </c>
      <c r="E1468" t="s">
        <v>1348</v>
      </c>
      <c r="F1468">
        <v>3</v>
      </c>
      <c r="G1468" s="3">
        <v>512.15</v>
      </c>
      <c r="H1468" s="4">
        <v>0.12</v>
      </c>
      <c r="I1468" t="s">
        <v>3957</v>
      </c>
      <c r="J1468" s="3">
        <v>1352.076</v>
      </c>
      <c r="K1468" s="45">
        <f>SALES[[#This Row],[Quantity]]*SALES[[#This Row],[Unit_Price]]*SALES[[#This Row],[Discount]]</f>
        <v>184.37399999999997</v>
      </c>
      <c r="L1468" s="46" t="str">
        <f>IF(SALES[Total_Amount]&gt;=1500,"High","Low")</f>
        <v>Low</v>
      </c>
      <c r="M1468" s="46" t="str">
        <f t="shared" si="88"/>
        <v>High</v>
      </c>
      <c r="N1468" s="46" t="str">
        <f t="shared" si="89"/>
        <v>Low Price</v>
      </c>
      <c r="O1468" s="46" t="str">
        <f t="shared" si="90"/>
        <v>January</v>
      </c>
      <c r="P1468" s="46">
        <f t="shared" si="91"/>
        <v>2025</v>
      </c>
      <c r="Q1468" s="47" t="str">
        <f>_xlfn.CONCAT(SALES[[#This Row],[Sales_ID]]," [",SALES[[#This Row],[Quantity]],"]")</f>
        <v>SALE-1466 [3]</v>
      </c>
    </row>
    <row r="1469" spans="1:17" x14ac:dyDescent="0.3">
      <c r="A1469" t="s">
        <v>3398</v>
      </c>
      <c r="B1469" s="2">
        <v>45568</v>
      </c>
      <c r="C1469" t="s">
        <v>1338</v>
      </c>
      <c r="D1469" t="s">
        <v>1952</v>
      </c>
      <c r="E1469" t="s">
        <v>1348</v>
      </c>
      <c r="F1469">
        <v>3</v>
      </c>
      <c r="G1469" s="3">
        <v>136.4</v>
      </c>
      <c r="H1469" s="4">
        <v>0.15</v>
      </c>
      <c r="I1469" t="s">
        <v>3958</v>
      </c>
      <c r="J1469" s="3">
        <v>347.82000000000011</v>
      </c>
      <c r="K1469" s="45">
        <f>SALES[[#This Row],[Quantity]]*SALES[[#This Row],[Unit_Price]]*SALES[[#This Row],[Discount]]</f>
        <v>61.38</v>
      </c>
      <c r="L1469" s="46" t="str">
        <f>IF(SALES[Total_Amount]&gt;=1500,"High","Low")</f>
        <v>Low</v>
      </c>
      <c r="M1469" s="46" t="str">
        <f t="shared" si="88"/>
        <v>Normal</v>
      </c>
      <c r="N1469" s="46" t="str">
        <f t="shared" si="89"/>
        <v>Low Price</v>
      </c>
      <c r="O1469" s="46" t="str">
        <f t="shared" si="90"/>
        <v>October</v>
      </c>
      <c r="P1469" s="46">
        <f t="shared" si="91"/>
        <v>2024</v>
      </c>
      <c r="Q1469" s="47" t="str">
        <f>_xlfn.CONCAT(SALES[[#This Row],[Sales_ID]]," [",SALES[[#This Row],[Quantity]],"]")</f>
        <v>SALE-1467 [3]</v>
      </c>
    </row>
    <row r="1470" spans="1:17" x14ac:dyDescent="0.3">
      <c r="A1470" t="s">
        <v>3399</v>
      </c>
      <c r="B1470" s="2">
        <v>45272</v>
      </c>
      <c r="C1470" t="s">
        <v>1752</v>
      </c>
      <c r="D1470" t="s">
        <v>2026</v>
      </c>
      <c r="E1470" t="s">
        <v>1340</v>
      </c>
      <c r="F1470">
        <v>2</v>
      </c>
      <c r="G1470" s="3">
        <v>42.51</v>
      </c>
      <c r="H1470" s="4">
        <v>0.04</v>
      </c>
      <c r="I1470" t="s">
        <v>1131</v>
      </c>
      <c r="J1470" s="3">
        <v>81.619199999999992</v>
      </c>
      <c r="K1470" s="45">
        <f>SALES[[#This Row],[Quantity]]*SALES[[#This Row],[Unit_Price]]*SALES[[#This Row],[Discount]]</f>
        <v>3.4007999999999998</v>
      </c>
      <c r="L1470" s="46" t="str">
        <f>IF(SALES[Total_Amount]&gt;=1500,"High","Low")</f>
        <v>Low</v>
      </c>
      <c r="M1470" s="46" t="str">
        <f t="shared" si="88"/>
        <v>Normal</v>
      </c>
      <c r="N1470" s="46" t="str">
        <f t="shared" si="89"/>
        <v>Low Price</v>
      </c>
      <c r="O1470" s="46" t="str">
        <f t="shared" si="90"/>
        <v>December</v>
      </c>
      <c r="P1470" s="46">
        <f t="shared" si="91"/>
        <v>2023</v>
      </c>
      <c r="Q1470" s="47" t="str">
        <f>_xlfn.CONCAT(SALES[[#This Row],[Sales_ID]]," [",SALES[[#This Row],[Quantity]],"]")</f>
        <v>SALE-1468 [2]</v>
      </c>
    </row>
    <row r="1471" spans="1:17" x14ac:dyDescent="0.3">
      <c r="A1471" t="s">
        <v>3400</v>
      </c>
      <c r="B1471" s="2">
        <v>45718</v>
      </c>
      <c r="C1471" t="s">
        <v>3042</v>
      </c>
      <c r="D1471" t="s">
        <v>1449</v>
      </c>
      <c r="E1471" t="s">
        <v>1359</v>
      </c>
      <c r="F1471">
        <v>3</v>
      </c>
      <c r="G1471" s="3">
        <v>582.1</v>
      </c>
      <c r="H1471" s="4">
        <v>0.12</v>
      </c>
      <c r="I1471" t="s">
        <v>3958</v>
      </c>
      <c r="J1471" s="3">
        <v>1536.7439999999999</v>
      </c>
      <c r="K1471" s="45">
        <f>SALES[[#This Row],[Quantity]]*SALES[[#This Row],[Unit_Price]]*SALES[[#This Row],[Discount]]</f>
        <v>209.55600000000001</v>
      </c>
      <c r="L1471" s="46" t="str">
        <f>IF(SALES[Total_Amount]&gt;=1500,"High","Low")</f>
        <v>High</v>
      </c>
      <c r="M1471" s="46" t="str">
        <f t="shared" si="88"/>
        <v>High</v>
      </c>
      <c r="N1471" s="46" t="str">
        <f t="shared" si="89"/>
        <v>Low Price</v>
      </c>
      <c r="O1471" s="46" t="str">
        <f t="shared" si="90"/>
        <v>March</v>
      </c>
      <c r="P1471" s="46">
        <f t="shared" si="91"/>
        <v>2025</v>
      </c>
      <c r="Q1471" s="47" t="str">
        <f>_xlfn.CONCAT(SALES[[#This Row],[Sales_ID]]," [",SALES[[#This Row],[Quantity]],"]")</f>
        <v>SALE-1469 [3]</v>
      </c>
    </row>
    <row r="1472" spans="1:17" x14ac:dyDescent="0.3">
      <c r="A1472" t="s">
        <v>3401</v>
      </c>
      <c r="B1472" s="2">
        <v>45356</v>
      </c>
      <c r="C1472" t="s">
        <v>1928</v>
      </c>
      <c r="D1472" t="s">
        <v>1705</v>
      </c>
      <c r="E1472" t="s">
        <v>1344</v>
      </c>
      <c r="F1472">
        <v>4</v>
      </c>
      <c r="G1472" s="3">
        <v>461.52</v>
      </c>
      <c r="H1472" s="4">
        <v>0</v>
      </c>
      <c r="I1472" t="s">
        <v>1131</v>
      </c>
      <c r="J1472" s="3">
        <v>1846.08</v>
      </c>
      <c r="K1472" s="45">
        <f>SALES[[#This Row],[Quantity]]*SALES[[#This Row],[Unit_Price]]*SALES[[#This Row],[Discount]]</f>
        <v>0</v>
      </c>
      <c r="L1472" s="46" t="str">
        <f>IF(SALES[Total_Amount]&gt;=1500,"High","Low")</f>
        <v>High</v>
      </c>
      <c r="M1472" s="46" t="str">
        <f t="shared" si="88"/>
        <v>High</v>
      </c>
      <c r="N1472" s="46" t="str">
        <f t="shared" si="89"/>
        <v>Low Price</v>
      </c>
      <c r="O1472" s="46" t="str">
        <f t="shared" si="90"/>
        <v>March</v>
      </c>
      <c r="P1472" s="46">
        <f t="shared" si="91"/>
        <v>2024</v>
      </c>
      <c r="Q1472" s="47" t="str">
        <f>_xlfn.CONCAT(SALES[[#This Row],[Sales_ID]]," [",SALES[[#This Row],[Quantity]],"]")</f>
        <v>SALE-1470 [4]</v>
      </c>
    </row>
    <row r="1473" spans="1:17" x14ac:dyDescent="0.3">
      <c r="A1473" t="s">
        <v>3402</v>
      </c>
      <c r="B1473" s="2">
        <v>45552</v>
      </c>
      <c r="C1473" t="s">
        <v>1669</v>
      </c>
      <c r="D1473" t="s">
        <v>1457</v>
      </c>
      <c r="E1473" t="s">
        <v>1489</v>
      </c>
      <c r="F1473">
        <v>1</v>
      </c>
      <c r="G1473" s="3">
        <v>558.41999999999996</v>
      </c>
      <c r="H1473" s="4">
        <v>0.03</v>
      </c>
      <c r="I1473" t="s">
        <v>3957</v>
      </c>
      <c r="J1473" s="3">
        <v>541.66739999999993</v>
      </c>
      <c r="K1473" s="45">
        <f>SALES[[#This Row],[Quantity]]*SALES[[#This Row],[Unit_Price]]*SALES[[#This Row],[Discount]]</f>
        <v>16.752599999999997</v>
      </c>
      <c r="L1473" s="46" t="str">
        <f>IF(SALES[Total_Amount]&gt;=1500,"High","Low")</f>
        <v>Low</v>
      </c>
      <c r="M1473" s="46" t="str">
        <f t="shared" si="88"/>
        <v>Normal</v>
      </c>
      <c r="N1473" s="46" t="str">
        <f t="shared" si="89"/>
        <v>Low Price</v>
      </c>
      <c r="O1473" s="46" t="str">
        <f t="shared" si="90"/>
        <v>September</v>
      </c>
      <c r="P1473" s="46">
        <f t="shared" si="91"/>
        <v>2024</v>
      </c>
      <c r="Q1473" s="47" t="str">
        <f>_xlfn.CONCAT(SALES[[#This Row],[Sales_ID]]," [",SALES[[#This Row],[Quantity]],"]")</f>
        <v>SALE-1471 [1]</v>
      </c>
    </row>
    <row r="1474" spans="1:17" x14ac:dyDescent="0.3">
      <c r="A1474" t="s">
        <v>3403</v>
      </c>
      <c r="B1474" s="2">
        <v>45288</v>
      </c>
      <c r="C1474" t="s">
        <v>1963</v>
      </c>
      <c r="D1474" t="s">
        <v>1422</v>
      </c>
      <c r="E1474" t="s">
        <v>1415</v>
      </c>
      <c r="F1474">
        <v>4</v>
      </c>
      <c r="G1474" s="3">
        <v>700.98</v>
      </c>
      <c r="H1474" s="4">
        <v>0.12</v>
      </c>
      <c r="I1474" t="s">
        <v>3958</v>
      </c>
      <c r="J1474" s="3">
        <v>2467.4495999999999</v>
      </c>
      <c r="K1474" s="45">
        <f>SALES[[#This Row],[Quantity]]*SALES[[#This Row],[Unit_Price]]*SALES[[#This Row],[Discount]]</f>
        <v>336.47039999999998</v>
      </c>
      <c r="L1474" s="46" t="str">
        <f>IF(SALES[Total_Amount]&gt;=1500,"High","Low")</f>
        <v>High</v>
      </c>
      <c r="M1474" s="46" t="str">
        <f t="shared" ref="M1474:M1537" si="92">_xlfn.IFS(J1474&gt;2000,"Premium",J1474&gt;1000,"High",J1474&lt;=1000,"Normal")</f>
        <v>Premium</v>
      </c>
      <c r="N1474" s="46" t="str">
        <f t="shared" ref="N1474:N1537" si="93">IF(AND(H1474&gt;15%,J1474&gt;1000),"High Price","Low Price")</f>
        <v>Low Price</v>
      </c>
      <c r="O1474" s="46" t="str">
        <f t="shared" ref="O1474:O1537" si="94">TEXT(B1474,"mmmm")</f>
        <v>December</v>
      </c>
      <c r="P1474" s="46">
        <f t="shared" ref="P1474:P1537" si="95">YEAR(B1474)</f>
        <v>2023</v>
      </c>
      <c r="Q1474" s="47" t="str">
        <f>_xlfn.CONCAT(SALES[[#This Row],[Sales_ID]]," [",SALES[[#This Row],[Quantity]],"]")</f>
        <v>SALE-1472 [4]</v>
      </c>
    </row>
    <row r="1475" spans="1:17" x14ac:dyDescent="0.3">
      <c r="A1475" t="s">
        <v>3404</v>
      </c>
      <c r="B1475" s="2">
        <v>45605</v>
      </c>
      <c r="C1475" t="s">
        <v>1719</v>
      </c>
      <c r="D1475" t="s">
        <v>1638</v>
      </c>
      <c r="E1475" t="s">
        <v>1415</v>
      </c>
      <c r="F1475">
        <v>2</v>
      </c>
      <c r="G1475" s="3">
        <v>227.97</v>
      </c>
      <c r="H1475" s="4">
        <v>0.08</v>
      </c>
      <c r="I1475" t="s">
        <v>1131</v>
      </c>
      <c r="J1475" s="3">
        <v>419.46480000000003</v>
      </c>
      <c r="K1475" s="45">
        <f>SALES[[#This Row],[Quantity]]*SALES[[#This Row],[Unit_Price]]*SALES[[#This Row],[Discount]]</f>
        <v>36.475200000000001</v>
      </c>
      <c r="L1475" s="46" t="str">
        <f>IF(SALES[Total_Amount]&gt;=1500,"High","Low")</f>
        <v>Low</v>
      </c>
      <c r="M1475" s="46" t="str">
        <f t="shared" si="92"/>
        <v>Normal</v>
      </c>
      <c r="N1475" s="46" t="str">
        <f t="shared" si="93"/>
        <v>Low Price</v>
      </c>
      <c r="O1475" s="46" t="str">
        <f t="shared" si="94"/>
        <v>November</v>
      </c>
      <c r="P1475" s="46">
        <f t="shared" si="95"/>
        <v>2024</v>
      </c>
      <c r="Q1475" s="47" t="str">
        <f>_xlfn.CONCAT(SALES[[#This Row],[Sales_ID]]," [",SALES[[#This Row],[Quantity]],"]")</f>
        <v>SALE-1473 [2]</v>
      </c>
    </row>
    <row r="1476" spans="1:17" x14ac:dyDescent="0.3">
      <c r="A1476" t="s">
        <v>3405</v>
      </c>
      <c r="B1476" s="2">
        <v>45516</v>
      </c>
      <c r="C1476" t="s">
        <v>2644</v>
      </c>
      <c r="D1476" t="s">
        <v>1380</v>
      </c>
      <c r="E1476" t="s">
        <v>1489</v>
      </c>
      <c r="F1476">
        <v>4</v>
      </c>
      <c r="G1476" s="3">
        <v>278.70999999999998</v>
      </c>
      <c r="H1476" s="4">
        <v>0.2</v>
      </c>
      <c r="I1476" t="s">
        <v>3958</v>
      </c>
      <c r="J1476" s="3">
        <v>891.87199999999996</v>
      </c>
      <c r="K1476" s="45">
        <f>SALES[[#This Row],[Quantity]]*SALES[[#This Row],[Unit_Price]]*SALES[[#This Row],[Discount]]</f>
        <v>222.96799999999999</v>
      </c>
      <c r="L1476" s="46" t="str">
        <f>IF(SALES[Total_Amount]&gt;=1500,"High","Low")</f>
        <v>Low</v>
      </c>
      <c r="M1476" s="46" t="str">
        <f t="shared" si="92"/>
        <v>Normal</v>
      </c>
      <c r="N1476" s="46" t="str">
        <f t="shared" si="93"/>
        <v>Low Price</v>
      </c>
      <c r="O1476" s="46" t="str">
        <f t="shared" si="94"/>
        <v>August</v>
      </c>
      <c r="P1476" s="46">
        <f t="shared" si="95"/>
        <v>2024</v>
      </c>
      <c r="Q1476" s="47" t="str">
        <f>_xlfn.CONCAT(SALES[[#This Row],[Sales_ID]]," [",SALES[[#This Row],[Quantity]],"]")</f>
        <v>SALE-1474 [4]</v>
      </c>
    </row>
    <row r="1477" spans="1:17" x14ac:dyDescent="0.3">
      <c r="A1477" t="s">
        <v>3406</v>
      </c>
      <c r="B1477" s="2">
        <v>45379</v>
      </c>
      <c r="C1477" t="s">
        <v>2725</v>
      </c>
      <c r="D1477" t="s">
        <v>1369</v>
      </c>
      <c r="E1477" t="s">
        <v>1348</v>
      </c>
      <c r="F1477">
        <v>2</v>
      </c>
      <c r="G1477" s="3">
        <v>916.12</v>
      </c>
      <c r="H1477" s="4">
        <v>0.05</v>
      </c>
      <c r="I1477" t="s">
        <v>3958</v>
      </c>
      <c r="J1477" s="3">
        <v>1740.6279999999999</v>
      </c>
      <c r="K1477" s="45">
        <f>SALES[[#This Row],[Quantity]]*SALES[[#This Row],[Unit_Price]]*SALES[[#This Row],[Discount]]</f>
        <v>91.612000000000009</v>
      </c>
      <c r="L1477" s="46" t="str">
        <f>IF(SALES[Total_Amount]&gt;=1500,"High","Low")</f>
        <v>High</v>
      </c>
      <c r="M1477" s="46" t="str">
        <f t="shared" si="92"/>
        <v>High</v>
      </c>
      <c r="N1477" s="46" t="str">
        <f t="shared" si="93"/>
        <v>Low Price</v>
      </c>
      <c r="O1477" s="46" t="str">
        <f t="shared" si="94"/>
        <v>March</v>
      </c>
      <c r="P1477" s="46">
        <f t="shared" si="95"/>
        <v>2024</v>
      </c>
      <c r="Q1477" s="47" t="str">
        <f>_xlfn.CONCAT(SALES[[#This Row],[Sales_ID]]," [",SALES[[#This Row],[Quantity]],"]")</f>
        <v>SALE-1475 [2]</v>
      </c>
    </row>
    <row r="1478" spans="1:17" x14ac:dyDescent="0.3">
      <c r="A1478" t="s">
        <v>3407</v>
      </c>
      <c r="B1478" s="2">
        <v>45567</v>
      </c>
      <c r="C1478" t="s">
        <v>2031</v>
      </c>
      <c r="D1478" t="s">
        <v>1462</v>
      </c>
      <c r="E1478" t="s">
        <v>1446</v>
      </c>
      <c r="F1478">
        <v>4</v>
      </c>
      <c r="G1478" s="3">
        <v>228.98</v>
      </c>
      <c r="H1478" s="4">
        <v>0.22</v>
      </c>
      <c r="I1478" t="s">
        <v>3958</v>
      </c>
      <c r="J1478" s="3">
        <v>714.41759999999999</v>
      </c>
      <c r="K1478" s="45">
        <f>SALES[[#This Row],[Quantity]]*SALES[[#This Row],[Unit_Price]]*SALES[[#This Row],[Discount]]</f>
        <v>201.50239999999999</v>
      </c>
      <c r="L1478" s="46" t="str">
        <f>IF(SALES[Total_Amount]&gt;=1500,"High","Low")</f>
        <v>Low</v>
      </c>
      <c r="M1478" s="46" t="str">
        <f t="shared" si="92"/>
        <v>Normal</v>
      </c>
      <c r="N1478" s="46" t="str">
        <f t="shared" si="93"/>
        <v>Low Price</v>
      </c>
      <c r="O1478" s="46" t="str">
        <f t="shared" si="94"/>
        <v>October</v>
      </c>
      <c r="P1478" s="46">
        <f t="shared" si="95"/>
        <v>2024</v>
      </c>
      <c r="Q1478" s="47" t="str">
        <f>_xlfn.CONCAT(SALES[[#This Row],[Sales_ID]]," [",SALES[[#This Row],[Quantity]],"]")</f>
        <v>SALE-1476 [4]</v>
      </c>
    </row>
    <row r="1479" spans="1:17" x14ac:dyDescent="0.3">
      <c r="A1479" t="s">
        <v>3408</v>
      </c>
      <c r="B1479" s="2">
        <v>45510</v>
      </c>
      <c r="C1479" t="s">
        <v>2019</v>
      </c>
      <c r="D1479" t="s">
        <v>1500</v>
      </c>
      <c r="E1479" t="s">
        <v>1391</v>
      </c>
      <c r="F1479">
        <v>4</v>
      </c>
      <c r="G1479" s="3">
        <v>904.82</v>
      </c>
      <c r="H1479" s="4">
        <v>0.09</v>
      </c>
      <c r="I1479" t="s">
        <v>3958</v>
      </c>
      <c r="J1479" s="3">
        <v>3293.5448000000001</v>
      </c>
      <c r="K1479" s="45">
        <f>SALES[[#This Row],[Quantity]]*SALES[[#This Row],[Unit_Price]]*SALES[[#This Row],[Discount]]</f>
        <v>325.73520000000002</v>
      </c>
      <c r="L1479" s="46" t="str">
        <f>IF(SALES[Total_Amount]&gt;=1500,"High","Low")</f>
        <v>High</v>
      </c>
      <c r="M1479" s="46" t="str">
        <f t="shared" si="92"/>
        <v>Premium</v>
      </c>
      <c r="N1479" s="46" t="str">
        <f t="shared" si="93"/>
        <v>Low Price</v>
      </c>
      <c r="O1479" s="46" t="str">
        <f t="shared" si="94"/>
        <v>August</v>
      </c>
      <c r="P1479" s="46">
        <f t="shared" si="95"/>
        <v>2024</v>
      </c>
      <c r="Q1479" s="47" t="str">
        <f>_xlfn.CONCAT(SALES[[#This Row],[Sales_ID]]," [",SALES[[#This Row],[Quantity]],"]")</f>
        <v>SALE-1477 [4]</v>
      </c>
    </row>
    <row r="1480" spans="1:17" x14ac:dyDescent="0.3">
      <c r="A1480" t="s">
        <v>3409</v>
      </c>
      <c r="B1480" s="2">
        <v>45806</v>
      </c>
      <c r="C1480" t="s">
        <v>1768</v>
      </c>
      <c r="D1480" t="s">
        <v>1473</v>
      </c>
      <c r="E1480" t="s">
        <v>1489</v>
      </c>
      <c r="F1480">
        <v>1</v>
      </c>
      <c r="G1480" s="3">
        <v>588.61</v>
      </c>
      <c r="H1480" s="4">
        <v>0.1</v>
      </c>
      <c r="I1480" t="s">
        <v>3958</v>
      </c>
      <c r="J1480" s="3">
        <v>529.74900000000002</v>
      </c>
      <c r="K1480" s="45">
        <f>SALES[[#This Row],[Quantity]]*SALES[[#This Row],[Unit_Price]]*SALES[[#This Row],[Discount]]</f>
        <v>58.861000000000004</v>
      </c>
      <c r="L1480" s="46" t="str">
        <f>IF(SALES[Total_Amount]&gt;=1500,"High","Low")</f>
        <v>Low</v>
      </c>
      <c r="M1480" s="46" t="str">
        <f t="shared" si="92"/>
        <v>Normal</v>
      </c>
      <c r="N1480" s="46" t="str">
        <f t="shared" si="93"/>
        <v>Low Price</v>
      </c>
      <c r="O1480" s="46" t="str">
        <f t="shared" si="94"/>
        <v>May</v>
      </c>
      <c r="P1480" s="46">
        <f t="shared" si="95"/>
        <v>2025</v>
      </c>
      <c r="Q1480" s="47" t="str">
        <f>_xlfn.CONCAT(SALES[[#This Row],[Sales_ID]]," [",SALES[[#This Row],[Quantity]],"]")</f>
        <v>SALE-1478 [1]</v>
      </c>
    </row>
    <row r="1481" spans="1:17" x14ac:dyDescent="0.3">
      <c r="A1481" t="s">
        <v>3410</v>
      </c>
      <c r="B1481" s="2">
        <v>45240</v>
      </c>
      <c r="C1481" t="s">
        <v>1693</v>
      </c>
      <c r="D1481" t="s">
        <v>1372</v>
      </c>
      <c r="E1481" t="s">
        <v>1340</v>
      </c>
      <c r="F1481">
        <v>4</v>
      </c>
      <c r="G1481" s="3">
        <v>695.97</v>
      </c>
      <c r="H1481" s="4">
        <v>0.02</v>
      </c>
      <c r="I1481" t="s">
        <v>3957</v>
      </c>
      <c r="J1481" s="3">
        <v>2728.2024000000001</v>
      </c>
      <c r="K1481" s="45">
        <f>SALES[[#This Row],[Quantity]]*SALES[[#This Row],[Unit_Price]]*SALES[[#This Row],[Discount]]</f>
        <v>55.677600000000005</v>
      </c>
      <c r="L1481" s="46" t="str">
        <f>IF(SALES[Total_Amount]&gt;=1500,"High","Low")</f>
        <v>High</v>
      </c>
      <c r="M1481" s="46" t="str">
        <f t="shared" si="92"/>
        <v>Premium</v>
      </c>
      <c r="N1481" s="46" t="str">
        <f t="shared" si="93"/>
        <v>Low Price</v>
      </c>
      <c r="O1481" s="46" t="str">
        <f t="shared" si="94"/>
        <v>November</v>
      </c>
      <c r="P1481" s="46">
        <f t="shared" si="95"/>
        <v>2023</v>
      </c>
      <c r="Q1481" s="47" t="str">
        <f>_xlfn.CONCAT(SALES[[#This Row],[Sales_ID]]," [",SALES[[#This Row],[Quantity]],"]")</f>
        <v>SALE-1479 [4]</v>
      </c>
    </row>
    <row r="1482" spans="1:17" x14ac:dyDescent="0.3">
      <c r="A1482" t="s">
        <v>3411</v>
      </c>
      <c r="B1482" s="2">
        <v>45309</v>
      </c>
      <c r="C1482" t="s">
        <v>2976</v>
      </c>
      <c r="D1482" t="s">
        <v>1339</v>
      </c>
      <c r="E1482" t="s">
        <v>1489</v>
      </c>
      <c r="F1482">
        <v>2</v>
      </c>
      <c r="G1482" s="3">
        <v>181.42</v>
      </c>
      <c r="H1482" s="4">
        <v>0.08</v>
      </c>
      <c r="I1482" t="s">
        <v>3958</v>
      </c>
      <c r="J1482" s="3">
        <v>333.81279999999998</v>
      </c>
      <c r="K1482" s="45">
        <f>SALES[[#This Row],[Quantity]]*SALES[[#This Row],[Unit_Price]]*SALES[[#This Row],[Discount]]</f>
        <v>29.027199999999997</v>
      </c>
      <c r="L1482" s="46" t="str">
        <f>IF(SALES[Total_Amount]&gt;=1500,"High","Low")</f>
        <v>Low</v>
      </c>
      <c r="M1482" s="46" t="str">
        <f t="shared" si="92"/>
        <v>Normal</v>
      </c>
      <c r="N1482" s="46" t="str">
        <f t="shared" si="93"/>
        <v>Low Price</v>
      </c>
      <c r="O1482" s="46" t="str">
        <f t="shared" si="94"/>
        <v>January</v>
      </c>
      <c r="P1482" s="46">
        <f t="shared" si="95"/>
        <v>2024</v>
      </c>
      <c r="Q1482" s="47" t="str">
        <f>_xlfn.CONCAT(SALES[[#This Row],[Sales_ID]]," [",SALES[[#This Row],[Quantity]],"]")</f>
        <v>SALE-1480 [2]</v>
      </c>
    </row>
    <row r="1483" spans="1:17" x14ac:dyDescent="0.3">
      <c r="A1483" t="s">
        <v>3412</v>
      </c>
      <c r="B1483" s="2">
        <v>45375</v>
      </c>
      <c r="C1483" t="s">
        <v>1888</v>
      </c>
      <c r="D1483" t="s">
        <v>1339</v>
      </c>
      <c r="E1483" t="s">
        <v>1408</v>
      </c>
      <c r="F1483">
        <v>1</v>
      </c>
      <c r="G1483" s="3">
        <v>439.55</v>
      </c>
      <c r="H1483" s="4">
        <v>0.28999999999999998</v>
      </c>
      <c r="I1483" t="s">
        <v>1131</v>
      </c>
      <c r="J1483" s="3">
        <v>312.08049999999997</v>
      </c>
      <c r="K1483" s="45">
        <f>SALES[[#This Row],[Quantity]]*SALES[[#This Row],[Unit_Price]]*SALES[[#This Row],[Discount]]</f>
        <v>127.4695</v>
      </c>
      <c r="L1483" s="46" t="str">
        <f>IF(SALES[Total_Amount]&gt;=1500,"High","Low")</f>
        <v>Low</v>
      </c>
      <c r="M1483" s="46" t="str">
        <f t="shared" si="92"/>
        <v>Normal</v>
      </c>
      <c r="N1483" s="46" t="str">
        <f t="shared" si="93"/>
        <v>Low Price</v>
      </c>
      <c r="O1483" s="46" t="str">
        <f t="shared" si="94"/>
        <v>March</v>
      </c>
      <c r="P1483" s="46">
        <f t="shared" si="95"/>
        <v>2024</v>
      </c>
      <c r="Q1483" s="47" t="str">
        <f>_xlfn.CONCAT(SALES[[#This Row],[Sales_ID]]," [",SALES[[#This Row],[Quantity]],"]")</f>
        <v>SALE-1481 [1]</v>
      </c>
    </row>
    <row r="1484" spans="1:17" x14ac:dyDescent="0.3">
      <c r="A1484" t="s">
        <v>3413</v>
      </c>
      <c r="B1484" s="2">
        <v>45733</v>
      </c>
      <c r="C1484" t="s">
        <v>2173</v>
      </c>
      <c r="D1484" t="s">
        <v>1725</v>
      </c>
      <c r="E1484" t="s">
        <v>1415</v>
      </c>
      <c r="F1484">
        <v>3</v>
      </c>
      <c r="G1484" s="3">
        <v>471.27</v>
      </c>
      <c r="H1484" s="4">
        <v>0.27</v>
      </c>
      <c r="I1484" t="s">
        <v>1131</v>
      </c>
      <c r="J1484" s="3">
        <v>1032.0813000000001</v>
      </c>
      <c r="K1484" s="45">
        <f>SALES[[#This Row],[Quantity]]*SALES[[#This Row],[Unit_Price]]*SALES[[#This Row],[Discount]]</f>
        <v>381.7287</v>
      </c>
      <c r="L1484" s="46" t="str">
        <f>IF(SALES[Total_Amount]&gt;=1500,"High","Low")</f>
        <v>Low</v>
      </c>
      <c r="M1484" s="46" t="str">
        <f t="shared" si="92"/>
        <v>High</v>
      </c>
      <c r="N1484" s="46" t="str">
        <f t="shared" si="93"/>
        <v>High Price</v>
      </c>
      <c r="O1484" s="46" t="str">
        <f t="shared" si="94"/>
        <v>March</v>
      </c>
      <c r="P1484" s="46">
        <f t="shared" si="95"/>
        <v>2025</v>
      </c>
      <c r="Q1484" s="47" t="str">
        <f>_xlfn.CONCAT(SALES[[#This Row],[Sales_ID]]," [",SALES[[#This Row],[Quantity]],"]")</f>
        <v>SALE-1482 [3]</v>
      </c>
    </row>
    <row r="1485" spans="1:17" x14ac:dyDescent="0.3">
      <c r="A1485" t="s">
        <v>3414</v>
      </c>
      <c r="B1485" s="2">
        <v>45435</v>
      </c>
      <c r="C1485" t="s">
        <v>1900</v>
      </c>
      <c r="D1485" t="s">
        <v>1354</v>
      </c>
      <c r="E1485" t="s">
        <v>1446</v>
      </c>
      <c r="F1485">
        <v>1</v>
      </c>
      <c r="G1485" s="3">
        <v>758.89</v>
      </c>
      <c r="H1485" s="4">
        <v>0.1</v>
      </c>
      <c r="I1485" t="s">
        <v>3957</v>
      </c>
      <c r="J1485" s="3">
        <v>683.00099999999998</v>
      </c>
      <c r="K1485" s="45">
        <f>SALES[[#This Row],[Quantity]]*SALES[[#This Row],[Unit_Price]]*SALES[[#This Row],[Discount]]</f>
        <v>75.888999999999996</v>
      </c>
      <c r="L1485" s="46" t="str">
        <f>IF(SALES[Total_Amount]&gt;=1500,"High","Low")</f>
        <v>Low</v>
      </c>
      <c r="M1485" s="46" t="str">
        <f t="shared" si="92"/>
        <v>Normal</v>
      </c>
      <c r="N1485" s="46" t="str">
        <f t="shared" si="93"/>
        <v>Low Price</v>
      </c>
      <c r="O1485" s="46" t="str">
        <f t="shared" si="94"/>
        <v>May</v>
      </c>
      <c r="P1485" s="46">
        <f t="shared" si="95"/>
        <v>2024</v>
      </c>
      <c r="Q1485" s="47" t="str">
        <f>_xlfn.CONCAT(SALES[[#This Row],[Sales_ID]]," [",SALES[[#This Row],[Quantity]],"]")</f>
        <v>SALE-1483 [1]</v>
      </c>
    </row>
    <row r="1486" spans="1:17" x14ac:dyDescent="0.3">
      <c r="A1486" t="s">
        <v>3415</v>
      </c>
      <c r="B1486" s="2">
        <v>45864</v>
      </c>
      <c r="C1486" t="s">
        <v>1755</v>
      </c>
      <c r="D1486" t="s">
        <v>2262</v>
      </c>
      <c r="E1486" t="s">
        <v>1391</v>
      </c>
      <c r="F1486">
        <v>4</v>
      </c>
      <c r="G1486" s="3">
        <v>918.1</v>
      </c>
      <c r="H1486" s="4">
        <v>0.19</v>
      </c>
      <c r="I1486" t="s">
        <v>1131</v>
      </c>
      <c r="J1486" s="3">
        <v>2974.6439999999998</v>
      </c>
      <c r="K1486" s="45">
        <f>SALES[[#This Row],[Quantity]]*SALES[[#This Row],[Unit_Price]]*SALES[[#This Row],[Discount]]</f>
        <v>697.75599999999997</v>
      </c>
      <c r="L1486" s="46" t="str">
        <f>IF(SALES[Total_Amount]&gt;=1500,"High","Low")</f>
        <v>High</v>
      </c>
      <c r="M1486" s="46" t="str">
        <f t="shared" si="92"/>
        <v>Premium</v>
      </c>
      <c r="N1486" s="46" t="str">
        <f t="shared" si="93"/>
        <v>High Price</v>
      </c>
      <c r="O1486" s="46" t="str">
        <f t="shared" si="94"/>
        <v>July</v>
      </c>
      <c r="P1486" s="46">
        <f t="shared" si="95"/>
        <v>2025</v>
      </c>
      <c r="Q1486" s="47" t="str">
        <f>_xlfn.CONCAT(SALES[[#This Row],[Sales_ID]]," [",SALES[[#This Row],[Quantity]],"]")</f>
        <v>SALE-1484 [4]</v>
      </c>
    </row>
    <row r="1487" spans="1:17" x14ac:dyDescent="0.3">
      <c r="A1487" t="s">
        <v>3416</v>
      </c>
      <c r="B1487" s="2">
        <v>45569</v>
      </c>
      <c r="C1487" t="s">
        <v>2725</v>
      </c>
      <c r="D1487" t="s">
        <v>1467</v>
      </c>
      <c r="E1487" t="s">
        <v>1489</v>
      </c>
      <c r="F1487">
        <v>1</v>
      </c>
      <c r="G1487" s="3">
        <v>861.5</v>
      </c>
      <c r="H1487" s="4">
        <v>0.05</v>
      </c>
      <c r="I1487" t="s">
        <v>1131</v>
      </c>
      <c r="J1487" s="3">
        <v>818.42499999999995</v>
      </c>
      <c r="K1487" s="45">
        <f>SALES[[#This Row],[Quantity]]*SALES[[#This Row],[Unit_Price]]*SALES[[#This Row],[Discount]]</f>
        <v>43.075000000000003</v>
      </c>
      <c r="L1487" s="46" t="str">
        <f>IF(SALES[Total_Amount]&gt;=1500,"High","Low")</f>
        <v>Low</v>
      </c>
      <c r="M1487" s="46" t="str">
        <f t="shared" si="92"/>
        <v>Normal</v>
      </c>
      <c r="N1487" s="46" t="str">
        <f t="shared" si="93"/>
        <v>Low Price</v>
      </c>
      <c r="O1487" s="46" t="str">
        <f t="shared" si="94"/>
        <v>October</v>
      </c>
      <c r="P1487" s="46">
        <f t="shared" si="95"/>
        <v>2024</v>
      </c>
      <c r="Q1487" s="47" t="str">
        <f>_xlfn.CONCAT(SALES[[#This Row],[Sales_ID]]," [",SALES[[#This Row],[Quantity]],"]")</f>
        <v>SALE-1485 [1]</v>
      </c>
    </row>
    <row r="1488" spans="1:17" x14ac:dyDescent="0.3">
      <c r="A1488" t="s">
        <v>3417</v>
      </c>
      <c r="B1488" s="2">
        <v>45664</v>
      </c>
      <c r="C1488" t="s">
        <v>1772</v>
      </c>
      <c r="D1488" t="s">
        <v>1624</v>
      </c>
      <c r="E1488" t="s">
        <v>1377</v>
      </c>
      <c r="F1488">
        <v>1</v>
      </c>
      <c r="G1488" s="3">
        <v>588.29999999999995</v>
      </c>
      <c r="H1488" s="4">
        <v>0.26</v>
      </c>
      <c r="I1488" t="s">
        <v>1131</v>
      </c>
      <c r="J1488" s="3">
        <v>435.34199999999998</v>
      </c>
      <c r="K1488" s="45">
        <f>SALES[[#This Row],[Quantity]]*SALES[[#This Row],[Unit_Price]]*SALES[[#This Row],[Discount]]</f>
        <v>152.958</v>
      </c>
      <c r="L1488" s="46" t="str">
        <f>IF(SALES[Total_Amount]&gt;=1500,"High","Low")</f>
        <v>Low</v>
      </c>
      <c r="M1488" s="46" t="str">
        <f t="shared" si="92"/>
        <v>Normal</v>
      </c>
      <c r="N1488" s="46" t="str">
        <f t="shared" si="93"/>
        <v>Low Price</v>
      </c>
      <c r="O1488" s="46" t="str">
        <f t="shared" si="94"/>
        <v>January</v>
      </c>
      <c r="P1488" s="46">
        <f t="shared" si="95"/>
        <v>2025</v>
      </c>
      <c r="Q1488" s="47" t="str">
        <f>_xlfn.CONCAT(SALES[[#This Row],[Sales_ID]]," [",SALES[[#This Row],[Quantity]],"]")</f>
        <v>SALE-1486 [1]</v>
      </c>
    </row>
    <row r="1489" spans="1:17" x14ac:dyDescent="0.3">
      <c r="A1489" t="s">
        <v>3418</v>
      </c>
      <c r="B1489" s="2">
        <v>45645</v>
      </c>
      <c r="C1489" t="s">
        <v>1772</v>
      </c>
      <c r="D1489" t="s">
        <v>1725</v>
      </c>
      <c r="E1489" t="s">
        <v>1359</v>
      </c>
      <c r="F1489">
        <v>1</v>
      </c>
      <c r="G1489" s="3">
        <v>917.26</v>
      </c>
      <c r="H1489" s="4">
        <v>0.05</v>
      </c>
      <c r="I1489" t="s">
        <v>3958</v>
      </c>
      <c r="J1489" s="3">
        <v>871.39699999999993</v>
      </c>
      <c r="K1489" s="45">
        <f>SALES[[#This Row],[Quantity]]*SALES[[#This Row],[Unit_Price]]*SALES[[#This Row],[Discount]]</f>
        <v>45.863</v>
      </c>
      <c r="L1489" s="46" t="str">
        <f>IF(SALES[Total_Amount]&gt;=1500,"High","Low")</f>
        <v>Low</v>
      </c>
      <c r="M1489" s="46" t="str">
        <f t="shared" si="92"/>
        <v>Normal</v>
      </c>
      <c r="N1489" s="46" t="str">
        <f t="shared" si="93"/>
        <v>Low Price</v>
      </c>
      <c r="O1489" s="46" t="str">
        <f t="shared" si="94"/>
        <v>December</v>
      </c>
      <c r="P1489" s="46">
        <f t="shared" si="95"/>
        <v>2024</v>
      </c>
      <c r="Q1489" s="47" t="str">
        <f>_xlfn.CONCAT(SALES[[#This Row],[Sales_ID]]," [",SALES[[#This Row],[Quantity]],"]")</f>
        <v>SALE-1487 [1]</v>
      </c>
    </row>
    <row r="1490" spans="1:17" x14ac:dyDescent="0.3">
      <c r="A1490" t="s">
        <v>3419</v>
      </c>
      <c r="B1490" s="2">
        <v>45449</v>
      </c>
      <c r="C1490" t="s">
        <v>2296</v>
      </c>
      <c r="D1490" t="s">
        <v>2026</v>
      </c>
      <c r="E1490" t="s">
        <v>1415</v>
      </c>
      <c r="F1490">
        <v>4</v>
      </c>
      <c r="G1490" s="3">
        <v>96.78</v>
      </c>
      <c r="H1490" s="4">
        <v>0.11</v>
      </c>
      <c r="I1490" t="s">
        <v>3958</v>
      </c>
      <c r="J1490" s="3">
        <v>344.53680000000003</v>
      </c>
      <c r="K1490" s="45">
        <f>SALES[[#This Row],[Quantity]]*SALES[[#This Row],[Unit_Price]]*SALES[[#This Row],[Discount]]</f>
        <v>42.583199999999998</v>
      </c>
      <c r="L1490" s="46" t="str">
        <f>IF(SALES[Total_Amount]&gt;=1500,"High","Low")</f>
        <v>Low</v>
      </c>
      <c r="M1490" s="46" t="str">
        <f t="shared" si="92"/>
        <v>Normal</v>
      </c>
      <c r="N1490" s="46" t="str">
        <f t="shared" si="93"/>
        <v>Low Price</v>
      </c>
      <c r="O1490" s="46" t="str">
        <f t="shared" si="94"/>
        <v>June</v>
      </c>
      <c r="P1490" s="46">
        <f t="shared" si="95"/>
        <v>2024</v>
      </c>
      <c r="Q1490" s="47" t="str">
        <f>_xlfn.CONCAT(SALES[[#This Row],[Sales_ID]]," [",SALES[[#This Row],[Quantity]],"]")</f>
        <v>SALE-1488 [4]</v>
      </c>
    </row>
    <row r="1491" spans="1:17" x14ac:dyDescent="0.3">
      <c r="A1491" t="s">
        <v>3420</v>
      </c>
      <c r="B1491" s="2">
        <v>45629</v>
      </c>
      <c r="C1491" t="s">
        <v>1770</v>
      </c>
      <c r="D1491" t="s">
        <v>1727</v>
      </c>
      <c r="E1491" t="s">
        <v>1363</v>
      </c>
      <c r="F1491">
        <v>3</v>
      </c>
      <c r="G1491" s="3">
        <v>199.41</v>
      </c>
      <c r="H1491" s="4">
        <v>0.16</v>
      </c>
      <c r="I1491" t="s">
        <v>1131</v>
      </c>
      <c r="J1491" s="3">
        <v>502.51319999999998</v>
      </c>
      <c r="K1491" s="45">
        <f>SALES[[#This Row],[Quantity]]*SALES[[#This Row],[Unit_Price]]*SALES[[#This Row],[Discount]]</f>
        <v>95.716800000000006</v>
      </c>
      <c r="L1491" s="46" t="str">
        <f>IF(SALES[Total_Amount]&gt;=1500,"High","Low")</f>
        <v>Low</v>
      </c>
      <c r="M1491" s="46" t="str">
        <f t="shared" si="92"/>
        <v>Normal</v>
      </c>
      <c r="N1491" s="46" t="str">
        <f t="shared" si="93"/>
        <v>Low Price</v>
      </c>
      <c r="O1491" s="46" t="str">
        <f t="shared" si="94"/>
        <v>December</v>
      </c>
      <c r="P1491" s="46">
        <f t="shared" si="95"/>
        <v>2024</v>
      </c>
      <c r="Q1491" s="47" t="str">
        <f>_xlfn.CONCAT(SALES[[#This Row],[Sales_ID]]," [",SALES[[#This Row],[Quantity]],"]")</f>
        <v>SALE-1489 [3]</v>
      </c>
    </row>
    <row r="1492" spans="1:17" x14ac:dyDescent="0.3">
      <c r="A1492" t="s">
        <v>3421</v>
      </c>
      <c r="B1492" s="2">
        <v>45739</v>
      </c>
      <c r="C1492" t="s">
        <v>1552</v>
      </c>
      <c r="D1492" t="s">
        <v>1605</v>
      </c>
      <c r="E1492" t="s">
        <v>1395</v>
      </c>
      <c r="F1492">
        <v>1</v>
      </c>
      <c r="G1492" s="3">
        <v>687.91</v>
      </c>
      <c r="H1492" s="4">
        <v>0.25</v>
      </c>
      <c r="I1492" t="s">
        <v>3957</v>
      </c>
      <c r="J1492" s="3">
        <v>515.9325</v>
      </c>
      <c r="K1492" s="45">
        <f>SALES[[#This Row],[Quantity]]*SALES[[#This Row],[Unit_Price]]*SALES[[#This Row],[Discount]]</f>
        <v>171.97749999999999</v>
      </c>
      <c r="L1492" s="46" t="str">
        <f>IF(SALES[Total_Amount]&gt;=1500,"High","Low")</f>
        <v>Low</v>
      </c>
      <c r="M1492" s="46" t="str">
        <f t="shared" si="92"/>
        <v>Normal</v>
      </c>
      <c r="N1492" s="46" t="str">
        <f t="shared" si="93"/>
        <v>Low Price</v>
      </c>
      <c r="O1492" s="46" t="str">
        <f t="shared" si="94"/>
        <v>March</v>
      </c>
      <c r="P1492" s="46">
        <f t="shared" si="95"/>
        <v>2025</v>
      </c>
      <c r="Q1492" s="47" t="str">
        <f>_xlfn.CONCAT(SALES[[#This Row],[Sales_ID]]," [",SALES[[#This Row],[Quantity]],"]")</f>
        <v>SALE-1490 [1]</v>
      </c>
    </row>
    <row r="1493" spans="1:17" x14ac:dyDescent="0.3">
      <c r="A1493" t="s">
        <v>3422</v>
      </c>
      <c r="B1493" s="2">
        <v>45849</v>
      </c>
      <c r="C1493" t="s">
        <v>2140</v>
      </c>
      <c r="D1493" t="s">
        <v>1564</v>
      </c>
      <c r="E1493" t="s">
        <v>1439</v>
      </c>
      <c r="F1493">
        <v>3</v>
      </c>
      <c r="G1493" s="3">
        <v>769.62</v>
      </c>
      <c r="H1493" s="4">
        <v>0.09</v>
      </c>
      <c r="I1493" t="s">
        <v>3958</v>
      </c>
      <c r="J1493" s="3">
        <v>2101.0626000000002</v>
      </c>
      <c r="K1493" s="45">
        <f>SALES[[#This Row],[Quantity]]*SALES[[#This Row],[Unit_Price]]*SALES[[#This Row],[Discount]]</f>
        <v>207.79740000000001</v>
      </c>
      <c r="L1493" s="46" t="str">
        <f>IF(SALES[Total_Amount]&gt;=1500,"High","Low")</f>
        <v>High</v>
      </c>
      <c r="M1493" s="46" t="str">
        <f t="shared" si="92"/>
        <v>Premium</v>
      </c>
      <c r="N1493" s="46" t="str">
        <f t="shared" si="93"/>
        <v>Low Price</v>
      </c>
      <c r="O1493" s="46" t="str">
        <f t="shared" si="94"/>
        <v>July</v>
      </c>
      <c r="P1493" s="46">
        <f t="shared" si="95"/>
        <v>2025</v>
      </c>
      <c r="Q1493" s="47" t="str">
        <f>_xlfn.CONCAT(SALES[[#This Row],[Sales_ID]]," [",SALES[[#This Row],[Quantity]],"]")</f>
        <v>SALE-1491 [3]</v>
      </c>
    </row>
    <row r="1494" spans="1:17" x14ac:dyDescent="0.3">
      <c r="A1494" t="s">
        <v>3423</v>
      </c>
      <c r="B1494" s="2">
        <v>45230</v>
      </c>
      <c r="C1494" t="s">
        <v>1995</v>
      </c>
      <c r="D1494" t="s">
        <v>1787</v>
      </c>
      <c r="E1494" t="s">
        <v>1340</v>
      </c>
      <c r="F1494">
        <v>1</v>
      </c>
      <c r="G1494" s="3">
        <v>492.05</v>
      </c>
      <c r="H1494" s="4">
        <v>0.27</v>
      </c>
      <c r="I1494" t="s">
        <v>3957</v>
      </c>
      <c r="J1494" s="3">
        <v>359.19650000000001</v>
      </c>
      <c r="K1494" s="45">
        <f>SALES[[#This Row],[Quantity]]*SALES[[#This Row],[Unit_Price]]*SALES[[#This Row],[Discount]]</f>
        <v>132.85350000000003</v>
      </c>
      <c r="L1494" s="46" t="str">
        <f>IF(SALES[Total_Amount]&gt;=1500,"High","Low")</f>
        <v>Low</v>
      </c>
      <c r="M1494" s="46" t="str">
        <f t="shared" si="92"/>
        <v>Normal</v>
      </c>
      <c r="N1494" s="46" t="str">
        <f t="shared" si="93"/>
        <v>Low Price</v>
      </c>
      <c r="O1494" s="46" t="str">
        <f t="shared" si="94"/>
        <v>October</v>
      </c>
      <c r="P1494" s="46">
        <f t="shared" si="95"/>
        <v>2023</v>
      </c>
      <c r="Q1494" s="47" t="str">
        <f>_xlfn.CONCAT(SALES[[#This Row],[Sales_ID]]," [",SALES[[#This Row],[Quantity]],"]")</f>
        <v>SALE-1492 [1]</v>
      </c>
    </row>
    <row r="1495" spans="1:17" x14ac:dyDescent="0.3">
      <c r="A1495" t="s">
        <v>3424</v>
      </c>
      <c r="B1495" s="2">
        <v>45292</v>
      </c>
      <c r="C1495" t="s">
        <v>2061</v>
      </c>
      <c r="D1495" t="s">
        <v>1570</v>
      </c>
      <c r="E1495" t="s">
        <v>1446</v>
      </c>
      <c r="F1495">
        <v>2</v>
      </c>
      <c r="G1495" s="3">
        <v>428.55</v>
      </c>
      <c r="H1495" s="4">
        <v>0</v>
      </c>
      <c r="I1495" t="s">
        <v>3958</v>
      </c>
      <c r="J1495" s="3">
        <v>857.1</v>
      </c>
      <c r="K1495" s="45">
        <f>SALES[[#This Row],[Quantity]]*SALES[[#This Row],[Unit_Price]]*SALES[[#This Row],[Discount]]</f>
        <v>0</v>
      </c>
      <c r="L1495" s="46" t="str">
        <f>IF(SALES[Total_Amount]&gt;=1500,"High","Low")</f>
        <v>Low</v>
      </c>
      <c r="M1495" s="46" t="str">
        <f t="shared" si="92"/>
        <v>Normal</v>
      </c>
      <c r="N1495" s="46" t="str">
        <f t="shared" si="93"/>
        <v>Low Price</v>
      </c>
      <c r="O1495" s="46" t="str">
        <f t="shared" si="94"/>
        <v>January</v>
      </c>
      <c r="P1495" s="46">
        <f t="shared" si="95"/>
        <v>2024</v>
      </c>
      <c r="Q1495" s="47" t="str">
        <f>_xlfn.CONCAT(SALES[[#This Row],[Sales_ID]]," [",SALES[[#This Row],[Quantity]],"]")</f>
        <v>SALE-1493 [2]</v>
      </c>
    </row>
    <row r="1496" spans="1:17" x14ac:dyDescent="0.3">
      <c r="A1496" t="s">
        <v>3425</v>
      </c>
      <c r="B1496" s="2">
        <v>45251</v>
      </c>
      <c r="C1496" t="s">
        <v>2209</v>
      </c>
      <c r="D1496" t="s">
        <v>1462</v>
      </c>
      <c r="E1496" t="s">
        <v>1391</v>
      </c>
      <c r="F1496">
        <v>4</v>
      </c>
      <c r="G1496" s="3">
        <v>316.18</v>
      </c>
      <c r="H1496" s="4">
        <v>0.12</v>
      </c>
      <c r="I1496" t="s">
        <v>3957</v>
      </c>
      <c r="J1496" s="3">
        <v>1112.9536000000001</v>
      </c>
      <c r="K1496" s="45">
        <f>SALES[[#This Row],[Quantity]]*SALES[[#This Row],[Unit_Price]]*SALES[[#This Row],[Discount]]</f>
        <v>151.7664</v>
      </c>
      <c r="L1496" s="46" t="str">
        <f>IF(SALES[Total_Amount]&gt;=1500,"High","Low")</f>
        <v>Low</v>
      </c>
      <c r="M1496" s="46" t="str">
        <f t="shared" si="92"/>
        <v>High</v>
      </c>
      <c r="N1496" s="46" t="str">
        <f t="shared" si="93"/>
        <v>Low Price</v>
      </c>
      <c r="O1496" s="46" t="str">
        <f t="shared" si="94"/>
        <v>November</v>
      </c>
      <c r="P1496" s="46">
        <f t="shared" si="95"/>
        <v>2023</v>
      </c>
      <c r="Q1496" s="47" t="str">
        <f>_xlfn.CONCAT(SALES[[#This Row],[Sales_ID]]," [",SALES[[#This Row],[Quantity]],"]")</f>
        <v>SALE-1494 [4]</v>
      </c>
    </row>
    <row r="1497" spans="1:17" x14ac:dyDescent="0.3">
      <c r="A1497" t="s">
        <v>3426</v>
      </c>
      <c r="B1497" s="2">
        <v>45555</v>
      </c>
      <c r="C1497" t="s">
        <v>1554</v>
      </c>
      <c r="D1497" t="s">
        <v>1438</v>
      </c>
      <c r="E1497" t="s">
        <v>1340</v>
      </c>
      <c r="F1497">
        <v>3</v>
      </c>
      <c r="G1497" s="3">
        <v>162.16999999999999</v>
      </c>
      <c r="H1497" s="4">
        <v>0.15</v>
      </c>
      <c r="I1497" t="s">
        <v>3958</v>
      </c>
      <c r="J1497" s="3">
        <v>413.5335</v>
      </c>
      <c r="K1497" s="45">
        <f>SALES[[#This Row],[Quantity]]*SALES[[#This Row],[Unit_Price]]*SALES[[#This Row],[Discount]]</f>
        <v>72.976500000000001</v>
      </c>
      <c r="L1497" s="46" t="str">
        <f>IF(SALES[Total_Amount]&gt;=1500,"High","Low")</f>
        <v>Low</v>
      </c>
      <c r="M1497" s="46" t="str">
        <f t="shared" si="92"/>
        <v>Normal</v>
      </c>
      <c r="N1497" s="46" t="str">
        <f t="shared" si="93"/>
        <v>Low Price</v>
      </c>
      <c r="O1497" s="46" t="str">
        <f t="shared" si="94"/>
        <v>September</v>
      </c>
      <c r="P1497" s="46">
        <f t="shared" si="95"/>
        <v>2024</v>
      </c>
      <c r="Q1497" s="47" t="str">
        <f>_xlfn.CONCAT(SALES[[#This Row],[Sales_ID]]," [",SALES[[#This Row],[Quantity]],"]")</f>
        <v>SALE-1495 [3]</v>
      </c>
    </row>
    <row r="1498" spans="1:17" x14ac:dyDescent="0.3">
      <c r="A1498" t="s">
        <v>3427</v>
      </c>
      <c r="B1498" s="2">
        <v>45385</v>
      </c>
      <c r="C1498" t="s">
        <v>3428</v>
      </c>
      <c r="D1498" t="s">
        <v>1787</v>
      </c>
      <c r="E1498" t="s">
        <v>1340</v>
      </c>
      <c r="F1498">
        <v>3</v>
      </c>
      <c r="G1498" s="3">
        <v>698.14</v>
      </c>
      <c r="H1498" s="4">
        <v>0.04</v>
      </c>
      <c r="I1498" t="s">
        <v>3958</v>
      </c>
      <c r="J1498" s="3">
        <v>2010.6432</v>
      </c>
      <c r="K1498" s="45">
        <f>SALES[[#This Row],[Quantity]]*SALES[[#This Row],[Unit_Price]]*SALES[[#This Row],[Discount]]</f>
        <v>83.776800000000009</v>
      </c>
      <c r="L1498" s="46" t="str">
        <f>IF(SALES[Total_Amount]&gt;=1500,"High","Low")</f>
        <v>High</v>
      </c>
      <c r="M1498" s="46" t="str">
        <f t="shared" si="92"/>
        <v>Premium</v>
      </c>
      <c r="N1498" s="46" t="str">
        <f t="shared" si="93"/>
        <v>Low Price</v>
      </c>
      <c r="O1498" s="46" t="str">
        <f t="shared" si="94"/>
        <v>April</v>
      </c>
      <c r="P1498" s="46">
        <f t="shared" si="95"/>
        <v>2024</v>
      </c>
      <c r="Q1498" s="47" t="str">
        <f>_xlfn.CONCAT(SALES[[#This Row],[Sales_ID]]," [",SALES[[#This Row],[Quantity]],"]")</f>
        <v>SALE-1496 [3]</v>
      </c>
    </row>
    <row r="1499" spans="1:17" x14ac:dyDescent="0.3">
      <c r="A1499" t="s">
        <v>3429</v>
      </c>
      <c r="B1499" s="2">
        <v>45787</v>
      </c>
      <c r="C1499" t="s">
        <v>2940</v>
      </c>
      <c r="D1499" t="s">
        <v>1343</v>
      </c>
      <c r="E1499" t="s">
        <v>1415</v>
      </c>
      <c r="F1499">
        <v>1</v>
      </c>
      <c r="G1499" s="3">
        <v>478.08</v>
      </c>
      <c r="H1499" s="4">
        <v>7.0000000000000007E-2</v>
      </c>
      <c r="I1499" t="s">
        <v>1131</v>
      </c>
      <c r="J1499" s="3">
        <v>444.61439999999988</v>
      </c>
      <c r="K1499" s="45">
        <f>SALES[[#This Row],[Quantity]]*SALES[[#This Row],[Unit_Price]]*SALES[[#This Row],[Discount]]</f>
        <v>33.465600000000002</v>
      </c>
      <c r="L1499" s="46" t="str">
        <f>IF(SALES[Total_Amount]&gt;=1500,"High","Low")</f>
        <v>Low</v>
      </c>
      <c r="M1499" s="46" t="str">
        <f t="shared" si="92"/>
        <v>Normal</v>
      </c>
      <c r="N1499" s="46" t="str">
        <f t="shared" si="93"/>
        <v>Low Price</v>
      </c>
      <c r="O1499" s="46" t="str">
        <f t="shared" si="94"/>
        <v>May</v>
      </c>
      <c r="P1499" s="46">
        <f t="shared" si="95"/>
        <v>2025</v>
      </c>
      <c r="Q1499" s="47" t="str">
        <f>_xlfn.CONCAT(SALES[[#This Row],[Sales_ID]]," [",SALES[[#This Row],[Quantity]],"]")</f>
        <v>SALE-1497 [1]</v>
      </c>
    </row>
    <row r="1500" spans="1:17" x14ac:dyDescent="0.3">
      <c r="A1500" t="s">
        <v>3430</v>
      </c>
      <c r="B1500" s="2">
        <v>45822</v>
      </c>
      <c r="C1500" t="s">
        <v>2104</v>
      </c>
      <c r="D1500" t="s">
        <v>1354</v>
      </c>
      <c r="E1500" t="s">
        <v>1359</v>
      </c>
      <c r="F1500">
        <v>2</v>
      </c>
      <c r="G1500" s="3">
        <v>958.64</v>
      </c>
      <c r="H1500" s="4">
        <v>0.2</v>
      </c>
      <c r="I1500" t="s">
        <v>3958</v>
      </c>
      <c r="J1500" s="3">
        <v>1533.8240000000001</v>
      </c>
      <c r="K1500" s="45">
        <f>SALES[[#This Row],[Quantity]]*SALES[[#This Row],[Unit_Price]]*SALES[[#This Row],[Discount]]</f>
        <v>383.45600000000002</v>
      </c>
      <c r="L1500" s="46" t="str">
        <f>IF(SALES[Total_Amount]&gt;=1500,"High","Low")</f>
        <v>High</v>
      </c>
      <c r="M1500" s="46" t="str">
        <f t="shared" si="92"/>
        <v>High</v>
      </c>
      <c r="N1500" s="46" t="str">
        <f t="shared" si="93"/>
        <v>High Price</v>
      </c>
      <c r="O1500" s="46" t="str">
        <f t="shared" si="94"/>
        <v>June</v>
      </c>
      <c r="P1500" s="46">
        <f t="shared" si="95"/>
        <v>2025</v>
      </c>
      <c r="Q1500" s="47" t="str">
        <f>_xlfn.CONCAT(SALES[[#This Row],[Sales_ID]]," [",SALES[[#This Row],[Quantity]],"]")</f>
        <v>SALE-1498 [2]</v>
      </c>
    </row>
    <row r="1501" spans="1:17" x14ac:dyDescent="0.3">
      <c r="A1501" t="s">
        <v>3431</v>
      </c>
      <c r="B1501" s="2">
        <v>45590</v>
      </c>
      <c r="C1501" t="s">
        <v>1371</v>
      </c>
      <c r="D1501" t="s">
        <v>1892</v>
      </c>
      <c r="E1501" t="s">
        <v>1446</v>
      </c>
      <c r="F1501">
        <v>2</v>
      </c>
      <c r="G1501" s="3">
        <v>581.19000000000005</v>
      </c>
      <c r="H1501" s="4">
        <v>7.0000000000000007E-2</v>
      </c>
      <c r="I1501" t="s">
        <v>1131</v>
      </c>
      <c r="J1501" s="3">
        <v>1081.0134</v>
      </c>
      <c r="K1501" s="45">
        <f>SALES[[#This Row],[Quantity]]*SALES[[#This Row],[Unit_Price]]*SALES[[#This Row],[Discount]]</f>
        <v>81.36660000000002</v>
      </c>
      <c r="L1501" s="46" t="str">
        <f>IF(SALES[Total_Amount]&gt;=1500,"High","Low")</f>
        <v>Low</v>
      </c>
      <c r="M1501" s="46" t="str">
        <f t="shared" si="92"/>
        <v>High</v>
      </c>
      <c r="N1501" s="46" t="str">
        <f t="shared" si="93"/>
        <v>Low Price</v>
      </c>
      <c r="O1501" s="46" t="str">
        <f t="shared" si="94"/>
        <v>October</v>
      </c>
      <c r="P1501" s="46">
        <f t="shared" si="95"/>
        <v>2024</v>
      </c>
      <c r="Q1501" s="47" t="str">
        <f>_xlfn.CONCAT(SALES[[#This Row],[Sales_ID]]," [",SALES[[#This Row],[Quantity]],"]")</f>
        <v>SALE-1499 [2]</v>
      </c>
    </row>
    <row r="1502" spans="1:17" x14ac:dyDescent="0.3">
      <c r="A1502" t="s">
        <v>3432</v>
      </c>
      <c r="B1502" s="2">
        <v>45618</v>
      </c>
      <c r="C1502" t="s">
        <v>3209</v>
      </c>
      <c r="D1502" t="s">
        <v>1369</v>
      </c>
      <c r="E1502" t="s">
        <v>1489</v>
      </c>
      <c r="F1502">
        <v>1</v>
      </c>
      <c r="G1502" s="3">
        <v>736.54</v>
      </c>
      <c r="H1502" s="4">
        <v>0.16</v>
      </c>
      <c r="I1502" t="s">
        <v>3958</v>
      </c>
      <c r="J1502" s="3">
        <v>618.69359999999995</v>
      </c>
      <c r="K1502" s="45">
        <f>SALES[[#This Row],[Quantity]]*SALES[[#This Row],[Unit_Price]]*SALES[[#This Row],[Discount]]</f>
        <v>117.8464</v>
      </c>
      <c r="L1502" s="46" t="str">
        <f>IF(SALES[Total_Amount]&gt;=1500,"High","Low")</f>
        <v>Low</v>
      </c>
      <c r="M1502" s="46" t="str">
        <f t="shared" si="92"/>
        <v>Normal</v>
      </c>
      <c r="N1502" s="46" t="str">
        <f t="shared" si="93"/>
        <v>Low Price</v>
      </c>
      <c r="O1502" s="46" t="str">
        <f t="shared" si="94"/>
        <v>November</v>
      </c>
      <c r="P1502" s="46">
        <f t="shared" si="95"/>
        <v>2024</v>
      </c>
      <c r="Q1502" s="47" t="str">
        <f>_xlfn.CONCAT(SALES[[#This Row],[Sales_ID]]," [",SALES[[#This Row],[Quantity]],"]")</f>
        <v>SALE-1500 [1]</v>
      </c>
    </row>
    <row r="1503" spans="1:17" x14ac:dyDescent="0.3">
      <c r="A1503" t="s">
        <v>3433</v>
      </c>
      <c r="B1503" s="2">
        <v>45586</v>
      </c>
      <c r="C1503" t="s">
        <v>1698</v>
      </c>
      <c r="D1503" t="s">
        <v>1398</v>
      </c>
      <c r="E1503" t="s">
        <v>1391</v>
      </c>
      <c r="F1503">
        <v>1</v>
      </c>
      <c r="G1503" s="3">
        <v>524</v>
      </c>
      <c r="H1503" s="4">
        <v>0.28000000000000003</v>
      </c>
      <c r="I1503" t="s">
        <v>3957</v>
      </c>
      <c r="J1503" s="3">
        <v>377.28</v>
      </c>
      <c r="K1503" s="45">
        <f>SALES[[#This Row],[Quantity]]*SALES[[#This Row],[Unit_Price]]*SALES[[#This Row],[Discount]]</f>
        <v>146.72000000000003</v>
      </c>
      <c r="L1503" s="46" t="str">
        <f>IF(SALES[Total_Amount]&gt;=1500,"High","Low")</f>
        <v>Low</v>
      </c>
      <c r="M1503" s="46" t="str">
        <f t="shared" si="92"/>
        <v>Normal</v>
      </c>
      <c r="N1503" s="46" t="str">
        <f t="shared" si="93"/>
        <v>Low Price</v>
      </c>
      <c r="O1503" s="46" t="str">
        <f t="shared" si="94"/>
        <v>October</v>
      </c>
      <c r="P1503" s="46">
        <f t="shared" si="95"/>
        <v>2024</v>
      </c>
      <c r="Q1503" s="47" t="str">
        <f>_xlfn.CONCAT(SALES[[#This Row],[Sales_ID]]," [",SALES[[#This Row],[Quantity]],"]")</f>
        <v>SALE-1501 [1]</v>
      </c>
    </row>
    <row r="1504" spans="1:17" x14ac:dyDescent="0.3">
      <c r="A1504" t="s">
        <v>3434</v>
      </c>
      <c r="B1504" s="2">
        <v>45548</v>
      </c>
      <c r="C1504" t="s">
        <v>2334</v>
      </c>
      <c r="D1504" t="s">
        <v>1727</v>
      </c>
      <c r="E1504" t="s">
        <v>1340</v>
      </c>
      <c r="F1504">
        <v>4</v>
      </c>
      <c r="G1504" s="3">
        <v>566.09</v>
      </c>
      <c r="H1504" s="4">
        <v>0.28000000000000003</v>
      </c>
      <c r="I1504" t="s">
        <v>1131</v>
      </c>
      <c r="J1504" s="3">
        <v>1630.3391999999999</v>
      </c>
      <c r="K1504" s="45">
        <f>SALES[[#This Row],[Quantity]]*SALES[[#This Row],[Unit_Price]]*SALES[[#This Row],[Discount]]</f>
        <v>634.02080000000012</v>
      </c>
      <c r="L1504" s="46" t="str">
        <f>IF(SALES[Total_Amount]&gt;=1500,"High","Low")</f>
        <v>High</v>
      </c>
      <c r="M1504" s="46" t="str">
        <f t="shared" si="92"/>
        <v>High</v>
      </c>
      <c r="N1504" s="46" t="str">
        <f t="shared" si="93"/>
        <v>High Price</v>
      </c>
      <c r="O1504" s="46" t="str">
        <f t="shared" si="94"/>
        <v>September</v>
      </c>
      <c r="P1504" s="46">
        <f t="shared" si="95"/>
        <v>2024</v>
      </c>
      <c r="Q1504" s="47" t="str">
        <f>_xlfn.CONCAT(SALES[[#This Row],[Sales_ID]]," [",SALES[[#This Row],[Quantity]],"]")</f>
        <v>SALE-1502 [4]</v>
      </c>
    </row>
    <row r="1505" spans="1:17" x14ac:dyDescent="0.3">
      <c r="A1505" t="s">
        <v>3435</v>
      </c>
      <c r="B1505" s="2">
        <v>45772</v>
      </c>
      <c r="C1505" t="s">
        <v>2725</v>
      </c>
      <c r="D1505" t="s">
        <v>1494</v>
      </c>
      <c r="E1505" t="s">
        <v>1419</v>
      </c>
      <c r="F1505">
        <v>1</v>
      </c>
      <c r="G1505" s="3">
        <v>251.99</v>
      </c>
      <c r="H1505" s="4">
        <v>0.09</v>
      </c>
      <c r="I1505" t="s">
        <v>3957</v>
      </c>
      <c r="J1505" s="3">
        <v>229.3109</v>
      </c>
      <c r="K1505" s="45">
        <f>SALES[[#This Row],[Quantity]]*SALES[[#This Row],[Unit_Price]]*SALES[[#This Row],[Discount]]</f>
        <v>22.679099999999998</v>
      </c>
      <c r="L1505" s="46" t="str">
        <f>IF(SALES[Total_Amount]&gt;=1500,"High","Low")</f>
        <v>Low</v>
      </c>
      <c r="M1505" s="46" t="str">
        <f t="shared" si="92"/>
        <v>Normal</v>
      </c>
      <c r="N1505" s="46" t="str">
        <f t="shared" si="93"/>
        <v>Low Price</v>
      </c>
      <c r="O1505" s="46" t="str">
        <f t="shared" si="94"/>
        <v>April</v>
      </c>
      <c r="P1505" s="46">
        <f t="shared" si="95"/>
        <v>2025</v>
      </c>
      <c r="Q1505" s="47" t="str">
        <f>_xlfn.CONCAT(SALES[[#This Row],[Sales_ID]]," [",SALES[[#This Row],[Quantity]],"]")</f>
        <v>SALE-1503 [1]</v>
      </c>
    </row>
    <row r="1506" spans="1:17" x14ac:dyDescent="0.3">
      <c r="A1506" t="s">
        <v>3436</v>
      </c>
      <c r="B1506" s="2">
        <v>45361</v>
      </c>
      <c r="C1506" t="s">
        <v>1556</v>
      </c>
      <c r="D1506" t="s">
        <v>1570</v>
      </c>
      <c r="E1506" t="s">
        <v>1399</v>
      </c>
      <c r="F1506">
        <v>1</v>
      </c>
      <c r="G1506" s="3">
        <v>259.2</v>
      </c>
      <c r="H1506" s="4">
        <v>0.27</v>
      </c>
      <c r="I1506" t="s">
        <v>1131</v>
      </c>
      <c r="J1506" s="3">
        <v>189.21600000000001</v>
      </c>
      <c r="K1506" s="45">
        <f>SALES[[#This Row],[Quantity]]*SALES[[#This Row],[Unit_Price]]*SALES[[#This Row],[Discount]]</f>
        <v>69.983999999999995</v>
      </c>
      <c r="L1506" s="46" t="str">
        <f>IF(SALES[Total_Amount]&gt;=1500,"High","Low")</f>
        <v>Low</v>
      </c>
      <c r="M1506" s="46" t="str">
        <f t="shared" si="92"/>
        <v>Normal</v>
      </c>
      <c r="N1506" s="46" t="str">
        <f t="shared" si="93"/>
        <v>Low Price</v>
      </c>
      <c r="O1506" s="46" t="str">
        <f t="shared" si="94"/>
        <v>March</v>
      </c>
      <c r="P1506" s="46">
        <f t="shared" si="95"/>
        <v>2024</v>
      </c>
      <c r="Q1506" s="47" t="str">
        <f>_xlfn.CONCAT(SALES[[#This Row],[Sales_ID]]," [",SALES[[#This Row],[Quantity]],"]")</f>
        <v>SALE-1504 [1]</v>
      </c>
    </row>
    <row r="1507" spans="1:17" x14ac:dyDescent="0.3">
      <c r="A1507" t="s">
        <v>3437</v>
      </c>
      <c r="B1507" s="2">
        <v>45235</v>
      </c>
      <c r="C1507" t="s">
        <v>2550</v>
      </c>
      <c r="D1507" t="s">
        <v>1354</v>
      </c>
      <c r="E1507" t="s">
        <v>1391</v>
      </c>
      <c r="F1507">
        <v>1</v>
      </c>
      <c r="G1507" s="3">
        <v>935.66</v>
      </c>
      <c r="H1507" s="4">
        <v>0.26</v>
      </c>
      <c r="I1507" t="s">
        <v>3958</v>
      </c>
      <c r="J1507" s="3">
        <v>692.38839999999993</v>
      </c>
      <c r="K1507" s="45">
        <f>SALES[[#This Row],[Quantity]]*SALES[[#This Row],[Unit_Price]]*SALES[[#This Row],[Discount]]</f>
        <v>243.27160000000001</v>
      </c>
      <c r="L1507" s="46" t="str">
        <f>IF(SALES[Total_Amount]&gt;=1500,"High","Low")</f>
        <v>Low</v>
      </c>
      <c r="M1507" s="46" t="str">
        <f t="shared" si="92"/>
        <v>Normal</v>
      </c>
      <c r="N1507" s="46" t="str">
        <f t="shared" si="93"/>
        <v>Low Price</v>
      </c>
      <c r="O1507" s="46" t="str">
        <f t="shared" si="94"/>
        <v>November</v>
      </c>
      <c r="P1507" s="46">
        <f t="shared" si="95"/>
        <v>2023</v>
      </c>
      <c r="Q1507" s="47" t="str">
        <f>_xlfn.CONCAT(SALES[[#This Row],[Sales_ID]]," [",SALES[[#This Row],[Quantity]],"]")</f>
        <v>SALE-1505 [1]</v>
      </c>
    </row>
    <row r="1508" spans="1:17" x14ac:dyDescent="0.3">
      <c r="A1508" t="s">
        <v>3438</v>
      </c>
      <c r="B1508" s="2">
        <v>45864</v>
      </c>
      <c r="C1508" t="s">
        <v>2092</v>
      </c>
      <c r="D1508" t="s">
        <v>1659</v>
      </c>
      <c r="E1508" t="s">
        <v>1348</v>
      </c>
      <c r="F1508">
        <v>4</v>
      </c>
      <c r="G1508" s="3">
        <v>480.75</v>
      </c>
      <c r="H1508" s="4">
        <v>0.02</v>
      </c>
      <c r="I1508" t="s">
        <v>3957</v>
      </c>
      <c r="J1508" s="3">
        <v>1884.54</v>
      </c>
      <c r="K1508" s="45">
        <f>SALES[[#This Row],[Quantity]]*SALES[[#This Row],[Unit_Price]]*SALES[[#This Row],[Discount]]</f>
        <v>38.46</v>
      </c>
      <c r="L1508" s="46" t="str">
        <f>IF(SALES[Total_Amount]&gt;=1500,"High","Low")</f>
        <v>High</v>
      </c>
      <c r="M1508" s="46" t="str">
        <f t="shared" si="92"/>
        <v>High</v>
      </c>
      <c r="N1508" s="46" t="str">
        <f t="shared" si="93"/>
        <v>Low Price</v>
      </c>
      <c r="O1508" s="46" t="str">
        <f t="shared" si="94"/>
        <v>July</v>
      </c>
      <c r="P1508" s="46">
        <f t="shared" si="95"/>
        <v>2025</v>
      </c>
      <c r="Q1508" s="47" t="str">
        <f>_xlfn.CONCAT(SALES[[#This Row],[Sales_ID]]," [",SALES[[#This Row],[Quantity]],"]")</f>
        <v>SALE-1506 [4]</v>
      </c>
    </row>
    <row r="1509" spans="1:17" x14ac:dyDescent="0.3">
      <c r="A1509" t="s">
        <v>3439</v>
      </c>
      <c r="B1509" s="2">
        <v>45681</v>
      </c>
      <c r="C1509" t="s">
        <v>1607</v>
      </c>
      <c r="D1509" t="s">
        <v>1784</v>
      </c>
      <c r="E1509" t="s">
        <v>1391</v>
      </c>
      <c r="F1509">
        <v>2</v>
      </c>
      <c r="G1509" s="3">
        <v>457.83</v>
      </c>
      <c r="H1509" s="4">
        <v>0.01</v>
      </c>
      <c r="I1509" t="s">
        <v>1131</v>
      </c>
      <c r="J1509" s="3">
        <v>906.50339999999994</v>
      </c>
      <c r="K1509" s="45">
        <f>SALES[[#This Row],[Quantity]]*SALES[[#This Row],[Unit_Price]]*SALES[[#This Row],[Discount]]</f>
        <v>9.1565999999999992</v>
      </c>
      <c r="L1509" s="46" t="str">
        <f>IF(SALES[Total_Amount]&gt;=1500,"High","Low")</f>
        <v>Low</v>
      </c>
      <c r="M1509" s="46" t="str">
        <f t="shared" si="92"/>
        <v>Normal</v>
      </c>
      <c r="N1509" s="46" t="str">
        <f t="shared" si="93"/>
        <v>Low Price</v>
      </c>
      <c r="O1509" s="46" t="str">
        <f t="shared" si="94"/>
        <v>January</v>
      </c>
      <c r="P1509" s="46">
        <f t="shared" si="95"/>
        <v>2025</v>
      </c>
      <c r="Q1509" s="47" t="str">
        <f>_xlfn.CONCAT(SALES[[#This Row],[Sales_ID]]," [",SALES[[#This Row],[Quantity]],"]")</f>
        <v>SALE-1507 [2]</v>
      </c>
    </row>
    <row r="1510" spans="1:17" x14ac:dyDescent="0.3">
      <c r="A1510" t="s">
        <v>3440</v>
      </c>
      <c r="B1510" s="2">
        <v>45905</v>
      </c>
      <c r="C1510" t="s">
        <v>1672</v>
      </c>
      <c r="D1510" t="s">
        <v>1673</v>
      </c>
      <c r="E1510" t="s">
        <v>1377</v>
      </c>
      <c r="F1510">
        <v>1</v>
      </c>
      <c r="G1510" s="3">
        <v>994.63</v>
      </c>
      <c r="H1510" s="4">
        <v>0.28000000000000003</v>
      </c>
      <c r="I1510" t="s">
        <v>3957</v>
      </c>
      <c r="J1510" s="3">
        <v>716.1336</v>
      </c>
      <c r="K1510" s="45">
        <f>SALES[[#This Row],[Quantity]]*SALES[[#This Row],[Unit_Price]]*SALES[[#This Row],[Discount]]</f>
        <v>278.49640000000005</v>
      </c>
      <c r="L1510" s="46" t="str">
        <f>IF(SALES[Total_Amount]&gt;=1500,"High","Low")</f>
        <v>Low</v>
      </c>
      <c r="M1510" s="46" t="str">
        <f t="shared" si="92"/>
        <v>Normal</v>
      </c>
      <c r="N1510" s="46" t="str">
        <f t="shared" si="93"/>
        <v>Low Price</v>
      </c>
      <c r="O1510" s="46" t="str">
        <f t="shared" si="94"/>
        <v>September</v>
      </c>
      <c r="P1510" s="46">
        <f t="shared" si="95"/>
        <v>2025</v>
      </c>
      <c r="Q1510" s="47" t="str">
        <f>_xlfn.CONCAT(SALES[[#This Row],[Sales_ID]]," [",SALES[[#This Row],[Quantity]],"]")</f>
        <v>SALE-1508 [1]</v>
      </c>
    </row>
    <row r="1511" spans="1:17" x14ac:dyDescent="0.3">
      <c r="A1511" t="s">
        <v>3441</v>
      </c>
      <c r="B1511" s="2">
        <v>45765</v>
      </c>
      <c r="C1511" t="s">
        <v>2819</v>
      </c>
      <c r="D1511" t="s">
        <v>1631</v>
      </c>
      <c r="E1511" t="s">
        <v>1373</v>
      </c>
      <c r="F1511">
        <v>3</v>
      </c>
      <c r="G1511" s="3">
        <v>65.569999999999993</v>
      </c>
      <c r="H1511" s="4">
        <v>0.3</v>
      </c>
      <c r="I1511" t="s">
        <v>1131</v>
      </c>
      <c r="J1511" s="3">
        <v>137.697</v>
      </c>
      <c r="K1511" s="45">
        <f>SALES[[#This Row],[Quantity]]*SALES[[#This Row],[Unit_Price]]*SALES[[#This Row],[Discount]]</f>
        <v>59.012999999999991</v>
      </c>
      <c r="L1511" s="46" t="str">
        <f>IF(SALES[Total_Amount]&gt;=1500,"High","Low")</f>
        <v>Low</v>
      </c>
      <c r="M1511" s="46" t="str">
        <f t="shared" si="92"/>
        <v>Normal</v>
      </c>
      <c r="N1511" s="46" t="str">
        <f t="shared" si="93"/>
        <v>Low Price</v>
      </c>
      <c r="O1511" s="46" t="str">
        <f t="shared" si="94"/>
        <v>April</v>
      </c>
      <c r="P1511" s="46">
        <f t="shared" si="95"/>
        <v>2025</v>
      </c>
      <c r="Q1511" s="47" t="str">
        <f>_xlfn.CONCAT(SALES[[#This Row],[Sales_ID]]," [",SALES[[#This Row],[Quantity]],"]")</f>
        <v>SALE-1509 [3]</v>
      </c>
    </row>
    <row r="1512" spans="1:17" x14ac:dyDescent="0.3">
      <c r="A1512" t="s">
        <v>3442</v>
      </c>
      <c r="B1512" s="2">
        <v>45821</v>
      </c>
      <c r="C1512" t="s">
        <v>2290</v>
      </c>
      <c r="D1512" t="s">
        <v>1863</v>
      </c>
      <c r="E1512" t="s">
        <v>1344</v>
      </c>
      <c r="F1512">
        <v>3</v>
      </c>
      <c r="G1512" s="3">
        <v>622.98</v>
      </c>
      <c r="H1512" s="4">
        <v>0.28000000000000003</v>
      </c>
      <c r="I1512" t="s">
        <v>3958</v>
      </c>
      <c r="J1512" s="3">
        <v>1345.6368</v>
      </c>
      <c r="K1512" s="45">
        <f>SALES[[#This Row],[Quantity]]*SALES[[#This Row],[Unit_Price]]*SALES[[#This Row],[Discount]]</f>
        <v>523.30320000000006</v>
      </c>
      <c r="L1512" s="46" t="str">
        <f>IF(SALES[Total_Amount]&gt;=1500,"High","Low")</f>
        <v>Low</v>
      </c>
      <c r="M1512" s="46" t="str">
        <f t="shared" si="92"/>
        <v>High</v>
      </c>
      <c r="N1512" s="46" t="str">
        <f t="shared" si="93"/>
        <v>High Price</v>
      </c>
      <c r="O1512" s="46" t="str">
        <f t="shared" si="94"/>
        <v>June</v>
      </c>
      <c r="P1512" s="46">
        <f t="shared" si="95"/>
        <v>2025</v>
      </c>
      <c r="Q1512" s="47" t="str">
        <f>_xlfn.CONCAT(SALES[[#This Row],[Sales_ID]]," [",SALES[[#This Row],[Quantity]],"]")</f>
        <v>SALE-1510 [3]</v>
      </c>
    </row>
    <row r="1513" spans="1:17" x14ac:dyDescent="0.3">
      <c r="A1513" t="s">
        <v>3443</v>
      </c>
      <c r="B1513" s="2">
        <v>45691</v>
      </c>
      <c r="C1513" t="s">
        <v>3444</v>
      </c>
      <c r="D1513" t="s">
        <v>1725</v>
      </c>
      <c r="E1513" t="s">
        <v>1408</v>
      </c>
      <c r="F1513">
        <v>1</v>
      </c>
      <c r="G1513" s="3">
        <v>170.68</v>
      </c>
      <c r="H1513" s="4">
        <v>0.13</v>
      </c>
      <c r="I1513" t="s">
        <v>3958</v>
      </c>
      <c r="J1513" s="3">
        <v>148.49160000000001</v>
      </c>
      <c r="K1513" s="45">
        <f>SALES[[#This Row],[Quantity]]*SALES[[#This Row],[Unit_Price]]*SALES[[#This Row],[Discount]]</f>
        <v>22.188400000000001</v>
      </c>
      <c r="L1513" s="46" t="str">
        <f>IF(SALES[Total_Amount]&gt;=1500,"High","Low")</f>
        <v>Low</v>
      </c>
      <c r="M1513" s="46" t="str">
        <f t="shared" si="92"/>
        <v>Normal</v>
      </c>
      <c r="N1513" s="46" t="str">
        <f t="shared" si="93"/>
        <v>Low Price</v>
      </c>
      <c r="O1513" s="46" t="str">
        <f t="shared" si="94"/>
        <v>February</v>
      </c>
      <c r="P1513" s="46">
        <f t="shared" si="95"/>
        <v>2025</v>
      </c>
      <c r="Q1513" s="47" t="str">
        <f>_xlfn.CONCAT(SALES[[#This Row],[Sales_ID]]," [",SALES[[#This Row],[Quantity]],"]")</f>
        <v>SALE-1511 [1]</v>
      </c>
    </row>
    <row r="1514" spans="1:17" x14ac:dyDescent="0.3">
      <c r="A1514" t="s">
        <v>3445</v>
      </c>
      <c r="B1514" s="2">
        <v>45860</v>
      </c>
      <c r="C1514" t="s">
        <v>1850</v>
      </c>
      <c r="D1514" t="s">
        <v>1797</v>
      </c>
      <c r="E1514" t="s">
        <v>1348</v>
      </c>
      <c r="F1514">
        <v>4</v>
      </c>
      <c r="G1514" s="3">
        <v>797.83</v>
      </c>
      <c r="H1514" s="4">
        <v>0.08</v>
      </c>
      <c r="I1514" t="s">
        <v>3957</v>
      </c>
      <c r="J1514" s="3">
        <v>2936.0144</v>
      </c>
      <c r="K1514" s="45">
        <f>SALES[[#This Row],[Quantity]]*SALES[[#This Row],[Unit_Price]]*SALES[[#This Row],[Discount]]</f>
        <v>255.30560000000003</v>
      </c>
      <c r="L1514" s="46" t="str">
        <f>IF(SALES[Total_Amount]&gt;=1500,"High","Low")</f>
        <v>High</v>
      </c>
      <c r="M1514" s="46" t="str">
        <f t="shared" si="92"/>
        <v>Premium</v>
      </c>
      <c r="N1514" s="46" t="str">
        <f t="shared" si="93"/>
        <v>Low Price</v>
      </c>
      <c r="O1514" s="46" t="str">
        <f t="shared" si="94"/>
        <v>July</v>
      </c>
      <c r="P1514" s="46">
        <f t="shared" si="95"/>
        <v>2025</v>
      </c>
      <c r="Q1514" s="47" t="str">
        <f>_xlfn.CONCAT(SALES[[#This Row],[Sales_ID]]," [",SALES[[#This Row],[Quantity]],"]")</f>
        <v>SALE-1512 [4]</v>
      </c>
    </row>
    <row r="1515" spans="1:17" x14ac:dyDescent="0.3">
      <c r="A1515" t="s">
        <v>3446</v>
      </c>
      <c r="B1515" s="2">
        <v>45922</v>
      </c>
      <c r="C1515" t="s">
        <v>2183</v>
      </c>
      <c r="D1515" t="s">
        <v>2008</v>
      </c>
      <c r="E1515" t="s">
        <v>1388</v>
      </c>
      <c r="F1515">
        <v>1</v>
      </c>
      <c r="G1515" s="3">
        <v>372.75</v>
      </c>
      <c r="H1515" s="4">
        <v>0.12</v>
      </c>
      <c r="I1515" t="s">
        <v>3957</v>
      </c>
      <c r="J1515" s="3">
        <v>328.02</v>
      </c>
      <c r="K1515" s="45">
        <f>SALES[[#This Row],[Quantity]]*SALES[[#This Row],[Unit_Price]]*SALES[[#This Row],[Discount]]</f>
        <v>44.73</v>
      </c>
      <c r="L1515" s="46" t="str">
        <f>IF(SALES[Total_Amount]&gt;=1500,"High","Low")</f>
        <v>Low</v>
      </c>
      <c r="M1515" s="46" t="str">
        <f t="shared" si="92"/>
        <v>Normal</v>
      </c>
      <c r="N1515" s="46" t="str">
        <f t="shared" si="93"/>
        <v>Low Price</v>
      </c>
      <c r="O1515" s="46" t="str">
        <f t="shared" si="94"/>
        <v>September</v>
      </c>
      <c r="P1515" s="46">
        <f t="shared" si="95"/>
        <v>2025</v>
      </c>
      <c r="Q1515" s="47" t="str">
        <f>_xlfn.CONCAT(SALES[[#This Row],[Sales_ID]]," [",SALES[[#This Row],[Quantity]],"]")</f>
        <v>SALE-1513 [1]</v>
      </c>
    </row>
    <row r="1516" spans="1:17" x14ac:dyDescent="0.3">
      <c r="A1516" t="s">
        <v>3447</v>
      </c>
      <c r="B1516" s="2">
        <v>45477</v>
      </c>
      <c r="C1516" t="s">
        <v>1413</v>
      </c>
      <c r="D1516" t="s">
        <v>1848</v>
      </c>
      <c r="E1516" t="s">
        <v>1363</v>
      </c>
      <c r="F1516">
        <v>1</v>
      </c>
      <c r="G1516" s="3">
        <v>994.18</v>
      </c>
      <c r="H1516" s="4">
        <v>0.05</v>
      </c>
      <c r="I1516" t="s">
        <v>3958</v>
      </c>
      <c r="J1516" s="3">
        <v>944.47099999999989</v>
      </c>
      <c r="K1516" s="45">
        <f>SALES[[#This Row],[Quantity]]*SALES[[#This Row],[Unit_Price]]*SALES[[#This Row],[Discount]]</f>
        <v>49.709000000000003</v>
      </c>
      <c r="L1516" s="46" t="str">
        <f>IF(SALES[Total_Amount]&gt;=1500,"High","Low")</f>
        <v>Low</v>
      </c>
      <c r="M1516" s="46" t="str">
        <f t="shared" si="92"/>
        <v>Normal</v>
      </c>
      <c r="N1516" s="46" t="str">
        <f t="shared" si="93"/>
        <v>Low Price</v>
      </c>
      <c r="O1516" s="46" t="str">
        <f t="shared" si="94"/>
        <v>July</v>
      </c>
      <c r="P1516" s="46">
        <f t="shared" si="95"/>
        <v>2024</v>
      </c>
      <c r="Q1516" s="47" t="str">
        <f>_xlfn.CONCAT(SALES[[#This Row],[Sales_ID]]," [",SALES[[#This Row],[Quantity]],"]")</f>
        <v>SALE-1514 [1]</v>
      </c>
    </row>
    <row r="1517" spans="1:17" x14ac:dyDescent="0.3">
      <c r="A1517" t="s">
        <v>3448</v>
      </c>
      <c r="B1517" s="2">
        <v>45504</v>
      </c>
      <c r="C1517" t="s">
        <v>2200</v>
      </c>
      <c r="D1517" t="s">
        <v>1503</v>
      </c>
      <c r="E1517" t="s">
        <v>1408</v>
      </c>
      <c r="F1517">
        <v>1</v>
      </c>
      <c r="G1517" s="3">
        <v>136.12</v>
      </c>
      <c r="H1517" s="4">
        <v>7.0000000000000007E-2</v>
      </c>
      <c r="I1517" t="s">
        <v>3957</v>
      </c>
      <c r="J1517" s="3">
        <v>126.5916</v>
      </c>
      <c r="K1517" s="45">
        <f>SALES[[#This Row],[Quantity]]*SALES[[#This Row],[Unit_Price]]*SALES[[#This Row],[Discount]]</f>
        <v>9.5284000000000013</v>
      </c>
      <c r="L1517" s="46" t="str">
        <f>IF(SALES[Total_Amount]&gt;=1500,"High","Low")</f>
        <v>Low</v>
      </c>
      <c r="M1517" s="46" t="str">
        <f t="shared" si="92"/>
        <v>Normal</v>
      </c>
      <c r="N1517" s="46" t="str">
        <f t="shared" si="93"/>
        <v>Low Price</v>
      </c>
      <c r="O1517" s="46" t="str">
        <f t="shared" si="94"/>
        <v>July</v>
      </c>
      <c r="P1517" s="46">
        <f t="shared" si="95"/>
        <v>2024</v>
      </c>
      <c r="Q1517" s="47" t="str">
        <f>_xlfn.CONCAT(SALES[[#This Row],[Sales_ID]]," [",SALES[[#This Row],[Quantity]],"]")</f>
        <v>SALE-1515 [1]</v>
      </c>
    </row>
    <row r="1518" spans="1:17" x14ac:dyDescent="0.3">
      <c r="A1518" t="s">
        <v>3449</v>
      </c>
      <c r="B1518" s="2">
        <v>45862</v>
      </c>
      <c r="C1518" t="s">
        <v>3131</v>
      </c>
      <c r="D1518" t="s">
        <v>1496</v>
      </c>
      <c r="E1518" t="s">
        <v>1415</v>
      </c>
      <c r="F1518">
        <v>3</v>
      </c>
      <c r="G1518" s="3">
        <v>634.45000000000005</v>
      </c>
      <c r="H1518" s="4">
        <v>0.17</v>
      </c>
      <c r="I1518" t="s">
        <v>3958</v>
      </c>
      <c r="J1518" s="3">
        <v>1579.7805000000001</v>
      </c>
      <c r="K1518" s="45">
        <f>SALES[[#This Row],[Quantity]]*SALES[[#This Row],[Unit_Price]]*SALES[[#This Row],[Discount]]</f>
        <v>323.56950000000006</v>
      </c>
      <c r="L1518" s="46" t="str">
        <f>IF(SALES[Total_Amount]&gt;=1500,"High","Low")</f>
        <v>High</v>
      </c>
      <c r="M1518" s="46" t="str">
        <f t="shared" si="92"/>
        <v>High</v>
      </c>
      <c r="N1518" s="46" t="str">
        <f t="shared" si="93"/>
        <v>High Price</v>
      </c>
      <c r="O1518" s="46" t="str">
        <f t="shared" si="94"/>
        <v>July</v>
      </c>
      <c r="P1518" s="46">
        <f t="shared" si="95"/>
        <v>2025</v>
      </c>
      <c r="Q1518" s="47" t="str">
        <f>_xlfn.CONCAT(SALES[[#This Row],[Sales_ID]]," [",SALES[[#This Row],[Quantity]],"]")</f>
        <v>SALE-1516 [3]</v>
      </c>
    </row>
    <row r="1519" spans="1:17" x14ac:dyDescent="0.3">
      <c r="A1519" t="s">
        <v>3450</v>
      </c>
      <c r="B1519" s="2">
        <v>45579</v>
      </c>
      <c r="C1519" t="s">
        <v>1675</v>
      </c>
      <c r="D1519" t="s">
        <v>1923</v>
      </c>
      <c r="E1519" t="s">
        <v>1373</v>
      </c>
      <c r="F1519">
        <v>4</v>
      </c>
      <c r="G1519" s="3">
        <v>179.62</v>
      </c>
      <c r="H1519" s="4">
        <v>0.05</v>
      </c>
      <c r="I1519" t="s">
        <v>3957</v>
      </c>
      <c r="J1519" s="3">
        <v>682.55600000000004</v>
      </c>
      <c r="K1519" s="45">
        <f>SALES[[#This Row],[Quantity]]*SALES[[#This Row],[Unit_Price]]*SALES[[#This Row],[Discount]]</f>
        <v>35.923999999999999</v>
      </c>
      <c r="L1519" s="46" t="str">
        <f>IF(SALES[Total_Amount]&gt;=1500,"High","Low")</f>
        <v>Low</v>
      </c>
      <c r="M1519" s="46" t="str">
        <f t="shared" si="92"/>
        <v>Normal</v>
      </c>
      <c r="N1519" s="46" t="str">
        <f t="shared" si="93"/>
        <v>Low Price</v>
      </c>
      <c r="O1519" s="46" t="str">
        <f t="shared" si="94"/>
        <v>October</v>
      </c>
      <c r="P1519" s="46">
        <f t="shared" si="95"/>
        <v>2024</v>
      </c>
      <c r="Q1519" s="47" t="str">
        <f>_xlfn.CONCAT(SALES[[#This Row],[Sales_ID]]," [",SALES[[#This Row],[Quantity]],"]")</f>
        <v>SALE-1517 [4]</v>
      </c>
    </row>
    <row r="1520" spans="1:17" x14ac:dyDescent="0.3">
      <c r="A1520" t="s">
        <v>3451</v>
      </c>
      <c r="B1520" s="2">
        <v>45658</v>
      </c>
      <c r="C1520" t="s">
        <v>1704</v>
      </c>
      <c r="D1520" t="s">
        <v>1503</v>
      </c>
      <c r="E1520" t="s">
        <v>1415</v>
      </c>
      <c r="F1520">
        <v>4</v>
      </c>
      <c r="G1520" s="3">
        <v>558.83000000000004</v>
      </c>
      <c r="H1520" s="4">
        <v>0.16</v>
      </c>
      <c r="I1520" t="s">
        <v>3958</v>
      </c>
      <c r="J1520" s="3">
        <v>1877.6687999999999</v>
      </c>
      <c r="K1520" s="45">
        <f>SALES[[#This Row],[Quantity]]*SALES[[#This Row],[Unit_Price]]*SALES[[#This Row],[Discount]]</f>
        <v>357.65120000000002</v>
      </c>
      <c r="L1520" s="46" t="str">
        <f>IF(SALES[Total_Amount]&gt;=1500,"High","Low")</f>
        <v>High</v>
      </c>
      <c r="M1520" s="46" t="str">
        <f t="shared" si="92"/>
        <v>High</v>
      </c>
      <c r="N1520" s="46" t="str">
        <f t="shared" si="93"/>
        <v>High Price</v>
      </c>
      <c r="O1520" s="46" t="str">
        <f t="shared" si="94"/>
        <v>January</v>
      </c>
      <c r="P1520" s="46">
        <f t="shared" si="95"/>
        <v>2025</v>
      </c>
      <c r="Q1520" s="47" t="str">
        <f>_xlfn.CONCAT(SALES[[#This Row],[Sales_ID]]," [",SALES[[#This Row],[Quantity]],"]")</f>
        <v>SALE-1518 [4]</v>
      </c>
    </row>
    <row r="1521" spans="1:17" x14ac:dyDescent="0.3">
      <c r="A1521" t="s">
        <v>3452</v>
      </c>
      <c r="B1521" s="2">
        <v>45664</v>
      </c>
      <c r="C1521" t="s">
        <v>1691</v>
      </c>
      <c r="D1521" t="s">
        <v>1467</v>
      </c>
      <c r="E1521" t="s">
        <v>1426</v>
      </c>
      <c r="F1521">
        <v>2</v>
      </c>
      <c r="G1521" s="3">
        <v>859.74</v>
      </c>
      <c r="H1521" s="4">
        <v>0.25</v>
      </c>
      <c r="I1521" t="s">
        <v>1131</v>
      </c>
      <c r="J1521" s="3">
        <v>1289.6099999999999</v>
      </c>
      <c r="K1521" s="45">
        <f>SALES[[#This Row],[Quantity]]*SALES[[#This Row],[Unit_Price]]*SALES[[#This Row],[Discount]]</f>
        <v>429.87</v>
      </c>
      <c r="L1521" s="46" t="str">
        <f>IF(SALES[Total_Amount]&gt;=1500,"High","Low")</f>
        <v>Low</v>
      </c>
      <c r="M1521" s="46" t="str">
        <f t="shared" si="92"/>
        <v>High</v>
      </c>
      <c r="N1521" s="46" t="str">
        <f t="shared" si="93"/>
        <v>High Price</v>
      </c>
      <c r="O1521" s="46" t="str">
        <f t="shared" si="94"/>
        <v>January</v>
      </c>
      <c r="P1521" s="46">
        <f t="shared" si="95"/>
        <v>2025</v>
      </c>
      <c r="Q1521" s="47" t="str">
        <f>_xlfn.CONCAT(SALES[[#This Row],[Sales_ID]]," [",SALES[[#This Row],[Quantity]],"]")</f>
        <v>SALE-1519 [2]</v>
      </c>
    </row>
    <row r="1522" spans="1:17" x14ac:dyDescent="0.3">
      <c r="A1522" t="s">
        <v>3453</v>
      </c>
      <c r="B1522" s="2">
        <v>45936</v>
      </c>
      <c r="C1522" t="s">
        <v>3454</v>
      </c>
      <c r="D1522" t="s">
        <v>1398</v>
      </c>
      <c r="E1522" t="s">
        <v>1388</v>
      </c>
      <c r="F1522">
        <v>3</v>
      </c>
      <c r="G1522" s="3">
        <v>578.47</v>
      </c>
      <c r="H1522" s="4">
        <v>0.06</v>
      </c>
      <c r="I1522" t="s">
        <v>1131</v>
      </c>
      <c r="J1522" s="3">
        <v>1631.2854</v>
      </c>
      <c r="K1522" s="45">
        <f>SALES[[#This Row],[Quantity]]*SALES[[#This Row],[Unit_Price]]*SALES[[#This Row],[Discount]]</f>
        <v>104.1246</v>
      </c>
      <c r="L1522" s="46" t="str">
        <f>IF(SALES[Total_Amount]&gt;=1500,"High","Low")</f>
        <v>High</v>
      </c>
      <c r="M1522" s="46" t="str">
        <f t="shared" si="92"/>
        <v>High</v>
      </c>
      <c r="N1522" s="46" t="str">
        <f t="shared" si="93"/>
        <v>Low Price</v>
      </c>
      <c r="O1522" s="46" t="str">
        <f t="shared" si="94"/>
        <v>October</v>
      </c>
      <c r="P1522" s="46">
        <f t="shared" si="95"/>
        <v>2025</v>
      </c>
      <c r="Q1522" s="47" t="str">
        <f>_xlfn.CONCAT(SALES[[#This Row],[Sales_ID]]," [",SALES[[#This Row],[Quantity]],"]")</f>
        <v>SALE-1520 [3]</v>
      </c>
    </row>
    <row r="1523" spans="1:17" x14ac:dyDescent="0.3">
      <c r="A1523" t="s">
        <v>3455</v>
      </c>
      <c r="B1523" s="2">
        <v>45344</v>
      </c>
      <c r="C1523" t="s">
        <v>2482</v>
      </c>
      <c r="D1523" t="s">
        <v>1494</v>
      </c>
      <c r="E1523" t="s">
        <v>1446</v>
      </c>
      <c r="F1523">
        <v>1</v>
      </c>
      <c r="G1523" s="3">
        <v>440.48</v>
      </c>
      <c r="H1523" s="4">
        <v>0.11</v>
      </c>
      <c r="I1523" t="s">
        <v>1131</v>
      </c>
      <c r="J1523" s="3">
        <v>392.02720000000011</v>
      </c>
      <c r="K1523" s="45">
        <f>SALES[[#This Row],[Quantity]]*SALES[[#This Row],[Unit_Price]]*SALES[[#This Row],[Discount]]</f>
        <v>48.452800000000003</v>
      </c>
      <c r="L1523" s="46" t="str">
        <f>IF(SALES[Total_Amount]&gt;=1500,"High","Low")</f>
        <v>Low</v>
      </c>
      <c r="M1523" s="46" t="str">
        <f t="shared" si="92"/>
        <v>Normal</v>
      </c>
      <c r="N1523" s="46" t="str">
        <f t="shared" si="93"/>
        <v>Low Price</v>
      </c>
      <c r="O1523" s="46" t="str">
        <f t="shared" si="94"/>
        <v>February</v>
      </c>
      <c r="P1523" s="46">
        <f t="shared" si="95"/>
        <v>2024</v>
      </c>
      <c r="Q1523" s="47" t="str">
        <f>_xlfn.CONCAT(SALES[[#This Row],[Sales_ID]]," [",SALES[[#This Row],[Quantity]],"]")</f>
        <v>SALE-1521 [1]</v>
      </c>
    </row>
    <row r="1524" spans="1:17" x14ac:dyDescent="0.3">
      <c r="A1524" t="s">
        <v>3456</v>
      </c>
      <c r="B1524" s="2">
        <v>45329</v>
      </c>
      <c r="C1524" t="s">
        <v>1361</v>
      </c>
      <c r="D1524" t="s">
        <v>1457</v>
      </c>
      <c r="E1524" t="s">
        <v>1399</v>
      </c>
      <c r="F1524">
        <v>2</v>
      </c>
      <c r="G1524" s="3">
        <v>303.67</v>
      </c>
      <c r="H1524" s="4">
        <v>0.05</v>
      </c>
      <c r="I1524" t="s">
        <v>3958</v>
      </c>
      <c r="J1524" s="3">
        <v>576.97299999999996</v>
      </c>
      <c r="K1524" s="45">
        <f>SALES[[#This Row],[Quantity]]*SALES[[#This Row],[Unit_Price]]*SALES[[#This Row],[Discount]]</f>
        <v>30.367000000000004</v>
      </c>
      <c r="L1524" s="46" t="str">
        <f>IF(SALES[Total_Amount]&gt;=1500,"High","Low")</f>
        <v>Low</v>
      </c>
      <c r="M1524" s="46" t="str">
        <f t="shared" si="92"/>
        <v>Normal</v>
      </c>
      <c r="N1524" s="46" t="str">
        <f t="shared" si="93"/>
        <v>Low Price</v>
      </c>
      <c r="O1524" s="46" t="str">
        <f t="shared" si="94"/>
        <v>February</v>
      </c>
      <c r="P1524" s="46">
        <f t="shared" si="95"/>
        <v>2024</v>
      </c>
      <c r="Q1524" s="47" t="str">
        <f>_xlfn.CONCAT(SALES[[#This Row],[Sales_ID]]," [",SALES[[#This Row],[Quantity]],"]")</f>
        <v>SALE-1522 [2]</v>
      </c>
    </row>
    <row r="1525" spans="1:17" x14ac:dyDescent="0.3">
      <c r="A1525" t="s">
        <v>3457</v>
      </c>
      <c r="B1525" s="2">
        <v>45895</v>
      </c>
      <c r="C1525" t="s">
        <v>2458</v>
      </c>
      <c r="D1525" t="s">
        <v>1343</v>
      </c>
      <c r="E1525" t="s">
        <v>1377</v>
      </c>
      <c r="F1525">
        <v>2</v>
      </c>
      <c r="G1525" s="3">
        <v>611.21</v>
      </c>
      <c r="H1525" s="4">
        <v>0.22</v>
      </c>
      <c r="I1525" t="s">
        <v>1131</v>
      </c>
      <c r="J1525" s="3">
        <v>953.48760000000004</v>
      </c>
      <c r="K1525" s="45">
        <f>SALES[[#This Row],[Quantity]]*SALES[[#This Row],[Unit_Price]]*SALES[[#This Row],[Discount]]</f>
        <v>268.93240000000003</v>
      </c>
      <c r="L1525" s="46" t="str">
        <f>IF(SALES[Total_Amount]&gt;=1500,"High","Low")</f>
        <v>Low</v>
      </c>
      <c r="M1525" s="46" t="str">
        <f t="shared" si="92"/>
        <v>Normal</v>
      </c>
      <c r="N1525" s="46" t="str">
        <f t="shared" si="93"/>
        <v>Low Price</v>
      </c>
      <c r="O1525" s="46" t="str">
        <f t="shared" si="94"/>
        <v>August</v>
      </c>
      <c r="P1525" s="46">
        <f t="shared" si="95"/>
        <v>2025</v>
      </c>
      <c r="Q1525" s="47" t="str">
        <f>_xlfn.CONCAT(SALES[[#This Row],[Sales_ID]]," [",SALES[[#This Row],[Quantity]],"]")</f>
        <v>SALE-1523 [2]</v>
      </c>
    </row>
    <row r="1526" spans="1:17" x14ac:dyDescent="0.3">
      <c r="A1526" t="s">
        <v>3458</v>
      </c>
      <c r="B1526" s="2">
        <v>45239</v>
      </c>
      <c r="C1526" t="s">
        <v>2403</v>
      </c>
      <c r="D1526" t="s">
        <v>1380</v>
      </c>
      <c r="E1526" t="s">
        <v>1391</v>
      </c>
      <c r="F1526">
        <v>2</v>
      </c>
      <c r="G1526" s="3">
        <v>768.08</v>
      </c>
      <c r="H1526" s="4">
        <v>0.26</v>
      </c>
      <c r="I1526" t="s">
        <v>3958</v>
      </c>
      <c r="J1526" s="3">
        <v>1136.7583999999999</v>
      </c>
      <c r="K1526" s="45">
        <f>SALES[[#This Row],[Quantity]]*SALES[[#This Row],[Unit_Price]]*SALES[[#This Row],[Discount]]</f>
        <v>399.40160000000003</v>
      </c>
      <c r="L1526" s="46" t="str">
        <f>IF(SALES[Total_Amount]&gt;=1500,"High","Low")</f>
        <v>Low</v>
      </c>
      <c r="M1526" s="46" t="str">
        <f t="shared" si="92"/>
        <v>High</v>
      </c>
      <c r="N1526" s="46" t="str">
        <f t="shared" si="93"/>
        <v>High Price</v>
      </c>
      <c r="O1526" s="46" t="str">
        <f t="shared" si="94"/>
        <v>November</v>
      </c>
      <c r="P1526" s="46">
        <f t="shared" si="95"/>
        <v>2023</v>
      </c>
      <c r="Q1526" s="47" t="str">
        <f>_xlfn.CONCAT(SALES[[#This Row],[Sales_ID]]," [",SALES[[#This Row],[Quantity]],"]")</f>
        <v>SALE-1524 [2]</v>
      </c>
    </row>
    <row r="1527" spans="1:17" x14ac:dyDescent="0.3">
      <c r="A1527" t="s">
        <v>3459</v>
      </c>
      <c r="B1527" s="2">
        <v>45296</v>
      </c>
      <c r="C1527" t="s">
        <v>2130</v>
      </c>
      <c r="D1527" t="s">
        <v>1473</v>
      </c>
      <c r="E1527" t="s">
        <v>1415</v>
      </c>
      <c r="F1527">
        <v>1</v>
      </c>
      <c r="G1527" s="3">
        <v>616.82000000000005</v>
      </c>
      <c r="H1527" s="4">
        <v>0.24</v>
      </c>
      <c r="I1527" t="s">
        <v>3957</v>
      </c>
      <c r="J1527" s="3">
        <v>468.78320000000002</v>
      </c>
      <c r="K1527" s="45">
        <f>SALES[[#This Row],[Quantity]]*SALES[[#This Row],[Unit_Price]]*SALES[[#This Row],[Discount]]</f>
        <v>148.0368</v>
      </c>
      <c r="L1527" s="46" t="str">
        <f>IF(SALES[Total_Amount]&gt;=1500,"High","Low")</f>
        <v>Low</v>
      </c>
      <c r="M1527" s="46" t="str">
        <f t="shared" si="92"/>
        <v>Normal</v>
      </c>
      <c r="N1527" s="46" t="str">
        <f t="shared" si="93"/>
        <v>Low Price</v>
      </c>
      <c r="O1527" s="46" t="str">
        <f t="shared" si="94"/>
        <v>January</v>
      </c>
      <c r="P1527" s="46">
        <f t="shared" si="95"/>
        <v>2024</v>
      </c>
      <c r="Q1527" s="47" t="str">
        <f>_xlfn.CONCAT(SALES[[#This Row],[Sales_ID]]," [",SALES[[#This Row],[Quantity]],"]")</f>
        <v>SALE-1525 [1]</v>
      </c>
    </row>
    <row r="1528" spans="1:17" x14ac:dyDescent="0.3">
      <c r="A1528" t="s">
        <v>3460</v>
      </c>
      <c r="B1528" s="2">
        <v>45672</v>
      </c>
      <c r="C1528" t="s">
        <v>1581</v>
      </c>
      <c r="D1528" t="s">
        <v>1506</v>
      </c>
      <c r="E1528" t="s">
        <v>1415</v>
      </c>
      <c r="F1528">
        <v>1</v>
      </c>
      <c r="G1528" s="3">
        <v>470.34</v>
      </c>
      <c r="H1528" s="4">
        <v>0.18</v>
      </c>
      <c r="I1528" t="s">
        <v>1131</v>
      </c>
      <c r="J1528" s="3">
        <v>385.67880000000002</v>
      </c>
      <c r="K1528" s="45">
        <f>SALES[[#This Row],[Quantity]]*SALES[[#This Row],[Unit_Price]]*SALES[[#This Row],[Discount]]</f>
        <v>84.661199999999994</v>
      </c>
      <c r="L1528" s="46" t="str">
        <f>IF(SALES[Total_Amount]&gt;=1500,"High","Low")</f>
        <v>Low</v>
      </c>
      <c r="M1528" s="46" t="str">
        <f t="shared" si="92"/>
        <v>Normal</v>
      </c>
      <c r="N1528" s="46" t="str">
        <f t="shared" si="93"/>
        <v>Low Price</v>
      </c>
      <c r="O1528" s="46" t="str">
        <f t="shared" si="94"/>
        <v>January</v>
      </c>
      <c r="P1528" s="46">
        <f t="shared" si="95"/>
        <v>2025</v>
      </c>
      <c r="Q1528" s="47" t="str">
        <f>_xlfn.CONCAT(SALES[[#This Row],[Sales_ID]]," [",SALES[[#This Row],[Quantity]],"]")</f>
        <v>SALE-1526 [1]</v>
      </c>
    </row>
    <row r="1529" spans="1:17" x14ac:dyDescent="0.3">
      <c r="A1529" t="s">
        <v>3461</v>
      </c>
      <c r="B1529" s="2">
        <v>45499</v>
      </c>
      <c r="C1529" t="s">
        <v>1928</v>
      </c>
      <c r="D1529" t="s">
        <v>1445</v>
      </c>
      <c r="E1529" t="s">
        <v>1348</v>
      </c>
      <c r="F1529">
        <v>2</v>
      </c>
      <c r="G1529" s="3">
        <v>616.36</v>
      </c>
      <c r="H1529" s="4">
        <v>0.12</v>
      </c>
      <c r="I1529" t="s">
        <v>3958</v>
      </c>
      <c r="J1529" s="3">
        <v>1084.7936</v>
      </c>
      <c r="K1529" s="45">
        <f>SALES[[#This Row],[Quantity]]*SALES[[#This Row],[Unit_Price]]*SALES[[#This Row],[Discount]]</f>
        <v>147.9264</v>
      </c>
      <c r="L1529" s="46" t="str">
        <f>IF(SALES[Total_Amount]&gt;=1500,"High","Low")</f>
        <v>Low</v>
      </c>
      <c r="M1529" s="46" t="str">
        <f t="shared" si="92"/>
        <v>High</v>
      </c>
      <c r="N1529" s="46" t="str">
        <f t="shared" si="93"/>
        <v>Low Price</v>
      </c>
      <c r="O1529" s="46" t="str">
        <f t="shared" si="94"/>
        <v>July</v>
      </c>
      <c r="P1529" s="46">
        <f t="shared" si="95"/>
        <v>2024</v>
      </c>
      <c r="Q1529" s="47" t="str">
        <f>_xlfn.CONCAT(SALES[[#This Row],[Sales_ID]]," [",SALES[[#This Row],[Quantity]],"]")</f>
        <v>SALE-1527 [2]</v>
      </c>
    </row>
    <row r="1530" spans="1:17" x14ac:dyDescent="0.3">
      <c r="A1530" t="s">
        <v>3462</v>
      </c>
      <c r="B1530" s="2">
        <v>45434</v>
      </c>
      <c r="C1530" t="s">
        <v>1898</v>
      </c>
      <c r="D1530" t="s">
        <v>1600</v>
      </c>
      <c r="E1530" t="s">
        <v>1395</v>
      </c>
      <c r="F1530">
        <v>3</v>
      </c>
      <c r="G1530" s="3">
        <v>657.24</v>
      </c>
      <c r="H1530" s="4">
        <v>0.18</v>
      </c>
      <c r="I1530" t="s">
        <v>3958</v>
      </c>
      <c r="J1530" s="3">
        <v>1616.8104000000001</v>
      </c>
      <c r="K1530" s="45">
        <f>SALES[[#This Row],[Quantity]]*SALES[[#This Row],[Unit_Price]]*SALES[[#This Row],[Discount]]</f>
        <v>354.90960000000001</v>
      </c>
      <c r="L1530" s="46" t="str">
        <f>IF(SALES[Total_Amount]&gt;=1500,"High","Low")</f>
        <v>High</v>
      </c>
      <c r="M1530" s="46" t="str">
        <f t="shared" si="92"/>
        <v>High</v>
      </c>
      <c r="N1530" s="46" t="str">
        <f t="shared" si="93"/>
        <v>High Price</v>
      </c>
      <c r="O1530" s="46" t="str">
        <f t="shared" si="94"/>
        <v>May</v>
      </c>
      <c r="P1530" s="46">
        <f t="shared" si="95"/>
        <v>2024</v>
      </c>
      <c r="Q1530" s="47" t="str">
        <f>_xlfn.CONCAT(SALES[[#This Row],[Sales_ID]]," [",SALES[[#This Row],[Quantity]],"]")</f>
        <v>SALE-1528 [3]</v>
      </c>
    </row>
    <row r="1531" spans="1:17" x14ac:dyDescent="0.3">
      <c r="A1531" t="s">
        <v>3463</v>
      </c>
      <c r="B1531" s="2">
        <v>45893</v>
      </c>
      <c r="C1531" t="s">
        <v>2038</v>
      </c>
      <c r="D1531" t="s">
        <v>1892</v>
      </c>
      <c r="E1531" t="s">
        <v>1399</v>
      </c>
      <c r="F1531">
        <v>2</v>
      </c>
      <c r="G1531" s="3">
        <v>392.45</v>
      </c>
      <c r="H1531" s="4">
        <v>0.04</v>
      </c>
      <c r="I1531" t="s">
        <v>3958</v>
      </c>
      <c r="J1531" s="3">
        <v>753.50399999999991</v>
      </c>
      <c r="K1531" s="45">
        <f>SALES[[#This Row],[Quantity]]*SALES[[#This Row],[Unit_Price]]*SALES[[#This Row],[Discount]]</f>
        <v>31.396000000000001</v>
      </c>
      <c r="L1531" s="46" t="str">
        <f>IF(SALES[Total_Amount]&gt;=1500,"High","Low")</f>
        <v>Low</v>
      </c>
      <c r="M1531" s="46" t="str">
        <f t="shared" si="92"/>
        <v>Normal</v>
      </c>
      <c r="N1531" s="46" t="str">
        <f t="shared" si="93"/>
        <v>Low Price</v>
      </c>
      <c r="O1531" s="46" t="str">
        <f t="shared" si="94"/>
        <v>August</v>
      </c>
      <c r="P1531" s="46">
        <f t="shared" si="95"/>
        <v>2025</v>
      </c>
      <c r="Q1531" s="47" t="str">
        <f>_xlfn.CONCAT(SALES[[#This Row],[Sales_ID]]," [",SALES[[#This Row],[Quantity]],"]")</f>
        <v>SALE-1529 [2]</v>
      </c>
    </row>
    <row r="1532" spans="1:17" x14ac:dyDescent="0.3">
      <c r="A1532" t="s">
        <v>3464</v>
      </c>
      <c r="B1532" s="2">
        <v>45346</v>
      </c>
      <c r="C1532" t="s">
        <v>2819</v>
      </c>
      <c r="D1532" t="s">
        <v>1506</v>
      </c>
      <c r="E1532" t="s">
        <v>1377</v>
      </c>
      <c r="F1532">
        <v>3</v>
      </c>
      <c r="G1532" s="3">
        <v>62.03</v>
      </c>
      <c r="H1532" s="4">
        <v>0.01</v>
      </c>
      <c r="I1532" t="s">
        <v>1131</v>
      </c>
      <c r="J1532" s="3">
        <v>184.22909999999999</v>
      </c>
      <c r="K1532" s="45">
        <f>SALES[[#This Row],[Quantity]]*SALES[[#This Row],[Unit_Price]]*SALES[[#This Row],[Discount]]</f>
        <v>1.8609</v>
      </c>
      <c r="L1532" s="46" t="str">
        <f>IF(SALES[Total_Amount]&gt;=1500,"High","Low")</f>
        <v>Low</v>
      </c>
      <c r="M1532" s="46" t="str">
        <f t="shared" si="92"/>
        <v>Normal</v>
      </c>
      <c r="N1532" s="46" t="str">
        <f t="shared" si="93"/>
        <v>Low Price</v>
      </c>
      <c r="O1532" s="46" t="str">
        <f t="shared" si="94"/>
        <v>February</v>
      </c>
      <c r="P1532" s="46">
        <f t="shared" si="95"/>
        <v>2024</v>
      </c>
      <c r="Q1532" s="47" t="str">
        <f>_xlfn.CONCAT(SALES[[#This Row],[Sales_ID]]," [",SALES[[#This Row],[Quantity]],"]")</f>
        <v>SALE-1530 [3]</v>
      </c>
    </row>
    <row r="1533" spans="1:17" x14ac:dyDescent="0.3">
      <c r="A1533" t="s">
        <v>3465</v>
      </c>
      <c r="B1533" s="2">
        <v>45613</v>
      </c>
      <c r="C1533" t="s">
        <v>2310</v>
      </c>
      <c r="D1533" t="s">
        <v>2394</v>
      </c>
      <c r="E1533" t="s">
        <v>1340</v>
      </c>
      <c r="F1533">
        <v>4</v>
      </c>
      <c r="G1533" s="3">
        <v>933.73</v>
      </c>
      <c r="H1533" s="4">
        <v>0.25</v>
      </c>
      <c r="I1533" t="s">
        <v>3958</v>
      </c>
      <c r="J1533" s="3">
        <v>2801.19</v>
      </c>
      <c r="K1533" s="45">
        <f>SALES[[#This Row],[Quantity]]*SALES[[#This Row],[Unit_Price]]*SALES[[#This Row],[Discount]]</f>
        <v>933.73</v>
      </c>
      <c r="L1533" s="46" t="str">
        <f>IF(SALES[Total_Amount]&gt;=1500,"High","Low")</f>
        <v>High</v>
      </c>
      <c r="M1533" s="46" t="str">
        <f t="shared" si="92"/>
        <v>Premium</v>
      </c>
      <c r="N1533" s="46" t="str">
        <f t="shared" si="93"/>
        <v>High Price</v>
      </c>
      <c r="O1533" s="46" t="str">
        <f t="shared" si="94"/>
        <v>November</v>
      </c>
      <c r="P1533" s="46">
        <f t="shared" si="95"/>
        <v>2024</v>
      </c>
      <c r="Q1533" s="47" t="str">
        <f>_xlfn.CONCAT(SALES[[#This Row],[Sales_ID]]," [",SALES[[#This Row],[Quantity]],"]")</f>
        <v>SALE-1531 [4]</v>
      </c>
    </row>
    <row r="1534" spans="1:17" x14ac:dyDescent="0.3">
      <c r="A1534" t="s">
        <v>3466</v>
      </c>
      <c r="B1534" s="2">
        <v>45928</v>
      </c>
      <c r="C1534" t="s">
        <v>2937</v>
      </c>
      <c r="D1534" t="s">
        <v>1638</v>
      </c>
      <c r="E1534" t="s">
        <v>1388</v>
      </c>
      <c r="F1534">
        <v>3</v>
      </c>
      <c r="G1534" s="3">
        <v>615.30999999999995</v>
      </c>
      <c r="H1534" s="4">
        <v>0.14000000000000001</v>
      </c>
      <c r="I1534" t="s">
        <v>3958</v>
      </c>
      <c r="J1534" s="3">
        <v>1587.4998000000001</v>
      </c>
      <c r="K1534" s="45">
        <f>SALES[[#This Row],[Quantity]]*SALES[[#This Row],[Unit_Price]]*SALES[[#This Row],[Discount]]</f>
        <v>258.43020000000001</v>
      </c>
      <c r="L1534" s="46" t="str">
        <f>IF(SALES[Total_Amount]&gt;=1500,"High","Low")</f>
        <v>High</v>
      </c>
      <c r="M1534" s="46" t="str">
        <f t="shared" si="92"/>
        <v>High</v>
      </c>
      <c r="N1534" s="46" t="str">
        <f t="shared" si="93"/>
        <v>Low Price</v>
      </c>
      <c r="O1534" s="46" t="str">
        <f t="shared" si="94"/>
        <v>September</v>
      </c>
      <c r="P1534" s="46">
        <f t="shared" si="95"/>
        <v>2025</v>
      </c>
      <c r="Q1534" s="47" t="str">
        <f>_xlfn.CONCAT(SALES[[#This Row],[Sales_ID]]," [",SALES[[#This Row],[Quantity]],"]")</f>
        <v>SALE-1532 [3]</v>
      </c>
    </row>
    <row r="1535" spans="1:17" x14ac:dyDescent="0.3">
      <c r="A1535" t="s">
        <v>3467</v>
      </c>
      <c r="B1535" s="2">
        <v>45619</v>
      </c>
      <c r="C1535" t="s">
        <v>1748</v>
      </c>
      <c r="D1535" t="s">
        <v>1354</v>
      </c>
      <c r="E1535" t="s">
        <v>1415</v>
      </c>
      <c r="F1535">
        <v>4</v>
      </c>
      <c r="G1535" s="3">
        <v>790.38</v>
      </c>
      <c r="H1535" s="4">
        <v>0.22</v>
      </c>
      <c r="I1535" t="s">
        <v>1131</v>
      </c>
      <c r="J1535" s="3">
        <v>2465.9856</v>
      </c>
      <c r="K1535" s="45">
        <f>SALES[[#This Row],[Quantity]]*SALES[[#This Row],[Unit_Price]]*SALES[[#This Row],[Discount]]</f>
        <v>695.53440000000001</v>
      </c>
      <c r="L1535" s="46" t="str">
        <f>IF(SALES[Total_Amount]&gt;=1500,"High","Low")</f>
        <v>High</v>
      </c>
      <c r="M1535" s="46" t="str">
        <f t="shared" si="92"/>
        <v>Premium</v>
      </c>
      <c r="N1535" s="46" t="str">
        <f t="shared" si="93"/>
        <v>High Price</v>
      </c>
      <c r="O1535" s="46" t="str">
        <f t="shared" si="94"/>
        <v>November</v>
      </c>
      <c r="P1535" s="46">
        <f t="shared" si="95"/>
        <v>2024</v>
      </c>
      <c r="Q1535" s="47" t="str">
        <f>_xlfn.CONCAT(SALES[[#This Row],[Sales_ID]]," [",SALES[[#This Row],[Quantity]],"]")</f>
        <v>SALE-1533 [4]</v>
      </c>
    </row>
    <row r="1536" spans="1:17" x14ac:dyDescent="0.3">
      <c r="A1536" t="s">
        <v>3468</v>
      </c>
      <c r="B1536" s="2">
        <v>45533</v>
      </c>
      <c r="C1536" t="s">
        <v>1531</v>
      </c>
      <c r="D1536" t="s">
        <v>1354</v>
      </c>
      <c r="E1536" t="s">
        <v>1344</v>
      </c>
      <c r="F1536">
        <v>2</v>
      </c>
      <c r="G1536" s="3">
        <v>102.85</v>
      </c>
      <c r="H1536" s="4">
        <v>0.08</v>
      </c>
      <c r="I1536" t="s">
        <v>3958</v>
      </c>
      <c r="J1536" s="3">
        <v>189.244</v>
      </c>
      <c r="K1536" s="45">
        <f>SALES[[#This Row],[Quantity]]*SALES[[#This Row],[Unit_Price]]*SALES[[#This Row],[Discount]]</f>
        <v>16.456</v>
      </c>
      <c r="L1536" s="46" t="str">
        <f>IF(SALES[Total_Amount]&gt;=1500,"High","Low")</f>
        <v>Low</v>
      </c>
      <c r="M1536" s="46" t="str">
        <f t="shared" si="92"/>
        <v>Normal</v>
      </c>
      <c r="N1536" s="46" t="str">
        <f t="shared" si="93"/>
        <v>Low Price</v>
      </c>
      <c r="O1536" s="46" t="str">
        <f t="shared" si="94"/>
        <v>August</v>
      </c>
      <c r="P1536" s="46">
        <f t="shared" si="95"/>
        <v>2024</v>
      </c>
      <c r="Q1536" s="47" t="str">
        <f>_xlfn.CONCAT(SALES[[#This Row],[Sales_ID]]," [",SALES[[#This Row],[Quantity]],"]")</f>
        <v>SALE-1534 [2]</v>
      </c>
    </row>
    <row r="1537" spans="1:17" x14ac:dyDescent="0.3">
      <c r="A1537" t="s">
        <v>3469</v>
      </c>
      <c r="B1537" s="2">
        <v>45781</v>
      </c>
      <c r="C1537" t="s">
        <v>2140</v>
      </c>
      <c r="D1537" t="s">
        <v>1717</v>
      </c>
      <c r="E1537" t="s">
        <v>1388</v>
      </c>
      <c r="F1537">
        <v>3</v>
      </c>
      <c r="G1537" s="3">
        <v>866.78</v>
      </c>
      <c r="H1537" s="4">
        <v>0.27</v>
      </c>
      <c r="I1537" t="s">
        <v>3958</v>
      </c>
      <c r="J1537" s="3">
        <v>1898.2482</v>
      </c>
      <c r="K1537" s="45">
        <f>SALES[[#This Row],[Quantity]]*SALES[[#This Row],[Unit_Price]]*SALES[[#This Row],[Discount]]</f>
        <v>702.09180000000003</v>
      </c>
      <c r="L1537" s="46" t="str">
        <f>IF(SALES[Total_Amount]&gt;=1500,"High","Low")</f>
        <v>High</v>
      </c>
      <c r="M1537" s="46" t="str">
        <f t="shared" si="92"/>
        <v>High</v>
      </c>
      <c r="N1537" s="46" t="str">
        <f t="shared" si="93"/>
        <v>High Price</v>
      </c>
      <c r="O1537" s="46" t="str">
        <f t="shared" si="94"/>
        <v>May</v>
      </c>
      <c r="P1537" s="46">
        <f t="shared" si="95"/>
        <v>2025</v>
      </c>
      <c r="Q1537" s="47" t="str">
        <f>_xlfn.CONCAT(SALES[[#This Row],[Sales_ID]]," [",SALES[[#This Row],[Quantity]],"]")</f>
        <v>SALE-1535 [3]</v>
      </c>
    </row>
    <row r="1538" spans="1:17" x14ac:dyDescent="0.3">
      <c r="A1538" t="s">
        <v>3470</v>
      </c>
      <c r="B1538" s="2">
        <v>45378</v>
      </c>
      <c r="C1538" t="s">
        <v>2104</v>
      </c>
      <c r="D1538" t="s">
        <v>1485</v>
      </c>
      <c r="E1538" t="s">
        <v>1388</v>
      </c>
      <c r="F1538">
        <v>3</v>
      </c>
      <c r="G1538" s="3">
        <v>392.84</v>
      </c>
      <c r="H1538" s="4">
        <v>0.27</v>
      </c>
      <c r="I1538" t="s">
        <v>3958</v>
      </c>
      <c r="J1538" s="3">
        <v>860.31959999999992</v>
      </c>
      <c r="K1538" s="45">
        <f>SALES[[#This Row],[Quantity]]*SALES[[#This Row],[Unit_Price]]*SALES[[#This Row],[Discount]]</f>
        <v>318.2004</v>
      </c>
      <c r="L1538" s="46" t="str">
        <f>IF(SALES[Total_Amount]&gt;=1500,"High","Low")</f>
        <v>Low</v>
      </c>
      <c r="M1538" s="46" t="str">
        <f t="shared" ref="M1538:M1601" si="96">_xlfn.IFS(J1538&gt;2000,"Premium",J1538&gt;1000,"High",J1538&lt;=1000,"Normal")</f>
        <v>Normal</v>
      </c>
      <c r="N1538" s="46" t="str">
        <f t="shared" ref="N1538:N1601" si="97">IF(AND(H1538&gt;15%,J1538&gt;1000),"High Price","Low Price")</f>
        <v>Low Price</v>
      </c>
      <c r="O1538" s="46" t="str">
        <f t="shared" ref="O1538:O1601" si="98">TEXT(B1538,"mmmm")</f>
        <v>March</v>
      </c>
      <c r="P1538" s="46">
        <f t="shared" ref="P1538:P1601" si="99">YEAR(B1538)</f>
        <v>2024</v>
      </c>
      <c r="Q1538" s="47" t="str">
        <f>_xlfn.CONCAT(SALES[[#This Row],[Sales_ID]]," [",SALES[[#This Row],[Quantity]],"]")</f>
        <v>SALE-1536 [3]</v>
      </c>
    </row>
    <row r="1539" spans="1:17" x14ac:dyDescent="0.3">
      <c r="A1539" t="s">
        <v>3471</v>
      </c>
      <c r="B1539" s="2">
        <v>45688</v>
      </c>
      <c r="C1539" t="s">
        <v>1799</v>
      </c>
      <c r="D1539" t="s">
        <v>1952</v>
      </c>
      <c r="E1539" t="s">
        <v>1355</v>
      </c>
      <c r="F1539">
        <v>2</v>
      </c>
      <c r="G1539" s="3">
        <v>753.1</v>
      </c>
      <c r="H1539" s="4">
        <v>0.19</v>
      </c>
      <c r="I1539" t="s">
        <v>3958</v>
      </c>
      <c r="J1539" s="3">
        <v>1220.0219999999999</v>
      </c>
      <c r="K1539" s="45">
        <f>SALES[[#This Row],[Quantity]]*SALES[[#This Row],[Unit_Price]]*SALES[[#This Row],[Discount]]</f>
        <v>286.178</v>
      </c>
      <c r="L1539" s="46" t="str">
        <f>IF(SALES[Total_Amount]&gt;=1500,"High","Low")</f>
        <v>Low</v>
      </c>
      <c r="M1539" s="46" t="str">
        <f t="shared" si="96"/>
        <v>High</v>
      </c>
      <c r="N1539" s="46" t="str">
        <f t="shared" si="97"/>
        <v>High Price</v>
      </c>
      <c r="O1539" s="46" t="str">
        <f t="shared" si="98"/>
        <v>January</v>
      </c>
      <c r="P1539" s="46">
        <f t="shared" si="99"/>
        <v>2025</v>
      </c>
      <c r="Q1539" s="47" t="str">
        <f>_xlfn.CONCAT(SALES[[#This Row],[Sales_ID]]," [",SALES[[#This Row],[Quantity]],"]")</f>
        <v>SALE-1537 [2]</v>
      </c>
    </row>
    <row r="1540" spans="1:17" x14ac:dyDescent="0.3">
      <c r="A1540" t="s">
        <v>3472</v>
      </c>
      <c r="B1540" s="2">
        <v>45927</v>
      </c>
      <c r="C1540" t="s">
        <v>1554</v>
      </c>
      <c r="D1540" t="s">
        <v>1605</v>
      </c>
      <c r="E1540" t="s">
        <v>1344</v>
      </c>
      <c r="F1540">
        <v>2</v>
      </c>
      <c r="G1540" s="3">
        <v>700.91</v>
      </c>
      <c r="H1540" s="4">
        <v>0.1</v>
      </c>
      <c r="I1540" t="s">
        <v>3958</v>
      </c>
      <c r="J1540" s="3">
        <v>1261.6379999999999</v>
      </c>
      <c r="K1540" s="45">
        <f>SALES[[#This Row],[Quantity]]*SALES[[#This Row],[Unit_Price]]*SALES[[#This Row],[Discount]]</f>
        <v>140.18199999999999</v>
      </c>
      <c r="L1540" s="46" t="str">
        <f>IF(SALES[Total_Amount]&gt;=1500,"High","Low")</f>
        <v>Low</v>
      </c>
      <c r="M1540" s="46" t="str">
        <f t="shared" si="96"/>
        <v>High</v>
      </c>
      <c r="N1540" s="46" t="str">
        <f t="shared" si="97"/>
        <v>Low Price</v>
      </c>
      <c r="O1540" s="46" t="str">
        <f t="shared" si="98"/>
        <v>September</v>
      </c>
      <c r="P1540" s="46">
        <f t="shared" si="99"/>
        <v>2025</v>
      </c>
      <c r="Q1540" s="47" t="str">
        <f>_xlfn.CONCAT(SALES[[#This Row],[Sales_ID]]," [",SALES[[#This Row],[Quantity]],"]")</f>
        <v>SALE-1538 [2]</v>
      </c>
    </row>
    <row r="1541" spans="1:17" x14ac:dyDescent="0.3">
      <c r="A1541" t="s">
        <v>3473</v>
      </c>
      <c r="B1541" s="2">
        <v>45775</v>
      </c>
      <c r="C1541" t="s">
        <v>1469</v>
      </c>
      <c r="D1541" t="s">
        <v>1358</v>
      </c>
      <c r="E1541" t="s">
        <v>1446</v>
      </c>
      <c r="F1541">
        <v>4</v>
      </c>
      <c r="G1541" s="3">
        <v>935.98</v>
      </c>
      <c r="H1541" s="4">
        <v>0.11</v>
      </c>
      <c r="I1541" t="s">
        <v>3958</v>
      </c>
      <c r="J1541" s="3">
        <v>3332.0888</v>
      </c>
      <c r="K1541" s="45">
        <f>SALES[[#This Row],[Quantity]]*SALES[[#This Row],[Unit_Price]]*SALES[[#This Row],[Discount]]</f>
        <v>411.83120000000002</v>
      </c>
      <c r="L1541" s="46" t="str">
        <f>IF(SALES[Total_Amount]&gt;=1500,"High","Low")</f>
        <v>High</v>
      </c>
      <c r="M1541" s="46" t="str">
        <f t="shared" si="96"/>
        <v>Premium</v>
      </c>
      <c r="N1541" s="46" t="str">
        <f t="shared" si="97"/>
        <v>Low Price</v>
      </c>
      <c r="O1541" s="46" t="str">
        <f t="shared" si="98"/>
        <v>April</v>
      </c>
      <c r="P1541" s="46">
        <f t="shared" si="99"/>
        <v>2025</v>
      </c>
      <c r="Q1541" s="47" t="str">
        <f>_xlfn.CONCAT(SALES[[#This Row],[Sales_ID]]," [",SALES[[#This Row],[Quantity]],"]")</f>
        <v>SALE-1539 [4]</v>
      </c>
    </row>
    <row r="1542" spans="1:17" x14ac:dyDescent="0.3">
      <c r="A1542" t="s">
        <v>3474</v>
      </c>
      <c r="B1542" s="2">
        <v>45849</v>
      </c>
      <c r="C1542" t="s">
        <v>1755</v>
      </c>
      <c r="D1542" t="s">
        <v>1351</v>
      </c>
      <c r="E1542" t="s">
        <v>1388</v>
      </c>
      <c r="F1542">
        <v>1</v>
      </c>
      <c r="G1542" s="3">
        <v>539.9</v>
      </c>
      <c r="H1542" s="4">
        <v>7.0000000000000007E-2</v>
      </c>
      <c r="I1542" t="s">
        <v>3957</v>
      </c>
      <c r="J1542" s="3">
        <v>502.10700000000003</v>
      </c>
      <c r="K1542" s="45">
        <f>SALES[[#This Row],[Quantity]]*SALES[[#This Row],[Unit_Price]]*SALES[[#This Row],[Discount]]</f>
        <v>37.792999999999999</v>
      </c>
      <c r="L1542" s="46" t="str">
        <f>IF(SALES[Total_Amount]&gt;=1500,"High","Low")</f>
        <v>Low</v>
      </c>
      <c r="M1542" s="46" t="str">
        <f t="shared" si="96"/>
        <v>Normal</v>
      </c>
      <c r="N1542" s="46" t="str">
        <f t="shared" si="97"/>
        <v>Low Price</v>
      </c>
      <c r="O1542" s="46" t="str">
        <f t="shared" si="98"/>
        <v>July</v>
      </c>
      <c r="P1542" s="46">
        <f t="shared" si="99"/>
        <v>2025</v>
      </c>
      <c r="Q1542" s="47" t="str">
        <f>_xlfn.CONCAT(SALES[[#This Row],[Sales_ID]]," [",SALES[[#This Row],[Quantity]],"]")</f>
        <v>SALE-1540 [1]</v>
      </c>
    </row>
    <row r="1543" spans="1:17" x14ac:dyDescent="0.3">
      <c r="A1543" t="s">
        <v>3475</v>
      </c>
      <c r="B1543" s="2">
        <v>45573</v>
      </c>
      <c r="C1543" t="s">
        <v>1691</v>
      </c>
      <c r="D1543" t="s">
        <v>1506</v>
      </c>
      <c r="E1543" t="s">
        <v>1426</v>
      </c>
      <c r="F1543">
        <v>1</v>
      </c>
      <c r="G1543" s="3">
        <v>312.81</v>
      </c>
      <c r="H1543" s="4">
        <v>0.14000000000000001</v>
      </c>
      <c r="I1543" t="s">
        <v>3958</v>
      </c>
      <c r="J1543" s="3">
        <v>269.01659999999998</v>
      </c>
      <c r="K1543" s="45">
        <f>SALES[[#This Row],[Quantity]]*SALES[[#This Row],[Unit_Price]]*SALES[[#This Row],[Discount]]</f>
        <v>43.793400000000005</v>
      </c>
      <c r="L1543" s="46" t="str">
        <f>IF(SALES[Total_Amount]&gt;=1500,"High","Low")</f>
        <v>Low</v>
      </c>
      <c r="M1543" s="46" t="str">
        <f t="shared" si="96"/>
        <v>Normal</v>
      </c>
      <c r="N1543" s="46" t="str">
        <f t="shared" si="97"/>
        <v>Low Price</v>
      </c>
      <c r="O1543" s="46" t="str">
        <f t="shared" si="98"/>
        <v>October</v>
      </c>
      <c r="P1543" s="46">
        <f t="shared" si="99"/>
        <v>2024</v>
      </c>
      <c r="Q1543" s="47" t="str">
        <f>_xlfn.CONCAT(SALES[[#This Row],[Sales_ID]]," [",SALES[[#This Row],[Quantity]],"]")</f>
        <v>SALE-1541 [1]</v>
      </c>
    </row>
    <row r="1544" spans="1:17" x14ac:dyDescent="0.3">
      <c r="A1544" t="s">
        <v>3476</v>
      </c>
      <c r="B1544" s="2">
        <v>45356</v>
      </c>
      <c r="C1544" t="s">
        <v>2868</v>
      </c>
      <c r="D1544" t="s">
        <v>1673</v>
      </c>
      <c r="E1544" t="s">
        <v>1359</v>
      </c>
      <c r="F1544">
        <v>3</v>
      </c>
      <c r="G1544" s="3">
        <v>855.96</v>
      </c>
      <c r="H1544" s="4">
        <v>0.28999999999999998</v>
      </c>
      <c r="I1544" t="s">
        <v>1131</v>
      </c>
      <c r="J1544" s="3">
        <v>1823.1948</v>
      </c>
      <c r="K1544" s="45">
        <f>SALES[[#This Row],[Quantity]]*SALES[[#This Row],[Unit_Price]]*SALES[[#This Row],[Discount]]</f>
        <v>744.68520000000001</v>
      </c>
      <c r="L1544" s="46" t="str">
        <f>IF(SALES[Total_Amount]&gt;=1500,"High","Low")</f>
        <v>High</v>
      </c>
      <c r="M1544" s="46" t="str">
        <f t="shared" si="96"/>
        <v>High</v>
      </c>
      <c r="N1544" s="46" t="str">
        <f t="shared" si="97"/>
        <v>High Price</v>
      </c>
      <c r="O1544" s="46" t="str">
        <f t="shared" si="98"/>
        <v>March</v>
      </c>
      <c r="P1544" s="46">
        <f t="shared" si="99"/>
        <v>2024</v>
      </c>
      <c r="Q1544" s="47" t="str">
        <f>_xlfn.CONCAT(SALES[[#This Row],[Sales_ID]]," [",SALES[[#This Row],[Quantity]],"]")</f>
        <v>SALE-1542 [3]</v>
      </c>
    </row>
    <row r="1545" spans="1:17" x14ac:dyDescent="0.3">
      <c r="A1545" t="s">
        <v>3477</v>
      </c>
      <c r="B1545" s="2">
        <v>45326</v>
      </c>
      <c r="C1545" t="s">
        <v>2587</v>
      </c>
      <c r="D1545" t="s">
        <v>1579</v>
      </c>
      <c r="E1545" t="s">
        <v>1489</v>
      </c>
      <c r="F1545">
        <v>3</v>
      </c>
      <c r="G1545" s="3">
        <v>305</v>
      </c>
      <c r="H1545" s="4">
        <v>0.01</v>
      </c>
      <c r="I1545" t="s">
        <v>1131</v>
      </c>
      <c r="J1545" s="3">
        <v>905.85</v>
      </c>
      <c r="K1545" s="45">
        <f>SALES[[#This Row],[Quantity]]*SALES[[#This Row],[Unit_Price]]*SALES[[#This Row],[Discount]]</f>
        <v>9.15</v>
      </c>
      <c r="L1545" s="46" t="str">
        <f>IF(SALES[Total_Amount]&gt;=1500,"High","Low")</f>
        <v>Low</v>
      </c>
      <c r="M1545" s="46" t="str">
        <f t="shared" si="96"/>
        <v>Normal</v>
      </c>
      <c r="N1545" s="46" t="str">
        <f t="shared" si="97"/>
        <v>Low Price</v>
      </c>
      <c r="O1545" s="46" t="str">
        <f t="shared" si="98"/>
        <v>February</v>
      </c>
      <c r="P1545" s="46">
        <f t="shared" si="99"/>
        <v>2024</v>
      </c>
      <c r="Q1545" s="47" t="str">
        <f>_xlfn.CONCAT(SALES[[#This Row],[Sales_ID]]," [",SALES[[#This Row],[Quantity]],"]")</f>
        <v>SALE-1543 [3]</v>
      </c>
    </row>
    <row r="1546" spans="1:17" x14ac:dyDescent="0.3">
      <c r="A1546" t="s">
        <v>3478</v>
      </c>
      <c r="B1546" s="2">
        <v>45361</v>
      </c>
      <c r="C1546" t="s">
        <v>1983</v>
      </c>
      <c r="D1546" t="s">
        <v>1369</v>
      </c>
      <c r="E1546" t="s">
        <v>1446</v>
      </c>
      <c r="F1546">
        <v>3</v>
      </c>
      <c r="G1546" s="3">
        <v>831.15</v>
      </c>
      <c r="H1546" s="4">
        <v>0.19</v>
      </c>
      <c r="I1546" t="s">
        <v>3957</v>
      </c>
      <c r="J1546" s="3">
        <v>2019.6945000000001</v>
      </c>
      <c r="K1546" s="45">
        <f>SALES[[#This Row],[Quantity]]*SALES[[#This Row],[Unit_Price]]*SALES[[#This Row],[Discount]]</f>
        <v>473.75549999999998</v>
      </c>
      <c r="L1546" s="46" t="str">
        <f>IF(SALES[Total_Amount]&gt;=1500,"High","Low")</f>
        <v>High</v>
      </c>
      <c r="M1546" s="46" t="str">
        <f t="shared" si="96"/>
        <v>Premium</v>
      </c>
      <c r="N1546" s="46" t="str">
        <f t="shared" si="97"/>
        <v>High Price</v>
      </c>
      <c r="O1546" s="46" t="str">
        <f t="shared" si="98"/>
        <v>March</v>
      </c>
      <c r="P1546" s="46">
        <f t="shared" si="99"/>
        <v>2024</v>
      </c>
      <c r="Q1546" s="47" t="str">
        <f>_xlfn.CONCAT(SALES[[#This Row],[Sales_ID]]," [",SALES[[#This Row],[Quantity]],"]")</f>
        <v>SALE-1544 [3]</v>
      </c>
    </row>
    <row r="1547" spans="1:17" x14ac:dyDescent="0.3">
      <c r="A1547" t="s">
        <v>3479</v>
      </c>
      <c r="B1547" s="2">
        <v>45926</v>
      </c>
      <c r="C1547" t="s">
        <v>3480</v>
      </c>
      <c r="D1547" t="s">
        <v>2394</v>
      </c>
      <c r="E1547" t="s">
        <v>1340</v>
      </c>
      <c r="F1547">
        <v>2</v>
      </c>
      <c r="G1547" s="3">
        <v>644.97</v>
      </c>
      <c r="H1547" s="4">
        <v>0.24</v>
      </c>
      <c r="I1547" t="s">
        <v>1131</v>
      </c>
      <c r="J1547" s="3">
        <v>980.35440000000006</v>
      </c>
      <c r="K1547" s="45">
        <f>SALES[[#This Row],[Quantity]]*SALES[[#This Row],[Unit_Price]]*SALES[[#This Row],[Discount]]</f>
        <v>309.5856</v>
      </c>
      <c r="L1547" s="46" t="str">
        <f>IF(SALES[Total_Amount]&gt;=1500,"High","Low")</f>
        <v>Low</v>
      </c>
      <c r="M1547" s="46" t="str">
        <f t="shared" si="96"/>
        <v>Normal</v>
      </c>
      <c r="N1547" s="46" t="str">
        <f t="shared" si="97"/>
        <v>Low Price</v>
      </c>
      <c r="O1547" s="46" t="str">
        <f t="shared" si="98"/>
        <v>September</v>
      </c>
      <c r="P1547" s="46">
        <f t="shared" si="99"/>
        <v>2025</v>
      </c>
      <c r="Q1547" s="47" t="str">
        <f>_xlfn.CONCAT(SALES[[#This Row],[Sales_ID]]," [",SALES[[#This Row],[Quantity]],"]")</f>
        <v>SALE-1545 [2]</v>
      </c>
    </row>
    <row r="1548" spans="1:17" x14ac:dyDescent="0.3">
      <c r="A1548" t="s">
        <v>3481</v>
      </c>
      <c r="B1548" s="2">
        <v>45839</v>
      </c>
      <c r="C1548" t="s">
        <v>1505</v>
      </c>
      <c r="D1548" t="s">
        <v>1384</v>
      </c>
      <c r="E1548" t="s">
        <v>1381</v>
      </c>
      <c r="F1548">
        <v>1</v>
      </c>
      <c r="G1548" s="3">
        <v>149.56</v>
      </c>
      <c r="H1548" s="4">
        <v>0.09</v>
      </c>
      <c r="I1548" t="s">
        <v>3957</v>
      </c>
      <c r="J1548" s="3">
        <v>136.09960000000001</v>
      </c>
      <c r="K1548" s="45">
        <f>SALES[[#This Row],[Quantity]]*SALES[[#This Row],[Unit_Price]]*SALES[[#This Row],[Discount]]</f>
        <v>13.4604</v>
      </c>
      <c r="L1548" s="46" t="str">
        <f>IF(SALES[Total_Amount]&gt;=1500,"High","Low")</f>
        <v>Low</v>
      </c>
      <c r="M1548" s="46" t="str">
        <f t="shared" si="96"/>
        <v>Normal</v>
      </c>
      <c r="N1548" s="46" t="str">
        <f t="shared" si="97"/>
        <v>Low Price</v>
      </c>
      <c r="O1548" s="46" t="str">
        <f t="shared" si="98"/>
        <v>July</v>
      </c>
      <c r="P1548" s="46">
        <f t="shared" si="99"/>
        <v>2025</v>
      </c>
      <c r="Q1548" s="47" t="str">
        <f>_xlfn.CONCAT(SALES[[#This Row],[Sales_ID]]," [",SALES[[#This Row],[Quantity]],"]")</f>
        <v>SALE-1546 [1]</v>
      </c>
    </row>
    <row r="1549" spans="1:17" x14ac:dyDescent="0.3">
      <c r="A1549" t="s">
        <v>3482</v>
      </c>
      <c r="B1549" s="2">
        <v>45434</v>
      </c>
      <c r="C1549" t="s">
        <v>3483</v>
      </c>
      <c r="D1549" t="s">
        <v>1414</v>
      </c>
      <c r="E1549" t="s">
        <v>1399</v>
      </c>
      <c r="F1549">
        <v>1</v>
      </c>
      <c r="G1549" s="3">
        <v>661.77</v>
      </c>
      <c r="H1549" s="4">
        <v>0.03</v>
      </c>
      <c r="I1549" t="s">
        <v>3958</v>
      </c>
      <c r="J1549" s="3">
        <v>641.91689999999994</v>
      </c>
      <c r="K1549" s="45">
        <f>SALES[[#This Row],[Quantity]]*SALES[[#This Row],[Unit_Price]]*SALES[[#This Row],[Discount]]</f>
        <v>19.853099999999998</v>
      </c>
      <c r="L1549" s="46" t="str">
        <f>IF(SALES[Total_Amount]&gt;=1500,"High","Low")</f>
        <v>Low</v>
      </c>
      <c r="M1549" s="46" t="str">
        <f t="shared" si="96"/>
        <v>Normal</v>
      </c>
      <c r="N1549" s="46" t="str">
        <f t="shared" si="97"/>
        <v>Low Price</v>
      </c>
      <c r="O1549" s="46" t="str">
        <f t="shared" si="98"/>
        <v>May</v>
      </c>
      <c r="P1549" s="46">
        <f t="shared" si="99"/>
        <v>2024</v>
      </c>
      <c r="Q1549" s="47" t="str">
        <f>_xlfn.CONCAT(SALES[[#This Row],[Sales_ID]]," [",SALES[[#This Row],[Quantity]],"]")</f>
        <v>SALE-1547 [1]</v>
      </c>
    </row>
    <row r="1550" spans="1:17" x14ac:dyDescent="0.3">
      <c r="A1550" t="s">
        <v>3484</v>
      </c>
      <c r="B1550" s="2">
        <v>45819</v>
      </c>
      <c r="C1550" t="s">
        <v>1746</v>
      </c>
      <c r="D1550" t="s">
        <v>1467</v>
      </c>
      <c r="E1550" t="s">
        <v>1359</v>
      </c>
      <c r="F1550">
        <v>3</v>
      </c>
      <c r="G1550" s="3">
        <v>99.67</v>
      </c>
      <c r="H1550" s="4">
        <v>0.17</v>
      </c>
      <c r="I1550" t="s">
        <v>3957</v>
      </c>
      <c r="J1550" s="3">
        <v>248.17830000000001</v>
      </c>
      <c r="K1550" s="45">
        <f>SALES[[#This Row],[Quantity]]*SALES[[#This Row],[Unit_Price]]*SALES[[#This Row],[Discount]]</f>
        <v>50.831700000000005</v>
      </c>
      <c r="L1550" s="46" t="str">
        <f>IF(SALES[Total_Amount]&gt;=1500,"High","Low")</f>
        <v>Low</v>
      </c>
      <c r="M1550" s="46" t="str">
        <f t="shared" si="96"/>
        <v>Normal</v>
      </c>
      <c r="N1550" s="46" t="str">
        <f t="shared" si="97"/>
        <v>Low Price</v>
      </c>
      <c r="O1550" s="46" t="str">
        <f t="shared" si="98"/>
        <v>June</v>
      </c>
      <c r="P1550" s="46">
        <f t="shared" si="99"/>
        <v>2025</v>
      </c>
      <c r="Q1550" s="47" t="str">
        <f>_xlfn.CONCAT(SALES[[#This Row],[Sales_ID]]," [",SALES[[#This Row],[Quantity]],"]")</f>
        <v>SALE-1548 [3]</v>
      </c>
    </row>
    <row r="1551" spans="1:17" x14ac:dyDescent="0.3">
      <c r="A1551" t="s">
        <v>3485</v>
      </c>
      <c r="B1551" s="2">
        <v>45553</v>
      </c>
      <c r="C1551" t="s">
        <v>1556</v>
      </c>
      <c r="D1551" t="s">
        <v>1812</v>
      </c>
      <c r="E1551" t="s">
        <v>1381</v>
      </c>
      <c r="F1551">
        <v>3</v>
      </c>
      <c r="G1551" s="3">
        <v>103.66</v>
      </c>
      <c r="H1551" s="4">
        <v>0.26</v>
      </c>
      <c r="I1551" t="s">
        <v>1131</v>
      </c>
      <c r="J1551" s="3">
        <v>230.12520000000001</v>
      </c>
      <c r="K1551" s="45">
        <f>SALES[[#This Row],[Quantity]]*SALES[[#This Row],[Unit_Price]]*SALES[[#This Row],[Discount]]</f>
        <v>80.854800000000012</v>
      </c>
      <c r="L1551" s="46" t="str">
        <f>IF(SALES[Total_Amount]&gt;=1500,"High","Low")</f>
        <v>Low</v>
      </c>
      <c r="M1551" s="46" t="str">
        <f t="shared" si="96"/>
        <v>Normal</v>
      </c>
      <c r="N1551" s="46" t="str">
        <f t="shared" si="97"/>
        <v>Low Price</v>
      </c>
      <c r="O1551" s="46" t="str">
        <f t="shared" si="98"/>
        <v>September</v>
      </c>
      <c r="P1551" s="46">
        <f t="shared" si="99"/>
        <v>2024</v>
      </c>
      <c r="Q1551" s="47" t="str">
        <f>_xlfn.CONCAT(SALES[[#This Row],[Sales_ID]]," [",SALES[[#This Row],[Quantity]],"]")</f>
        <v>SALE-1549 [3]</v>
      </c>
    </row>
    <row r="1552" spans="1:17" x14ac:dyDescent="0.3">
      <c r="A1552" t="s">
        <v>3486</v>
      </c>
      <c r="B1552" s="2">
        <v>45258</v>
      </c>
      <c r="C1552" t="s">
        <v>2924</v>
      </c>
      <c r="D1552" t="s">
        <v>1506</v>
      </c>
      <c r="E1552" t="s">
        <v>1439</v>
      </c>
      <c r="F1552">
        <v>4</v>
      </c>
      <c r="G1552" s="3">
        <v>54.4</v>
      </c>
      <c r="H1552" s="4">
        <v>0.22</v>
      </c>
      <c r="I1552" t="s">
        <v>3957</v>
      </c>
      <c r="J1552" s="3">
        <v>169.72800000000001</v>
      </c>
      <c r="K1552" s="45">
        <f>SALES[[#This Row],[Quantity]]*SALES[[#This Row],[Unit_Price]]*SALES[[#This Row],[Discount]]</f>
        <v>47.872</v>
      </c>
      <c r="L1552" s="46" t="str">
        <f>IF(SALES[Total_Amount]&gt;=1500,"High","Low")</f>
        <v>Low</v>
      </c>
      <c r="M1552" s="46" t="str">
        <f t="shared" si="96"/>
        <v>Normal</v>
      </c>
      <c r="N1552" s="46" t="str">
        <f t="shared" si="97"/>
        <v>Low Price</v>
      </c>
      <c r="O1552" s="46" t="str">
        <f t="shared" si="98"/>
        <v>November</v>
      </c>
      <c r="P1552" s="46">
        <f t="shared" si="99"/>
        <v>2023</v>
      </c>
      <c r="Q1552" s="47" t="str">
        <f>_xlfn.CONCAT(SALES[[#This Row],[Sales_ID]]," [",SALES[[#This Row],[Quantity]],"]")</f>
        <v>SALE-1550 [4]</v>
      </c>
    </row>
    <row r="1553" spans="1:17" x14ac:dyDescent="0.3">
      <c r="A1553" t="s">
        <v>3487</v>
      </c>
      <c r="B1553" s="2">
        <v>45435</v>
      </c>
      <c r="C1553" t="s">
        <v>1948</v>
      </c>
      <c r="D1553" t="s">
        <v>1955</v>
      </c>
      <c r="E1553" t="s">
        <v>1377</v>
      </c>
      <c r="F1553">
        <v>1</v>
      </c>
      <c r="G1553" s="3">
        <v>46.66</v>
      </c>
      <c r="H1553" s="4">
        <v>0.2</v>
      </c>
      <c r="I1553" t="s">
        <v>3957</v>
      </c>
      <c r="J1553" s="3">
        <v>37.328000000000003</v>
      </c>
      <c r="K1553" s="45">
        <f>SALES[[#This Row],[Quantity]]*SALES[[#This Row],[Unit_Price]]*SALES[[#This Row],[Discount]]</f>
        <v>9.331999999999999</v>
      </c>
      <c r="L1553" s="46" t="str">
        <f>IF(SALES[Total_Amount]&gt;=1500,"High","Low")</f>
        <v>Low</v>
      </c>
      <c r="M1553" s="46" t="str">
        <f t="shared" si="96"/>
        <v>Normal</v>
      </c>
      <c r="N1553" s="46" t="str">
        <f t="shared" si="97"/>
        <v>Low Price</v>
      </c>
      <c r="O1553" s="46" t="str">
        <f t="shared" si="98"/>
        <v>May</v>
      </c>
      <c r="P1553" s="46">
        <f t="shared" si="99"/>
        <v>2024</v>
      </c>
      <c r="Q1553" s="47" t="str">
        <f>_xlfn.CONCAT(SALES[[#This Row],[Sales_ID]]," [",SALES[[#This Row],[Quantity]],"]")</f>
        <v>SALE-1551 [1]</v>
      </c>
    </row>
    <row r="1554" spans="1:17" x14ac:dyDescent="0.3">
      <c r="A1554" t="s">
        <v>3488</v>
      </c>
      <c r="B1554" s="2">
        <v>45447</v>
      </c>
      <c r="C1554" t="s">
        <v>1554</v>
      </c>
      <c r="D1554" t="s">
        <v>1734</v>
      </c>
      <c r="E1554" t="s">
        <v>1489</v>
      </c>
      <c r="F1554">
        <v>4</v>
      </c>
      <c r="G1554" s="3">
        <v>871.2</v>
      </c>
      <c r="H1554" s="4">
        <v>0.28999999999999998</v>
      </c>
      <c r="I1554" t="s">
        <v>3957</v>
      </c>
      <c r="J1554" s="3">
        <v>2474.2080000000001</v>
      </c>
      <c r="K1554" s="45">
        <f>SALES[[#This Row],[Quantity]]*SALES[[#This Row],[Unit_Price]]*SALES[[#This Row],[Discount]]</f>
        <v>1010.592</v>
      </c>
      <c r="L1554" s="46" t="str">
        <f>IF(SALES[Total_Amount]&gt;=1500,"High","Low")</f>
        <v>High</v>
      </c>
      <c r="M1554" s="46" t="str">
        <f t="shared" si="96"/>
        <v>Premium</v>
      </c>
      <c r="N1554" s="46" t="str">
        <f t="shared" si="97"/>
        <v>High Price</v>
      </c>
      <c r="O1554" s="46" t="str">
        <f t="shared" si="98"/>
        <v>June</v>
      </c>
      <c r="P1554" s="46">
        <f t="shared" si="99"/>
        <v>2024</v>
      </c>
      <c r="Q1554" s="47" t="str">
        <f>_xlfn.CONCAT(SALES[[#This Row],[Sales_ID]]," [",SALES[[#This Row],[Quantity]],"]")</f>
        <v>SALE-1552 [4]</v>
      </c>
    </row>
    <row r="1555" spans="1:17" x14ac:dyDescent="0.3">
      <c r="A1555" t="s">
        <v>3489</v>
      </c>
      <c r="B1555" s="2">
        <v>45724</v>
      </c>
      <c r="C1555" t="s">
        <v>2133</v>
      </c>
      <c r="D1555" t="s">
        <v>2066</v>
      </c>
      <c r="E1555" t="s">
        <v>1377</v>
      </c>
      <c r="F1555">
        <v>4</v>
      </c>
      <c r="G1555" s="3">
        <v>317.11</v>
      </c>
      <c r="H1555" s="4">
        <v>0.16</v>
      </c>
      <c r="I1555" t="s">
        <v>3958</v>
      </c>
      <c r="J1555" s="3">
        <v>1065.4896000000001</v>
      </c>
      <c r="K1555" s="45">
        <f>SALES[[#This Row],[Quantity]]*SALES[[#This Row],[Unit_Price]]*SALES[[#This Row],[Discount]]</f>
        <v>202.9504</v>
      </c>
      <c r="L1555" s="46" t="str">
        <f>IF(SALES[Total_Amount]&gt;=1500,"High","Low")</f>
        <v>Low</v>
      </c>
      <c r="M1555" s="46" t="str">
        <f t="shared" si="96"/>
        <v>High</v>
      </c>
      <c r="N1555" s="46" t="str">
        <f t="shared" si="97"/>
        <v>High Price</v>
      </c>
      <c r="O1555" s="46" t="str">
        <f t="shared" si="98"/>
        <v>March</v>
      </c>
      <c r="P1555" s="46">
        <f t="shared" si="99"/>
        <v>2025</v>
      </c>
      <c r="Q1555" s="47" t="str">
        <f>_xlfn.CONCAT(SALES[[#This Row],[Sales_ID]]," [",SALES[[#This Row],[Quantity]],"]")</f>
        <v>SALE-1553 [4]</v>
      </c>
    </row>
    <row r="1556" spans="1:17" x14ac:dyDescent="0.3">
      <c r="A1556" t="s">
        <v>3490</v>
      </c>
      <c r="B1556" s="2">
        <v>45338</v>
      </c>
      <c r="C1556" t="s">
        <v>3369</v>
      </c>
      <c r="D1556" t="s">
        <v>1609</v>
      </c>
      <c r="E1556" t="s">
        <v>1408</v>
      </c>
      <c r="F1556">
        <v>2</v>
      </c>
      <c r="G1556" s="3">
        <v>388.34</v>
      </c>
      <c r="H1556" s="4">
        <v>0.09</v>
      </c>
      <c r="I1556" t="s">
        <v>3958</v>
      </c>
      <c r="J1556" s="3">
        <v>706.77879999999993</v>
      </c>
      <c r="K1556" s="45">
        <f>SALES[[#This Row],[Quantity]]*SALES[[#This Row],[Unit_Price]]*SALES[[#This Row],[Discount]]</f>
        <v>69.901199999999989</v>
      </c>
      <c r="L1556" s="46" t="str">
        <f>IF(SALES[Total_Amount]&gt;=1500,"High","Low")</f>
        <v>Low</v>
      </c>
      <c r="M1556" s="46" t="str">
        <f t="shared" si="96"/>
        <v>Normal</v>
      </c>
      <c r="N1556" s="46" t="str">
        <f t="shared" si="97"/>
        <v>Low Price</v>
      </c>
      <c r="O1556" s="46" t="str">
        <f t="shared" si="98"/>
        <v>February</v>
      </c>
      <c r="P1556" s="46">
        <f t="shared" si="99"/>
        <v>2024</v>
      </c>
      <c r="Q1556" s="47" t="str">
        <f>_xlfn.CONCAT(SALES[[#This Row],[Sales_ID]]," [",SALES[[#This Row],[Quantity]],"]")</f>
        <v>SALE-1554 [2]</v>
      </c>
    </row>
    <row r="1557" spans="1:17" x14ac:dyDescent="0.3">
      <c r="A1557" t="s">
        <v>3491</v>
      </c>
      <c r="B1557" s="2">
        <v>45252</v>
      </c>
      <c r="C1557" t="s">
        <v>1723</v>
      </c>
      <c r="D1557" t="s">
        <v>1488</v>
      </c>
      <c r="E1557" t="s">
        <v>1426</v>
      </c>
      <c r="F1557">
        <v>4</v>
      </c>
      <c r="G1557" s="3">
        <v>998.2</v>
      </c>
      <c r="H1557" s="4">
        <v>0.15</v>
      </c>
      <c r="I1557" t="s">
        <v>3957</v>
      </c>
      <c r="J1557" s="3">
        <v>3393.88</v>
      </c>
      <c r="K1557" s="45">
        <f>SALES[[#This Row],[Quantity]]*SALES[[#This Row],[Unit_Price]]*SALES[[#This Row],[Discount]]</f>
        <v>598.91999999999996</v>
      </c>
      <c r="L1557" s="46" t="str">
        <f>IF(SALES[Total_Amount]&gt;=1500,"High","Low")</f>
        <v>High</v>
      </c>
      <c r="M1557" s="46" t="str">
        <f t="shared" si="96"/>
        <v>Premium</v>
      </c>
      <c r="N1557" s="46" t="str">
        <f t="shared" si="97"/>
        <v>Low Price</v>
      </c>
      <c r="O1557" s="46" t="str">
        <f t="shared" si="98"/>
        <v>November</v>
      </c>
      <c r="P1557" s="46">
        <f t="shared" si="99"/>
        <v>2023</v>
      </c>
      <c r="Q1557" s="47" t="str">
        <f>_xlfn.CONCAT(SALES[[#This Row],[Sales_ID]]," [",SALES[[#This Row],[Quantity]],"]")</f>
        <v>SALE-1555 [4]</v>
      </c>
    </row>
    <row r="1558" spans="1:17" x14ac:dyDescent="0.3">
      <c r="A1558" t="s">
        <v>3492</v>
      </c>
      <c r="B1558" s="2">
        <v>45606</v>
      </c>
      <c r="C1558" t="s">
        <v>1353</v>
      </c>
      <c r="D1558" t="s">
        <v>1394</v>
      </c>
      <c r="E1558" t="s">
        <v>1373</v>
      </c>
      <c r="F1558">
        <v>1</v>
      </c>
      <c r="G1558" s="3">
        <v>887.38</v>
      </c>
      <c r="H1558" s="4">
        <v>0.01</v>
      </c>
      <c r="I1558" t="s">
        <v>1131</v>
      </c>
      <c r="J1558" s="3">
        <v>878.50620000000004</v>
      </c>
      <c r="K1558" s="45">
        <f>SALES[[#This Row],[Quantity]]*SALES[[#This Row],[Unit_Price]]*SALES[[#This Row],[Discount]]</f>
        <v>8.873800000000001</v>
      </c>
      <c r="L1558" s="46" t="str">
        <f>IF(SALES[Total_Amount]&gt;=1500,"High","Low")</f>
        <v>Low</v>
      </c>
      <c r="M1558" s="46" t="str">
        <f t="shared" si="96"/>
        <v>Normal</v>
      </c>
      <c r="N1558" s="46" t="str">
        <f t="shared" si="97"/>
        <v>Low Price</v>
      </c>
      <c r="O1558" s="46" t="str">
        <f t="shared" si="98"/>
        <v>November</v>
      </c>
      <c r="P1558" s="46">
        <f t="shared" si="99"/>
        <v>2024</v>
      </c>
      <c r="Q1558" s="47" t="str">
        <f>_xlfn.CONCAT(SALES[[#This Row],[Sales_ID]]," [",SALES[[#This Row],[Quantity]],"]")</f>
        <v>SALE-1556 [1]</v>
      </c>
    </row>
    <row r="1559" spans="1:17" x14ac:dyDescent="0.3">
      <c r="A1559" t="s">
        <v>3493</v>
      </c>
      <c r="B1559" s="2">
        <v>45524</v>
      </c>
      <c r="C1559" t="s">
        <v>1936</v>
      </c>
      <c r="D1559" t="s">
        <v>1929</v>
      </c>
      <c r="E1559" t="s">
        <v>1446</v>
      </c>
      <c r="F1559">
        <v>4</v>
      </c>
      <c r="G1559" s="3">
        <v>332.97</v>
      </c>
      <c r="H1559" s="4">
        <v>0.28000000000000003</v>
      </c>
      <c r="I1559" t="s">
        <v>3957</v>
      </c>
      <c r="J1559" s="3">
        <v>958.95360000000005</v>
      </c>
      <c r="K1559" s="45">
        <f>SALES[[#This Row],[Quantity]]*SALES[[#This Row],[Unit_Price]]*SALES[[#This Row],[Discount]]</f>
        <v>372.92640000000006</v>
      </c>
      <c r="L1559" s="46" t="str">
        <f>IF(SALES[Total_Amount]&gt;=1500,"High","Low")</f>
        <v>Low</v>
      </c>
      <c r="M1559" s="46" t="str">
        <f t="shared" si="96"/>
        <v>Normal</v>
      </c>
      <c r="N1559" s="46" t="str">
        <f t="shared" si="97"/>
        <v>Low Price</v>
      </c>
      <c r="O1559" s="46" t="str">
        <f t="shared" si="98"/>
        <v>August</v>
      </c>
      <c r="P1559" s="46">
        <f t="shared" si="99"/>
        <v>2024</v>
      </c>
      <c r="Q1559" s="47" t="str">
        <f>_xlfn.CONCAT(SALES[[#This Row],[Sales_ID]]," [",SALES[[#This Row],[Quantity]],"]")</f>
        <v>SALE-1557 [4]</v>
      </c>
    </row>
    <row r="1560" spans="1:17" x14ac:dyDescent="0.3">
      <c r="A1560" t="s">
        <v>3494</v>
      </c>
      <c r="B1560" s="2">
        <v>45934</v>
      </c>
      <c r="C1560" t="s">
        <v>3231</v>
      </c>
      <c r="D1560" t="s">
        <v>1572</v>
      </c>
      <c r="E1560" t="s">
        <v>1373</v>
      </c>
      <c r="F1560">
        <v>2</v>
      </c>
      <c r="G1560" s="3">
        <v>157.91</v>
      </c>
      <c r="H1560" s="4">
        <v>0.09</v>
      </c>
      <c r="I1560" t="s">
        <v>1131</v>
      </c>
      <c r="J1560" s="3">
        <v>287.39620000000002</v>
      </c>
      <c r="K1560" s="45">
        <f>SALES[[#This Row],[Quantity]]*SALES[[#This Row],[Unit_Price]]*SALES[[#This Row],[Discount]]</f>
        <v>28.4238</v>
      </c>
      <c r="L1560" s="46" t="str">
        <f>IF(SALES[Total_Amount]&gt;=1500,"High","Low")</f>
        <v>Low</v>
      </c>
      <c r="M1560" s="46" t="str">
        <f t="shared" si="96"/>
        <v>Normal</v>
      </c>
      <c r="N1560" s="46" t="str">
        <f t="shared" si="97"/>
        <v>Low Price</v>
      </c>
      <c r="O1560" s="46" t="str">
        <f t="shared" si="98"/>
        <v>October</v>
      </c>
      <c r="P1560" s="46">
        <f t="shared" si="99"/>
        <v>2025</v>
      </c>
      <c r="Q1560" s="47" t="str">
        <f>_xlfn.CONCAT(SALES[[#This Row],[Sales_ID]]," [",SALES[[#This Row],[Quantity]],"]")</f>
        <v>SALE-1558 [2]</v>
      </c>
    </row>
    <row r="1561" spans="1:17" x14ac:dyDescent="0.3">
      <c r="A1561" t="s">
        <v>3495</v>
      </c>
      <c r="B1561" s="2">
        <v>45539</v>
      </c>
      <c r="C1561" t="s">
        <v>2698</v>
      </c>
      <c r="D1561" t="s">
        <v>1422</v>
      </c>
      <c r="E1561" t="s">
        <v>1415</v>
      </c>
      <c r="F1561">
        <v>1</v>
      </c>
      <c r="G1561" s="3">
        <v>548.15</v>
      </c>
      <c r="H1561" s="4">
        <v>0.11</v>
      </c>
      <c r="I1561" t="s">
        <v>3957</v>
      </c>
      <c r="J1561" s="3">
        <v>487.8535</v>
      </c>
      <c r="K1561" s="45">
        <f>SALES[[#This Row],[Quantity]]*SALES[[#This Row],[Unit_Price]]*SALES[[#This Row],[Discount]]</f>
        <v>60.296499999999995</v>
      </c>
      <c r="L1561" s="46" t="str">
        <f>IF(SALES[Total_Amount]&gt;=1500,"High","Low")</f>
        <v>Low</v>
      </c>
      <c r="M1561" s="46" t="str">
        <f t="shared" si="96"/>
        <v>Normal</v>
      </c>
      <c r="N1561" s="46" t="str">
        <f t="shared" si="97"/>
        <v>Low Price</v>
      </c>
      <c r="O1561" s="46" t="str">
        <f t="shared" si="98"/>
        <v>September</v>
      </c>
      <c r="P1561" s="46">
        <f t="shared" si="99"/>
        <v>2024</v>
      </c>
      <c r="Q1561" s="47" t="str">
        <f>_xlfn.CONCAT(SALES[[#This Row],[Sales_ID]]," [",SALES[[#This Row],[Quantity]],"]")</f>
        <v>SALE-1559 [1]</v>
      </c>
    </row>
    <row r="1562" spans="1:17" x14ac:dyDescent="0.3">
      <c r="A1562" t="s">
        <v>3496</v>
      </c>
      <c r="B1562" s="2">
        <v>45555</v>
      </c>
      <c r="C1562" t="s">
        <v>1915</v>
      </c>
      <c r="D1562" t="s">
        <v>1673</v>
      </c>
      <c r="E1562" t="s">
        <v>1391</v>
      </c>
      <c r="F1562">
        <v>1</v>
      </c>
      <c r="G1562" s="3">
        <v>135.13</v>
      </c>
      <c r="H1562" s="4">
        <v>0.04</v>
      </c>
      <c r="I1562" t="s">
        <v>3957</v>
      </c>
      <c r="J1562" s="3">
        <v>129.72479999999999</v>
      </c>
      <c r="K1562" s="45">
        <f>SALES[[#This Row],[Quantity]]*SALES[[#This Row],[Unit_Price]]*SALES[[#This Row],[Discount]]</f>
        <v>5.4051999999999998</v>
      </c>
      <c r="L1562" s="46" t="str">
        <f>IF(SALES[Total_Amount]&gt;=1500,"High","Low")</f>
        <v>Low</v>
      </c>
      <c r="M1562" s="46" t="str">
        <f t="shared" si="96"/>
        <v>Normal</v>
      </c>
      <c r="N1562" s="46" t="str">
        <f t="shared" si="97"/>
        <v>Low Price</v>
      </c>
      <c r="O1562" s="46" t="str">
        <f t="shared" si="98"/>
        <v>September</v>
      </c>
      <c r="P1562" s="46">
        <f t="shared" si="99"/>
        <v>2024</v>
      </c>
      <c r="Q1562" s="47" t="str">
        <f>_xlfn.CONCAT(SALES[[#This Row],[Sales_ID]]," [",SALES[[#This Row],[Quantity]],"]")</f>
        <v>SALE-1560 [1]</v>
      </c>
    </row>
    <row r="1563" spans="1:17" x14ac:dyDescent="0.3">
      <c r="A1563" t="s">
        <v>3497</v>
      </c>
      <c r="B1563" s="2">
        <v>45281</v>
      </c>
      <c r="C1563" t="s">
        <v>1928</v>
      </c>
      <c r="D1563" t="s">
        <v>1362</v>
      </c>
      <c r="E1563" t="s">
        <v>1340</v>
      </c>
      <c r="F1563">
        <v>3</v>
      </c>
      <c r="G1563" s="3">
        <v>579.26</v>
      </c>
      <c r="H1563" s="4">
        <v>0.19</v>
      </c>
      <c r="I1563" t="s">
        <v>3957</v>
      </c>
      <c r="J1563" s="3">
        <v>1407.6017999999999</v>
      </c>
      <c r="K1563" s="45">
        <f>SALES[[#This Row],[Quantity]]*SALES[[#This Row],[Unit_Price]]*SALES[[#This Row],[Discount]]</f>
        <v>330.1782</v>
      </c>
      <c r="L1563" s="46" t="str">
        <f>IF(SALES[Total_Amount]&gt;=1500,"High","Low")</f>
        <v>Low</v>
      </c>
      <c r="M1563" s="46" t="str">
        <f t="shared" si="96"/>
        <v>High</v>
      </c>
      <c r="N1563" s="46" t="str">
        <f t="shared" si="97"/>
        <v>High Price</v>
      </c>
      <c r="O1563" s="46" t="str">
        <f t="shared" si="98"/>
        <v>December</v>
      </c>
      <c r="P1563" s="46">
        <f t="shared" si="99"/>
        <v>2023</v>
      </c>
      <c r="Q1563" s="47" t="str">
        <f>_xlfn.CONCAT(SALES[[#This Row],[Sales_ID]]," [",SALES[[#This Row],[Quantity]],"]")</f>
        <v>SALE-1561 [3]</v>
      </c>
    </row>
    <row r="1564" spans="1:17" x14ac:dyDescent="0.3">
      <c r="A1564" t="s">
        <v>3498</v>
      </c>
      <c r="B1564" s="2">
        <v>45582</v>
      </c>
      <c r="C1564" t="s">
        <v>2353</v>
      </c>
      <c r="D1564" t="s">
        <v>1570</v>
      </c>
      <c r="E1564" t="s">
        <v>1373</v>
      </c>
      <c r="F1564">
        <v>1</v>
      </c>
      <c r="G1564" s="3">
        <v>465.63</v>
      </c>
      <c r="H1564" s="4">
        <v>0.25</v>
      </c>
      <c r="I1564" t="s">
        <v>3957</v>
      </c>
      <c r="J1564" s="3">
        <v>349.22250000000003</v>
      </c>
      <c r="K1564" s="45">
        <f>SALES[[#This Row],[Quantity]]*SALES[[#This Row],[Unit_Price]]*SALES[[#This Row],[Discount]]</f>
        <v>116.4075</v>
      </c>
      <c r="L1564" s="46" t="str">
        <f>IF(SALES[Total_Amount]&gt;=1500,"High","Low")</f>
        <v>Low</v>
      </c>
      <c r="M1564" s="46" t="str">
        <f t="shared" si="96"/>
        <v>Normal</v>
      </c>
      <c r="N1564" s="46" t="str">
        <f t="shared" si="97"/>
        <v>Low Price</v>
      </c>
      <c r="O1564" s="46" t="str">
        <f t="shared" si="98"/>
        <v>October</v>
      </c>
      <c r="P1564" s="46">
        <f t="shared" si="99"/>
        <v>2024</v>
      </c>
      <c r="Q1564" s="47" t="str">
        <f>_xlfn.CONCAT(SALES[[#This Row],[Sales_ID]]," [",SALES[[#This Row],[Quantity]],"]")</f>
        <v>SALE-1562 [1]</v>
      </c>
    </row>
    <row r="1565" spans="1:17" x14ac:dyDescent="0.3">
      <c r="A1565" t="s">
        <v>3499</v>
      </c>
      <c r="B1565" s="2">
        <v>45372</v>
      </c>
      <c r="C1565" t="s">
        <v>1997</v>
      </c>
      <c r="D1565" t="s">
        <v>1351</v>
      </c>
      <c r="E1565" t="s">
        <v>1388</v>
      </c>
      <c r="F1565">
        <v>2</v>
      </c>
      <c r="G1565" s="3">
        <v>675.61</v>
      </c>
      <c r="H1565" s="4">
        <v>0.08</v>
      </c>
      <c r="I1565" t="s">
        <v>1131</v>
      </c>
      <c r="J1565" s="3">
        <v>1243.1224</v>
      </c>
      <c r="K1565" s="45">
        <f>SALES[[#This Row],[Quantity]]*SALES[[#This Row],[Unit_Price]]*SALES[[#This Row],[Discount]]</f>
        <v>108.0976</v>
      </c>
      <c r="L1565" s="46" t="str">
        <f>IF(SALES[Total_Amount]&gt;=1500,"High","Low")</f>
        <v>Low</v>
      </c>
      <c r="M1565" s="46" t="str">
        <f t="shared" si="96"/>
        <v>High</v>
      </c>
      <c r="N1565" s="46" t="str">
        <f t="shared" si="97"/>
        <v>Low Price</v>
      </c>
      <c r="O1565" s="46" t="str">
        <f t="shared" si="98"/>
        <v>March</v>
      </c>
      <c r="P1565" s="46">
        <f t="shared" si="99"/>
        <v>2024</v>
      </c>
      <c r="Q1565" s="47" t="str">
        <f>_xlfn.CONCAT(SALES[[#This Row],[Sales_ID]]," [",SALES[[#This Row],[Quantity]],"]")</f>
        <v>SALE-1563 [2]</v>
      </c>
    </row>
    <row r="1566" spans="1:17" x14ac:dyDescent="0.3">
      <c r="A1566" t="s">
        <v>3500</v>
      </c>
      <c r="B1566" s="2">
        <v>45458</v>
      </c>
      <c r="C1566" t="s">
        <v>1508</v>
      </c>
      <c r="D1566" t="s">
        <v>1372</v>
      </c>
      <c r="E1566" t="s">
        <v>1426</v>
      </c>
      <c r="F1566">
        <v>1</v>
      </c>
      <c r="G1566" s="3">
        <v>718.99</v>
      </c>
      <c r="H1566" s="4">
        <v>0.08</v>
      </c>
      <c r="I1566" t="s">
        <v>3958</v>
      </c>
      <c r="J1566" s="3">
        <v>661.47080000000005</v>
      </c>
      <c r="K1566" s="45">
        <f>SALES[[#This Row],[Quantity]]*SALES[[#This Row],[Unit_Price]]*SALES[[#This Row],[Discount]]</f>
        <v>57.519200000000005</v>
      </c>
      <c r="L1566" s="46" t="str">
        <f>IF(SALES[Total_Amount]&gt;=1500,"High","Low")</f>
        <v>Low</v>
      </c>
      <c r="M1566" s="46" t="str">
        <f t="shared" si="96"/>
        <v>Normal</v>
      </c>
      <c r="N1566" s="46" t="str">
        <f t="shared" si="97"/>
        <v>Low Price</v>
      </c>
      <c r="O1566" s="46" t="str">
        <f t="shared" si="98"/>
        <v>June</v>
      </c>
      <c r="P1566" s="46">
        <f t="shared" si="99"/>
        <v>2024</v>
      </c>
      <c r="Q1566" s="47" t="str">
        <f>_xlfn.CONCAT(SALES[[#This Row],[Sales_ID]]," [",SALES[[#This Row],[Quantity]],"]")</f>
        <v>SALE-1564 [1]</v>
      </c>
    </row>
    <row r="1567" spans="1:17" x14ac:dyDescent="0.3">
      <c r="A1567" t="s">
        <v>3501</v>
      </c>
      <c r="B1567" s="2">
        <v>45943</v>
      </c>
      <c r="C1567" t="s">
        <v>2477</v>
      </c>
      <c r="D1567" t="s">
        <v>1654</v>
      </c>
      <c r="E1567" t="s">
        <v>1419</v>
      </c>
      <c r="F1567">
        <v>2</v>
      </c>
      <c r="G1567" s="3">
        <v>675.65</v>
      </c>
      <c r="H1567" s="4">
        <v>0.2</v>
      </c>
      <c r="I1567" t="s">
        <v>1131</v>
      </c>
      <c r="J1567" s="3">
        <v>1081.04</v>
      </c>
      <c r="K1567" s="45">
        <f>SALES[[#This Row],[Quantity]]*SALES[[#This Row],[Unit_Price]]*SALES[[#This Row],[Discount]]</f>
        <v>270.26</v>
      </c>
      <c r="L1567" s="46" t="str">
        <f>IF(SALES[Total_Amount]&gt;=1500,"High","Low")</f>
        <v>Low</v>
      </c>
      <c r="M1567" s="46" t="str">
        <f t="shared" si="96"/>
        <v>High</v>
      </c>
      <c r="N1567" s="46" t="str">
        <f t="shared" si="97"/>
        <v>High Price</v>
      </c>
      <c r="O1567" s="46" t="str">
        <f t="shared" si="98"/>
        <v>October</v>
      </c>
      <c r="P1567" s="46">
        <f t="shared" si="99"/>
        <v>2025</v>
      </c>
      <c r="Q1567" s="47" t="str">
        <f>_xlfn.CONCAT(SALES[[#This Row],[Sales_ID]]," [",SALES[[#This Row],[Quantity]],"]")</f>
        <v>SALE-1565 [2]</v>
      </c>
    </row>
    <row r="1568" spans="1:17" x14ac:dyDescent="0.3">
      <c r="A1568" t="s">
        <v>3502</v>
      </c>
      <c r="B1568" s="2">
        <v>45374</v>
      </c>
      <c r="C1568" t="s">
        <v>2458</v>
      </c>
      <c r="D1568" t="s">
        <v>2262</v>
      </c>
      <c r="E1568" t="s">
        <v>1391</v>
      </c>
      <c r="F1568">
        <v>4</v>
      </c>
      <c r="G1568" s="3">
        <v>284.24</v>
      </c>
      <c r="H1568" s="4">
        <v>0.1</v>
      </c>
      <c r="I1568" t="s">
        <v>3957</v>
      </c>
      <c r="J1568" s="3">
        <v>1023.264</v>
      </c>
      <c r="K1568" s="45">
        <f>SALES[[#This Row],[Quantity]]*SALES[[#This Row],[Unit_Price]]*SALES[[#This Row],[Discount]]</f>
        <v>113.69600000000001</v>
      </c>
      <c r="L1568" s="46" t="str">
        <f>IF(SALES[Total_Amount]&gt;=1500,"High","Low")</f>
        <v>Low</v>
      </c>
      <c r="M1568" s="46" t="str">
        <f t="shared" si="96"/>
        <v>High</v>
      </c>
      <c r="N1568" s="46" t="str">
        <f t="shared" si="97"/>
        <v>Low Price</v>
      </c>
      <c r="O1568" s="46" t="str">
        <f t="shared" si="98"/>
        <v>March</v>
      </c>
      <c r="P1568" s="46">
        <f t="shared" si="99"/>
        <v>2024</v>
      </c>
      <c r="Q1568" s="47" t="str">
        <f>_xlfn.CONCAT(SALES[[#This Row],[Sales_ID]]," [",SALES[[#This Row],[Quantity]],"]")</f>
        <v>SALE-1566 [4]</v>
      </c>
    </row>
    <row r="1569" spans="1:17" x14ac:dyDescent="0.3">
      <c r="A1569" t="s">
        <v>3503</v>
      </c>
      <c r="B1569" s="2">
        <v>45374</v>
      </c>
      <c r="C1569" t="s">
        <v>1431</v>
      </c>
      <c r="D1569" t="s">
        <v>1579</v>
      </c>
      <c r="E1569" t="s">
        <v>1340</v>
      </c>
      <c r="F1569">
        <v>1</v>
      </c>
      <c r="G1569" s="3">
        <v>94.26</v>
      </c>
      <c r="H1569" s="4">
        <v>0.18</v>
      </c>
      <c r="I1569" t="s">
        <v>3958</v>
      </c>
      <c r="J1569" s="3">
        <v>77.293200000000013</v>
      </c>
      <c r="K1569" s="45">
        <f>SALES[[#This Row],[Quantity]]*SALES[[#This Row],[Unit_Price]]*SALES[[#This Row],[Discount]]</f>
        <v>16.966799999999999</v>
      </c>
      <c r="L1569" s="46" t="str">
        <f>IF(SALES[Total_Amount]&gt;=1500,"High","Low")</f>
        <v>Low</v>
      </c>
      <c r="M1569" s="46" t="str">
        <f t="shared" si="96"/>
        <v>Normal</v>
      </c>
      <c r="N1569" s="46" t="str">
        <f t="shared" si="97"/>
        <v>Low Price</v>
      </c>
      <c r="O1569" s="46" t="str">
        <f t="shared" si="98"/>
        <v>March</v>
      </c>
      <c r="P1569" s="46">
        <f t="shared" si="99"/>
        <v>2024</v>
      </c>
      <c r="Q1569" s="47" t="str">
        <f>_xlfn.CONCAT(SALES[[#This Row],[Sales_ID]]," [",SALES[[#This Row],[Quantity]],"]")</f>
        <v>SALE-1567 [1]</v>
      </c>
    </row>
    <row r="1570" spans="1:17" x14ac:dyDescent="0.3">
      <c r="A1570" t="s">
        <v>3504</v>
      </c>
      <c r="B1570" s="2">
        <v>45789</v>
      </c>
      <c r="C1570" t="s">
        <v>1508</v>
      </c>
      <c r="D1570" t="s">
        <v>2026</v>
      </c>
      <c r="E1570" t="s">
        <v>1419</v>
      </c>
      <c r="F1570">
        <v>4</v>
      </c>
      <c r="G1570" s="3">
        <v>458.58</v>
      </c>
      <c r="H1570" s="4">
        <v>0.28999999999999998</v>
      </c>
      <c r="I1570" t="s">
        <v>1131</v>
      </c>
      <c r="J1570" s="3">
        <v>1302.3671999999999</v>
      </c>
      <c r="K1570" s="45">
        <f>SALES[[#This Row],[Quantity]]*SALES[[#This Row],[Unit_Price]]*SALES[[#This Row],[Discount]]</f>
        <v>531.95279999999991</v>
      </c>
      <c r="L1570" s="46" t="str">
        <f>IF(SALES[Total_Amount]&gt;=1500,"High","Low")</f>
        <v>Low</v>
      </c>
      <c r="M1570" s="46" t="str">
        <f t="shared" si="96"/>
        <v>High</v>
      </c>
      <c r="N1570" s="46" t="str">
        <f t="shared" si="97"/>
        <v>High Price</v>
      </c>
      <c r="O1570" s="46" t="str">
        <f t="shared" si="98"/>
        <v>May</v>
      </c>
      <c r="P1570" s="46">
        <f t="shared" si="99"/>
        <v>2025</v>
      </c>
      <c r="Q1570" s="47" t="str">
        <f>_xlfn.CONCAT(SALES[[#This Row],[Sales_ID]]," [",SALES[[#This Row],[Quantity]],"]")</f>
        <v>SALE-1568 [4]</v>
      </c>
    </row>
    <row r="1571" spans="1:17" x14ac:dyDescent="0.3">
      <c r="A1571" t="s">
        <v>3505</v>
      </c>
      <c r="B1571" s="2">
        <v>45452</v>
      </c>
      <c r="C1571" t="s">
        <v>1693</v>
      </c>
      <c r="D1571" t="s">
        <v>1398</v>
      </c>
      <c r="E1571" t="s">
        <v>1419</v>
      </c>
      <c r="F1571">
        <v>4</v>
      </c>
      <c r="G1571" s="3">
        <v>704.49</v>
      </c>
      <c r="H1571" s="4">
        <v>0.05</v>
      </c>
      <c r="I1571" t="s">
        <v>1131</v>
      </c>
      <c r="J1571" s="3">
        <v>2677.0619999999999</v>
      </c>
      <c r="K1571" s="45">
        <f>SALES[[#This Row],[Quantity]]*SALES[[#This Row],[Unit_Price]]*SALES[[#This Row],[Discount]]</f>
        <v>140.898</v>
      </c>
      <c r="L1571" s="46" t="str">
        <f>IF(SALES[Total_Amount]&gt;=1500,"High","Low")</f>
        <v>High</v>
      </c>
      <c r="M1571" s="46" t="str">
        <f t="shared" si="96"/>
        <v>Premium</v>
      </c>
      <c r="N1571" s="46" t="str">
        <f t="shared" si="97"/>
        <v>Low Price</v>
      </c>
      <c r="O1571" s="46" t="str">
        <f t="shared" si="98"/>
        <v>June</v>
      </c>
      <c r="P1571" s="46">
        <f t="shared" si="99"/>
        <v>2024</v>
      </c>
      <c r="Q1571" s="47" t="str">
        <f>_xlfn.CONCAT(SALES[[#This Row],[Sales_ID]]," [",SALES[[#This Row],[Quantity]],"]")</f>
        <v>SALE-1569 [4]</v>
      </c>
    </row>
    <row r="1572" spans="1:17" x14ac:dyDescent="0.3">
      <c r="A1572" t="s">
        <v>3506</v>
      </c>
      <c r="B1572" s="2">
        <v>45284</v>
      </c>
      <c r="C1572" t="s">
        <v>2318</v>
      </c>
      <c r="D1572" t="s">
        <v>1402</v>
      </c>
      <c r="E1572" t="s">
        <v>1399</v>
      </c>
      <c r="F1572">
        <v>4</v>
      </c>
      <c r="G1572" s="3">
        <v>822.32</v>
      </c>
      <c r="H1572" s="4">
        <v>0.26</v>
      </c>
      <c r="I1572" t="s">
        <v>3958</v>
      </c>
      <c r="J1572" s="3">
        <v>2434.0672</v>
      </c>
      <c r="K1572" s="45">
        <f>SALES[[#This Row],[Quantity]]*SALES[[#This Row],[Unit_Price]]*SALES[[#This Row],[Discount]]</f>
        <v>855.21280000000013</v>
      </c>
      <c r="L1572" s="46" t="str">
        <f>IF(SALES[Total_Amount]&gt;=1500,"High","Low")</f>
        <v>High</v>
      </c>
      <c r="M1572" s="46" t="str">
        <f t="shared" si="96"/>
        <v>Premium</v>
      </c>
      <c r="N1572" s="46" t="str">
        <f t="shared" si="97"/>
        <v>High Price</v>
      </c>
      <c r="O1572" s="46" t="str">
        <f t="shared" si="98"/>
        <v>December</v>
      </c>
      <c r="P1572" s="46">
        <f t="shared" si="99"/>
        <v>2023</v>
      </c>
      <c r="Q1572" s="47" t="str">
        <f>_xlfn.CONCAT(SALES[[#This Row],[Sales_ID]]," [",SALES[[#This Row],[Quantity]],"]")</f>
        <v>SALE-1570 [4]</v>
      </c>
    </row>
    <row r="1573" spans="1:17" x14ac:dyDescent="0.3">
      <c r="A1573" t="s">
        <v>3507</v>
      </c>
      <c r="B1573" s="2">
        <v>45325</v>
      </c>
      <c r="C1573" t="s">
        <v>2819</v>
      </c>
      <c r="D1573" t="s">
        <v>1600</v>
      </c>
      <c r="E1573" t="s">
        <v>1408</v>
      </c>
      <c r="F1573">
        <v>4</v>
      </c>
      <c r="G1573" s="3">
        <v>785.41</v>
      </c>
      <c r="H1573" s="4">
        <v>0.13</v>
      </c>
      <c r="I1573" t="s">
        <v>1131</v>
      </c>
      <c r="J1573" s="3">
        <v>2733.2267999999999</v>
      </c>
      <c r="K1573" s="45">
        <f>SALES[[#This Row],[Quantity]]*SALES[[#This Row],[Unit_Price]]*SALES[[#This Row],[Discount]]</f>
        <v>408.41320000000002</v>
      </c>
      <c r="L1573" s="46" t="str">
        <f>IF(SALES[Total_Amount]&gt;=1500,"High","Low")</f>
        <v>High</v>
      </c>
      <c r="M1573" s="46" t="str">
        <f t="shared" si="96"/>
        <v>Premium</v>
      </c>
      <c r="N1573" s="46" t="str">
        <f t="shared" si="97"/>
        <v>Low Price</v>
      </c>
      <c r="O1573" s="46" t="str">
        <f t="shared" si="98"/>
        <v>February</v>
      </c>
      <c r="P1573" s="46">
        <f t="shared" si="99"/>
        <v>2024</v>
      </c>
      <c r="Q1573" s="47" t="str">
        <f>_xlfn.CONCAT(SALES[[#This Row],[Sales_ID]]," [",SALES[[#This Row],[Quantity]],"]")</f>
        <v>SALE-1571 [4]</v>
      </c>
    </row>
    <row r="1574" spans="1:17" x14ac:dyDescent="0.3">
      <c r="A1574" t="s">
        <v>3508</v>
      </c>
      <c r="B1574" s="2">
        <v>45465</v>
      </c>
      <c r="C1574" t="s">
        <v>1875</v>
      </c>
      <c r="D1574" t="s">
        <v>1380</v>
      </c>
      <c r="E1574" t="s">
        <v>1377</v>
      </c>
      <c r="F1574">
        <v>1</v>
      </c>
      <c r="G1574" s="3">
        <v>405.8</v>
      </c>
      <c r="H1574" s="4">
        <v>0.11</v>
      </c>
      <c r="I1574" t="s">
        <v>3958</v>
      </c>
      <c r="J1574" s="3">
        <v>361.16199999999998</v>
      </c>
      <c r="K1574" s="45">
        <f>SALES[[#This Row],[Quantity]]*SALES[[#This Row],[Unit_Price]]*SALES[[#This Row],[Discount]]</f>
        <v>44.637999999999998</v>
      </c>
      <c r="L1574" s="46" t="str">
        <f>IF(SALES[Total_Amount]&gt;=1500,"High","Low")</f>
        <v>Low</v>
      </c>
      <c r="M1574" s="46" t="str">
        <f t="shared" si="96"/>
        <v>Normal</v>
      </c>
      <c r="N1574" s="46" t="str">
        <f t="shared" si="97"/>
        <v>Low Price</v>
      </c>
      <c r="O1574" s="46" t="str">
        <f t="shared" si="98"/>
        <v>June</v>
      </c>
      <c r="P1574" s="46">
        <f t="shared" si="99"/>
        <v>2024</v>
      </c>
      <c r="Q1574" s="47" t="str">
        <f>_xlfn.CONCAT(SALES[[#This Row],[Sales_ID]]," [",SALES[[#This Row],[Quantity]],"]")</f>
        <v>SALE-1572 [1]</v>
      </c>
    </row>
    <row r="1575" spans="1:17" x14ac:dyDescent="0.3">
      <c r="A1575" t="s">
        <v>3509</v>
      </c>
      <c r="B1575" s="2">
        <v>45612</v>
      </c>
      <c r="C1575" t="s">
        <v>1922</v>
      </c>
      <c r="D1575" t="s">
        <v>1567</v>
      </c>
      <c r="E1575" t="s">
        <v>1395</v>
      </c>
      <c r="F1575">
        <v>2</v>
      </c>
      <c r="G1575" s="3">
        <v>976.83</v>
      </c>
      <c r="H1575" s="4">
        <v>0.1</v>
      </c>
      <c r="I1575" t="s">
        <v>3958</v>
      </c>
      <c r="J1575" s="3">
        <v>1758.2940000000001</v>
      </c>
      <c r="K1575" s="45">
        <f>SALES[[#This Row],[Quantity]]*SALES[[#This Row],[Unit_Price]]*SALES[[#This Row],[Discount]]</f>
        <v>195.36600000000001</v>
      </c>
      <c r="L1575" s="46" t="str">
        <f>IF(SALES[Total_Amount]&gt;=1500,"High","Low")</f>
        <v>High</v>
      </c>
      <c r="M1575" s="46" t="str">
        <f t="shared" si="96"/>
        <v>High</v>
      </c>
      <c r="N1575" s="46" t="str">
        <f t="shared" si="97"/>
        <v>Low Price</v>
      </c>
      <c r="O1575" s="46" t="str">
        <f t="shared" si="98"/>
        <v>November</v>
      </c>
      <c r="P1575" s="46">
        <f t="shared" si="99"/>
        <v>2024</v>
      </c>
      <c r="Q1575" s="47" t="str">
        <f>_xlfn.CONCAT(SALES[[#This Row],[Sales_ID]]," [",SALES[[#This Row],[Quantity]],"]")</f>
        <v>SALE-1573 [2]</v>
      </c>
    </row>
    <row r="1576" spans="1:17" x14ac:dyDescent="0.3">
      <c r="A1576" t="s">
        <v>3510</v>
      </c>
      <c r="B1576" s="2">
        <v>45472</v>
      </c>
      <c r="C1576" t="s">
        <v>1548</v>
      </c>
      <c r="D1576" t="s">
        <v>1923</v>
      </c>
      <c r="E1576" t="s">
        <v>1439</v>
      </c>
      <c r="F1576">
        <v>1</v>
      </c>
      <c r="G1576" s="3">
        <v>644.15</v>
      </c>
      <c r="H1576" s="4">
        <v>0.06</v>
      </c>
      <c r="I1576" t="s">
        <v>3957</v>
      </c>
      <c r="J1576" s="3">
        <v>605.50099999999998</v>
      </c>
      <c r="K1576" s="45">
        <f>SALES[[#This Row],[Quantity]]*SALES[[#This Row],[Unit_Price]]*SALES[[#This Row],[Discount]]</f>
        <v>38.648999999999994</v>
      </c>
      <c r="L1576" s="46" t="str">
        <f>IF(SALES[Total_Amount]&gt;=1500,"High","Low")</f>
        <v>Low</v>
      </c>
      <c r="M1576" s="46" t="str">
        <f t="shared" si="96"/>
        <v>Normal</v>
      </c>
      <c r="N1576" s="46" t="str">
        <f t="shared" si="97"/>
        <v>Low Price</v>
      </c>
      <c r="O1576" s="46" t="str">
        <f t="shared" si="98"/>
        <v>June</v>
      </c>
      <c r="P1576" s="46">
        <f t="shared" si="99"/>
        <v>2024</v>
      </c>
      <c r="Q1576" s="47" t="str">
        <f>_xlfn.CONCAT(SALES[[#This Row],[Sales_ID]]," [",SALES[[#This Row],[Quantity]],"]")</f>
        <v>SALE-1574 [1]</v>
      </c>
    </row>
    <row r="1577" spans="1:17" x14ac:dyDescent="0.3">
      <c r="A1577" t="s">
        <v>3511</v>
      </c>
      <c r="B1577" s="2">
        <v>45897</v>
      </c>
      <c r="C1577" t="s">
        <v>1689</v>
      </c>
      <c r="D1577" t="s">
        <v>1425</v>
      </c>
      <c r="E1577" t="s">
        <v>1408</v>
      </c>
      <c r="F1577">
        <v>1</v>
      </c>
      <c r="G1577" s="3">
        <v>470.55</v>
      </c>
      <c r="H1577" s="4">
        <v>0.23</v>
      </c>
      <c r="I1577" t="s">
        <v>3958</v>
      </c>
      <c r="J1577" s="3">
        <v>362.32350000000002</v>
      </c>
      <c r="K1577" s="45">
        <f>SALES[[#This Row],[Quantity]]*SALES[[#This Row],[Unit_Price]]*SALES[[#This Row],[Discount]]</f>
        <v>108.2265</v>
      </c>
      <c r="L1577" s="46" t="str">
        <f>IF(SALES[Total_Amount]&gt;=1500,"High","Low")</f>
        <v>Low</v>
      </c>
      <c r="M1577" s="46" t="str">
        <f t="shared" si="96"/>
        <v>Normal</v>
      </c>
      <c r="N1577" s="46" t="str">
        <f t="shared" si="97"/>
        <v>Low Price</v>
      </c>
      <c r="O1577" s="46" t="str">
        <f t="shared" si="98"/>
        <v>August</v>
      </c>
      <c r="P1577" s="46">
        <f t="shared" si="99"/>
        <v>2025</v>
      </c>
      <c r="Q1577" s="47" t="str">
        <f>_xlfn.CONCAT(SALES[[#This Row],[Sales_ID]]," [",SALES[[#This Row],[Quantity]],"]")</f>
        <v>SALE-1575 [1]</v>
      </c>
    </row>
    <row r="1578" spans="1:17" x14ac:dyDescent="0.3">
      <c r="A1578" t="s">
        <v>3512</v>
      </c>
      <c r="B1578" s="2">
        <v>45241</v>
      </c>
      <c r="C1578" t="s">
        <v>1770</v>
      </c>
      <c r="D1578" t="s">
        <v>1797</v>
      </c>
      <c r="E1578" t="s">
        <v>1426</v>
      </c>
      <c r="F1578">
        <v>3</v>
      </c>
      <c r="G1578" s="3">
        <v>598.82000000000005</v>
      </c>
      <c r="H1578" s="4">
        <v>0.19</v>
      </c>
      <c r="I1578" t="s">
        <v>1131</v>
      </c>
      <c r="J1578" s="3">
        <v>1455.1325999999999</v>
      </c>
      <c r="K1578" s="45">
        <f>SALES[[#This Row],[Quantity]]*SALES[[#This Row],[Unit_Price]]*SALES[[#This Row],[Discount]]</f>
        <v>341.32740000000001</v>
      </c>
      <c r="L1578" s="46" t="str">
        <f>IF(SALES[Total_Amount]&gt;=1500,"High","Low")</f>
        <v>Low</v>
      </c>
      <c r="M1578" s="46" t="str">
        <f t="shared" si="96"/>
        <v>High</v>
      </c>
      <c r="N1578" s="46" t="str">
        <f t="shared" si="97"/>
        <v>High Price</v>
      </c>
      <c r="O1578" s="46" t="str">
        <f t="shared" si="98"/>
        <v>November</v>
      </c>
      <c r="P1578" s="46">
        <f t="shared" si="99"/>
        <v>2023</v>
      </c>
      <c r="Q1578" s="47" t="str">
        <f>_xlfn.CONCAT(SALES[[#This Row],[Sales_ID]]," [",SALES[[#This Row],[Quantity]],"]")</f>
        <v>SALE-1576 [3]</v>
      </c>
    </row>
    <row r="1579" spans="1:17" x14ac:dyDescent="0.3">
      <c r="A1579" t="s">
        <v>3513</v>
      </c>
      <c r="B1579" s="2">
        <v>45851</v>
      </c>
      <c r="C1579" t="s">
        <v>1931</v>
      </c>
      <c r="D1579" t="s">
        <v>1503</v>
      </c>
      <c r="E1579" t="s">
        <v>1446</v>
      </c>
      <c r="F1579">
        <v>4</v>
      </c>
      <c r="G1579" s="3">
        <v>659.17</v>
      </c>
      <c r="H1579" s="4">
        <v>0.12</v>
      </c>
      <c r="I1579" t="s">
        <v>3957</v>
      </c>
      <c r="J1579" s="3">
        <v>2320.2784000000001</v>
      </c>
      <c r="K1579" s="45">
        <f>SALES[[#This Row],[Quantity]]*SALES[[#This Row],[Unit_Price]]*SALES[[#This Row],[Discount]]</f>
        <v>316.40159999999997</v>
      </c>
      <c r="L1579" s="46" t="str">
        <f>IF(SALES[Total_Amount]&gt;=1500,"High","Low")</f>
        <v>High</v>
      </c>
      <c r="M1579" s="46" t="str">
        <f t="shared" si="96"/>
        <v>Premium</v>
      </c>
      <c r="N1579" s="46" t="str">
        <f t="shared" si="97"/>
        <v>Low Price</v>
      </c>
      <c r="O1579" s="46" t="str">
        <f t="shared" si="98"/>
        <v>July</v>
      </c>
      <c r="P1579" s="46">
        <f t="shared" si="99"/>
        <v>2025</v>
      </c>
      <c r="Q1579" s="47" t="str">
        <f>_xlfn.CONCAT(SALES[[#This Row],[Sales_ID]]," [",SALES[[#This Row],[Quantity]],"]")</f>
        <v>SALE-1577 [4]</v>
      </c>
    </row>
    <row r="1580" spans="1:17" x14ac:dyDescent="0.3">
      <c r="A1580" t="s">
        <v>3514</v>
      </c>
      <c r="B1580" s="2">
        <v>45572</v>
      </c>
      <c r="C1580" t="s">
        <v>2061</v>
      </c>
      <c r="D1580" t="s">
        <v>1572</v>
      </c>
      <c r="E1580" t="s">
        <v>1381</v>
      </c>
      <c r="F1580">
        <v>2</v>
      </c>
      <c r="G1580" s="3">
        <v>216.02</v>
      </c>
      <c r="H1580" s="4">
        <v>0.25</v>
      </c>
      <c r="I1580" t="s">
        <v>3957</v>
      </c>
      <c r="J1580" s="3">
        <v>324.02999999999997</v>
      </c>
      <c r="K1580" s="45">
        <f>SALES[[#This Row],[Quantity]]*SALES[[#This Row],[Unit_Price]]*SALES[[#This Row],[Discount]]</f>
        <v>108.01</v>
      </c>
      <c r="L1580" s="46" t="str">
        <f>IF(SALES[Total_Amount]&gt;=1500,"High","Low")</f>
        <v>Low</v>
      </c>
      <c r="M1580" s="46" t="str">
        <f t="shared" si="96"/>
        <v>Normal</v>
      </c>
      <c r="N1580" s="46" t="str">
        <f t="shared" si="97"/>
        <v>Low Price</v>
      </c>
      <c r="O1580" s="46" t="str">
        <f t="shared" si="98"/>
        <v>October</v>
      </c>
      <c r="P1580" s="46">
        <f t="shared" si="99"/>
        <v>2024</v>
      </c>
      <c r="Q1580" s="47" t="str">
        <f>_xlfn.CONCAT(SALES[[#This Row],[Sales_ID]]," [",SALES[[#This Row],[Quantity]],"]")</f>
        <v>SALE-1578 [2]</v>
      </c>
    </row>
    <row r="1581" spans="1:17" x14ac:dyDescent="0.3">
      <c r="A1581" t="s">
        <v>3515</v>
      </c>
      <c r="B1581" s="2">
        <v>45774</v>
      </c>
      <c r="C1581" t="s">
        <v>3131</v>
      </c>
      <c r="D1581" t="s">
        <v>1519</v>
      </c>
      <c r="E1581" t="s">
        <v>1419</v>
      </c>
      <c r="F1581">
        <v>2</v>
      </c>
      <c r="G1581" s="3">
        <v>613.47</v>
      </c>
      <c r="H1581" s="4">
        <v>0.02</v>
      </c>
      <c r="I1581" t="s">
        <v>3958</v>
      </c>
      <c r="J1581" s="3">
        <v>1202.4012</v>
      </c>
      <c r="K1581" s="45">
        <f>SALES[[#This Row],[Quantity]]*SALES[[#This Row],[Unit_Price]]*SALES[[#This Row],[Discount]]</f>
        <v>24.538800000000002</v>
      </c>
      <c r="L1581" s="46" t="str">
        <f>IF(SALES[Total_Amount]&gt;=1500,"High","Low")</f>
        <v>Low</v>
      </c>
      <c r="M1581" s="46" t="str">
        <f t="shared" si="96"/>
        <v>High</v>
      </c>
      <c r="N1581" s="46" t="str">
        <f t="shared" si="97"/>
        <v>Low Price</v>
      </c>
      <c r="O1581" s="46" t="str">
        <f t="shared" si="98"/>
        <v>April</v>
      </c>
      <c r="P1581" s="46">
        <f t="shared" si="99"/>
        <v>2025</v>
      </c>
      <c r="Q1581" s="47" t="str">
        <f>_xlfn.CONCAT(SALES[[#This Row],[Sales_ID]]," [",SALES[[#This Row],[Quantity]],"]")</f>
        <v>SALE-1579 [2]</v>
      </c>
    </row>
    <row r="1582" spans="1:17" x14ac:dyDescent="0.3">
      <c r="A1582" t="s">
        <v>3516</v>
      </c>
      <c r="B1582" s="2">
        <v>45921</v>
      </c>
      <c r="C1582" t="s">
        <v>2183</v>
      </c>
      <c r="D1582" t="s">
        <v>1863</v>
      </c>
      <c r="E1582" t="s">
        <v>1446</v>
      </c>
      <c r="F1582">
        <v>2</v>
      </c>
      <c r="G1582" s="3">
        <v>485.17</v>
      </c>
      <c r="H1582" s="4">
        <v>0.11</v>
      </c>
      <c r="I1582" t="s">
        <v>3958</v>
      </c>
      <c r="J1582" s="3">
        <v>863.60260000000005</v>
      </c>
      <c r="K1582" s="45">
        <f>SALES[[#This Row],[Quantity]]*SALES[[#This Row],[Unit_Price]]*SALES[[#This Row],[Discount]]</f>
        <v>106.73740000000001</v>
      </c>
      <c r="L1582" s="46" t="str">
        <f>IF(SALES[Total_Amount]&gt;=1500,"High","Low")</f>
        <v>Low</v>
      </c>
      <c r="M1582" s="46" t="str">
        <f t="shared" si="96"/>
        <v>Normal</v>
      </c>
      <c r="N1582" s="46" t="str">
        <f t="shared" si="97"/>
        <v>Low Price</v>
      </c>
      <c r="O1582" s="46" t="str">
        <f t="shared" si="98"/>
        <v>September</v>
      </c>
      <c r="P1582" s="46">
        <f t="shared" si="99"/>
        <v>2025</v>
      </c>
      <c r="Q1582" s="47" t="str">
        <f>_xlfn.CONCAT(SALES[[#This Row],[Sales_ID]]," [",SALES[[#This Row],[Quantity]],"]")</f>
        <v>SALE-1580 [2]</v>
      </c>
    </row>
    <row r="1583" spans="1:17" x14ac:dyDescent="0.3">
      <c r="A1583" t="s">
        <v>3517</v>
      </c>
      <c r="B1583" s="2">
        <v>45268</v>
      </c>
      <c r="C1583" t="s">
        <v>1721</v>
      </c>
      <c r="D1583" t="s">
        <v>1572</v>
      </c>
      <c r="E1583" t="s">
        <v>1419</v>
      </c>
      <c r="F1583">
        <v>1</v>
      </c>
      <c r="G1583" s="3">
        <v>209.7</v>
      </c>
      <c r="H1583" s="4">
        <v>0.2</v>
      </c>
      <c r="I1583" t="s">
        <v>3958</v>
      </c>
      <c r="J1583" s="3">
        <v>167.76</v>
      </c>
      <c r="K1583" s="45">
        <f>SALES[[#This Row],[Quantity]]*SALES[[#This Row],[Unit_Price]]*SALES[[#This Row],[Discount]]</f>
        <v>41.94</v>
      </c>
      <c r="L1583" s="46" t="str">
        <f>IF(SALES[Total_Amount]&gt;=1500,"High","Low")</f>
        <v>Low</v>
      </c>
      <c r="M1583" s="46" t="str">
        <f t="shared" si="96"/>
        <v>Normal</v>
      </c>
      <c r="N1583" s="46" t="str">
        <f t="shared" si="97"/>
        <v>Low Price</v>
      </c>
      <c r="O1583" s="46" t="str">
        <f t="shared" si="98"/>
        <v>December</v>
      </c>
      <c r="P1583" s="46">
        <f t="shared" si="99"/>
        <v>2023</v>
      </c>
      <c r="Q1583" s="47" t="str">
        <f>_xlfn.CONCAT(SALES[[#This Row],[Sales_ID]]," [",SALES[[#This Row],[Quantity]],"]")</f>
        <v>SALE-1581 [1]</v>
      </c>
    </row>
    <row r="1584" spans="1:17" x14ac:dyDescent="0.3">
      <c r="A1584" t="s">
        <v>3518</v>
      </c>
      <c r="B1584" s="2">
        <v>45402</v>
      </c>
      <c r="C1584" t="s">
        <v>1945</v>
      </c>
      <c r="D1584" t="s">
        <v>1760</v>
      </c>
      <c r="E1584" t="s">
        <v>1373</v>
      </c>
      <c r="F1584">
        <v>1</v>
      </c>
      <c r="G1584" s="3">
        <v>681.47</v>
      </c>
      <c r="H1584" s="4">
        <v>0.15</v>
      </c>
      <c r="I1584" t="s">
        <v>3957</v>
      </c>
      <c r="J1584" s="3">
        <v>579.24950000000001</v>
      </c>
      <c r="K1584" s="45">
        <f>SALES[[#This Row],[Quantity]]*SALES[[#This Row],[Unit_Price]]*SALES[[#This Row],[Discount]]</f>
        <v>102.2205</v>
      </c>
      <c r="L1584" s="46" t="str">
        <f>IF(SALES[Total_Amount]&gt;=1500,"High","Low")</f>
        <v>Low</v>
      </c>
      <c r="M1584" s="46" t="str">
        <f t="shared" si="96"/>
        <v>Normal</v>
      </c>
      <c r="N1584" s="46" t="str">
        <f t="shared" si="97"/>
        <v>Low Price</v>
      </c>
      <c r="O1584" s="46" t="str">
        <f t="shared" si="98"/>
        <v>April</v>
      </c>
      <c r="P1584" s="46">
        <f t="shared" si="99"/>
        <v>2024</v>
      </c>
      <c r="Q1584" s="47" t="str">
        <f>_xlfn.CONCAT(SALES[[#This Row],[Sales_ID]]," [",SALES[[#This Row],[Quantity]],"]")</f>
        <v>SALE-1582 [1]</v>
      </c>
    </row>
    <row r="1585" spans="1:17" x14ac:dyDescent="0.3">
      <c r="A1585" t="s">
        <v>3519</v>
      </c>
      <c r="B1585" s="2">
        <v>45667</v>
      </c>
      <c r="C1585" t="s">
        <v>2475</v>
      </c>
      <c r="D1585" t="s">
        <v>1351</v>
      </c>
      <c r="E1585" t="s">
        <v>1344</v>
      </c>
      <c r="F1585">
        <v>2</v>
      </c>
      <c r="G1585" s="3">
        <v>877.21</v>
      </c>
      <c r="H1585" s="4">
        <v>0.1</v>
      </c>
      <c r="I1585" t="s">
        <v>3957</v>
      </c>
      <c r="J1585" s="3">
        <v>1578.9780000000001</v>
      </c>
      <c r="K1585" s="45">
        <f>SALES[[#This Row],[Quantity]]*SALES[[#This Row],[Unit_Price]]*SALES[[#This Row],[Discount]]</f>
        <v>175.44200000000001</v>
      </c>
      <c r="L1585" s="46" t="str">
        <f>IF(SALES[Total_Amount]&gt;=1500,"High","Low")</f>
        <v>High</v>
      </c>
      <c r="M1585" s="46" t="str">
        <f t="shared" si="96"/>
        <v>High</v>
      </c>
      <c r="N1585" s="46" t="str">
        <f t="shared" si="97"/>
        <v>Low Price</v>
      </c>
      <c r="O1585" s="46" t="str">
        <f t="shared" si="98"/>
        <v>January</v>
      </c>
      <c r="P1585" s="46">
        <f t="shared" si="99"/>
        <v>2025</v>
      </c>
      <c r="Q1585" s="47" t="str">
        <f>_xlfn.CONCAT(SALES[[#This Row],[Sales_ID]]," [",SALES[[#This Row],[Quantity]],"]")</f>
        <v>SALE-1583 [2]</v>
      </c>
    </row>
    <row r="1586" spans="1:17" x14ac:dyDescent="0.3">
      <c r="A1586" t="s">
        <v>3520</v>
      </c>
      <c r="B1586" s="2">
        <v>45902</v>
      </c>
      <c r="C1586" t="s">
        <v>3521</v>
      </c>
      <c r="D1586" t="s">
        <v>1485</v>
      </c>
      <c r="E1586" t="s">
        <v>1355</v>
      </c>
      <c r="F1586">
        <v>2</v>
      </c>
      <c r="G1586" s="3">
        <v>479.77</v>
      </c>
      <c r="H1586" s="4">
        <v>0.21</v>
      </c>
      <c r="I1586" t="s">
        <v>3958</v>
      </c>
      <c r="J1586" s="3">
        <v>758.03660000000002</v>
      </c>
      <c r="K1586" s="45">
        <f>SALES[[#This Row],[Quantity]]*SALES[[#This Row],[Unit_Price]]*SALES[[#This Row],[Discount]]</f>
        <v>201.50339999999997</v>
      </c>
      <c r="L1586" s="46" t="str">
        <f>IF(SALES[Total_Amount]&gt;=1500,"High","Low")</f>
        <v>Low</v>
      </c>
      <c r="M1586" s="46" t="str">
        <f t="shared" si="96"/>
        <v>Normal</v>
      </c>
      <c r="N1586" s="46" t="str">
        <f t="shared" si="97"/>
        <v>Low Price</v>
      </c>
      <c r="O1586" s="46" t="str">
        <f t="shared" si="98"/>
        <v>September</v>
      </c>
      <c r="P1586" s="46">
        <f t="shared" si="99"/>
        <v>2025</v>
      </c>
      <c r="Q1586" s="47" t="str">
        <f>_xlfn.CONCAT(SALES[[#This Row],[Sales_ID]]," [",SALES[[#This Row],[Quantity]],"]")</f>
        <v>SALE-1584 [2]</v>
      </c>
    </row>
    <row r="1587" spans="1:17" x14ac:dyDescent="0.3">
      <c r="A1587" t="s">
        <v>3522</v>
      </c>
      <c r="B1587" s="2">
        <v>45589</v>
      </c>
      <c r="C1587" t="s">
        <v>2025</v>
      </c>
      <c r="D1587" t="s">
        <v>1557</v>
      </c>
      <c r="E1587" t="s">
        <v>1391</v>
      </c>
      <c r="F1587">
        <v>1</v>
      </c>
      <c r="G1587" s="3">
        <v>140.72</v>
      </c>
      <c r="H1587" s="4">
        <v>0</v>
      </c>
      <c r="I1587" t="s">
        <v>1131</v>
      </c>
      <c r="J1587" s="3">
        <v>140.72</v>
      </c>
      <c r="K1587" s="45">
        <f>SALES[[#This Row],[Quantity]]*SALES[[#This Row],[Unit_Price]]*SALES[[#This Row],[Discount]]</f>
        <v>0</v>
      </c>
      <c r="L1587" s="46" t="str">
        <f>IF(SALES[Total_Amount]&gt;=1500,"High","Low")</f>
        <v>Low</v>
      </c>
      <c r="M1587" s="46" t="str">
        <f t="shared" si="96"/>
        <v>Normal</v>
      </c>
      <c r="N1587" s="46" t="str">
        <f t="shared" si="97"/>
        <v>Low Price</v>
      </c>
      <c r="O1587" s="46" t="str">
        <f t="shared" si="98"/>
        <v>October</v>
      </c>
      <c r="P1587" s="46">
        <f t="shared" si="99"/>
        <v>2024</v>
      </c>
      <c r="Q1587" s="47" t="str">
        <f>_xlfn.CONCAT(SALES[[#This Row],[Sales_ID]]," [",SALES[[#This Row],[Quantity]],"]")</f>
        <v>SALE-1585 [1]</v>
      </c>
    </row>
    <row r="1588" spans="1:17" x14ac:dyDescent="0.3">
      <c r="A1588" t="s">
        <v>3523</v>
      </c>
      <c r="B1588" s="2">
        <v>45668</v>
      </c>
      <c r="C1588" t="s">
        <v>2048</v>
      </c>
      <c r="D1588" t="s">
        <v>1521</v>
      </c>
      <c r="E1588" t="s">
        <v>1426</v>
      </c>
      <c r="F1588">
        <v>2</v>
      </c>
      <c r="G1588" s="3">
        <v>764.25</v>
      </c>
      <c r="H1588" s="4">
        <v>0.23</v>
      </c>
      <c r="I1588" t="s">
        <v>3958</v>
      </c>
      <c r="J1588" s="3">
        <v>1176.9449999999999</v>
      </c>
      <c r="K1588" s="45">
        <f>SALES[[#This Row],[Quantity]]*SALES[[#This Row],[Unit_Price]]*SALES[[#This Row],[Discount]]</f>
        <v>351.55500000000001</v>
      </c>
      <c r="L1588" s="46" t="str">
        <f>IF(SALES[Total_Amount]&gt;=1500,"High","Low")</f>
        <v>Low</v>
      </c>
      <c r="M1588" s="46" t="str">
        <f t="shared" si="96"/>
        <v>High</v>
      </c>
      <c r="N1588" s="46" t="str">
        <f t="shared" si="97"/>
        <v>High Price</v>
      </c>
      <c r="O1588" s="46" t="str">
        <f t="shared" si="98"/>
        <v>January</v>
      </c>
      <c r="P1588" s="46">
        <f t="shared" si="99"/>
        <v>2025</v>
      </c>
      <c r="Q1588" s="47" t="str">
        <f>_xlfn.CONCAT(SALES[[#This Row],[Sales_ID]]," [",SALES[[#This Row],[Quantity]],"]")</f>
        <v>SALE-1586 [2]</v>
      </c>
    </row>
    <row r="1589" spans="1:17" x14ac:dyDescent="0.3">
      <c r="A1589" t="s">
        <v>3524</v>
      </c>
      <c r="B1589" s="2">
        <v>45300</v>
      </c>
      <c r="C1589" t="s">
        <v>2042</v>
      </c>
      <c r="D1589" t="s">
        <v>1557</v>
      </c>
      <c r="E1589" t="s">
        <v>1355</v>
      </c>
      <c r="F1589">
        <v>3</v>
      </c>
      <c r="G1589" s="3">
        <v>107.8</v>
      </c>
      <c r="H1589" s="4">
        <v>0.28999999999999998</v>
      </c>
      <c r="I1589" t="s">
        <v>3958</v>
      </c>
      <c r="J1589" s="3">
        <v>229.614</v>
      </c>
      <c r="K1589" s="45">
        <f>SALES[[#This Row],[Quantity]]*SALES[[#This Row],[Unit_Price]]*SALES[[#This Row],[Discount]]</f>
        <v>93.785999999999987</v>
      </c>
      <c r="L1589" s="46" t="str">
        <f>IF(SALES[Total_Amount]&gt;=1500,"High","Low")</f>
        <v>Low</v>
      </c>
      <c r="M1589" s="46" t="str">
        <f t="shared" si="96"/>
        <v>Normal</v>
      </c>
      <c r="N1589" s="46" t="str">
        <f t="shared" si="97"/>
        <v>Low Price</v>
      </c>
      <c r="O1589" s="46" t="str">
        <f t="shared" si="98"/>
        <v>January</v>
      </c>
      <c r="P1589" s="46">
        <f t="shared" si="99"/>
        <v>2024</v>
      </c>
      <c r="Q1589" s="47" t="str">
        <f>_xlfn.CONCAT(SALES[[#This Row],[Sales_ID]]," [",SALES[[#This Row],[Quantity]],"]")</f>
        <v>SALE-1587 [3]</v>
      </c>
    </row>
    <row r="1590" spans="1:17" x14ac:dyDescent="0.3">
      <c r="A1590" t="s">
        <v>3525</v>
      </c>
      <c r="B1590" s="2">
        <v>45757</v>
      </c>
      <c r="C1590" t="s">
        <v>2391</v>
      </c>
      <c r="D1590" t="s">
        <v>1624</v>
      </c>
      <c r="E1590" t="s">
        <v>1348</v>
      </c>
      <c r="F1590">
        <v>4</v>
      </c>
      <c r="G1590" s="3">
        <v>565.37</v>
      </c>
      <c r="H1590" s="4">
        <v>7.0000000000000007E-2</v>
      </c>
      <c r="I1590" t="s">
        <v>3958</v>
      </c>
      <c r="J1590" s="3">
        <v>2103.1763999999998</v>
      </c>
      <c r="K1590" s="45">
        <f>SALES[[#This Row],[Quantity]]*SALES[[#This Row],[Unit_Price]]*SALES[[#This Row],[Discount]]</f>
        <v>158.30360000000002</v>
      </c>
      <c r="L1590" s="46" t="str">
        <f>IF(SALES[Total_Amount]&gt;=1500,"High","Low")</f>
        <v>High</v>
      </c>
      <c r="M1590" s="46" t="str">
        <f t="shared" si="96"/>
        <v>Premium</v>
      </c>
      <c r="N1590" s="46" t="str">
        <f t="shared" si="97"/>
        <v>Low Price</v>
      </c>
      <c r="O1590" s="46" t="str">
        <f t="shared" si="98"/>
        <v>April</v>
      </c>
      <c r="P1590" s="46">
        <f t="shared" si="99"/>
        <v>2025</v>
      </c>
      <c r="Q1590" s="47" t="str">
        <f>_xlfn.CONCAT(SALES[[#This Row],[Sales_ID]]," [",SALES[[#This Row],[Quantity]],"]")</f>
        <v>SALE-1588 [4]</v>
      </c>
    </row>
    <row r="1591" spans="1:17" x14ac:dyDescent="0.3">
      <c r="A1591" t="s">
        <v>3526</v>
      </c>
      <c r="B1591" s="2">
        <v>45235</v>
      </c>
      <c r="C1591" t="s">
        <v>2038</v>
      </c>
      <c r="D1591" t="s">
        <v>1394</v>
      </c>
      <c r="E1591" t="s">
        <v>1363</v>
      </c>
      <c r="F1591">
        <v>3</v>
      </c>
      <c r="G1591" s="3">
        <v>811.45</v>
      </c>
      <c r="H1591" s="4">
        <v>0.26</v>
      </c>
      <c r="I1591" t="s">
        <v>3957</v>
      </c>
      <c r="J1591" s="3">
        <v>1801.4190000000001</v>
      </c>
      <c r="K1591" s="45">
        <f>SALES[[#This Row],[Quantity]]*SALES[[#This Row],[Unit_Price]]*SALES[[#This Row],[Discount]]</f>
        <v>632.93100000000015</v>
      </c>
      <c r="L1591" s="46" t="str">
        <f>IF(SALES[Total_Amount]&gt;=1500,"High","Low")</f>
        <v>High</v>
      </c>
      <c r="M1591" s="46" t="str">
        <f t="shared" si="96"/>
        <v>High</v>
      </c>
      <c r="N1591" s="46" t="str">
        <f t="shared" si="97"/>
        <v>High Price</v>
      </c>
      <c r="O1591" s="46" t="str">
        <f t="shared" si="98"/>
        <v>November</v>
      </c>
      <c r="P1591" s="46">
        <f t="shared" si="99"/>
        <v>2023</v>
      </c>
      <c r="Q1591" s="47" t="str">
        <f>_xlfn.CONCAT(SALES[[#This Row],[Sales_ID]]," [",SALES[[#This Row],[Quantity]],"]")</f>
        <v>SALE-1589 [3]</v>
      </c>
    </row>
    <row r="1592" spans="1:17" x14ac:dyDescent="0.3">
      <c r="A1592" t="s">
        <v>3527</v>
      </c>
      <c r="B1592" s="2">
        <v>45749</v>
      </c>
      <c r="C1592" t="s">
        <v>2460</v>
      </c>
      <c r="D1592" t="s">
        <v>1372</v>
      </c>
      <c r="E1592" t="s">
        <v>1399</v>
      </c>
      <c r="F1592">
        <v>4</v>
      </c>
      <c r="G1592" s="3">
        <v>62.25</v>
      </c>
      <c r="H1592" s="4">
        <v>0.11</v>
      </c>
      <c r="I1592" t="s">
        <v>3958</v>
      </c>
      <c r="J1592" s="3">
        <v>221.61</v>
      </c>
      <c r="K1592" s="45">
        <f>SALES[[#This Row],[Quantity]]*SALES[[#This Row],[Unit_Price]]*SALES[[#This Row],[Discount]]</f>
        <v>27.39</v>
      </c>
      <c r="L1592" s="46" t="str">
        <f>IF(SALES[Total_Amount]&gt;=1500,"High","Low")</f>
        <v>Low</v>
      </c>
      <c r="M1592" s="46" t="str">
        <f t="shared" si="96"/>
        <v>Normal</v>
      </c>
      <c r="N1592" s="46" t="str">
        <f t="shared" si="97"/>
        <v>Low Price</v>
      </c>
      <c r="O1592" s="46" t="str">
        <f t="shared" si="98"/>
        <v>April</v>
      </c>
      <c r="P1592" s="46">
        <f t="shared" si="99"/>
        <v>2025</v>
      </c>
      <c r="Q1592" s="47" t="str">
        <f>_xlfn.CONCAT(SALES[[#This Row],[Sales_ID]]," [",SALES[[#This Row],[Quantity]],"]")</f>
        <v>SALE-1590 [4]</v>
      </c>
    </row>
    <row r="1593" spans="1:17" x14ac:dyDescent="0.3">
      <c r="A1593" t="s">
        <v>3528</v>
      </c>
      <c r="B1593" s="2">
        <v>45807</v>
      </c>
      <c r="C1593" t="s">
        <v>3529</v>
      </c>
      <c r="D1593" t="s">
        <v>2262</v>
      </c>
      <c r="E1593" t="s">
        <v>1419</v>
      </c>
      <c r="F1593">
        <v>1</v>
      </c>
      <c r="G1593" s="3">
        <v>749.78</v>
      </c>
      <c r="H1593" s="4">
        <v>0.03</v>
      </c>
      <c r="I1593" t="s">
        <v>3957</v>
      </c>
      <c r="J1593" s="3">
        <v>727.28659999999991</v>
      </c>
      <c r="K1593" s="45">
        <f>SALES[[#This Row],[Quantity]]*SALES[[#This Row],[Unit_Price]]*SALES[[#This Row],[Discount]]</f>
        <v>22.493399999999998</v>
      </c>
      <c r="L1593" s="46" t="str">
        <f>IF(SALES[Total_Amount]&gt;=1500,"High","Low")</f>
        <v>Low</v>
      </c>
      <c r="M1593" s="46" t="str">
        <f t="shared" si="96"/>
        <v>Normal</v>
      </c>
      <c r="N1593" s="46" t="str">
        <f t="shared" si="97"/>
        <v>Low Price</v>
      </c>
      <c r="O1593" s="46" t="str">
        <f t="shared" si="98"/>
        <v>May</v>
      </c>
      <c r="P1593" s="46">
        <f t="shared" si="99"/>
        <v>2025</v>
      </c>
      <c r="Q1593" s="47" t="str">
        <f>_xlfn.CONCAT(SALES[[#This Row],[Sales_ID]]," [",SALES[[#This Row],[Quantity]],"]")</f>
        <v>SALE-1591 [1]</v>
      </c>
    </row>
    <row r="1594" spans="1:17" x14ac:dyDescent="0.3">
      <c r="A1594" t="s">
        <v>3530</v>
      </c>
      <c r="B1594" s="2">
        <v>45496</v>
      </c>
      <c r="C1594" t="s">
        <v>2631</v>
      </c>
      <c r="D1594" t="s">
        <v>1354</v>
      </c>
      <c r="E1594" t="s">
        <v>1355</v>
      </c>
      <c r="F1594">
        <v>3</v>
      </c>
      <c r="G1594" s="3">
        <v>630.28</v>
      </c>
      <c r="H1594" s="4">
        <v>7.0000000000000007E-2</v>
      </c>
      <c r="I1594" t="s">
        <v>1131</v>
      </c>
      <c r="J1594" s="3">
        <v>1758.4811999999999</v>
      </c>
      <c r="K1594" s="45">
        <f>SALES[[#This Row],[Quantity]]*SALES[[#This Row],[Unit_Price]]*SALES[[#This Row],[Discount]]</f>
        <v>132.3588</v>
      </c>
      <c r="L1594" s="46" t="str">
        <f>IF(SALES[Total_Amount]&gt;=1500,"High","Low")</f>
        <v>High</v>
      </c>
      <c r="M1594" s="46" t="str">
        <f t="shared" si="96"/>
        <v>High</v>
      </c>
      <c r="N1594" s="46" t="str">
        <f t="shared" si="97"/>
        <v>Low Price</v>
      </c>
      <c r="O1594" s="46" t="str">
        <f t="shared" si="98"/>
        <v>July</v>
      </c>
      <c r="P1594" s="46">
        <f t="shared" si="99"/>
        <v>2024</v>
      </c>
      <c r="Q1594" s="47" t="str">
        <f>_xlfn.CONCAT(SALES[[#This Row],[Sales_ID]]," [",SALES[[#This Row],[Quantity]],"]")</f>
        <v>SALE-1592 [3]</v>
      </c>
    </row>
    <row r="1595" spans="1:17" x14ac:dyDescent="0.3">
      <c r="A1595" t="s">
        <v>3531</v>
      </c>
      <c r="B1595" s="2">
        <v>45355</v>
      </c>
      <c r="C1595" t="s">
        <v>1583</v>
      </c>
      <c r="D1595" t="s">
        <v>1488</v>
      </c>
      <c r="E1595" t="s">
        <v>1388</v>
      </c>
      <c r="F1595">
        <v>1</v>
      </c>
      <c r="G1595" s="3">
        <v>101.84</v>
      </c>
      <c r="H1595" s="4">
        <v>0.17</v>
      </c>
      <c r="I1595" t="s">
        <v>3957</v>
      </c>
      <c r="J1595" s="3">
        <v>84.527199999999993</v>
      </c>
      <c r="K1595" s="45">
        <f>SALES[[#This Row],[Quantity]]*SALES[[#This Row],[Unit_Price]]*SALES[[#This Row],[Discount]]</f>
        <v>17.312800000000003</v>
      </c>
      <c r="L1595" s="46" t="str">
        <f>IF(SALES[Total_Amount]&gt;=1500,"High","Low")</f>
        <v>Low</v>
      </c>
      <c r="M1595" s="46" t="str">
        <f t="shared" si="96"/>
        <v>Normal</v>
      </c>
      <c r="N1595" s="46" t="str">
        <f t="shared" si="97"/>
        <v>Low Price</v>
      </c>
      <c r="O1595" s="46" t="str">
        <f t="shared" si="98"/>
        <v>March</v>
      </c>
      <c r="P1595" s="46">
        <f t="shared" si="99"/>
        <v>2024</v>
      </c>
      <c r="Q1595" s="47" t="str">
        <f>_xlfn.CONCAT(SALES[[#This Row],[Sales_ID]]," [",SALES[[#This Row],[Quantity]],"]")</f>
        <v>SALE-1593 [1]</v>
      </c>
    </row>
    <row r="1596" spans="1:17" x14ac:dyDescent="0.3">
      <c r="A1596" t="s">
        <v>3532</v>
      </c>
      <c r="B1596" s="2">
        <v>45256</v>
      </c>
      <c r="C1596" t="s">
        <v>2482</v>
      </c>
      <c r="D1596" t="s">
        <v>1376</v>
      </c>
      <c r="E1596" t="s">
        <v>1415</v>
      </c>
      <c r="F1596">
        <v>4</v>
      </c>
      <c r="G1596" s="3">
        <v>641.45000000000005</v>
      </c>
      <c r="H1596" s="4">
        <v>0.16</v>
      </c>
      <c r="I1596" t="s">
        <v>1131</v>
      </c>
      <c r="J1596" s="3">
        <v>2155.2719999999999</v>
      </c>
      <c r="K1596" s="45">
        <f>SALES[[#This Row],[Quantity]]*SALES[[#This Row],[Unit_Price]]*SALES[[#This Row],[Discount]]</f>
        <v>410.52800000000002</v>
      </c>
      <c r="L1596" s="46" t="str">
        <f>IF(SALES[Total_Amount]&gt;=1500,"High","Low")</f>
        <v>High</v>
      </c>
      <c r="M1596" s="46" t="str">
        <f t="shared" si="96"/>
        <v>Premium</v>
      </c>
      <c r="N1596" s="46" t="str">
        <f t="shared" si="97"/>
        <v>High Price</v>
      </c>
      <c r="O1596" s="46" t="str">
        <f t="shared" si="98"/>
        <v>November</v>
      </c>
      <c r="P1596" s="46">
        <f t="shared" si="99"/>
        <v>2023</v>
      </c>
      <c r="Q1596" s="47" t="str">
        <f>_xlfn.CONCAT(SALES[[#This Row],[Sales_ID]]," [",SALES[[#This Row],[Quantity]],"]")</f>
        <v>SALE-1594 [4]</v>
      </c>
    </row>
    <row r="1597" spans="1:17" x14ac:dyDescent="0.3">
      <c r="A1597" t="s">
        <v>3533</v>
      </c>
      <c r="B1597" s="2">
        <v>45849</v>
      </c>
      <c r="C1597" t="s">
        <v>1902</v>
      </c>
      <c r="D1597" t="s">
        <v>1414</v>
      </c>
      <c r="E1597" t="s">
        <v>1381</v>
      </c>
      <c r="F1597">
        <v>1</v>
      </c>
      <c r="G1597" s="3">
        <v>135.87</v>
      </c>
      <c r="H1597" s="4">
        <v>0.23</v>
      </c>
      <c r="I1597" t="s">
        <v>3958</v>
      </c>
      <c r="J1597" s="3">
        <v>104.6199</v>
      </c>
      <c r="K1597" s="45">
        <f>SALES[[#This Row],[Quantity]]*SALES[[#This Row],[Unit_Price]]*SALES[[#This Row],[Discount]]</f>
        <v>31.250100000000003</v>
      </c>
      <c r="L1597" s="46" t="str">
        <f>IF(SALES[Total_Amount]&gt;=1500,"High","Low")</f>
        <v>Low</v>
      </c>
      <c r="M1597" s="46" t="str">
        <f t="shared" si="96"/>
        <v>Normal</v>
      </c>
      <c r="N1597" s="46" t="str">
        <f t="shared" si="97"/>
        <v>Low Price</v>
      </c>
      <c r="O1597" s="46" t="str">
        <f t="shared" si="98"/>
        <v>July</v>
      </c>
      <c r="P1597" s="46">
        <f t="shared" si="99"/>
        <v>2025</v>
      </c>
      <c r="Q1597" s="47" t="str">
        <f>_xlfn.CONCAT(SALES[[#This Row],[Sales_ID]]," [",SALES[[#This Row],[Quantity]],"]")</f>
        <v>SALE-1595 [1]</v>
      </c>
    </row>
    <row r="1598" spans="1:17" x14ac:dyDescent="0.3">
      <c r="A1598" t="s">
        <v>3534</v>
      </c>
      <c r="B1598" s="2">
        <v>45344</v>
      </c>
      <c r="C1598" t="s">
        <v>1505</v>
      </c>
      <c r="D1598" t="s">
        <v>1494</v>
      </c>
      <c r="E1598" t="s">
        <v>1426</v>
      </c>
      <c r="F1598">
        <v>1</v>
      </c>
      <c r="G1598" s="3">
        <v>388.35</v>
      </c>
      <c r="H1598" s="4">
        <v>0.01</v>
      </c>
      <c r="I1598" t="s">
        <v>3958</v>
      </c>
      <c r="J1598" s="3">
        <v>384.4665</v>
      </c>
      <c r="K1598" s="45">
        <f>SALES[[#This Row],[Quantity]]*SALES[[#This Row],[Unit_Price]]*SALES[[#This Row],[Discount]]</f>
        <v>3.8835000000000002</v>
      </c>
      <c r="L1598" s="46" t="str">
        <f>IF(SALES[Total_Amount]&gt;=1500,"High","Low")</f>
        <v>Low</v>
      </c>
      <c r="M1598" s="46" t="str">
        <f t="shared" si="96"/>
        <v>Normal</v>
      </c>
      <c r="N1598" s="46" t="str">
        <f t="shared" si="97"/>
        <v>Low Price</v>
      </c>
      <c r="O1598" s="46" t="str">
        <f t="shared" si="98"/>
        <v>February</v>
      </c>
      <c r="P1598" s="46">
        <f t="shared" si="99"/>
        <v>2024</v>
      </c>
      <c r="Q1598" s="47" t="str">
        <f>_xlfn.CONCAT(SALES[[#This Row],[Sales_ID]]," [",SALES[[#This Row],[Quantity]],"]")</f>
        <v>SALE-1596 [1]</v>
      </c>
    </row>
    <row r="1599" spans="1:17" x14ac:dyDescent="0.3">
      <c r="A1599" t="s">
        <v>3535</v>
      </c>
      <c r="B1599" s="2">
        <v>45367</v>
      </c>
      <c r="C1599" t="s">
        <v>2501</v>
      </c>
      <c r="D1599" t="s">
        <v>1543</v>
      </c>
      <c r="E1599" t="s">
        <v>1395</v>
      </c>
      <c r="F1599">
        <v>2</v>
      </c>
      <c r="G1599" s="3">
        <v>999.08</v>
      </c>
      <c r="H1599" s="4">
        <v>0.3</v>
      </c>
      <c r="I1599" t="s">
        <v>3958</v>
      </c>
      <c r="J1599" s="3">
        <v>1398.712</v>
      </c>
      <c r="K1599" s="45">
        <f>SALES[[#This Row],[Quantity]]*SALES[[#This Row],[Unit_Price]]*SALES[[#This Row],[Discount]]</f>
        <v>599.44799999999998</v>
      </c>
      <c r="L1599" s="46" t="str">
        <f>IF(SALES[Total_Amount]&gt;=1500,"High","Low")</f>
        <v>Low</v>
      </c>
      <c r="M1599" s="46" t="str">
        <f t="shared" si="96"/>
        <v>High</v>
      </c>
      <c r="N1599" s="46" t="str">
        <f t="shared" si="97"/>
        <v>High Price</v>
      </c>
      <c r="O1599" s="46" t="str">
        <f t="shared" si="98"/>
        <v>March</v>
      </c>
      <c r="P1599" s="46">
        <f t="shared" si="99"/>
        <v>2024</v>
      </c>
      <c r="Q1599" s="47" t="str">
        <f>_xlfn.CONCAT(SALES[[#This Row],[Sales_ID]]," [",SALES[[#This Row],[Quantity]],"]")</f>
        <v>SALE-1597 [2]</v>
      </c>
    </row>
    <row r="1600" spans="1:17" x14ac:dyDescent="0.3">
      <c r="A1600" t="s">
        <v>3536</v>
      </c>
      <c r="B1600" s="2">
        <v>45887</v>
      </c>
      <c r="C1600" t="s">
        <v>1809</v>
      </c>
      <c r="D1600" t="s">
        <v>1543</v>
      </c>
      <c r="E1600" t="s">
        <v>1344</v>
      </c>
      <c r="F1600">
        <v>3</v>
      </c>
      <c r="G1600" s="3">
        <v>453.19</v>
      </c>
      <c r="H1600" s="4">
        <v>0.08</v>
      </c>
      <c r="I1600" t="s">
        <v>1131</v>
      </c>
      <c r="J1600" s="3">
        <v>1250.8044</v>
      </c>
      <c r="K1600" s="45">
        <f>SALES[[#This Row],[Quantity]]*SALES[[#This Row],[Unit_Price]]*SALES[[#This Row],[Discount]]</f>
        <v>108.76559999999999</v>
      </c>
      <c r="L1600" s="46" t="str">
        <f>IF(SALES[Total_Amount]&gt;=1500,"High","Low")</f>
        <v>Low</v>
      </c>
      <c r="M1600" s="46" t="str">
        <f t="shared" si="96"/>
        <v>High</v>
      </c>
      <c r="N1600" s="46" t="str">
        <f t="shared" si="97"/>
        <v>Low Price</v>
      </c>
      <c r="O1600" s="46" t="str">
        <f t="shared" si="98"/>
        <v>August</v>
      </c>
      <c r="P1600" s="46">
        <f t="shared" si="99"/>
        <v>2025</v>
      </c>
      <c r="Q1600" s="47" t="str">
        <f>_xlfn.CONCAT(SALES[[#This Row],[Sales_ID]]," [",SALES[[#This Row],[Quantity]],"]")</f>
        <v>SALE-1598 [3]</v>
      </c>
    </row>
    <row r="1601" spans="1:17" x14ac:dyDescent="0.3">
      <c r="A1601" t="s">
        <v>3537</v>
      </c>
      <c r="B1601" s="2">
        <v>45567</v>
      </c>
      <c r="C1601" t="s">
        <v>2325</v>
      </c>
      <c r="D1601" t="s">
        <v>1612</v>
      </c>
      <c r="E1601" t="s">
        <v>1419</v>
      </c>
      <c r="F1601">
        <v>2</v>
      </c>
      <c r="G1601" s="3">
        <v>61.31</v>
      </c>
      <c r="H1601" s="4">
        <v>0.15</v>
      </c>
      <c r="I1601" t="s">
        <v>1131</v>
      </c>
      <c r="J1601" s="3">
        <v>104.227</v>
      </c>
      <c r="K1601" s="45">
        <f>SALES[[#This Row],[Quantity]]*SALES[[#This Row],[Unit_Price]]*SALES[[#This Row],[Discount]]</f>
        <v>18.393000000000001</v>
      </c>
      <c r="L1601" s="46" t="str">
        <f>IF(SALES[Total_Amount]&gt;=1500,"High","Low")</f>
        <v>Low</v>
      </c>
      <c r="M1601" s="46" t="str">
        <f t="shared" si="96"/>
        <v>Normal</v>
      </c>
      <c r="N1601" s="46" t="str">
        <f t="shared" si="97"/>
        <v>Low Price</v>
      </c>
      <c r="O1601" s="46" t="str">
        <f t="shared" si="98"/>
        <v>October</v>
      </c>
      <c r="P1601" s="46">
        <f t="shared" si="99"/>
        <v>2024</v>
      </c>
      <c r="Q1601" s="47" t="str">
        <f>_xlfn.CONCAT(SALES[[#This Row],[Sales_ID]]," [",SALES[[#This Row],[Quantity]],"]")</f>
        <v>SALE-1599 [2]</v>
      </c>
    </row>
    <row r="1602" spans="1:17" x14ac:dyDescent="0.3">
      <c r="A1602" t="s">
        <v>3538</v>
      </c>
      <c r="B1602" s="2">
        <v>45223</v>
      </c>
      <c r="C1602" t="s">
        <v>2589</v>
      </c>
      <c r="D1602" t="s">
        <v>1784</v>
      </c>
      <c r="E1602" t="s">
        <v>1419</v>
      </c>
      <c r="F1602">
        <v>2</v>
      </c>
      <c r="G1602" s="3">
        <v>870.13</v>
      </c>
      <c r="H1602" s="4">
        <v>0.23</v>
      </c>
      <c r="I1602" t="s">
        <v>3957</v>
      </c>
      <c r="J1602" s="3">
        <v>1340.0001999999999</v>
      </c>
      <c r="K1602" s="45">
        <f>SALES[[#This Row],[Quantity]]*SALES[[#This Row],[Unit_Price]]*SALES[[#This Row],[Discount]]</f>
        <v>400.25980000000004</v>
      </c>
      <c r="L1602" s="46" t="str">
        <f>IF(SALES[Total_Amount]&gt;=1500,"High","Low")</f>
        <v>Low</v>
      </c>
      <c r="M1602" s="46" t="str">
        <f t="shared" ref="M1602:M1665" si="100">_xlfn.IFS(J1602&gt;2000,"Premium",J1602&gt;1000,"High",J1602&lt;=1000,"Normal")</f>
        <v>High</v>
      </c>
      <c r="N1602" s="46" t="str">
        <f t="shared" ref="N1602:N1665" si="101">IF(AND(H1602&gt;15%,J1602&gt;1000),"High Price","Low Price")</f>
        <v>High Price</v>
      </c>
      <c r="O1602" s="46" t="str">
        <f t="shared" ref="O1602:O1665" si="102">TEXT(B1602,"mmmm")</f>
        <v>October</v>
      </c>
      <c r="P1602" s="46">
        <f t="shared" ref="P1602:P1665" si="103">YEAR(B1602)</f>
        <v>2023</v>
      </c>
      <c r="Q1602" s="47" t="str">
        <f>_xlfn.CONCAT(SALES[[#This Row],[Sales_ID]]," [",SALES[[#This Row],[Quantity]],"]")</f>
        <v>SALE-1600 [2]</v>
      </c>
    </row>
    <row r="1603" spans="1:17" x14ac:dyDescent="0.3">
      <c r="A1603" t="s">
        <v>3539</v>
      </c>
      <c r="B1603" s="2">
        <v>45664</v>
      </c>
      <c r="C1603" t="s">
        <v>1642</v>
      </c>
      <c r="D1603" t="s">
        <v>1358</v>
      </c>
      <c r="E1603" t="s">
        <v>1399</v>
      </c>
      <c r="F1603">
        <v>1</v>
      </c>
      <c r="G1603" s="3">
        <v>336.51</v>
      </c>
      <c r="H1603" s="4">
        <v>0.11</v>
      </c>
      <c r="I1603" t="s">
        <v>3958</v>
      </c>
      <c r="J1603" s="3">
        <v>299.4939</v>
      </c>
      <c r="K1603" s="45">
        <f>SALES[[#This Row],[Quantity]]*SALES[[#This Row],[Unit_Price]]*SALES[[#This Row],[Discount]]</f>
        <v>37.016100000000002</v>
      </c>
      <c r="L1603" s="46" t="str">
        <f>IF(SALES[Total_Amount]&gt;=1500,"High","Low")</f>
        <v>Low</v>
      </c>
      <c r="M1603" s="46" t="str">
        <f t="shared" si="100"/>
        <v>Normal</v>
      </c>
      <c r="N1603" s="46" t="str">
        <f t="shared" si="101"/>
        <v>Low Price</v>
      </c>
      <c r="O1603" s="46" t="str">
        <f t="shared" si="102"/>
        <v>January</v>
      </c>
      <c r="P1603" s="46">
        <f t="shared" si="103"/>
        <v>2025</v>
      </c>
      <c r="Q1603" s="47" t="str">
        <f>_xlfn.CONCAT(SALES[[#This Row],[Sales_ID]]," [",SALES[[#This Row],[Quantity]],"]")</f>
        <v>SALE-1601 [1]</v>
      </c>
    </row>
    <row r="1604" spans="1:17" x14ac:dyDescent="0.3">
      <c r="A1604" t="s">
        <v>3540</v>
      </c>
      <c r="B1604" s="2">
        <v>45313</v>
      </c>
      <c r="C1604" t="s">
        <v>2165</v>
      </c>
      <c r="D1604" t="s">
        <v>1425</v>
      </c>
      <c r="E1604" t="s">
        <v>1373</v>
      </c>
      <c r="F1604">
        <v>1</v>
      </c>
      <c r="G1604" s="3">
        <v>305.70999999999998</v>
      </c>
      <c r="H1604" s="4">
        <v>0.26</v>
      </c>
      <c r="I1604" t="s">
        <v>1131</v>
      </c>
      <c r="J1604" s="3">
        <v>226.22540000000001</v>
      </c>
      <c r="K1604" s="45">
        <f>SALES[[#This Row],[Quantity]]*SALES[[#This Row],[Unit_Price]]*SALES[[#This Row],[Discount]]</f>
        <v>79.4846</v>
      </c>
      <c r="L1604" s="46" t="str">
        <f>IF(SALES[Total_Amount]&gt;=1500,"High","Low")</f>
        <v>Low</v>
      </c>
      <c r="M1604" s="46" t="str">
        <f t="shared" si="100"/>
        <v>Normal</v>
      </c>
      <c r="N1604" s="46" t="str">
        <f t="shared" si="101"/>
        <v>Low Price</v>
      </c>
      <c r="O1604" s="46" t="str">
        <f t="shared" si="102"/>
        <v>January</v>
      </c>
      <c r="P1604" s="46">
        <f t="shared" si="103"/>
        <v>2024</v>
      </c>
      <c r="Q1604" s="47" t="str">
        <f>_xlfn.CONCAT(SALES[[#This Row],[Sales_ID]]," [",SALES[[#This Row],[Quantity]],"]")</f>
        <v>SALE-1602 [1]</v>
      </c>
    </row>
    <row r="1605" spans="1:17" x14ac:dyDescent="0.3">
      <c r="A1605" t="s">
        <v>3541</v>
      </c>
      <c r="B1605" s="2">
        <v>45224</v>
      </c>
      <c r="C1605" t="s">
        <v>2743</v>
      </c>
      <c r="D1605" t="s">
        <v>1462</v>
      </c>
      <c r="E1605" t="s">
        <v>1415</v>
      </c>
      <c r="F1605">
        <v>2</v>
      </c>
      <c r="G1605" s="3">
        <v>635.39</v>
      </c>
      <c r="H1605" s="4">
        <v>0.28999999999999998</v>
      </c>
      <c r="I1605" t="s">
        <v>1131</v>
      </c>
      <c r="J1605" s="3">
        <v>902.25379999999996</v>
      </c>
      <c r="K1605" s="45">
        <f>SALES[[#This Row],[Quantity]]*SALES[[#This Row],[Unit_Price]]*SALES[[#This Row],[Discount]]</f>
        <v>368.52619999999996</v>
      </c>
      <c r="L1605" s="46" t="str">
        <f>IF(SALES[Total_Amount]&gt;=1500,"High","Low")</f>
        <v>Low</v>
      </c>
      <c r="M1605" s="46" t="str">
        <f t="shared" si="100"/>
        <v>Normal</v>
      </c>
      <c r="N1605" s="46" t="str">
        <f t="shared" si="101"/>
        <v>Low Price</v>
      </c>
      <c r="O1605" s="46" t="str">
        <f t="shared" si="102"/>
        <v>October</v>
      </c>
      <c r="P1605" s="46">
        <f t="shared" si="103"/>
        <v>2023</v>
      </c>
      <c r="Q1605" s="47" t="str">
        <f>_xlfn.CONCAT(SALES[[#This Row],[Sales_ID]]," [",SALES[[#This Row],[Quantity]],"]")</f>
        <v>SALE-1603 [2]</v>
      </c>
    </row>
    <row r="1606" spans="1:17" x14ac:dyDescent="0.3">
      <c r="A1606" t="s">
        <v>3542</v>
      </c>
      <c r="B1606" s="2">
        <v>45491</v>
      </c>
      <c r="C1606" t="s">
        <v>1357</v>
      </c>
      <c r="D1606" t="s">
        <v>1760</v>
      </c>
      <c r="E1606" t="s">
        <v>1399</v>
      </c>
      <c r="F1606">
        <v>2</v>
      </c>
      <c r="G1606" s="3">
        <v>253.87</v>
      </c>
      <c r="H1606" s="4">
        <v>0.23</v>
      </c>
      <c r="I1606" t="s">
        <v>1131</v>
      </c>
      <c r="J1606" s="3">
        <v>390.95979999999997</v>
      </c>
      <c r="K1606" s="45">
        <f>SALES[[#This Row],[Quantity]]*SALES[[#This Row],[Unit_Price]]*SALES[[#This Row],[Discount]]</f>
        <v>116.78020000000001</v>
      </c>
      <c r="L1606" s="46" t="str">
        <f>IF(SALES[Total_Amount]&gt;=1500,"High","Low")</f>
        <v>Low</v>
      </c>
      <c r="M1606" s="46" t="str">
        <f t="shared" si="100"/>
        <v>Normal</v>
      </c>
      <c r="N1606" s="46" t="str">
        <f t="shared" si="101"/>
        <v>Low Price</v>
      </c>
      <c r="O1606" s="46" t="str">
        <f t="shared" si="102"/>
        <v>July</v>
      </c>
      <c r="P1606" s="46">
        <f t="shared" si="103"/>
        <v>2024</v>
      </c>
      <c r="Q1606" s="47" t="str">
        <f>_xlfn.CONCAT(SALES[[#This Row],[Sales_ID]]," [",SALES[[#This Row],[Quantity]],"]")</f>
        <v>SALE-1604 [2]</v>
      </c>
    </row>
    <row r="1607" spans="1:17" x14ac:dyDescent="0.3">
      <c r="A1607" t="s">
        <v>3543</v>
      </c>
      <c r="B1607" s="2">
        <v>45472</v>
      </c>
      <c r="C1607" t="s">
        <v>1941</v>
      </c>
      <c r="D1607" t="s">
        <v>1351</v>
      </c>
      <c r="E1607" t="s">
        <v>1344</v>
      </c>
      <c r="F1607">
        <v>3</v>
      </c>
      <c r="G1607" s="3">
        <v>915.81</v>
      </c>
      <c r="H1607" s="4">
        <v>0.17</v>
      </c>
      <c r="I1607" t="s">
        <v>1131</v>
      </c>
      <c r="J1607" s="3">
        <v>2280.3669</v>
      </c>
      <c r="K1607" s="45">
        <f>SALES[[#This Row],[Quantity]]*SALES[[#This Row],[Unit_Price]]*SALES[[#This Row],[Discount]]</f>
        <v>467.06310000000002</v>
      </c>
      <c r="L1607" s="46" t="str">
        <f>IF(SALES[Total_Amount]&gt;=1500,"High","Low")</f>
        <v>High</v>
      </c>
      <c r="M1607" s="46" t="str">
        <f t="shared" si="100"/>
        <v>Premium</v>
      </c>
      <c r="N1607" s="46" t="str">
        <f t="shared" si="101"/>
        <v>High Price</v>
      </c>
      <c r="O1607" s="46" t="str">
        <f t="shared" si="102"/>
        <v>June</v>
      </c>
      <c r="P1607" s="46">
        <f t="shared" si="103"/>
        <v>2024</v>
      </c>
      <c r="Q1607" s="47" t="str">
        <f>_xlfn.CONCAT(SALES[[#This Row],[Sales_ID]]," [",SALES[[#This Row],[Quantity]],"]")</f>
        <v>SALE-1605 [3]</v>
      </c>
    </row>
    <row r="1608" spans="1:17" x14ac:dyDescent="0.3">
      <c r="A1608" t="s">
        <v>3544</v>
      </c>
      <c r="B1608" s="2">
        <v>45795</v>
      </c>
      <c r="C1608" t="s">
        <v>1915</v>
      </c>
      <c r="D1608" t="s">
        <v>1628</v>
      </c>
      <c r="E1608" t="s">
        <v>1348</v>
      </c>
      <c r="F1608">
        <v>3</v>
      </c>
      <c r="G1608" s="3">
        <v>779.5</v>
      </c>
      <c r="H1608" s="4">
        <v>0.02</v>
      </c>
      <c r="I1608" t="s">
        <v>3957</v>
      </c>
      <c r="J1608" s="3">
        <v>2291.73</v>
      </c>
      <c r="K1608" s="45">
        <f>SALES[[#This Row],[Quantity]]*SALES[[#This Row],[Unit_Price]]*SALES[[#This Row],[Discount]]</f>
        <v>46.77</v>
      </c>
      <c r="L1608" s="46" t="str">
        <f>IF(SALES[Total_Amount]&gt;=1500,"High","Low")</f>
        <v>High</v>
      </c>
      <c r="M1608" s="46" t="str">
        <f t="shared" si="100"/>
        <v>Premium</v>
      </c>
      <c r="N1608" s="46" t="str">
        <f t="shared" si="101"/>
        <v>Low Price</v>
      </c>
      <c r="O1608" s="46" t="str">
        <f t="shared" si="102"/>
        <v>May</v>
      </c>
      <c r="P1608" s="46">
        <f t="shared" si="103"/>
        <v>2025</v>
      </c>
      <c r="Q1608" s="47" t="str">
        <f>_xlfn.CONCAT(SALES[[#This Row],[Sales_ID]]," [",SALES[[#This Row],[Quantity]],"]")</f>
        <v>SALE-1606 [3]</v>
      </c>
    </row>
    <row r="1609" spans="1:17" x14ac:dyDescent="0.3">
      <c r="A1609" t="s">
        <v>3545</v>
      </c>
      <c r="B1609" s="2">
        <v>45470</v>
      </c>
      <c r="C1609" t="s">
        <v>2092</v>
      </c>
      <c r="D1609" t="s">
        <v>1848</v>
      </c>
      <c r="E1609" t="s">
        <v>1388</v>
      </c>
      <c r="F1609">
        <v>2</v>
      </c>
      <c r="G1609" s="3">
        <v>780.57</v>
      </c>
      <c r="H1609" s="4">
        <v>0.26</v>
      </c>
      <c r="I1609" t="s">
        <v>3957</v>
      </c>
      <c r="J1609" s="3">
        <v>1155.2436</v>
      </c>
      <c r="K1609" s="45">
        <f>SALES[[#This Row],[Quantity]]*SALES[[#This Row],[Unit_Price]]*SALES[[#This Row],[Discount]]</f>
        <v>405.89640000000003</v>
      </c>
      <c r="L1609" s="46" t="str">
        <f>IF(SALES[Total_Amount]&gt;=1500,"High","Low")</f>
        <v>Low</v>
      </c>
      <c r="M1609" s="46" t="str">
        <f t="shared" si="100"/>
        <v>High</v>
      </c>
      <c r="N1609" s="46" t="str">
        <f t="shared" si="101"/>
        <v>High Price</v>
      </c>
      <c r="O1609" s="46" t="str">
        <f t="shared" si="102"/>
        <v>June</v>
      </c>
      <c r="P1609" s="46">
        <f t="shared" si="103"/>
        <v>2024</v>
      </c>
      <c r="Q1609" s="47" t="str">
        <f>_xlfn.CONCAT(SALES[[#This Row],[Sales_ID]]," [",SALES[[#This Row],[Quantity]],"]")</f>
        <v>SALE-1607 [2]</v>
      </c>
    </row>
    <row r="1610" spans="1:17" x14ac:dyDescent="0.3">
      <c r="A1610" t="s">
        <v>3546</v>
      </c>
      <c r="B1610" s="2">
        <v>45390</v>
      </c>
      <c r="C1610" t="s">
        <v>2153</v>
      </c>
      <c r="D1610" t="s">
        <v>2262</v>
      </c>
      <c r="E1610" t="s">
        <v>1399</v>
      </c>
      <c r="F1610">
        <v>1</v>
      </c>
      <c r="G1610" s="3">
        <v>511.35</v>
      </c>
      <c r="H1610" s="4">
        <v>0</v>
      </c>
      <c r="I1610" t="s">
        <v>3957</v>
      </c>
      <c r="J1610" s="3">
        <v>511.35</v>
      </c>
      <c r="K1610" s="45">
        <f>SALES[[#This Row],[Quantity]]*SALES[[#This Row],[Unit_Price]]*SALES[[#This Row],[Discount]]</f>
        <v>0</v>
      </c>
      <c r="L1610" s="46" t="str">
        <f>IF(SALES[Total_Amount]&gt;=1500,"High","Low")</f>
        <v>Low</v>
      </c>
      <c r="M1610" s="46" t="str">
        <f t="shared" si="100"/>
        <v>Normal</v>
      </c>
      <c r="N1610" s="46" t="str">
        <f t="shared" si="101"/>
        <v>Low Price</v>
      </c>
      <c r="O1610" s="46" t="str">
        <f t="shared" si="102"/>
        <v>April</v>
      </c>
      <c r="P1610" s="46">
        <f t="shared" si="103"/>
        <v>2024</v>
      </c>
      <c r="Q1610" s="47" t="str">
        <f>_xlfn.CONCAT(SALES[[#This Row],[Sales_ID]]," [",SALES[[#This Row],[Quantity]],"]")</f>
        <v>SALE-1608 [1]</v>
      </c>
    </row>
    <row r="1611" spans="1:17" x14ac:dyDescent="0.3">
      <c r="A1611" t="s">
        <v>3547</v>
      </c>
      <c r="B1611" s="2">
        <v>45803</v>
      </c>
      <c r="C1611" t="s">
        <v>1361</v>
      </c>
      <c r="D1611" t="s">
        <v>1339</v>
      </c>
      <c r="E1611" t="s">
        <v>1340</v>
      </c>
      <c r="F1611">
        <v>4</v>
      </c>
      <c r="G1611" s="3">
        <v>44.07</v>
      </c>
      <c r="H1611" s="4">
        <v>0.28999999999999998</v>
      </c>
      <c r="I1611" t="s">
        <v>1131</v>
      </c>
      <c r="J1611" s="3">
        <v>125.1588</v>
      </c>
      <c r="K1611" s="45">
        <f>SALES[[#This Row],[Quantity]]*SALES[[#This Row],[Unit_Price]]*SALES[[#This Row],[Discount]]</f>
        <v>51.121199999999995</v>
      </c>
      <c r="L1611" s="46" t="str">
        <f>IF(SALES[Total_Amount]&gt;=1500,"High","Low")</f>
        <v>Low</v>
      </c>
      <c r="M1611" s="46" t="str">
        <f t="shared" si="100"/>
        <v>Normal</v>
      </c>
      <c r="N1611" s="46" t="str">
        <f t="shared" si="101"/>
        <v>Low Price</v>
      </c>
      <c r="O1611" s="46" t="str">
        <f t="shared" si="102"/>
        <v>May</v>
      </c>
      <c r="P1611" s="46">
        <f t="shared" si="103"/>
        <v>2025</v>
      </c>
      <c r="Q1611" s="47" t="str">
        <f>_xlfn.CONCAT(SALES[[#This Row],[Sales_ID]]," [",SALES[[#This Row],[Quantity]],"]")</f>
        <v>SALE-1609 [4]</v>
      </c>
    </row>
    <row r="1612" spans="1:17" x14ac:dyDescent="0.3">
      <c r="A1612" t="s">
        <v>3548</v>
      </c>
      <c r="B1612" s="2">
        <v>45320</v>
      </c>
      <c r="C1612" t="s">
        <v>2231</v>
      </c>
      <c r="D1612" t="s">
        <v>1418</v>
      </c>
      <c r="E1612" t="s">
        <v>1489</v>
      </c>
      <c r="F1612">
        <v>2</v>
      </c>
      <c r="G1612" s="3">
        <v>895.92</v>
      </c>
      <c r="H1612" s="4">
        <v>0.15</v>
      </c>
      <c r="I1612" t="s">
        <v>3957</v>
      </c>
      <c r="J1612" s="3">
        <v>1523.0640000000001</v>
      </c>
      <c r="K1612" s="45">
        <f>SALES[[#This Row],[Quantity]]*SALES[[#This Row],[Unit_Price]]*SALES[[#This Row],[Discount]]</f>
        <v>268.77599999999995</v>
      </c>
      <c r="L1612" s="46" t="str">
        <f>IF(SALES[Total_Amount]&gt;=1500,"High","Low")</f>
        <v>High</v>
      </c>
      <c r="M1612" s="46" t="str">
        <f t="shared" si="100"/>
        <v>High</v>
      </c>
      <c r="N1612" s="46" t="str">
        <f t="shared" si="101"/>
        <v>Low Price</v>
      </c>
      <c r="O1612" s="46" t="str">
        <f t="shared" si="102"/>
        <v>January</v>
      </c>
      <c r="P1612" s="46">
        <f t="shared" si="103"/>
        <v>2024</v>
      </c>
      <c r="Q1612" s="47" t="str">
        <f>_xlfn.CONCAT(SALES[[#This Row],[Sales_ID]]," [",SALES[[#This Row],[Quantity]],"]")</f>
        <v>SALE-1610 [2]</v>
      </c>
    </row>
    <row r="1613" spans="1:17" x14ac:dyDescent="0.3">
      <c r="A1613" t="s">
        <v>3549</v>
      </c>
      <c r="B1613" s="2">
        <v>45619</v>
      </c>
      <c r="C1613" t="s">
        <v>2825</v>
      </c>
      <c r="D1613" t="s">
        <v>1445</v>
      </c>
      <c r="E1613" t="s">
        <v>1439</v>
      </c>
      <c r="F1613">
        <v>4</v>
      </c>
      <c r="G1613" s="3">
        <v>456.32</v>
      </c>
      <c r="H1613" s="4">
        <v>0.22</v>
      </c>
      <c r="I1613" t="s">
        <v>1131</v>
      </c>
      <c r="J1613" s="3">
        <v>1423.7184</v>
      </c>
      <c r="K1613" s="45">
        <f>SALES[[#This Row],[Quantity]]*SALES[[#This Row],[Unit_Price]]*SALES[[#This Row],[Discount]]</f>
        <v>401.5616</v>
      </c>
      <c r="L1613" s="46" t="str">
        <f>IF(SALES[Total_Amount]&gt;=1500,"High","Low")</f>
        <v>Low</v>
      </c>
      <c r="M1613" s="46" t="str">
        <f t="shared" si="100"/>
        <v>High</v>
      </c>
      <c r="N1613" s="46" t="str">
        <f t="shared" si="101"/>
        <v>High Price</v>
      </c>
      <c r="O1613" s="46" t="str">
        <f t="shared" si="102"/>
        <v>November</v>
      </c>
      <c r="P1613" s="46">
        <f t="shared" si="103"/>
        <v>2024</v>
      </c>
      <c r="Q1613" s="47" t="str">
        <f>_xlfn.CONCAT(SALES[[#This Row],[Sales_ID]]," [",SALES[[#This Row],[Quantity]],"]")</f>
        <v>SALE-1611 [4]</v>
      </c>
    </row>
    <row r="1614" spans="1:17" x14ac:dyDescent="0.3">
      <c r="A1614" t="s">
        <v>3550</v>
      </c>
      <c r="B1614" s="2">
        <v>45777</v>
      </c>
      <c r="C1614" t="s">
        <v>1493</v>
      </c>
      <c r="D1614" t="s">
        <v>1387</v>
      </c>
      <c r="E1614" t="s">
        <v>1373</v>
      </c>
      <c r="F1614">
        <v>1</v>
      </c>
      <c r="G1614" s="3">
        <v>905.5</v>
      </c>
      <c r="H1614" s="4">
        <v>0.28999999999999998</v>
      </c>
      <c r="I1614" t="s">
        <v>1131</v>
      </c>
      <c r="J1614" s="3">
        <v>642.90499999999997</v>
      </c>
      <c r="K1614" s="45">
        <f>SALES[[#This Row],[Quantity]]*SALES[[#This Row],[Unit_Price]]*SALES[[#This Row],[Discount]]</f>
        <v>262.59499999999997</v>
      </c>
      <c r="L1614" s="46" t="str">
        <f>IF(SALES[Total_Amount]&gt;=1500,"High","Low")</f>
        <v>Low</v>
      </c>
      <c r="M1614" s="46" t="str">
        <f t="shared" si="100"/>
        <v>Normal</v>
      </c>
      <c r="N1614" s="46" t="str">
        <f t="shared" si="101"/>
        <v>Low Price</v>
      </c>
      <c r="O1614" s="46" t="str">
        <f t="shared" si="102"/>
        <v>April</v>
      </c>
      <c r="P1614" s="46">
        <f t="shared" si="103"/>
        <v>2025</v>
      </c>
      <c r="Q1614" s="47" t="str">
        <f>_xlfn.CONCAT(SALES[[#This Row],[Sales_ID]]," [",SALES[[#This Row],[Quantity]],"]")</f>
        <v>SALE-1612 [1]</v>
      </c>
    </row>
    <row r="1615" spans="1:17" x14ac:dyDescent="0.3">
      <c r="A1615" t="s">
        <v>3551</v>
      </c>
      <c r="B1615" s="2">
        <v>45523</v>
      </c>
      <c r="C1615" t="s">
        <v>2328</v>
      </c>
      <c r="D1615" t="s">
        <v>1457</v>
      </c>
      <c r="E1615" t="s">
        <v>1408</v>
      </c>
      <c r="F1615">
        <v>3</v>
      </c>
      <c r="G1615" s="3">
        <v>63.19</v>
      </c>
      <c r="H1615" s="4">
        <v>0.08</v>
      </c>
      <c r="I1615" t="s">
        <v>3957</v>
      </c>
      <c r="J1615" s="3">
        <v>174.40440000000001</v>
      </c>
      <c r="K1615" s="45">
        <f>SALES[[#This Row],[Quantity]]*SALES[[#This Row],[Unit_Price]]*SALES[[#This Row],[Discount]]</f>
        <v>15.1656</v>
      </c>
      <c r="L1615" s="46" t="str">
        <f>IF(SALES[Total_Amount]&gt;=1500,"High","Low")</f>
        <v>Low</v>
      </c>
      <c r="M1615" s="46" t="str">
        <f t="shared" si="100"/>
        <v>Normal</v>
      </c>
      <c r="N1615" s="46" t="str">
        <f t="shared" si="101"/>
        <v>Low Price</v>
      </c>
      <c r="O1615" s="46" t="str">
        <f t="shared" si="102"/>
        <v>August</v>
      </c>
      <c r="P1615" s="46">
        <f t="shared" si="103"/>
        <v>2024</v>
      </c>
      <c r="Q1615" s="47" t="str">
        <f>_xlfn.CONCAT(SALES[[#This Row],[Sales_ID]]," [",SALES[[#This Row],[Quantity]],"]")</f>
        <v>SALE-1613 [3]</v>
      </c>
    </row>
    <row r="1616" spans="1:17" x14ac:dyDescent="0.3">
      <c r="A1616" t="s">
        <v>3552</v>
      </c>
      <c r="B1616" s="2">
        <v>45628</v>
      </c>
      <c r="C1616" t="s">
        <v>2136</v>
      </c>
      <c r="D1616" t="s">
        <v>1366</v>
      </c>
      <c r="E1616" t="s">
        <v>1359</v>
      </c>
      <c r="F1616">
        <v>3</v>
      </c>
      <c r="G1616" s="3">
        <v>687.66</v>
      </c>
      <c r="H1616" s="4">
        <v>0.06</v>
      </c>
      <c r="I1616" t="s">
        <v>3958</v>
      </c>
      <c r="J1616" s="3">
        <v>1939.2012</v>
      </c>
      <c r="K1616" s="45">
        <f>SALES[[#This Row],[Quantity]]*SALES[[#This Row],[Unit_Price]]*SALES[[#This Row],[Discount]]</f>
        <v>123.77879999999999</v>
      </c>
      <c r="L1616" s="46" t="str">
        <f>IF(SALES[Total_Amount]&gt;=1500,"High","Low")</f>
        <v>High</v>
      </c>
      <c r="M1616" s="46" t="str">
        <f t="shared" si="100"/>
        <v>High</v>
      </c>
      <c r="N1616" s="46" t="str">
        <f t="shared" si="101"/>
        <v>Low Price</v>
      </c>
      <c r="O1616" s="46" t="str">
        <f t="shared" si="102"/>
        <v>December</v>
      </c>
      <c r="P1616" s="46">
        <f t="shared" si="103"/>
        <v>2024</v>
      </c>
      <c r="Q1616" s="47" t="str">
        <f>_xlfn.CONCAT(SALES[[#This Row],[Sales_ID]]," [",SALES[[#This Row],[Quantity]],"]")</f>
        <v>SALE-1614 [3]</v>
      </c>
    </row>
    <row r="1617" spans="1:17" x14ac:dyDescent="0.3">
      <c r="A1617" t="s">
        <v>3553</v>
      </c>
      <c r="B1617" s="2">
        <v>45742</v>
      </c>
      <c r="C1617" t="s">
        <v>1928</v>
      </c>
      <c r="D1617" t="s">
        <v>1414</v>
      </c>
      <c r="E1617" t="s">
        <v>1395</v>
      </c>
      <c r="F1617">
        <v>4</v>
      </c>
      <c r="G1617" s="3">
        <v>639.05999999999995</v>
      </c>
      <c r="H1617" s="4">
        <v>0.12</v>
      </c>
      <c r="I1617" t="s">
        <v>3958</v>
      </c>
      <c r="J1617" s="3">
        <v>2249.4911999999999</v>
      </c>
      <c r="K1617" s="45">
        <f>SALES[[#This Row],[Quantity]]*SALES[[#This Row],[Unit_Price]]*SALES[[#This Row],[Discount]]</f>
        <v>306.74879999999996</v>
      </c>
      <c r="L1617" s="46" t="str">
        <f>IF(SALES[Total_Amount]&gt;=1500,"High","Low")</f>
        <v>High</v>
      </c>
      <c r="M1617" s="46" t="str">
        <f t="shared" si="100"/>
        <v>Premium</v>
      </c>
      <c r="N1617" s="46" t="str">
        <f t="shared" si="101"/>
        <v>Low Price</v>
      </c>
      <c r="O1617" s="46" t="str">
        <f t="shared" si="102"/>
        <v>March</v>
      </c>
      <c r="P1617" s="46">
        <f t="shared" si="103"/>
        <v>2025</v>
      </c>
      <c r="Q1617" s="47" t="str">
        <f>_xlfn.CONCAT(SALES[[#This Row],[Sales_ID]]," [",SALES[[#This Row],[Quantity]],"]")</f>
        <v>SALE-1615 [4]</v>
      </c>
    </row>
    <row r="1618" spans="1:17" x14ac:dyDescent="0.3">
      <c r="A1618" t="s">
        <v>3554</v>
      </c>
      <c r="B1618" s="2">
        <v>45456</v>
      </c>
      <c r="C1618" t="s">
        <v>1642</v>
      </c>
      <c r="D1618" t="s">
        <v>1564</v>
      </c>
      <c r="E1618" t="s">
        <v>1359</v>
      </c>
      <c r="F1618">
        <v>1</v>
      </c>
      <c r="G1618" s="3">
        <v>475.15</v>
      </c>
      <c r="H1618" s="4">
        <v>0.04</v>
      </c>
      <c r="I1618" t="s">
        <v>1131</v>
      </c>
      <c r="J1618" s="3">
        <v>456.14399999999989</v>
      </c>
      <c r="K1618" s="45">
        <f>SALES[[#This Row],[Quantity]]*SALES[[#This Row],[Unit_Price]]*SALES[[#This Row],[Discount]]</f>
        <v>19.006</v>
      </c>
      <c r="L1618" s="46" t="str">
        <f>IF(SALES[Total_Amount]&gt;=1500,"High","Low")</f>
        <v>Low</v>
      </c>
      <c r="M1618" s="46" t="str">
        <f t="shared" si="100"/>
        <v>Normal</v>
      </c>
      <c r="N1618" s="46" t="str">
        <f t="shared" si="101"/>
        <v>Low Price</v>
      </c>
      <c r="O1618" s="46" t="str">
        <f t="shared" si="102"/>
        <v>June</v>
      </c>
      <c r="P1618" s="46">
        <f t="shared" si="103"/>
        <v>2024</v>
      </c>
      <c r="Q1618" s="47" t="str">
        <f>_xlfn.CONCAT(SALES[[#This Row],[Sales_ID]]," [",SALES[[#This Row],[Quantity]],"]")</f>
        <v>SALE-1616 [1]</v>
      </c>
    </row>
    <row r="1619" spans="1:17" x14ac:dyDescent="0.3">
      <c r="A1619" t="s">
        <v>3555</v>
      </c>
      <c r="B1619" s="2">
        <v>45534</v>
      </c>
      <c r="C1619" t="s">
        <v>2685</v>
      </c>
      <c r="D1619" t="s">
        <v>1491</v>
      </c>
      <c r="E1619" t="s">
        <v>1426</v>
      </c>
      <c r="F1619">
        <v>1</v>
      </c>
      <c r="G1619" s="3">
        <v>62.38</v>
      </c>
      <c r="H1619" s="4">
        <v>0.08</v>
      </c>
      <c r="I1619" t="s">
        <v>1131</v>
      </c>
      <c r="J1619" s="3">
        <v>57.389600000000002</v>
      </c>
      <c r="K1619" s="45">
        <f>SALES[[#This Row],[Quantity]]*SALES[[#This Row],[Unit_Price]]*SALES[[#This Row],[Discount]]</f>
        <v>4.9904000000000002</v>
      </c>
      <c r="L1619" s="46" t="str">
        <f>IF(SALES[Total_Amount]&gt;=1500,"High","Low")</f>
        <v>Low</v>
      </c>
      <c r="M1619" s="46" t="str">
        <f t="shared" si="100"/>
        <v>Normal</v>
      </c>
      <c r="N1619" s="46" t="str">
        <f t="shared" si="101"/>
        <v>Low Price</v>
      </c>
      <c r="O1619" s="46" t="str">
        <f t="shared" si="102"/>
        <v>August</v>
      </c>
      <c r="P1619" s="46">
        <f t="shared" si="103"/>
        <v>2024</v>
      </c>
      <c r="Q1619" s="47" t="str">
        <f>_xlfn.CONCAT(SALES[[#This Row],[Sales_ID]]," [",SALES[[#This Row],[Quantity]],"]")</f>
        <v>SALE-1617 [1]</v>
      </c>
    </row>
    <row r="1620" spans="1:17" x14ac:dyDescent="0.3">
      <c r="A1620" t="s">
        <v>3556</v>
      </c>
      <c r="B1620" s="2">
        <v>45375</v>
      </c>
      <c r="C1620" t="s">
        <v>2488</v>
      </c>
      <c r="D1620" t="s">
        <v>1358</v>
      </c>
      <c r="E1620" t="s">
        <v>1359</v>
      </c>
      <c r="F1620">
        <v>1</v>
      </c>
      <c r="G1620" s="3">
        <v>977.02</v>
      </c>
      <c r="H1620" s="4">
        <v>0.2</v>
      </c>
      <c r="I1620" t="s">
        <v>1131</v>
      </c>
      <c r="J1620" s="3">
        <v>781.61599999999999</v>
      </c>
      <c r="K1620" s="45">
        <f>SALES[[#This Row],[Quantity]]*SALES[[#This Row],[Unit_Price]]*SALES[[#This Row],[Discount]]</f>
        <v>195.404</v>
      </c>
      <c r="L1620" s="46" t="str">
        <f>IF(SALES[Total_Amount]&gt;=1500,"High","Low")</f>
        <v>Low</v>
      </c>
      <c r="M1620" s="46" t="str">
        <f t="shared" si="100"/>
        <v>Normal</v>
      </c>
      <c r="N1620" s="46" t="str">
        <f t="shared" si="101"/>
        <v>Low Price</v>
      </c>
      <c r="O1620" s="46" t="str">
        <f t="shared" si="102"/>
        <v>March</v>
      </c>
      <c r="P1620" s="46">
        <f t="shared" si="103"/>
        <v>2024</v>
      </c>
      <c r="Q1620" s="47" t="str">
        <f>_xlfn.CONCAT(SALES[[#This Row],[Sales_ID]]," [",SALES[[#This Row],[Quantity]],"]")</f>
        <v>SALE-1618 [1]</v>
      </c>
    </row>
    <row r="1621" spans="1:17" x14ac:dyDescent="0.3">
      <c r="A1621" t="s">
        <v>3557</v>
      </c>
      <c r="B1621" s="2">
        <v>45546</v>
      </c>
      <c r="C1621" t="s">
        <v>3558</v>
      </c>
      <c r="D1621" t="s">
        <v>1557</v>
      </c>
      <c r="E1621" t="s">
        <v>1363</v>
      </c>
      <c r="F1621">
        <v>2</v>
      </c>
      <c r="G1621" s="3">
        <v>898.81</v>
      </c>
      <c r="H1621" s="4">
        <v>0.25</v>
      </c>
      <c r="I1621" t="s">
        <v>3957</v>
      </c>
      <c r="J1621" s="3">
        <v>1348.2149999999999</v>
      </c>
      <c r="K1621" s="45">
        <f>SALES[[#This Row],[Quantity]]*SALES[[#This Row],[Unit_Price]]*SALES[[#This Row],[Discount]]</f>
        <v>449.40499999999997</v>
      </c>
      <c r="L1621" s="46" t="str">
        <f>IF(SALES[Total_Amount]&gt;=1500,"High","Low")</f>
        <v>Low</v>
      </c>
      <c r="M1621" s="46" t="str">
        <f t="shared" si="100"/>
        <v>High</v>
      </c>
      <c r="N1621" s="46" t="str">
        <f t="shared" si="101"/>
        <v>High Price</v>
      </c>
      <c r="O1621" s="46" t="str">
        <f t="shared" si="102"/>
        <v>September</v>
      </c>
      <c r="P1621" s="46">
        <f t="shared" si="103"/>
        <v>2024</v>
      </c>
      <c r="Q1621" s="47" t="str">
        <f>_xlfn.CONCAT(SALES[[#This Row],[Sales_ID]]," [",SALES[[#This Row],[Quantity]],"]")</f>
        <v>SALE-1619 [2]</v>
      </c>
    </row>
    <row r="1622" spans="1:17" x14ac:dyDescent="0.3">
      <c r="A1622" t="s">
        <v>3559</v>
      </c>
      <c r="B1622" s="2">
        <v>45769</v>
      </c>
      <c r="C1622" t="s">
        <v>2531</v>
      </c>
      <c r="D1622" t="s">
        <v>1676</v>
      </c>
      <c r="E1622" t="s">
        <v>1340</v>
      </c>
      <c r="F1622">
        <v>2</v>
      </c>
      <c r="G1622" s="3">
        <v>422.13</v>
      </c>
      <c r="H1622" s="4">
        <v>0.28000000000000003</v>
      </c>
      <c r="I1622" t="s">
        <v>3957</v>
      </c>
      <c r="J1622" s="3">
        <v>607.86720000000003</v>
      </c>
      <c r="K1622" s="45">
        <f>SALES[[#This Row],[Quantity]]*SALES[[#This Row],[Unit_Price]]*SALES[[#This Row],[Discount]]</f>
        <v>236.39280000000002</v>
      </c>
      <c r="L1622" s="46" t="str">
        <f>IF(SALES[Total_Amount]&gt;=1500,"High","Low")</f>
        <v>Low</v>
      </c>
      <c r="M1622" s="46" t="str">
        <f t="shared" si="100"/>
        <v>Normal</v>
      </c>
      <c r="N1622" s="46" t="str">
        <f t="shared" si="101"/>
        <v>Low Price</v>
      </c>
      <c r="O1622" s="46" t="str">
        <f t="shared" si="102"/>
        <v>April</v>
      </c>
      <c r="P1622" s="46">
        <f t="shared" si="103"/>
        <v>2025</v>
      </c>
      <c r="Q1622" s="47" t="str">
        <f>_xlfn.CONCAT(SALES[[#This Row],[Sales_ID]]," [",SALES[[#This Row],[Quantity]],"]")</f>
        <v>SALE-1620 [2]</v>
      </c>
    </row>
    <row r="1623" spans="1:17" x14ac:dyDescent="0.3">
      <c r="A1623" t="s">
        <v>3560</v>
      </c>
      <c r="B1623" s="2">
        <v>45524</v>
      </c>
      <c r="C1623" t="s">
        <v>2136</v>
      </c>
      <c r="D1623" t="s">
        <v>1387</v>
      </c>
      <c r="E1623" t="s">
        <v>1489</v>
      </c>
      <c r="F1623">
        <v>1</v>
      </c>
      <c r="G1623" s="3">
        <v>324.56</v>
      </c>
      <c r="H1623" s="4">
        <v>0.03</v>
      </c>
      <c r="I1623" t="s">
        <v>1131</v>
      </c>
      <c r="J1623" s="3">
        <v>314.82319999999999</v>
      </c>
      <c r="K1623" s="45">
        <f>SALES[[#This Row],[Quantity]]*SALES[[#This Row],[Unit_Price]]*SALES[[#This Row],[Discount]]</f>
        <v>9.7368000000000006</v>
      </c>
      <c r="L1623" s="46" t="str">
        <f>IF(SALES[Total_Amount]&gt;=1500,"High","Low")</f>
        <v>Low</v>
      </c>
      <c r="M1623" s="46" t="str">
        <f t="shared" si="100"/>
        <v>Normal</v>
      </c>
      <c r="N1623" s="46" t="str">
        <f t="shared" si="101"/>
        <v>Low Price</v>
      </c>
      <c r="O1623" s="46" t="str">
        <f t="shared" si="102"/>
        <v>August</v>
      </c>
      <c r="P1623" s="46">
        <f t="shared" si="103"/>
        <v>2024</v>
      </c>
      <c r="Q1623" s="47" t="str">
        <f>_xlfn.CONCAT(SALES[[#This Row],[Sales_ID]]," [",SALES[[#This Row],[Quantity]],"]")</f>
        <v>SALE-1621 [1]</v>
      </c>
    </row>
    <row r="1624" spans="1:17" x14ac:dyDescent="0.3">
      <c r="A1624" t="s">
        <v>3561</v>
      </c>
      <c r="B1624" s="2">
        <v>45531</v>
      </c>
      <c r="C1624" t="s">
        <v>1983</v>
      </c>
      <c r="D1624" t="s">
        <v>1725</v>
      </c>
      <c r="E1624" t="s">
        <v>1388</v>
      </c>
      <c r="F1624">
        <v>4</v>
      </c>
      <c r="G1624" s="3">
        <v>570.38</v>
      </c>
      <c r="H1624" s="4">
        <v>0.26</v>
      </c>
      <c r="I1624" t="s">
        <v>3958</v>
      </c>
      <c r="J1624" s="3">
        <v>1688.3248000000001</v>
      </c>
      <c r="K1624" s="45">
        <f>SALES[[#This Row],[Quantity]]*SALES[[#This Row],[Unit_Price]]*SALES[[#This Row],[Discount]]</f>
        <v>593.1952</v>
      </c>
      <c r="L1624" s="46" t="str">
        <f>IF(SALES[Total_Amount]&gt;=1500,"High","Low")</f>
        <v>High</v>
      </c>
      <c r="M1624" s="46" t="str">
        <f t="shared" si="100"/>
        <v>High</v>
      </c>
      <c r="N1624" s="46" t="str">
        <f t="shared" si="101"/>
        <v>High Price</v>
      </c>
      <c r="O1624" s="46" t="str">
        <f t="shared" si="102"/>
        <v>August</v>
      </c>
      <c r="P1624" s="46">
        <f t="shared" si="103"/>
        <v>2024</v>
      </c>
      <c r="Q1624" s="47" t="str">
        <f>_xlfn.CONCAT(SALES[[#This Row],[Sales_ID]]," [",SALES[[#This Row],[Quantity]],"]")</f>
        <v>SALE-1622 [4]</v>
      </c>
    </row>
    <row r="1625" spans="1:17" x14ac:dyDescent="0.3">
      <c r="A1625" t="s">
        <v>3562</v>
      </c>
      <c r="B1625" s="2">
        <v>45479</v>
      </c>
      <c r="C1625" t="s">
        <v>1729</v>
      </c>
      <c r="D1625" t="s">
        <v>1387</v>
      </c>
      <c r="E1625" t="s">
        <v>1391</v>
      </c>
      <c r="F1625">
        <v>2</v>
      </c>
      <c r="G1625" s="3">
        <v>223.73</v>
      </c>
      <c r="H1625" s="4">
        <v>0.11</v>
      </c>
      <c r="I1625" t="s">
        <v>3958</v>
      </c>
      <c r="J1625" s="3">
        <v>398.23939999999999</v>
      </c>
      <c r="K1625" s="45">
        <f>SALES[[#This Row],[Quantity]]*SALES[[#This Row],[Unit_Price]]*SALES[[#This Row],[Discount]]</f>
        <v>49.220599999999997</v>
      </c>
      <c r="L1625" s="46" t="str">
        <f>IF(SALES[Total_Amount]&gt;=1500,"High","Low")</f>
        <v>Low</v>
      </c>
      <c r="M1625" s="46" t="str">
        <f t="shared" si="100"/>
        <v>Normal</v>
      </c>
      <c r="N1625" s="46" t="str">
        <f t="shared" si="101"/>
        <v>Low Price</v>
      </c>
      <c r="O1625" s="46" t="str">
        <f t="shared" si="102"/>
        <v>July</v>
      </c>
      <c r="P1625" s="46">
        <f t="shared" si="103"/>
        <v>2024</v>
      </c>
      <c r="Q1625" s="47" t="str">
        <f>_xlfn.CONCAT(SALES[[#This Row],[Sales_ID]]," [",SALES[[#This Row],[Quantity]],"]")</f>
        <v>SALE-1623 [2]</v>
      </c>
    </row>
    <row r="1626" spans="1:17" x14ac:dyDescent="0.3">
      <c r="A1626" t="s">
        <v>3563</v>
      </c>
      <c r="B1626" s="2">
        <v>45868</v>
      </c>
      <c r="C1626" t="s">
        <v>2531</v>
      </c>
      <c r="D1626" t="s">
        <v>1589</v>
      </c>
      <c r="E1626" t="s">
        <v>1388</v>
      </c>
      <c r="F1626">
        <v>4</v>
      </c>
      <c r="G1626" s="3">
        <v>164.93</v>
      </c>
      <c r="H1626" s="4">
        <v>0.11</v>
      </c>
      <c r="I1626" t="s">
        <v>3957</v>
      </c>
      <c r="J1626" s="3">
        <v>587.1508</v>
      </c>
      <c r="K1626" s="45">
        <f>SALES[[#This Row],[Quantity]]*SALES[[#This Row],[Unit_Price]]*SALES[[#This Row],[Discount]]</f>
        <v>72.569200000000009</v>
      </c>
      <c r="L1626" s="46" t="str">
        <f>IF(SALES[Total_Amount]&gt;=1500,"High","Low")</f>
        <v>Low</v>
      </c>
      <c r="M1626" s="46" t="str">
        <f t="shared" si="100"/>
        <v>Normal</v>
      </c>
      <c r="N1626" s="46" t="str">
        <f t="shared" si="101"/>
        <v>Low Price</v>
      </c>
      <c r="O1626" s="46" t="str">
        <f t="shared" si="102"/>
        <v>July</v>
      </c>
      <c r="P1626" s="46">
        <f t="shared" si="103"/>
        <v>2025</v>
      </c>
      <c r="Q1626" s="47" t="str">
        <f>_xlfn.CONCAT(SALES[[#This Row],[Sales_ID]]," [",SALES[[#This Row],[Quantity]],"]")</f>
        <v>SALE-1624 [4]</v>
      </c>
    </row>
    <row r="1627" spans="1:17" x14ac:dyDescent="0.3">
      <c r="A1627" t="s">
        <v>3564</v>
      </c>
      <c r="B1627" s="2">
        <v>45569</v>
      </c>
      <c r="C1627" t="s">
        <v>2868</v>
      </c>
      <c r="D1627" t="s">
        <v>1358</v>
      </c>
      <c r="E1627" t="s">
        <v>1359</v>
      </c>
      <c r="F1627">
        <v>3</v>
      </c>
      <c r="G1627" s="3">
        <v>326.66000000000003</v>
      </c>
      <c r="H1627" s="4">
        <v>0.28000000000000003</v>
      </c>
      <c r="I1627" t="s">
        <v>1131</v>
      </c>
      <c r="J1627" s="3">
        <v>705.5856</v>
      </c>
      <c r="K1627" s="45">
        <f>SALES[[#This Row],[Quantity]]*SALES[[#This Row],[Unit_Price]]*SALES[[#This Row],[Discount]]</f>
        <v>274.39440000000002</v>
      </c>
      <c r="L1627" s="46" t="str">
        <f>IF(SALES[Total_Amount]&gt;=1500,"High","Low")</f>
        <v>Low</v>
      </c>
      <c r="M1627" s="46" t="str">
        <f t="shared" si="100"/>
        <v>Normal</v>
      </c>
      <c r="N1627" s="46" t="str">
        <f t="shared" si="101"/>
        <v>Low Price</v>
      </c>
      <c r="O1627" s="46" t="str">
        <f t="shared" si="102"/>
        <v>October</v>
      </c>
      <c r="P1627" s="46">
        <f t="shared" si="103"/>
        <v>2024</v>
      </c>
      <c r="Q1627" s="47" t="str">
        <f>_xlfn.CONCAT(SALES[[#This Row],[Sales_ID]]," [",SALES[[#This Row],[Quantity]],"]")</f>
        <v>SALE-1625 [3]</v>
      </c>
    </row>
    <row r="1628" spans="1:17" x14ac:dyDescent="0.3">
      <c r="A1628" t="s">
        <v>3565</v>
      </c>
      <c r="B1628" s="2">
        <v>45382</v>
      </c>
      <c r="C1628" t="s">
        <v>1614</v>
      </c>
      <c r="D1628" t="s">
        <v>1579</v>
      </c>
      <c r="E1628" t="s">
        <v>1391</v>
      </c>
      <c r="F1628">
        <v>2</v>
      </c>
      <c r="G1628" s="3">
        <v>462.93</v>
      </c>
      <c r="H1628" s="4">
        <v>0.17</v>
      </c>
      <c r="I1628" t="s">
        <v>3958</v>
      </c>
      <c r="J1628" s="3">
        <v>768.46379999999999</v>
      </c>
      <c r="K1628" s="45">
        <f>SALES[[#This Row],[Quantity]]*SALES[[#This Row],[Unit_Price]]*SALES[[#This Row],[Discount]]</f>
        <v>157.39620000000002</v>
      </c>
      <c r="L1628" s="46" t="str">
        <f>IF(SALES[Total_Amount]&gt;=1500,"High","Low")</f>
        <v>Low</v>
      </c>
      <c r="M1628" s="46" t="str">
        <f t="shared" si="100"/>
        <v>Normal</v>
      </c>
      <c r="N1628" s="46" t="str">
        <f t="shared" si="101"/>
        <v>Low Price</v>
      </c>
      <c r="O1628" s="46" t="str">
        <f t="shared" si="102"/>
        <v>March</v>
      </c>
      <c r="P1628" s="46">
        <f t="shared" si="103"/>
        <v>2024</v>
      </c>
      <c r="Q1628" s="47" t="str">
        <f>_xlfn.CONCAT(SALES[[#This Row],[Sales_ID]]," [",SALES[[#This Row],[Quantity]],"]")</f>
        <v>SALE-1626 [2]</v>
      </c>
    </row>
    <row r="1629" spans="1:17" x14ac:dyDescent="0.3">
      <c r="A1629" t="s">
        <v>3566</v>
      </c>
      <c r="B1629" s="2">
        <v>45885</v>
      </c>
      <c r="C1629" t="s">
        <v>2391</v>
      </c>
      <c r="D1629" t="s">
        <v>1913</v>
      </c>
      <c r="E1629" t="s">
        <v>1388</v>
      </c>
      <c r="F1629">
        <v>3</v>
      </c>
      <c r="G1629" s="3">
        <v>60.26</v>
      </c>
      <c r="H1629" s="4">
        <v>0.04</v>
      </c>
      <c r="I1629" t="s">
        <v>3957</v>
      </c>
      <c r="J1629" s="3">
        <v>173.5488</v>
      </c>
      <c r="K1629" s="45">
        <f>SALES[[#This Row],[Quantity]]*SALES[[#This Row],[Unit_Price]]*SALES[[#This Row],[Discount]]</f>
        <v>7.2312000000000003</v>
      </c>
      <c r="L1629" s="46" t="str">
        <f>IF(SALES[Total_Amount]&gt;=1500,"High","Low")</f>
        <v>Low</v>
      </c>
      <c r="M1629" s="46" t="str">
        <f t="shared" si="100"/>
        <v>Normal</v>
      </c>
      <c r="N1629" s="46" t="str">
        <f t="shared" si="101"/>
        <v>Low Price</v>
      </c>
      <c r="O1629" s="46" t="str">
        <f t="shared" si="102"/>
        <v>August</v>
      </c>
      <c r="P1629" s="46">
        <f t="shared" si="103"/>
        <v>2025</v>
      </c>
      <c r="Q1629" s="47" t="str">
        <f>_xlfn.CONCAT(SALES[[#This Row],[Sales_ID]]," [",SALES[[#This Row],[Quantity]],"]")</f>
        <v>SALE-1627 [3]</v>
      </c>
    </row>
    <row r="1630" spans="1:17" x14ac:dyDescent="0.3">
      <c r="A1630" t="s">
        <v>3567</v>
      </c>
      <c r="B1630" s="2">
        <v>45829</v>
      </c>
      <c r="C1630" t="s">
        <v>2196</v>
      </c>
      <c r="D1630" t="s">
        <v>1387</v>
      </c>
      <c r="E1630" t="s">
        <v>1395</v>
      </c>
      <c r="F1630">
        <v>3</v>
      </c>
      <c r="G1630" s="3">
        <v>109.5</v>
      </c>
      <c r="H1630" s="4">
        <v>0.06</v>
      </c>
      <c r="I1630" t="s">
        <v>1131</v>
      </c>
      <c r="J1630" s="3">
        <v>308.79000000000002</v>
      </c>
      <c r="K1630" s="45">
        <f>SALES[[#This Row],[Quantity]]*SALES[[#This Row],[Unit_Price]]*SALES[[#This Row],[Discount]]</f>
        <v>19.71</v>
      </c>
      <c r="L1630" s="46" t="str">
        <f>IF(SALES[Total_Amount]&gt;=1500,"High","Low")</f>
        <v>Low</v>
      </c>
      <c r="M1630" s="46" t="str">
        <f t="shared" si="100"/>
        <v>Normal</v>
      </c>
      <c r="N1630" s="46" t="str">
        <f t="shared" si="101"/>
        <v>Low Price</v>
      </c>
      <c r="O1630" s="46" t="str">
        <f t="shared" si="102"/>
        <v>June</v>
      </c>
      <c r="P1630" s="46">
        <f t="shared" si="103"/>
        <v>2025</v>
      </c>
      <c r="Q1630" s="47" t="str">
        <f>_xlfn.CONCAT(SALES[[#This Row],[Sales_ID]]," [",SALES[[#This Row],[Quantity]],"]")</f>
        <v>SALE-1628 [3]</v>
      </c>
    </row>
    <row r="1631" spans="1:17" x14ac:dyDescent="0.3">
      <c r="A1631" t="s">
        <v>3568</v>
      </c>
      <c r="B1631" s="2">
        <v>45721</v>
      </c>
      <c r="C1631" t="s">
        <v>1786</v>
      </c>
      <c r="D1631" t="s">
        <v>1366</v>
      </c>
      <c r="E1631" t="s">
        <v>1388</v>
      </c>
      <c r="F1631">
        <v>1</v>
      </c>
      <c r="G1631" s="3">
        <v>505.83</v>
      </c>
      <c r="H1631" s="4">
        <v>0.14000000000000001</v>
      </c>
      <c r="I1631" t="s">
        <v>1131</v>
      </c>
      <c r="J1631" s="3">
        <v>435.0138</v>
      </c>
      <c r="K1631" s="45">
        <f>SALES[[#This Row],[Quantity]]*SALES[[#This Row],[Unit_Price]]*SALES[[#This Row],[Discount]]</f>
        <v>70.816200000000009</v>
      </c>
      <c r="L1631" s="46" t="str">
        <f>IF(SALES[Total_Amount]&gt;=1500,"High","Low")</f>
        <v>Low</v>
      </c>
      <c r="M1631" s="46" t="str">
        <f t="shared" si="100"/>
        <v>Normal</v>
      </c>
      <c r="N1631" s="46" t="str">
        <f t="shared" si="101"/>
        <v>Low Price</v>
      </c>
      <c r="O1631" s="46" t="str">
        <f t="shared" si="102"/>
        <v>March</v>
      </c>
      <c r="P1631" s="46">
        <f t="shared" si="103"/>
        <v>2025</v>
      </c>
      <c r="Q1631" s="47" t="str">
        <f>_xlfn.CONCAT(SALES[[#This Row],[Sales_ID]]," [",SALES[[#This Row],[Quantity]],"]")</f>
        <v>SALE-1629 [1]</v>
      </c>
    </row>
    <row r="1632" spans="1:17" x14ac:dyDescent="0.3">
      <c r="A1632" t="s">
        <v>3569</v>
      </c>
      <c r="B1632" s="2">
        <v>45511</v>
      </c>
      <c r="C1632" t="s">
        <v>2219</v>
      </c>
      <c r="D1632" t="s">
        <v>1432</v>
      </c>
      <c r="E1632" t="s">
        <v>1419</v>
      </c>
      <c r="F1632">
        <v>2</v>
      </c>
      <c r="G1632" s="3">
        <v>443.15</v>
      </c>
      <c r="H1632" s="4">
        <v>0.27</v>
      </c>
      <c r="I1632" t="s">
        <v>3958</v>
      </c>
      <c r="J1632" s="3">
        <v>646.99899999999991</v>
      </c>
      <c r="K1632" s="45">
        <f>SALES[[#This Row],[Quantity]]*SALES[[#This Row],[Unit_Price]]*SALES[[#This Row],[Discount]]</f>
        <v>239.30100000000002</v>
      </c>
      <c r="L1632" s="46" t="str">
        <f>IF(SALES[Total_Amount]&gt;=1500,"High","Low")</f>
        <v>Low</v>
      </c>
      <c r="M1632" s="46" t="str">
        <f t="shared" si="100"/>
        <v>Normal</v>
      </c>
      <c r="N1632" s="46" t="str">
        <f t="shared" si="101"/>
        <v>Low Price</v>
      </c>
      <c r="O1632" s="46" t="str">
        <f t="shared" si="102"/>
        <v>August</v>
      </c>
      <c r="P1632" s="46">
        <f t="shared" si="103"/>
        <v>2024</v>
      </c>
      <c r="Q1632" s="47" t="str">
        <f>_xlfn.CONCAT(SALES[[#This Row],[Sales_ID]]," [",SALES[[#This Row],[Quantity]],"]")</f>
        <v>SALE-1630 [2]</v>
      </c>
    </row>
    <row r="1633" spans="1:17" x14ac:dyDescent="0.3">
      <c r="A1633" t="s">
        <v>3570</v>
      </c>
      <c r="B1633" s="2">
        <v>45739</v>
      </c>
      <c r="C1633" t="s">
        <v>2564</v>
      </c>
      <c r="D1633" t="s">
        <v>1797</v>
      </c>
      <c r="E1633" t="s">
        <v>1359</v>
      </c>
      <c r="F1633">
        <v>2</v>
      </c>
      <c r="G1633" s="3">
        <v>784.26</v>
      </c>
      <c r="H1633" s="4">
        <v>0.23</v>
      </c>
      <c r="I1633" t="s">
        <v>3958</v>
      </c>
      <c r="J1633" s="3">
        <v>1207.7603999999999</v>
      </c>
      <c r="K1633" s="45">
        <f>SALES[[#This Row],[Quantity]]*SALES[[#This Row],[Unit_Price]]*SALES[[#This Row],[Discount]]</f>
        <v>360.75960000000003</v>
      </c>
      <c r="L1633" s="46" t="str">
        <f>IF(SALES[Total_Amount]&gt;=1500,"High","Low")</f>
        <v>Low</v>
      </c>
      <c r="M1633" s="46" t="str">
        <f t="shared" si="100"/>
        <v>High</v>
      </c>
      <c r="N1633" s="46" t="str">
        <f t="shared" si="101"/>
        <v>High Price</v>
      </c>
      <c r="O1633" s="46" t="str">
        <f t="shared" si="102"/>
        <v>March</v>
      </c>
      <c r="P1633" s="46">
        <f t="shared" si="103"/>
        <v>2025</v>
      </c>
      <c r="Q1633" s="47" t="str">
        <f>_xlfn.CONCAT(SALES[[#This Row],[Sales_ID]]," [",SALES[[#This Row],[Quantity]],"]")</f>
        <v>SALE-1631 [2]</v>
      </c>
    </row>
    <row r="1634" spans="1:17" x14ac:dyDescent="0.3">
      <c r="A1634" t="s">
        <v>3571</v>
      </c>
      <c r="B1634" s="2">
        <v>45533</v>
      </c>
      <c r="C1634" t="s">
        <v>2097</v>
      </c>
      <c r="D1634" t="s">
        <v>1380</v>
      </c>
      <c r="E1634" t="s">
        <v>1489</v>
      </c>
      <c r="F1634">
        <v>3</v>
      </c>
      <c r="G1634" s="3">
        <v>590.30999999999995</v>
      </c>
      <c r="H1634" s="4">
        <v>0.17</v>
      </c>
      <c r="I1634" t="s">
        <v>3958</v>
      </c>
      <c r="J1634" s="3">
        <v>1469.8719000000001</v>
      </c>
      <c r="K1634" s="45">
        <f>SALES[[#This Row],[Quantity]]*SALES[[#This Row],[Unit_Price]]*SALES[[#This Row],[Discount]]</f>
        <v>301.05809999999997</v>
      </c>
      <c r="L1634" s="46" t="str">
        <f>IF(SALES[Total_Amount]&gt;=1500,"High","Low")</f>
        <v>Low</v>
      </c>
      <c r="M1634" s="46" t="str">
        <f t="shared" si="100"/>
        <v>High</v>
      </c>
      <c r="N1634" s="46" t="str">
        <f t="shared" si="101"/>
        <v>High Price</v>
      </c>
      <c r="O1634" s="46" t="str">
        <f t="shared" si="102"/>
        <v>August</v>
      </c>
      <c r="P1634" s="46">
        <f t="shared" si="103"/>
        <v>2024</v>
      </c>
      <c r="Q1634" s="47" t="str">
        <f>_xlfn.CONCAT(SALES[[#This Row],[Sales_ID]]," [",SALES[[#This Row],[Quantity]],"]")</f>
        <v>SALE-1632 [3]</v>
      </c>
    </row>
    <row r="1635" spans="1:17" x14ac:dyDescent="0.3">
      <c r="A1635" t="s">
        <v>3572</v>
      </c>
      <c r="B1635" s="2">
        <v>45553</v>
      </c>
      <c r="C1635" t="s">
        <v>2095</v>
      </c>
      <c r="D1635" t="s">
        <v>1418</v>
      </c>
      <c r="E1635" t="s">
        <v>1388</v>
      </c>
      <c r="F1635">
        <v>1</v>
      </c>
      <c r="G1635" s="3">
        <v>696.13</v>
      </c>
      <c r="H1635" s="4">
        <v>0.06</v>
      </c>
      <c r="I1635" t="s">
        <v>1131</v>
      </c>
      <c r="J1635" s="3">
        <v>654.36219999999992</v>
      </c>
      <c r="K1635" s="45">
        <f>SALES[[#This Row],[Quantity]]*SALES[[#This Row],[Unit_Price]]*SALES[[#This Row],[Discount]]</f>
        <v>41.767800000000001</v>
      </c>
      <c r="L1635" s="46" t="str">
        <f>IF(SALES[Total_Amount]&gt;=1500,"High","Low")</f>
        <v>Low</v>
      </c>
      <c r="M1635" s="46" t="str">
        <f t="shared" si="100"/>
        <v>Normal</v>
      </c>
      <c r="N1635" s="46" t="str">
        <f t="shared" si="101"/>
        <v>Low Price</v>
      </c>
      <c r="O1635" s="46" t="str">
        <f t="shared" si="102"/>
        <v>September</v>
      </c>
      <c r="P1635" s="46">
        <f t="shared" si="103"/>
        <v>2024</v>
      </c>
      <c r="Q1635" s="47" t="str">
        <f>_xlfn.CONCAT(SALES[[#This Row],[Sales_ID]]," [",SALES[[#This Row],[Quantity]],"]")</f>
        <v>SALE-1633 [1]</v>
      </c>
    </row>
    <row r="1636" spans="1:17" x14ac:dyDescent="0.3">
      <c r="A1636" t="s">
        <v>3573</v>
      </c>
      <c r="B1636" s="2">
        <v>45341</v>
      </c>
      <c r="C1636" t="s">
        <v>2061</v>
      </c>
      <c r="D1636" t="s">
        <v>1670</v>
      </c>
      <c r="E1636" t="s">
        <v>1426</v>
      </c>
      <c r="F1636">
        <v>4</v>
      </c>
      <c r="G1636" s="3">
        <v>194.39</v>
      </c>
      <c r="H1636" s="4">
        <v>0.25</v>
      </c>
      <c r="I1636" t="s">
        <v>3957</v>
      </c>
      <c r="J1636" s="3">
        <v>583.16999999999996</v>
      </c>
      <c r="K1636" s="45">
        <f>SALES[[#This Row],[Quantity]]*SALES[[#This Row],[Unit_Price]]*SALES[[#This Row],[Discount]]</f>
        <v>194.39</v>
      </c>
      <c r="L1636" s="46" t="str">
        <f>IF(SALES[Total_Amount]&gt;=1500,"High","Low")</f>
        <v>Low</v>
      </c>
      <c r="M1636" s="46" t="str">
        <f t="shared" si="100"/>
        <v>Normal</v>
      </c>
      <c r="N1636" s="46" t="str">
        <f t="shared" si="101"/>
        <v>Low Price</v>
      </c>
      <c r="O1636" s="46" t="str">
        <f t="shared" si="102"/>
        <v>February</v>
      </c>
      <c r="P1636" s="46">
        <f t="shared" si="103"/>
        <v>2024</v>
      </c>
      <c r="Q1636" s="47" t="str">
        <f>_xlfn.CONCAT(SALES[[#This Row],[Sales_ID]]," [",SALES[[#This Row],[Quantity]],"]")</f>
        <v>SALE-1634 [4]</v>
      </c>
    </row>
    <row r="1637" spans="1:17" x14ac:dyDescent="0.3">
      <c r="A1637" t="s">
        <v>3574</v>
      </c>
      <c r="B1637" s="2">
        <v>45430</v>
      </c>
      <c r="C1637" t="s">
        <v>2584</v>
      </c>
      <c r="D1637" t="s">
        <v>1372</v>
      </c>
      <c r="E1637" t="s">
        <v>1381</v>
      </c>
      <c r="F1637">
        <v>1</v>
      </c>
      <c r="G1637" s="3">
        <v>339.7</v>
      </c>
      <c r="H1637" s="4">
        <v>0.1</v>
      </c>
      <c r="I1637" t="s">
        <v>3957</v>
      </c>
      <c r="J1637" s="3">
        <v>305.73</v>
      </c>
      <c r="K1637" s="45">
        <f>SALES[[#This Row],[Quantity]]*SALES[[#This Row],[Unit_Price]]*SALES[[#This Row],[Discount]]</f>
        <v>33.97</v>
      </c>
      <c r="L1637" s="46" t="str">
        <f>IF(SALES[Total_Amount]&gt;=1500,"High","Low")</f>
        <v>Low</v>
      </c>
      <c r="M1637" s="46" t="str">
        <f t="shared" si="100"/>
        <v>Normal</v>
      </c>
      <c r="N1637" s="46" t="str">
        <f t="shared" si="101"/>
        <v>Low Price</v>
      </c>
      <c r="O1637" s="46" t="str">
        <f t="shared" si="102"/>
        <v>May</v>
      </c>
      <c r="P1637" s="46">
        <f t="shared" si="103"/>
        <v>2024</v>
      </c>
      <c r="Q1637" s="47" t="str">
        <f>_xlfn.CONCAT(SALES[[#This Row],[Sales_ID]]," [",SALES[[#This Row],[Quantity]],"]")</f>
        <v>SALE-1635 [1]</v>
      </c>
    </row>
    <row r="1638" spans="1:17" x14ac:dyDescent="0.3">
      <c r="A1638" t="s">
        <v>3575</v>
      </c>
      <c r="B1638" s="2">
        <v>45912</v>
      </c>
      <c r="C1638" t="s">
        <v>2492</v>
      </c>
      <c r="D1638" t="s">
        <v>1889</v>
      </c>
      <c r="E1638" t="s">
        <v>1408</v>
      </c>
      <c r="F1638">
        <v>4</v>
      </c>
      <c r="G1638" s="3">
        <v>463.16</v>
      </c>
      <c r="H1638" s="4">
        <v>0.27</v>
      </c>
      <c r="I1638" t="s">
        <v>3958</v>
      </c>
      <c r="J1638" s="3">
        <v>1352.4272000000001</v>
      </c>
      <c r="K1638" s="45">
        <f>SALES[[#This Row],[Quantity]]*SALES[[#This Row],[Unit_Price]]*SALES[[#This Row],[Discount]]</f>
        <v>500.21280000000007</v>
      </c>
      <c r="L1638" s="46" t="str">
        <f>IF(SALES[Total_Amount]&gt;=1500,"High","Low")</f>
        <v>Low</v>
      </c>
      <c r="M1638" s="46" t="str">
        <f t="shared" si="100"/>
        <v>High</v>
      </c>
      <c r="N1638" s="46" t="str">
        <f t="shared" si="101"/>
        <v>High Price</v>
      </c>
      <c r="O1638" s="46" t="str">
        <f t="shared" si="102"/>
        <v>September</v>
      </c>
      <c r="P1638" s="46">
        <f t="shared" si="103"/>
        <v>2025</v>
      </c>
      <c r="Q1638" s="47" t="str">
        <f>_xlfn.CONCAT(SALES[[#This Row],[Sales_ID]]," [",SALES[[#This Row],[Quantity]],"]")</f>
        <v>SALE-1636 [4]</v>
      </c>
    </row>
    <row r="1639" spans="1:17" x14ac:dyDescent="0.3">
      <c r="A1639" t="s">
        <v>3576</v>
      </c>
      <c r="B1639" s="2">
        <v>45709</v>
      </c>
      <c r="C1639" t="s">
        <v>1856</v>
      </c>
      <c r="D1639" t="s">
        <v>1429</v>
      </c>
      <c r="E1639" t="s">
        <v>1419</v>
      </c>
      <c r="F1639">
        <v>2</v>
      </c>
      <c r="G1639" s="3">
        <v>824.91</v>
      </c>
      <c r="H1639" s="4">
        <v>0.09</v>
      </c>
      <c r="I1639" t="s">
        <v>3957</v>
      </c>
      <c r="J1639" s="3">
        <v>1501.3362</v>
      </c>
      <c r="K1639" s="45">
        <f>SALES[[#This Row],[Quantity]]*SALES[[#This Row],[Unit_Price]]*SALES[[#This Row],[Discount]]</f>
        <v>148.4838</v>
      </c>
      <c r="L1639" s="46" t="str">
        <f>IF(SALES[Total_Amount]&gt;=1500,"High","Low")</f>
        <v>High</v>
      </c>
      <c r="M1639" s="46" t="str">
        <f t="shared" si="100"/>
        <v>High</v>
      </c>
      <c r="N1639" s="46" t="str">
        <f t="shared" si="101"/>
        <v>Low Price</v>
      </c>
      <c r="O1639" s="46" t="str">
        <f t="shared" si="102"/>
        <v>February</v>
      </c>
      <c r="P1639" s="46">
        <f t="shared" si="103"/>
        <v>2025</v>
      </c>
      <c r="Q1639" s="47" t="str">
        <f>_xlfn.CONCAT(SALES[[#This Row],[Sales_ID]]," [",SALES[[#This Row],[Quantity]],"]")</f>
        <v>SALE-1637 [2]</v>
      </c>
    </row>
    <row r="1640" spans="1:17" x14ac:dyDescent="0.3">
      <c r="A1640" t="s">
        <v>3577</v>
      </c>
      <c r="B1640" s="2">
        <v>45520</v>
      </c>
      <c r="C1640" t="s">
        <v>1484</v>
      </c>
      <c r="D1640" t="s">
        <v>1429</v>
      </c>
      <c r="E1640" t="s">
        <v>1439</v>
      </c>
      <c r="F1640">
        <v>4</v>
      </c>
      <c r="G1640" s="3">
        <v>796.89</v>
      </c>
      <c r="H1640" s="4">
        <v>0.17</v>
      </c>
      <c r="I1640" t="s">
        <v>3957</v>
      </c>
      <c r="J1640" s="3">
        <v>2645.6747999999998</v>
      </c>
      <c r="K1640" s="45">
        <f>SALES[[#This Row],[Quantity]]*SALES[[#This Row],[Unit_Price]]*SALES[[#This Row],[Discount]]</f>
        <v>541.88520000000005</v>
      </c>
      <c r="L1640" s="46" t="str">
        <f>IF(SALES[Total_Amount]&gt;=1500,"High","Low")</f>
        <v>High</v>
      </c>
      <c r="M1640" s="46" t="str">
        <f t="shared" si="100"/>
        <v>Premium</v>
      </c>
      <c r="N1640" s="46" t="str">
        <f t="shared" si="101"/>
        <v>High Price</v>
      </c>
      <c r="O1640" s="46" t="str">
        <f t="shared" si="102"/>
        <v>August</v>
      </c>
      <c r="P1640" s="46">
        <f t="shared" si="103"/>
        <v>2024</v>
      </c>
      <c r="Q1640" s="47" t="str">
        <f>_xlfn.CONCAT(SALES[[#This Row],[Sales_ID]]," [",SALES[[#This Row],[Quantity]],"]")</f>
        <v>SALE-1638 [4]</v>
      </c>
    </row>
    <row r="1641" spans="1:17" x14ac:dyDescent="0.3">
      <c r="A1641" t="s">
        <v>3578</v>
      </c>
      <c r="B1641" s="2">
        <v>45478</v>
      </c>
      <c r="C1641" t="s">
        <v>1896</v>
      </c>
      <c r="D1641" t="s">
        <v>1470</v>
      </c>
      <c r="E1641" t="s">
        <v>1344</v>
      </c>
      <c r="F1641">
        <v>3</v>
      </c>
      <c r="G1641" s="3">
        <v>543.92999999999995</v>
      </c>
      <c r="H1641" s="4">
        <v>0.3</v>
      </c>
      <c r="I1641" t="s">
        <v>1131</v>
      </c>
      <c r="J1641" s="3">
        <v>1142.2529999999999</v>
      </c>
      <c r="K1641" s="45">
        <f>SALES[[#This Row],[Quantity]]*SALES[[#This Row],[Unit_Price]]*SALES[[#This Row],[Discount]]</f>
        <v>489.53699999999998</v>
      </c>
      <c r="L1641" s="46" t="str">
        <f>IF(SALES[Total_Amount]&gt;=1500,"High","Low")</f>
        <v>Low</v>
      </c>
      <c r="M1641" s="46" t="str">
        <f t="shared" si="100"/>
        <v>High</v>
      </c>
      <c r="N1641" s="46" t="str">
        <f t="shared" si="101"/>
        <v>High Price</v>
      </c>
      <c r="O1641" s="46" t="str">
        <f t="shared" si="102"/>
        <v>July</v>
      </c>
      <c r="P1641" s="46">
        <f t="shared" si="103"/>
        <v>2024</v>
      </c>
      <c r="Q1641" s="47" t="str">
        <f>_xlfn.CONCAT(SALES[[#This Row],[Sales_ID]]," [",SALES[[#This Row],[Quantity]],"]")</f>
        <v>SALE-1639 [3]</v>
      </c>
    </row>
    <row r="1642" spans="1:17" x14ac:dyDescent="0.3">
      <c r="A1642" t="s">
        <v>3579</v>
      </c>
      <c r="B1642" s="2">
        <v>45496</v>
      </c>
      <c r="C1642" t="s">
        <v>2401</v>
      </c>
      <c r="D1642" t="s">
        <v>1654</v>
      </c>
      <c r="E1642" t="s">
        <v>1359</v>
      </c>
      <c r="F1642">
        <v>2</v>
      </c>
      <c r="G1642" s="3">
        <v>44.65</v>
      </c>
      <c r="H1642" s="4">
        <v>0.03</v>
      </c>
      <c r="I1642" t="s">
        <v>3958</v>
      </c>
      <c r="J1642" s="3">
        <v>86.620999999999995</v>
      </c>
      <c r="K1642" s="45">
        <f>SALES[[#This Row],[Quantity]]*SALES[[#This Row],[Unit_Price]]*SALES[[#This Row],[Discount]]</f>
        <v>2.6789999999999998</v>
      </c>
      <c r="L1642" s="46" t="str">
        <f>IF(SALES[Total_Amount]&gt;=1500,"High","Low")</f>
        <v>Low</v>
      </c>
      <c r="M1642" s="46" t="str">
        <f t="shared" si="100"/>
        <v>Normal</v>
      </c>
      <c r="N1642" s="46" t="str">
        <f t="shared" si="101"/>
        <v>Low Price</v>
      </c>
      <c r="O1642" s="46" t="str">
        <f t="shared" si="102"/>
        <v>July</v>
      </c>
      <c r="P1642" s="46">
        <f t="shared" si="103"/>
        <v>2024</v>
      </c>
      <c r="Q1642" s="47" t="str">
        <f>_xlfn.CONCAT(SALES[[#This Row],[Sales_ID]]," [",SALES[[#This Row],[Quantity]],"]")</f>
        <v>SALE-1640 [2]</v>
      </c>
    </row>
    <row r="1643" spans="1:17" x14ac:dyDescent="0.3">
      <c r="A1643" t="s">
        <v>3580</v>
      </c>
      <c r="B1643" s="2">
        <v>45742</v>
      </c>
      <c r="C1643" t="s">
        <v>3444</v>
      </c>
      <c r="D1643" t="s">
        <v>1362</v>
      </c>
      <c r="E1643" t="s">
        <v>1373</v>
      </c>
      <c r="F1643">
        <v>4</v>
      </c>
      <c r="G1643" s="3">
        <v>827.39</v>
      </c>
      <c r="H1643" s="4">
        <v>0.06</v>
      </c>
      <c r="I1643" t="s">
        <v>1131</v>
      </c>
      <c r="J1643" s="3">
        <v>3110.9863999999998</v>
      </c>
      <c r="K1643" s="45">
        <f>SALES[[#This Row],[Quantity]]*SALES[[#This Row],[Unit_Price]]*SALES[[#This Row],[Discount]]</f>
        <v>198.5736</v>
      </c>
      <c r="L1643" s="46" t="str">
        <f>IF(SALES[Total_Amount]&gt;=1500,"High","Low")</f>
        <v>High</v>
      </c>
      <c r="M1643" s="46" t="str">
        <f t="shared" si="100"/>
        <v>Premium</v>
      </c>
      <c r="N1643" s="46" t="str">
        <f t="shared" si="101"/>
        <v>Low Price</v>
      </c>
      <c r="O1643" s="46" t="str">
        <f t="shared" si="102"/>
        <v>March</v>
      </c>
      <c r="P1643" s="46">
        <f t="shared" si="103"/>
        <v>2025</v>
      </c>
      <c r="Q1643" s="47" t="str">
        <f>_xlfn.CONCAT(SALES[[#This Row],[Sales_ID]]," [",SALES[[#This Row],[Quantity]],"]")</f>
        <v>SALE-1641 [4]</v>
      </c>
    </row>
    <row r="1644" spans="1:17" x14ac:dyDescent="0.3">
      <c r="A1644" t="s">
        <v>3581</v>
      </c>
      <c r="B1644" s="2">
        <v>45301</v>
      </c>
      <c r="C1644" t="s">
        <v>3582</v>
      </c>
      <c r="D1644" t="s">
        <v>1654</v>
      </c>
      <c r="E1644" t="s">
        <v>1446</v>
      </c>
      <c r="F1644">
        <v>2</v>
      </c>
      <c r="G1644" s="3">
        <v>403.2</v>
      </c>
      <c r="H1644" s="4">
        <v>0.21</v>
      </c>
      <c r="I1644" t="s">
        <v>3958</v>
      </c>
      <c r="J1644" s="3">
        <v>637.05600000000004</v>
      </c>
      <c r="K1644" s="45">
        <f>SALES[[#This Row],[Quantity]]*SALES[[#This Row],[Unit_Price]]*SALES[[#This Row],[Discount]]</f>
        <v>169.34399999999999</v>
      </c>
      <c r="L1644" s="46" t="str">
        <f>IF(SALES[Total_Amount]&gt;=1500,"High","Low")</f>
        <v>Low</v>
      </c>
      <c r="M1644" s="46" t="str">
        <f t="shared" si="100"/>
        <v>Normal</v>
      </c>
      <c r="N1644" s="46" t="str">
        <f t="shared" si="101"/>
        <v>Low Price</v>
      </c>
      <c r="O1644" s="46" t="str">
        <f t="shared" si="102"/>
        <v>January</v>
      </c>
      <c r="P1644" s="46">
        <f t="shared" si="103"/>
        <v>2024</v>
      </c>
      <c r="Q1644" s="47" t="str">
        <f>_xlfn.CONCAT(SALES[[#This Row],[Sales_ID]]," [",SALES[[#This Row],[Quantity]],"]")</f>
        <v>SALE-1642 [2]</v>
      </c>
    </row>
    <row r="1645" spans="1:17" x14ac:dyDescent="0.3">
      <c r="A1645" t="s">
        <v>3583</v>
      </c>
      <c r="B1645" s="2">
        <v>45547</v>
      </c>
      <c r="C1645" t="s">
        <v>1967</v>
      </c>
      <c r="D1645" t="s">
        <v>1589</v>
      </c>
      <c r="E1645" t="s">
        <v>1408</v>
      </c>
      <c r="F1645">
        <v>4</v>
      </c>
      <c r="G1645" s="3">
        <v>292.31</v>
      </c>
      <c r="H1645" s="4">
        <v>0.27</v>
      </c>
      <c r="I1645" t="s">
        <v>3958</v>
      </c>
      <c r="J1645" s="3">
        <v>853.54520000000002</v>
      </c>
      <c r="K1645" s="45">
        <f>SALES[[#This Row],[Quantity]]*SALES[[#This Row],[Unit_Price]]*SALES[[#This Row],[Discount]]</f>
        <v>315.69480000000004</v>
      </c>
      <c r="L1645" s="46" t="str">
        <f>IF(SALES[Total_Amount]&gt;=1500,"High","Low")</f>
        <v>Low</v>
      </c>
      <c r="M1645" s="46" t="str">
        <f t="shared" si="100"/>
        <v>Normal</v>
      </c>
      <c r="N1645" s="46" t="str">
        <f t="shared" si="101"/>
        <v>Low Price</v>
      </c>
      <c r="O1645" s="46" t="str">
        <f t="shared" si="102"/>
        <v>September</v>
      </c>
      <c r="P1645" s="46">
        <f t="shared" si="103"/>
        <v>2024</v>
      </c>
      <c r="Q1645" s="47" t="str">
        <f>_xlfn.CONCAT(SALES[[#This Row],[Sales_ID]]," [",SALES[[#This Row],[Quantity]],"]")</f>
        <v>SALE-1643 [4]</v>
      </c>
    </row>
    <row r="1646" spans="1:17" x14ac:dyDescent="0.3">
      <c r="A1646" t="s">
        <v>3584</v>
      </c>
      <c r="B1646" s="2">
        <v>45806</v>
      </c>
      <c r="C1646" t="s">
        <v>1461</v>
      </c>
      <c r="D1646" t="s">
        <v>2008</v>
      </c>
      <c r="E1646" t="s">
        <v>1419</v>
      </c>
      <c r="F1646">
        <v>1</v>
      </c>
      <c r="G1646" s="3">
        <v>948.33</v>
      </c>
      <c r="H1646" s="4">
        <v>0.11</v>
      </c>
      <c r="I1646" t="s">
        <v>3957</v>
      </c>
      <c r="J1646" s="3">
        <v>844.01370000000009</v>
      </c>
      <c r="K1646" s="45">
        <f>SALES[[#This Row],[Quantity]]*SALES[[#This Row],[Unit_Price]]*SALES[[#This Row],[Discount]]</f>
        <v>104.3163</v>
      </c>
      <c r="L1646" s="46" t="str">
        <f>IF(SALES[Total_Amount]&gt;=1500,"High","Low")</f>
        <v>Low</v>
      </c>
      <c r="M1646" s="46" t="str">
        <f t="shared" si="100"/>
        <v>Normal</v>
      </c>
      <c r="N1646" s="46" t="str">
        <f t="shared" si="101"/>
        <v>Low Price</v>
      </c>
      <c r="O1646" s="46" t="str">
        <f t="shared" si="102"/>
        <v>May</v>
      </c>
      <c r="P1646" s="46">
        <f t="shared" si="103"/>
        <v>2025</v>
      </c>
      <c r="Q1646" s="47" t="str">
        <f>_xlfn.CONCAT(SALES[[#This Row],[Sales_ID]]," [",SALES[[#This Row],[Quantity]],"]")</f>
        <v>SALE-1644 [1]</v>
      </c>
    </row>
    <row r="1647" spans="1:17" x14ac:dyDescent="0.3">
      <c r="A1647" t="s">
        <v>3585</v>
      </c>
      <c r="B1647" s="2">
        <v>45294</v>
      </c>
      <c r="C1647" t="s">
        <v>1667</v>
      </c>
      <c r="D1647" t="s">
        <v>1380</v>
      </c>
      <c r="E1647" t="s">
        <v>1355</v>
      </c>
      <c r="F1647">
        <v>1</v>
      </c>
      <c r="G1647" s="3">
        <v>702.27</v>
      </c>
      <c r="H1647" s="4">
        <v>0.17</v>
      </c>
      <c r="I1647" t="s">
        <v>1131</v>
      </c>
      <c r="J1647" s="3">
        <v>582.88409999999999</v>
      </c>
      <c r="K1647" s="45">
        <f>SALES[[#This Row],[Quantity]]*SALES[[#This Row],[Unit_Price]]*SALES[[#This Row],[Discount]]</f>
        <v>119.38590000000001</v>
      </c>
      <c r="L1647" s="46" t="str">
        <f>IF(SALES[Total_Amount]&gt;=1500,"High","Low")</f>
        <v>Low</v>
      </c>
      <c r="M1647" s="46" t="str">
        <f t="shared" si="100"/>
        <v>Normal</v>
      </c>
      <c r="N1647" s="46" t="str">
        <f t="shared" si="101"/>
        <v>Low Price</v>
      </c>
      <c r="O1647" s="46" t="str">
        <f t="shared" si="102"/>
        <v>January</v>
      </c>
      <c r="P1647" s="46">
        <f t="shared" si="103"/>
        <v>2024</v>
      </c>
      <c r="Q1647" s="47" t="str">
        <f>_xlfn.CONCAT(SALES[[#This Row],[Sales_ID]]," [",SALES[[#This Row],[Quantity]],"]")</f>
        <v>SALE-1645 [1]</v>
      </c>
    </row>
    <row r="1648" spans="1:17" x14ac:dyDescent="0.3">
      <c r="A1648" t="s">
        <v>3586</v>
      </c>
      <c r="B1648" s="2">
        <v>45875</v>
      </c>
      <c r="C1648" t="s">
        <v>1623</v>
      </c>
      <c r="D1648" t="s">
        <v>1488</v>
      </c>
      <c r="E1648" t="s">
        <v>1340</v>
      </c>
      <c r="F1648">
        <v>2</v>
      </c>
      <c r="G1648" s="3">
        <v>379.28</v>
      </c>
      <c r="H1648" s="4">
        <v>0.26</v>
      </c>
      <c r="I1648" t="s">
        <v>3957</v>
      </c>
      <c r="J1648" s="3">
        <v>561.33439999999996</v>
      </c>
      <c r="K1648" s="45">
        <f>SALES[[#This Row],[Quantity]]*SALES[[#This Row],[Unit_Price]]*SALES[[#This Row],[Discount]]</f>
        <v>197.22559999999999</v>
      </c>
      <c r="L1648" s="46" t="str">
        <f>IF(SALES[Total_Amount]&gt;=1500,"High","Low")</f>
        <v>Low</v>
      </c>
      <c r="M1648" s="46" t="str">
        <f t="shared" si="100"/>
        <v>Normal</v>
      </c>
      <c r="N1648" s="46" t="str">
        <f t="shared" si="101"/>
        <v>Low Price</v>
      </c>
      <c r="O1648" s="46" t="str">
        <f t="shared" si="102"/>
        <v>August</v>
      </c>
      <c r="P1648" s="46">
        <f t="shared" si="103"/>
        <v>2025</v>
      </c>
      <c r="Q1648" s="47" t="str">
        <f>_xlfn.CONCAT(SALES[[#This Row],[Sales_ID]]," [",SALES[[#This Row],[Quantity]],"]")</f>
        <v>SALE-1646 [2]</v>
      </c>
    </row>
    <row r="1649" spans="1:17" x14ac:dyDescent="0.3">
      <c r="A1649" t="s">
        <v>3587</v>
      </c>
      <c r="B1649" s="2">
        <v>45669</v>
      </c>
      <c r="C1649" t="s">
        <v>3588</v>
      </c>
      <c r="D1649" t="s">
        <v>1512</v>
      </c>
      <c r="E1649" t="s">
        <v>1373</v>
      </c>
      <c r="F1649">
        <v>4</v>
      </c>
      <c r="G1649" s="3">
        <v>92.35</v>
      </c>
      <c r="H1649" s="4">
        <v>0.15</v>
      </c>
      <c r="I1649" t="s">
        <v>3957</v>
      </c>
      <c r="J1649" s="3">
        <v>313.99</v>
      </c>
      <c r="K1649" s="45">
        <f>SALES[[#This Row],[Quantity]]*SALES[[#This Row],[Unit_Price]]*SALES[[#This Row],[Discount]]</f>
        <v>55.41</v>
      </c>
      <c r="L1649" s="46" t="str">
        <f>IF(SALES[Total_Amount]&gt;=1500,"High","Low")</f>
        <v>Low</v>
      </c>
      <c r="M1649" s="46" t="str">
        <f t="shared" si="100"/>
        <v>Normal</v>
      </c>
      <c r="N1649" s="46" t="str">
        <f t="shared" si="101"/>
        <v>Low Price</v>
      </c>
      <c r="O1649" s="46" t="str">
        <f t="shared" si="102"/>
        <v>January</v>
      </c>
      <c r="P1649" s="46">
        <f t="shared" si="103"/>
        <v>2025</v>
      </c>
      <c r="Q1649" s="47" t="str">
        <f>_xlfn.CONCAT(SALES[[#This Row],[Sales_ID]]," [",SALES[[#This Row],[Quantity]],"]")</f>
        <v>SALE-1647 [4]</v>
      </c>
    </row>
    <row r="1650" spans="1:17" x14ac:dyDescent="0.3">
      <c r="A1650" t="s">
        <v>3589</v>
      </c>
      <c r="B1650" s="2">
        <v>45606</v>
      </c>
      <c r="C1650" t="s">
        <v>1928</v>
      </c>
      <c r="D1650" t="s">
        <v>1380</v>
      </c>
      <c r="E1650" t="s">
        <v>1446</v>
      </c>
      <c r="F1650">
        <v>4</v>
      </c>
      <c r="G1650" s="3">
        <v>721.54</v>
      </c>
      <c r="H1650" s="4">
        <v>0.21</v>
      </c>
      <c r="I1650" t="s">
        <v>3957</v>
      </c>
      <c r="J1650" s="3">
        <v>2280.0664000000002</v>
      </c>
      <c r="K1650" s="45">
        <f>SALES[[#This Row],[Quantity]]*SALES[[#This Row],[Unit_Price]]*SALES[[#This Row],[Discount]]</f>
        <v>606.09359999999992</v>
      </c>
      <c r="L1650" s="46" t="str">
        <f>IF(SALES[Total_Amount]&gt;=1500,"High","Low")</f>
        <v>High</v>
      </c>
      <c r="M1650" s="46" t="str">
        <f t="shared" si="100"/>
        <v>Premium</v>
      </c>
      <c r="N1650" s="46" t="str">
        <f t="shared" si="101"/>
        <v>High Price</v>
      </c>
      <c r="O1650" s="46" t="str">
        <f t="shared" si="102"/>
        <v>November</v>
      </c>
      <c r="P1650" s="46">
        <f t="shared" si="103"/>
        <v>2024</v>
      </c>
      <c r="Q1650" s="47" t="str">
        <f>_xlfn.CONCAT(SALES[[#This Row],[Sales_ID]]," [",SALES[[#This Row],[Quantity]],"]")</f>
        <v>SALE-1648 [4]</v>
      </c>
    </row>
    <row r="1651" spans="1:17" x14ac:dyDescent="0.3">
      <c r="A1651" t="s">
        <v>3590</v>
      </c>
      <c r="B1651" s="2">
        <v>45787</v>
      </c>
      <c r="C1651" t="s">
        <v>2178</v>
      </c>
      <c r="D1651" t="s">
        <v>1543</v>
      </c>
      <c r="E1651" t="s">
        <v>1395</v>
      </c>
      <c r="F1651">
        <v>1</v>
      </c>
      <c r="G1651" s="3">
        <v>228.69</v>
      </c>
      <c r="H1651" s="4">
        <v>0.14000000000000001</v>
      </c>
      <c r="I1651" t="s">
        <v>3957</v>
      </c>
      <c r="J1651" s="3">
        <v>196.67339999999999</v>
      </c>
      <c r="K1651" s="45">
        <f>SALES[[#This Row],[Quantity]]*SALES[[#This Row],[Unit_Price]]*SALES[[#This Row],[Discount]]</f>
        <v>32.016600000000004</v>
      </c>
      <c r="L1651" s="46" t="str">
        <f>IF(SALES[Total_Amount]&gt;=1500,"High","Low")</f>
        <v>Low</v>
      </c>
      <c r="M1651" s="46" t="str">
        <f t="shared" si="100"/>
        <v>Normal</v>
      </c>
      <c r="N1651" s="46" t="str">
        <f t="shared" si="101"/>
        <v>Low Price</v>
      </c>
      <c r="O1651" s="46" t="str">
        <f t="shared" si="102"/>
        <v>May</v>
      </c>
      <c r="P1651" s="46">
        <f t="shared" si="103"/>
        <v>2025</v>
      </c>
      <c r="Q1651" s="47" t="str">
        <f>_xlfn.CONCAT(SALES[[#This Row],[Sales_ID]]," [",SALES[[#This Row],[Quantity]],"]")</f>
        <v>SALE-1649 [1]</v>
      </c>
    </row>
    <row r="1652" spans="1:17" x14ac:dyDescent="0.3">
      <c r="A1652" t="s">
        <v>3591</v>
      </c>
      <c r="B1652" s="2">
        <v>45929</v>
      </c>
      <c r="C1652" t="s">
        <v>2587</v>
      </c>
      <c r="D1652" t="s">
        <v>1445</v>
      </c>
      <c r="E1652" t="s">
        <v>1419</v>
      </c>
      <c r="F1652">
        <v>1</v>
      </c>
      <c r="G1652" s="3">
        <v>899.09</v>
      </c>
      <c r="H1652" s="4">
        <v>0.2</v>
      </c>
      <c r="I1652" t="s">
        <v>3958</v>
      </c>
      <c r="J1652" s="3">
        <v>719.27200000000005</v>
      </c>
      <c r="K1652" s="45">
        <f>SALES[[#This Row],[Quantity]]*SALES[[#This Row],[Unit_Price]]*SALES[[#This Row],[Discount]]</f>
        <v>179.81800000000001</v>
      </c>
      <c r="L1652" s="46" t="str">
        <f>IF(SALES[Total_Amount]&gt;=1500,"High","Low")</f>
        <v>Low</v>
      </c>
      <c r="M1652" s="46" t="str">
        <f t="shared" si="100"/>
        <v>Normal</v>
      </c>
      <c r="N1652" s="46" t="str">
        <f t="shared" si="101"/>
        <v>Low Price</v>
      </c>
      <c r="O1652" s="46" t="str">
        <f t="shared" si="102"/>
        <v>September</v>
      </c>
      <c r="P1652" s="46">
        <f t="shared" si="103"/>
        <v>2025</v>
      </c>
      <c r="Q1652" s="47" t="str">
        <f>_xlfn.CONCAT(SALES[[#This Row],[Sales_ID]]," [",SALES[[#This Row],[Quantity]],"]")</f>
        <v>SALE-1650 [1]</v>
      </c>
    </row>
    <row r="1653" spans="1:17" x14ac:dyDescent="0.3">
      <c r="A1653" t="s">
        <v>3592</v>
      </c>
      <c r="B1653" s="2">
        <v>45379</v>
      </c>
      <c r="C1653" t="s">
        <v>2233</v>
      </c>
      <c r="D1653" t="s">
        <v>1657</v>
      </c>
      <c r="E1653" t="s">
        <v>1348</v>
      </c>
      <c r="F1653">
        <v>4</v>
      </c>
      <c r="G1653" s="3">
        <v>195.75</v>
      </c>
      <c r="H1653" s="4">
        <v>0.17</v>
      </c>
      <c r="I1653" t="s">
        <v>3957</v>
      </c>
      <c r="J1653" s="3">
        <v>649.89</v>
      </c>
      <c r="K1653" s="45">
        <f>SALES[[#This Row],[Quantity]]*SALES[[#This Row],[Unit_Price]]*SALES[[#This Row],[Discount]]</f>
        <v>133.11000000000001</v>
      </c>
      <c r="L1653" s="46" t="str">
        <f>IF(SALES[Total_Amount]&gt;=1500,"High","Low")</f>
        <v>Low</v>
      </c>
      <c r="M1653" s="46" t="str">
        <f t="shared" si="100"/>
        <v>Normal</v>
      </c>
      <c r="N1653" s="46" t="str">
        <f t="shared" si="101"/>
        <v>Low Price</v>
      </c>
      <c r="O1653" s="46" t="str">
        <f t="shared" si="102"/>
        <v>March</v>
      </c>
      <c r="P1653" s="46">
        <f t="shared" si="103"/>
        <v>2024</v>
      </c>
      <c r="Q1653" s="47" t="str">
        <f>_xlfn.CONCAT(SALES[[#This Row],[Sales_ID]]," [",SALES[[#This Row],[Quantity]],"]")</f>
        <v>SALE-1651 [4]</v>
      </c>
    </row>
    <row r="1654" spans="1:17" x14ac:dyDescent="0.3">
      <c r="A1654" t="s">
        <v>3593</v>
      </c>
      <c r="B1654" s="2">
        <v>45532</v>
      </c>
      <c r="C1654" t="s">
        <v>2904</v>
      </c>
      <c r="D1654" t="s">
        <v>1523</v>
      </c>
      <c r="E1654" t="s">
        <v>1391</v>
      </c>
      <c r="F1654">
        <v>3</v>
      </c>
      <c r="G1654" s="3">
        <v>199.13</v>
      </c>
      <c r="H1654" s="4">
        <v>0.24</v>
      </c>
      <c r="I1654" t="s">
        <v>3957</v>
      </c>
      <c r="J1654" s="3">
        <v>454.01639999999998</v>
      </c>
      <c r="K1654" s="45">
        <f>SALES[[#This Row],[Quantity]]*SALES[[#This Row],[Unit_Price]]*SALES[[#This Row],[Discount]]</f>
        <v>143.37359999999998</v>
      </c>
      <c r="L1654" s="46" t="str">
        <f>IF(SALES[Total_Amount]&gt;=1500,"High","Low")</f>
        <v>Low</v>
      </c>
      <c r="M1654" s="46" t="str">
        <f t="shared" si="100"/>
        <v>Normal</v>
      </c>
      <c r="N1654" s="46" t="str">
        <f t="shared" si="101"/>
        <v>Low Price</v>
      </c>
      <c r="O1654" s="46" t="str">
        <f t="shared" si="102"/>
        <v>August</v>
      </c>
      <c r="P1654" s="46">
        <f t="shared" si="103"/>
        <v>2024</v>
      </c>
      <c r="Q1654" s="47" t="str">
        <f>_xlfn.CONCAT(SALES[[#This Row],[Sales_ID]]," [",SALES[[#This Row],[Quantity]],"]")</f>
        <v>SALE-1652 [3]</v>
      </c>
    </row>
    <row r="1655" spans="1:17" x14ac:dyDescent="0.3">
      <c r="A1655" t="s">
        <v>3594</v>
      </c>
      <c r="B1655" s="2">
        <v>45466</v>
      </c>
      <c r="C1655" t="s">
        <v>2290</v>
      </c>
      <c r="D1655" t="s">
        <v>1624</v>
      </c>
      <c r="E1655" t="s">
        <v>1377</v>
      </c>
      <c r="F1655">
        <v>2</v>
      </c>
      <c r="G1655" s="3">
        <v>833.62</v>
      </c>
      <c r="H1655" s="4">
        <v>0.18</v>
      </c>
      <c r="I1655" t="s">
        <v>3957</v>
      </c>
      <c r="J1655" s="3">
        <v>1367.1368</v>
      </c>
      <c r="K1655" s="45">
        <f>SALES[[#This Row],[Quantity]]*SALES[[#This Row],[Unit_Price]]*SALES[[#This Row],[Discount]]</f>
        <v>300.10320000000002</v>
      </c>
      <c r="L1655" s="46" t="str">
        <f>IF(SALES[Total_Amount]&gt;=1500,"High","Low")</f>
        <v>Low</v>
      </c>
      <c r="M1655" s="46" t="str">
        <f t="shared" si="100"/>
        <v>High</v>
      </c>
      <c r="N1655" s="46" t="str">
        <f t="shared" si="101"/>
        <v>High Price</v>
      </c>
      <c r="O1655" s="46" t="str">
        <f t="shared" si="102"/>
        <v>June</v>
      </c>
      <c r="P1655" s="46">
        <f t="shared" si="103"/>
        <v>2024</v>
      </c>
      <c r="Q1655" s="47" t="str">
        <f>_xlfn.CONCAT(SALES[[#This Row],[Sales_ID]]," [",SALES[[#This Row],[Quantity]],"]")</f>
        <v>SALE-1653 [2]</v>
      </c>
    </row>
    <row r="1656" spans="1:17" x14ac:dyDescent="0.3">
      <c r="A1656" t="s">
        <v>3595</v>
      </c>
      <c r="B1656" s="2">
        <v>45395</v>
      </c>
      <c r="C1656" t="s">
        <v>1941</v>
      </c>
      <c r="D1656" t="s">
        <v>1449</v>
      </c>
      <c r="E1656" t="s">
        <v>1373</v>
      </c>
      <c r="F1656">
        <v>1</v>
      </c>
      <c r="G1656" s="3">
        <v>676.26</v>
      </c>
      <c r="H1656" s="4">
        <v>0.14000000000000001</v>
      </c>
      <c r="I1656" t="s">
        <v>3957</v>
      </c>
      <c r="J1656" s="3">
        <v>581.58359999999993</v>
      </c>
      <c r="K1656" s="45">
        <f>SALES[[#This Row],[Quantity]]*SALES[[#This Row],[Unit_Price]]*SALES[[#This Row],[Discount]]</f>
        <v>94.676400000000001</v>
      </c>
      <c r="L1656" s="46" t="str">
        <f>IF(SALES[Total_Amount]&gt;=1500,"High","Low")</f>
        <v>Low</v>
      </c>
      <c r="M1656" s="46" t="str">
        <f t="shared" si="100"/>
        <v>Normal</v>
      </c>
      <c r="N1656" s="46" t="str">
        <f t="shared" si="101"/>
        <v>Low Price</v>
      </c>
      <c r="O1656" s="46" t="str">
        <f t="shared" si="102"/>
        <v>April</v>
      </c>
      <c r="P1656" s="46">
        <f t="shared" si="103"/>
        <v>2024</v>
      </c>
      <c r="Q1656" s="47" t="str">
        <f>_xlfn.CONCAT(SALES[[#This Row],[Sales_ID]]," [",SALES[[#This Row],[Quantity]],"]")</f>
        <v>SALE-1654 [1]</v>
      </c>
    </row>
    <row r="1657" spans="1:17" x14ac:dyDescent="0.3">
      <c r="A1657" t="s">
        <v>3596</v>
      </c>
      <c r="B1657" s="2">
        <v>45708</v>
      </c>
      <c r="C1657" t="s">
        <v>2318</v>
      </c>
      <c r="D1657" t="s">
        <v>1407</v>
      </c>
      <c r="E1657" t="s">
        <v>1395</v>
      </c>
      <c r="F1657">
        <v>2</v>
      </c>
      <c r="G1657" s="3">
        <v>666.49</v>
      </c>
      <c r="H1657" s="4">
        <v>0.06</v>
      </c>
      <c r="I1657" t="s">
        <v>3957</v>
      </c>
      <c r="J1657" s="3">
        <v>1253.0011999999999</v>
      </c>
      <c r="K1657" s="45">
        <f>SALES[[#This Row],[Quantity]]*SALES[[#This Row],[Unit_Price]]*SALES[[#This Row],[Discount]]</f>
        <v>79.978799999999993</v>
      </c>
      <c r="L1657" s="46" t="str">
        <f>IF(SALES[Total_Amount]&gt;=1500,"High","Low")</f>
        <v>Low</v>
      </c>
      <c r="M1657" s="46" t="str">
        <f t="shared" si="100"/>
        <v>High</v>
      </c>
      <c r="N1657" s="46" t="str">
        <f t="shared" si="101"/>
        <v>Low Price</v>
      </c>
      <c r="O1657" s="46" t="str">
        <f t="shared" si="102"/>
        <v>February</v>
      </c>
      <c r="P1657" s="46">
        <f t="shared" si="103"/>
        <v>2025</v>
      </c>
      <c r="Q1657" s="47" t="str">
        <f>_xlfn.CONCAT(SALES[[#This Row],[Sales_ID]]," [",SALES[[#This Row],[Quantity]],"]")</f>
        <v>SALE-1655 [2]</v>
      </c>
    </row>
    <row r="1658" spans="1:17" x14ac:dyDescent="0.3">
      <c r="A1658" t="s">
        <v>3597</v>
      </c>
      <c r="B1658" s="2">
        <v>45735</v>
      </c>
      <c r="C1658" t="s">
        <v>3598</v>
      </c>
      <c r="D1658" t="s">
        <v>1358</v>
      </c>
      <c r="E1658" t="s">
        <v>1363</v>
      </c>
      <c r="F1658">
        <v>3</v>
      </c>
      <c r="G1658" s="3">
        <v>471.19</v>
      </c>
      <c r="H1658" s="4">
        <v>0.28000000000000003</v>
      </c>
      <c r="I1658" t="s">
        <v>1131</v>
      </c>
      <c r="J1658" s="3">
        <v>1017.7704</v>
      </c>
      <c r="K1658" s="45">
        <f>SALES[[#This Row],[Quantity]]*SALES[[#This Row],[Unit_Price]]*SALES[[#This Row],[Discount]]</f>
        <v>395.7996</v>
      </c>
      <c r="L1658" s="46" t="str">
        <f>IF(SALES[Total_Amount]&gt;=1500,"High","Low")</f>
        <v>Low</v>
      </c>
      <c r="M1658" s="46" t="str">
        <f t="shared" si="100"/>
        <v>High</v>
      </c>
      <c r="N1658" s="46" t="str">
        <f t="shared" si="101"/>
        <v>High Price</v>
      </c>
      <c r="O1658" s="46" t="str">
        <f t="shared" si="102"/>
        <v>March</v>
      </c>
      <c r="P1658" s="46">
        <f t="shared" si="103"/>
        <v>2025</v>
      </c>
      <c r="Q1658" s="47" t="str">
        <f>_xlfn.CONCAT(SALES[[#This Row],[Sales_ID]]," [",SALES[[#This Row],[Quantity]],"]")</f>
        <v>SALE-1656 [3]</v>
      </c>
    </row>
    <row r="1659" spans="1:17" x14ac:dyDescent="0.3">
      <c r="A1659" t="s">
        <v>3599</v>
      </c>
      <c r="B1659" s="2">
        <v>45237</v>
      </c>
      <c r="C1659" t="s">
        <v>1630</v>
      </c>
      <c r="D1659" t="s">
        <v>1657</v>
      </c>
      <c r="E1659" t="s">
        <v>1340</v>
      </c>
      <c r="F1659">
        <v>4</v>
      </c>
      <c r="G1659" s="3">
        <v>555.65</v>
      </c>
      <c r="H1659" s="4">
        <v>0.25</v>
      </c>
      <c r="I1659" t="s">
        <v>1131</v>
      </c>
      <c r="J1659" s="3">
        <v>1666.95</v>
      </c>
      <c r="K1659" s="45">
        <f>SALES[[#This Row],[Quantity]]*SALES[[#This Row],[Unit_Price]]*SALES[[#This Row],[Discount]]</f>
        <v>555.65</v>
      </c>
      <c r="L1659" s="46" t="str">
        <f>IF(SALES[Total_Amount]&gt;=1500,"High","Low")</f>
        <v>High</v>
      </c>
      <c r="M1659" s="46" t="str">
        <f t="shared" si="100"/>
        <v>High</v>
      </c>
      <c r="N1659" s="46" t="str">
        <f t="shared" si="101"/>
        <v>High Price</v>
      </c>
      <c r="O1659" s="46" t="str">
        <f t="shared" si="102"/>
        <v>November</v>
      </c>
      <c r="P1659" s="46">
        <f t="shared" si="103"/>
        <v>2023</v>
      </c>
      <c r="Q1659" s="47" t="str">
        <f>_xlfn.CONCAT(SALES[[#This Row],[Sales_ID]]," [",SALES[[#This Row],[Quantity]],"]")</f>
        <v>SALE-1657 [4]</v>
      </c>
    </row>
    <row r="1660" spans="1:17" x14ac:dyDescent="0.3">
      <c r="A1660" t="s">
        <v>3600</v>
      </c>
      <c r="B1660" s="2">
        <v>45282</v>
      </c>
      <c r="C1660" t="s">
        <v>1550</v>
      </c>
      <c r="D1660" t="s">
        <v>2262</v>
      </c>
      <c r="E1660" t="s">
        <v>1377</v>
      </c>
      <c r="F1660">
        <v>2</v>
      </c>
      <c r="G1660" s="3">
        <v>100.42</v>
      </c>
      <c r="H1660" s="4">
        <v>0.06</v>
      </c>
      <c r="I1660" t="s">
        <v>3957</v>
      </c>
      <c r="J1660" s="3">
        <v>188.78960000000001</v>
      </c>
      <c r="K1660" s="45">
        <f>SALES[[#This Row],[Quantity]]*SALES[[#This Row],[Unit_Price]]*SALES[[#This Row],[Discount]]</f>
        <v>12.0504</v>
      </c>
      <c r="L1660" s="46" t="str">
        <f>IF(SALES[Total_Amount]&gt;=1500,"High","Low")</f>
        <v>Low</v>
      </c>
      <c r="M1660" s="46" t="str">
        <f t="shared" si="100"/>
        <v>Normal</v>
      </c>
      <c r="N1660" s="46" t="str">
        <f t="shared" si="101"/>
        <v>Low Price</v>
      </c>
      <c r="O1660" s="46" t="str">
        <f t="shared" si="102"/>
        <v>December</v>
      </c>
      <c r="P1660" s="46">
        <f t="shared" si="103"/>
        <v>2023</v>
      </c>
      <c r="Q1660" s="47" t="str">
        <f>_xlfn.CONCAT(SALES[[#This Row],[Sales_ID]]," [",SALES[[#This Row],[Quantity]],"]")</f>
        <v>SALE-1658 [2]</v>
      </c>
    </row>
    <row r="1661" spans="1:17" x14ac:dyDescent="0.3">
      <c r="A1661" t="s">
        <v>3601</v>
      </c>
      <c r="B1661" s="2">
        <v>45337</v>
      </c>
      <c r="C1661" t="s">
        <v>2136</v>
      </c>
      <c r="D1661" t="s">
        <v>1432</v>
      </c>
      <c r="E1661" t="s">
        <v>1415</v>
      </c>
      <c r="F1661">
        <v>3</v>
      </c>
      <c r="G1661" s="3">
        <v>981.69</v>
      </c>
      <c r="H1661" s="4">
        <v>0.05</v>
      </c>
      <c r="I1661" t="s">
        <v>1131</v>
      </c>
      <c r="J1661" s="3">
        <v>2797.8164999999999</v>
      </c>
      <c r="K1661" s="45">
        <f>SALES[[#This Row],[Quantity]]*SALES[[#This Row],[Unit_Price]]*SALES[[#This Row],[Discount]]</f>
        <v>147.2535</v>
      </c>
      <c r="L1661" s="46" t="str">
        <f>IF(SALES[Total_Amount]&gt;=1500,"High","Low")</f>
        <v>High</v>
      </c>
      <c r="M1661" s="46" t="str">
        <f t="shared" si="100"/>
        <v>Premium</v>
      </c>
      <c r="N1661" s="46" t="str">
        <f t="shared" si="101"/>
        <v>Low Price</v>
      </c>
      <c r="O1661" s="46" t="str">
        <f t="shared" si="102"/>
        <v>February</v>
      </c>
      <c r="P1661" s="46">
        <f t="shared" si="103"/>
        <v>2024</v>
      </c>
      <c r="Q1661" s="47" t="str">
        <f>_xlfn.CONCAT(SALES[[#This Row],[Sales_ID]]," [",SALES[[#This Row],[Quantity]],"]")</f>
        <v>SALE-1659 [3]</v>
      </c>
    </row>
    <row r="1662" spans="1:17" x14ac:dyDescent="0.3">
      <c r="A1662" t="s">
        <v>3602</v>
      </c>
      <c r="B1662" s="2">
        <v>45310</v>
      </c>
      <c r="C1662" t="s">
        <v>1578</v>
      </c>
      <c r="D1662" t="s">
        <v>1462</v>
      </c>
      <c r="E1662" t="s">
        <v>1388</v>
      </c>
      <c r="F1662">
        <v>2</v>
      </c>
      <c r="G1662" s="3">
        <v>848.87</v>
      </c>
      <c r="H1662" s="4">
        <v>0.09</v>
      </c>
      <c r="I1662" t="s">
        <v>1131</v>
      </c>
      <c r="J1662" s="3">
        <v>1544.9434000000001</v>
      </c>
      <c r="K1662" s="45">
        <f>SALES[[#This Row],[Quantity]]*SALES[[#This Row],[Unit_Price]]*SALES[[#This Row],[Discount]]</f>
        <v>152.79659999999998</v>
      </c>
      <c r="L1662" s="46" t="str">
        <f>IF(SALES[Total_Amount]&gt;=1500,"High","Low")</f>
        <v>High</v>
      </c>
      <c r="M1662" s="46" t="str">
        <f t="shared" si="100"/>
        <v>High</v>
      </c>
      <c r="N1662" s="46" t="str">
        <f t="shared" si="101"/>
        <v>Low Price</v>
      </c>
      <c r="O1662" s="46" t="str">
        <f t="shared" si="102"/>
        <v>January</v>
      </c>
      <c r="P1662" s="46">
        <f t="shared" si="103"/>
        <v>2024</v>
      </c>
      <c r="Q1662" s="47" t="str">
        <f>_xlfn.CONCAT(SALES[[#This Row],[Sales_ID]]," [",SALES[[#This Row],[Quantity]],"]")</f>
        <v>SALE-1660 [2]</v>
      </c>
    </row>
    <row r="1663" spans="1:17" x14ac:dyDescent="0.3">
      <c r="A1663" t="s">
        <v>3603</v>
      </c>
      <c r="B1663" s="2">
        <v>45230</v>
      </c>
      <c r="C1663" t="s">
        <v>3007</v>
      </c>
      <c r="D1663" t="s">
        <v>2394</v>
      </c>
      <c r="E1663" t="s">
        <v>1419</v>
      </c>
      <c r="F1663">
        <v>3</v>
      </c>
      <c r="G1663" s="3">
        <v>582.32000000000005</v>
      </c>
      <c r="H1663" s="4">
        <v>0</v>
      </c>
      <c r="I1663" t="s">
        <v>3958</v>
      </c>
      <c r="J1663" s="3">
        <v>1746.96</v>
      </c>
      <c r="K1663" s="45">
        <f>SALES[[#This Row],[Quantity]]*SALES[[#This Row],[Unit_Price]]*SALES[[#This Row],[Discount]]</f>
        <v>0</v>
      </c>
      <c r="L1663" s="46" t="str">
        <f>IF(SALES[Total_Amount]&gt;=1500,"High","Low")</f>
        <v>High</v>
      </c>
      <c r="M1663" s="46" t="str">
        <f t="shared" si="100"/>
        <v>High</v>
      </c>
      <c r="N1663" s="46" t="str">
        <f t="shared" si="101"/>
        <v>Low Price</v>
      </c>
      <c r="O1663" s="46" t="str">
        <f t="shared" si="102"/>
        <v>October</v>
      </c>
      <c r="P1663" s="46">
        <f t="shared" si="103"/>
        <v>2023</v>
      </c>
      <c r="Q1663" s="47" t="str">
        <f>_xlfn.CONCAT(SALES[[#This Row],[Sales_ID]]," [",SALES[[#This Row],[Quantity]],"]")</f>
        <v>SALE-1661 [3]</v>
      </c>
    </row>
    <row r="1664" spans="1:17" x14ac:dyDescent="0.3">
      <c r="A1664" t="s">
        <v>3604</v>
      </c>
      <c r="B1664" s="2">
        <v>45341</v>
      </c>
      <c r="C1664" t="s">
        <v>1691</v>
      </c>
      <c r="D1664" t="s">
        <v>1347</v>
      </c>
      <c r="E1664" t="s">
        <v>1344</v>
      </c>
      <c r="F1664">
        <v>2</v>
      </c>
      <c r="G1664" s="3">
        <v>869.43</v>
      </c>
      <c r="H1664" s="4">
        <v>0.24</v>
      </c>
      <c r="I1664" t="s">
        <v>1131</v>
      </c>
      <c r="J1664" s="3">
        <v>1321.5336</v>
      </c>
      <c r="K1664" s="45">
        <f>SALES[[#This Row],[Quantity]]*SALES[[#This Row],[Unit_Price]]*SALES[[#This Row],[Discount]]</f>
        <v>417.32639999999998</v>
      </c>
      <c r="L1664" s="46" t="str">
        <f>IF(SALES[Total_Amount]&gt;=1500,"High","Low")</f>
        <v>Low</v>
      </c>
      <c r="M1664" s="46" t="str">
        <f t="shared" si="100"/>
        <v>High</v>
      </c>
      <c r="N1664" s="46" t="str">
        <f t="shared" si="101"/>
        <v>High Price</v>
      </c>
      <c r="O1664" s="46" t="str">
        <f t="shared" si="102"/>
        <v>February</v>
      </c>
      <c r="P1664" s="46">
        <f t="shared" si="103"/>
        <v>2024</v>
      </c>
      <c r="Q1664" s="47" t="str">
        <f>_xlfn.CONCAT(SALES[[#This Row],[Sales_ID]]," [",SALES[[#This Row],[Quantity]],"]")</f>
        <v>SALE-1662 [2]</v>
      </c>
    </row>
    <row r="1665" spans="1:17" x14ac:dyDescent="0.3">
      <c r="A1665" t="s">
        <v>3605</v>
      </c>
      <c r="B1665" s="2">
        <v>45440</v>
      </c>
      <c r="C1665" t="s">
        <v>3231</v>
      </c>
      <c r="D1665" t="s">
        <v>1605</v>
      </c>
      <c r="E1665" t="s">
        <v>1363</v>
      </c>
      <c r="F1665">
        <v>1</v>
      </c>
      <c r="G1665" s="3">
        <v>62.26</v>
      </c>
      <c r="H1665" s="4">
        <v>0.03</v>
      </c>
      <c r="I1665" t="s">
        <v>1131</v>
      </c>
      <c r="J1665" s="3">
        <v>60.392200000000003</v>
      </c>
      <c r="K1665" s="45">
        <f>SALES[[#This Row],[Quantity]]*SALES[[#This Row],[Unit_Price]]*SALES[[#This Row],[Discount]]</f>
        <v>1.8677999999999999</v>
      </c>
      <c r="L1665" s="46" t="str">
        <f>IF(SALES[Total_Amount]&gt;=1500,"High","Low")</f>
        <v>Low</v>
      </c>
      <c r="M1665" s="46" t="str">
        <f t="shared" si="100"/>
        <v>Normal</v>
      </c>
      <c r="N1665" s="46" t="str">
        <f t="shared" si="101"/>
        <v>Low Price</v>
      </c>
      <c r="O1665" s="46" t="str">
        <f t="shared" si="102"/>
        <v>May</v>
      </c>
      <c r="P1665" s="46">
        <f t="shared" si="103"/>
        <v>2024</v>
      </c>
      <c r="Q1665" s="47" t="str">
        <f>_xlfn.CONCAT(SALES[[#This Row],[Sales_ID]]," [",SALES[[#This Row],[Quantity]],"]")</f>
        <v>SALE-1663 [1]</v>
      </c>
    </row>
    <row r="1666" spans="1:17" x14ac:dyDescent="0.3">
      <c r="A1666" t="s">
        <v>3606</v>
      </c>
      <c r="B1666" s="2">
        <v>45798</v>
      </c>
      <c r="C1666" t="s">
        <v>1365</v>
      </c>
      <c r="D1666" t="s">
        <v>1380</v>
      </c>
      <c r="E1666" t="s">
        <v>1377</v>
      </c>
      <c r="F1666">
        <v>3</v>
      </c>
      <c r="G1666" s="3">
        <v>343.97</v>
      </c>
      <c r="H1666" s="4">
        <v>0.04</v>
      </c>
      <c r="I1666" t="s">
        <v>1131</v>
      </c>
      <c r="J1666" s="3">
        <v>990.6336</v>
      </c>
      <c r="K1666" s="45">
        <f>SALES[[#This Row],[Quantity]]*SALES[[#This Row],[Unit_Price]]*SALES[[#This Row],[Discount]]</f>
        <v>41.276400000000002</v>
      </c>
      <c r="L1666" s="46" t="str">
        <f>IF(SALES[Total_Amount]&gt;=1500,"High","Low")</f>
        <v>Low</v>
      </c>
      <c r="M1666" s="46" t="str">
        <f t="shared" ref="M1666:M1729" si="104">_xlfn.IFS(J1666&gt;2000,"Premium",J1666&gt;1000,"High",J1666&lt;=1000,"Normal")</f>
        <v>Normal</v>
      </c>
      <c r="N1666" s="46" t="str">
        <f t="shared" ref="N1666:N1729" si="105">IF(AND(H1666&gt;15%,J1666&gt;1000),"High Price","Low Price")</f>
        <v>Low Price</v>
      </c>
      <c r="O1666" s="46" t="str">
        <f t="shared" ref="O1666:O1729" si="106">TEXT(B1666,"mmmm")</f>
        <v>May</v>
      </c>
      <c r="P1666" s="46">
        <f t="shared" ref="P1666:P1729" si="107">YEAR(B1666)</f>
        <v>2025</v>
      </c>
      <c r="Q1666" s="47" t="str">
        <f>_xlfn.CONCAT(SALES[[#This Row],[Sales_ID]]," [",SALES[[#This Row],[Quantity]],"]")</f>
        <v>SALE-1664 [3]</v>
      </c>
    </row>
    <row r="1667" spans="1:17" x14ac:dyDescent="0.3">
      <c r="A1667" t="s">
        <v>3607</v>
      </c>
      <c r="B1667" s="2">
        <v>45293</v>
      </c>
      <c r="C1667" t="s">
        <v>1576</v>
      </c>
      <c r="D1667" t="s">
        <v>1376</v>
      </c>
      <c r="E1667" t="s">
        <v>1446</v>
      </c>
      <c r="F1667">
        <v>3</v>
      </c>
      <c r="G1667" s="3">
        <v>304.67</v>
      </c>
      <c r="H1667" s="4">
        <v>0.11</v>
      </c>
      <c r="I1667" t="s">
        <v>3957</v>
      </c>
      <c r="J1667" s="3">
        <v>813.46889999999996</v>
      </c>
      <c r="K1667" s="45">
        <f>SALES[[#This Row],[Quantity]]*SALES[[#This Row],[Unit_Price]]*SALES[[#This Row],[Discount]]</f>
        <v>100.5411</v>
      </c>
      <c r="L1667" s="46" t="str">
        <f>IF(SALES[Total_Amount]&gt;=1500,"High","Low")</f>
        <v>Low</v>
      </c>
      <c r="M1667" s="46" t="str">
        <f t="shared" si="104"/>
        <v>Normal</v>
      </c>
      <c r="N1667" s="46" t="str">
        <f t="shared" si="105"/>
        <v>Low Price</v>
      </c>
      <c r="O1667" s="46" t="str">
        <f t="shared" si="106"/>
        <v>January</v>
      </c>
      <c r="P1667" s="46">
        <f t="shared" si="107"/>
        <v>2024</v>
      </c>
      <c r="Q1667" s="47" t="str">
        <f>_xlfn.CONCAT(SALES[[#This Row],[Sales_ID]]," [",SALES[[#This Row],[Quantity]],"]")</f>
        <v>SALE-1665 [3]</v>
      </c>
    </row>
    <row r="1668" spans="1:17" x14ac:dyDescent="0.3">
      <c r="A1668" t="s">
        <v>3608</v>
      </c>
      <c r="B1668" s="2">
        <v>45296</v>
      </c>
      <c r="C1668" t="s">
        <v>2287</v>
      </c>
      <c r="D1668" t="s">
        <v>1402</v>
      </c>
      <c r="E1668" t="s">
        <v>1395</v>
      </c>
      <c r="F1668">
        <v>4</v>
      </c>
      <c r="G1668" s="3">
        <v>208.34</v>
      </c>
      <c r="H1668" s="4">
        <v>0.01</v>
      </c>
      <c r="I1668" t="s">
        <v>3958</v>
      </c>
      <c r="J1668" s="3">
        <v>825.02639999999997</v>
      </c>
      <c r="K1668" s="45">
        <f>SALES[[#This Row],[Quantity]]*SALES[[#This Row],[Unit_Price]]*SALES[[#This Row],[Discount]]</f>
        <v>8.3336000000000006</v>
      </c>
      <c r="L1668" s="46" t="str">
        <f>IF(SALES[Total_Amount]&gt;=1500,"High","Low")</f>
        <v>Low</v>
      </c>
      <c r="M1668" s="46" t="str">
        <f t="shared" si="104"/>
        <v>Normal</v>
      </c>
      <c r="N1668" s="46" t="str">
        <f t="shared" si="105"/>
        <v>Low Price</v>
      </c>
      <c r="O1668" s="46" t="str">
        <f t="shared" si="106"/>
        <v>January</v>
      </c>
      <c r="P1668" s="46">
        <f t="shared" si="107"/>
        <v>2024</v>
      </c>
      <c r="Q1668" s="47" t="str">
        <f>_xlfn.CONCAT(SALES[[#This Row],[Sales_ID]]," [",SALES[[#This Row],[Quantity]],"]")</f>
        <v>SALE-1666 [4]</v>
      </c>
    </row>
    <row r="1669" spans="1:17" x14ac:dyDescent="0.3">
      <c r="A1669" t="s">
        <v>3609</v>
      </c>
      <c r="B1669" s="2">
        <v>45860</v>
      </c>
      <c r="C1669" t="s">
        <v>1936</v>
      </c>
      <c r="D1669" t="s">
        <v>1589</v>
      </c>
      <c r="E1669" t="s">
        <v>1381</v>
      </c>
      <c r="F1669">
        <v>1</v>
      </c>
      <c r="G1669" s="3">
        <v>119.04</v>
      </c>
      <c r="H1669" s="4">
        <v>0.13</v>
      </c>
      <c r="I1669" t="s">
        <v>1131</v>
      </c>
      <c r="J1669" s="3">
        <v>103.56480000000001</v>
      </c>
      <c r="K1669" s="45">
        <f>SALES[[#This Row],[Quantity]]*SALES[[#This Row],[Unit_Price]]*SALES[[#This Row],[Discount]]</f>
        <v>15.475200000000001</v>
      </c>
      <c r="L1669" s="46" t="str">
        <f>IF(SALES[Total_Amount]&gt;=1500,"High","Low")</f>
        <v>Low</v>
      </c>
      <c r="M1669" s="46" t="str">
        <f t="shared" si="104"/>
        <v>Normal</v>
      </c>
      <c r="N1669" s="46" t="str">
        <f t="shared" si="105"/>
        <v>Low Price</v>
      </c>
      <c r="O1669" s="46" t="str">
        <f t="shared" si="106"/>
        <v>July</v>
      </c>
      <c r="P1669" s="46">
        <f t="shared" si="107"/>
        <v>2025</v>
      </c>
      <c r="Q1669" s="47" t="str">
        <f>_xlfn.CONCAT(SALES[[#This Row],[Sales_ID]]," [",SALES[[#This Row],[Quantity]],"]")</f>
        <v>SALE-1667 [1]</v>
      </c>
    </row>
    <row r="1670" spans="1:17" x14ac:dyDescent="0.3">
      <c r="A1670" t="s">
        <v>3610</v>
      </c>
      <c r="B1670" s="2">
        <v>45843</v>
      </c>
      <c r="C1670" t="s">
        <v>1594</v>
      </c>
      <c r="D1670" t="s">
        <v>1491</v>
      </c>
      <c r="E1670" t="s">
        <v>1395</v>
      </c>
      <c r="F1670">
        <v>4</v>
      </c>
      <c r="G1670" s="3">
        <v>791.65</v>
      </c>
      <c r="H1670" s="4">
        <v>0.06</v>
      </c>
      <c r="I1670" t="s">
        <v>1131</v>
      </c>
      <c r="J1670" s="3">
        <v>2976.6039999999998</v>
      </c>
      <c r="K1670" s="45">
        <f>SALES[[#This Row],[Quantity]]*SALES[[#This Row],[Unit_Price]]*SALES[[#This Row],[Discount]]</f>
        <v>189.99599999999998</v>
      </c>
      <c r="L1670" s="46" t="str">
        <f>IF(SALES[Total_Amount]&gt;=1500,"High","Low")</f>
        <v>High</v>
      </c>
      <c r="M1670" s="46" t="str">
        <f t="shared" si="104"/>
        <v>Premium</v>
      </c>
      <c r="N1670" s="46" t="str">
        <f t="shared" si="105"/>
        <v>Low Price</v>
      </c>
      <c r="O1670" s="46" t="str">
        <f t="shared" si="106"/>
        <v>July</v>
      </c>
      <c r="P1670" s="46">
        <f t="shared" si="107"/>
        <v>2025</v>
      </c>
      <c r="Q1670" s="47" t="str">
        <f>_xlfn.CONCAT(SALES[[#This Row],[Sales_ID]]," [",SALES[[#This Row],[Quantity]],"]")</f>
        <v>SALE-1668 [4]</v>
      </c>
    </row>
    <row r="1671" spans="1:17" x14ac:dyDescent="0.3">
      <c r="A1671" t="s">
        <v>3611</v>
      </c>
      <c r="B1671" s="2">
        <v>45862</v>
      </c>
      <c r="C1671" t="s">
        <v>2660</v>
      </c>
      <c r="D1671" t="s">
        <v>1654</v>
      </c>
      <c r="E1671" t="s">
        <v>1439</v>
      </c>
      <c r="F1671">
        <v>2</v>
      </c>
      <c r="G1671" s="3">
        <v>414.86</v>
      </c>
      <c r="H1671" s="4">
        <v>0.23</v>
      </c>
      <c r="I1671" t="s">
        <v>3957</v>
      </c>
      <c r="J1671" s="3">
        <v>638.88440000000003</v>
      </c>
      <c r="K1671" s="45">
        <f>SALES[[#This Row],[Quantity]]*SALES[[#This Row],[Unit_Price]]*SALES[[#This Row],[Discount]]</f>
        <v>190.83560000000003</v>
      </c>
      <c r="L1671" s="46" t="str">
        <f>IF(SALES[Total_Amount]&gt;=1500,"High","Low")</f>
        <v>Low</v>
      </c>
      <c r="M1671" s="46" t="str">
        <f t="shared" si="104"/>
        <v>Normal</v>
      </c>
      <c r="N1671" s="46" t="str">
        <f t="shared" si="105"/>
        <v>Low Price</v>
      </c>
      <c r="O1671" s="46" t="str">
        <f t="shared" si="106"/>
        <v>July</v>
      </c>
      <c r="P1671" s="46">
        <f t="shared" si="107"/>
        <v>2025</v>
      </c>
      <c r="Q1671" s="47" t="str">
        <f>_xlfn.CONCAT(SALES[[#This Row],[Sales_ID]]," [",SALES[[#This Row],[Quantity]],"]")</f>
        <v>SALE-1669 [2]</v>
      </c>
    </row>
    <row r="1672" spans="1:17" x14ac:dyDescent="0.3">
      <c r="A1672" t="s">
        <v>3612</v>
      </c>
      <c r="B1672" s="2">
        <v>45385</v>
      </c>
      <c r="C1672" t="s">
        <v>1770</v>
      </c>
      <c r="D1672" t="s">
        <v>1543</v>
      </c>
      <c r="E1672" t="s">
        <v>1446</v>
      </c>
      <c r="F1672">
        <v>2</v>
      </c>
      <c r="G1672" s="3">
        <v>960.81</v>
      </c>
      <c r="H1672" s="4">
        <v>0.28000000000000003</v>
      </c>
      <c r="I1672" t="s">
        <v>3958</v>
      </c>
      <c r="J1672" s="3">
        <v>1383.5663999999999</v>
      </c>
      <c r="K1672" s="45">
        <f>SALES[[#This Row],[Quantity]]*SALES[[#This Row],[Unit_Price]]*SALES[[#This Row],[Discount]]</f>
        <v>538.05360000000007</v>
      </c>
      <c r="L1672" s="46" t="str">
        <f>IF(SALES[Total_Amount]&gt;=1500,"High","Low")</f>
        <v>Low</v>
      </c>
      <c r="M1672" s="46" t="str">
        <f t="shared" si="104"/>
        <v>High</v>
      </c>
      <c r="N1672" s="46" t="str">
        <f t="shared" si="105"/>
        <v>High Price</v>
      </c>
      <c r="O1672" s="46" t="str">
        <f t="shared" si="106"/>
        <v>April</v>
      </c>
      <c r="P1672" s="46">
        <f t="shared" si="107"/>
        <v>2024</v>
      </c>
      <c r="Q1672" s="47" t="str">
        <f>_xlfn.CONCAT(SALES[[#This Row],[Sales_ID]]," [",SALES[[#This Row],[Quantity]],"]")</f>
        <v>SALE-1670 [2]</v>
      </c>
    </row>
    <row r="1673" spans="1:17" x14ac:dyDescent="0.3">
      <c r="A1673" t="s">
        <v>3613</v>
      </c>
      <c r="B1673" s="2">
        <v>45668</v>
      </c>
      <c r="C1673" t="s">
        <v>2278</v>
      </c>
      <c r="D1673" t="s">
        <v>1597</v>
      </c>
      <c r="E1673" t="s">
        <v>1363</v>
      </c>
      <c r="F1673">
        <v>4</v>
      </c>
      <c r="G1673" s="3">
        <v>943.36</v>
      </c>
      <c r="H1673" s="4">
        <v>0.18</v>
      </c>
      <c r="I1673" t="s">
        <v>3958</v>
      </c>
      <c r="J1673" s="3">
        <v>3094.2208000000001</v>
      </c>
      <c r="K1673" s="45">
        <f>SALES[[#This Row],[Quantity]]*SALES[[#This Row],[Unit_Price]]*SALES[[#This Row],[Discount]]</f>
        <v>679.2192</v>
      </c>
      <c r="L1673" s="46" t="str">
        <f>IF(SALES[Total_Amount]&gt;=1500,"High","Low")</f>
        <v>High</v>
      </c>
      <c r="M1673" s="46" t="str">
        <f t="shared" si="104"/>
        <v>Premium</v>
      </c>
      <c r="N1673" s="46" t="str">
        <f t="shared" si="105"/>
        <v>High Price</v>
      </c>
      <c r="O1673" s="46" t="str">
        <f t="shared" si="106"/>
        <v>January</v>
      </c>
      <c r="P1673" s="46">
        <f t="shared" si="107"/>
        <v>2025</v>
      </c>
      <c r="Q1673" s="47" t="str">
        <f>_xlfn.CONCAT(SALES[[#This Row],[Sales_ID]]," [",SALES[[#This Row],[Quantity]],"]")</f>
        <v>SALE-1671 [4]</v>
      </c>
    </row>
    <row r="1674" spans="1:17" x14ac:dyDescent="0.3">
      <c r="A1674" t="s">
        <v>3614</v>
      </c>
      <c r="B1674" s="2">
        <v>45561</v>
      </c>
      <c r="C1674" t="s">
        <v>1431</v>
      </c>
      <c r="D1674" t="s">
        <v>1600</v>
      </c>
      <c r="E1674" t="s">
        <v>1408</v>
      </c>
      <c r="F1674">
        <v>1</v>
      </c>
      <c r="G1674" s="3">
        <v>830.42</v>
      </c>
      <c r="H1674" s="4">
        <v>0.26</v>
      </c>
      <c r="I1674" t="s">
        <v>1131</v>
      </c>
      <c r="J1674" s="3">
        <v>614.51080000000002</v>
      </c>
      <c r="K1674" s="45">
        <f>SALES[[#This Row],[Quantity]]*SALES[[#This Row],[Unit_Price]]*SALES[[#This Row],[Discount]]</f>
        <v>215.9092</v>
      </c>
      <c r="L1674" s="46" t="str">
        <f>IF(SALES[Total_Amount]&gt;=1500,"High","Low")</f>
        <v>Low</v>
      </c>
      <c r="M1674" s="46" t="str">
        <f t="shared" si="104"/>
        <v>Normal</v>
      </c>
      <c r="N1674" s="46" t="str">
        <f t="shared" si="105"/>
        <v>Low Price</v>
      </c>
      <c r="O1674" s="46" t="str">
        <f t="shared" si="106"/>
        <v>September</v>
      </c>
      <c r="P1674" s="46">
        <f t="shared" si="107"/>
        <v>2024</v>
      </c>
      <c r="Q1674" s="47" t="str">
        <f>_xlfn.CONCAT(SALES[[#This Row],[Sales_ID]]," [",SALES[[#This Row],[Quantity]],"]")</f>
        <v>SALE-1672 [1]</v>
      </c>
    </row>
    <row r="1675" spans="1:17" x14ac:dyDescent="0.3">
      <c r="A1675" t="s">
        <v>3615</v>
      </c>
      <c r="B1675" s="2">
        <v>45637</v>
      </c>
      <c r="C1675" t="s">
        <v>2435</v>
      </c>
      <c r="D1675" t="s">
        <v>1425</v>
      </c>
      <c r="E1675" t="s">
        <v>1344</v>
      </c>
      <c r="F1675">
        <v>1</v>
      </c>
      <c r="G1675" s="3">
        <v>762.55</v>
      </c>
      <c r="H1675" s="4">
        <v>0.19</v>
      </c>
      <c r="I1675" t="s">
        <v>3957</v>
      </c>
      <c r="J1675" s="3">
        <v>617.66549999999995</v>
      </c>
      <c r="K1675" s="45">
        <f>SALES[[#This Row],[Quantity]]*SALES[[#This Row],[Unit_Price]]*SALES[[#This Row],[Discount]]</f>
        <v>144.8845</v>
      </c>
      <c r="L1675" s="46" t="str">
        <f>IF(SALES[Total_Amount]&gt;=1500,"High","Low")</f>
        <v>Low</v>
      </c>
      <c r="M1675" s="46" t="str">
        <f t="shared" si="104"/>
        <v>Normal</v>
      </c>
      <c r="N1675" s="46" t="str">
        <f t="shared" si="105"/>
        <v>Low Price</v>
      </c>
      <c r="O1675" s="46" t="str">
        <f t="shared" si="106"/>
        <v>December</v>
      </c>
      <c r="P1675" s="46">
        <f t="shared" si="107"/>
        <v>2024</v>
      </c>
      <c r="Q1675" s="47" t="str">
        <f>_xlfn.CONCAT(SALES[[#This Row],[Sales_ID]]," [",SALES[[#This Row],[Quantity]],"]")</f>
        <v>SALE-1673 [1]</v>
      </c>
    </row>
    <row r="1676" spans="1:17" x14ac:dyDescent="0.3">
      <c r="A1676" t="s">
        <v>3616</v>
      </c>
      <c r="B1676" s="2">
        <v>45839</v>
      </c>
      <c r="C1676" t="s">
        <v>1667</v>
      </c>
      <c r="D1676" t="s">
        <v>1343</v>
      </c>
      <c r="E1676" t="s">
        <v>1415</v>
      </c>
      <c r="F1676">
        <v>2</v>
      </c>
      <c r="G1676" s="3">
        <v>464.43</v>
      </c>
      <c r="H1676" s="4">
        <v>0.24</v>
      </c>
      <c r="I1676" t="s">
        <v>1131</v>
      </c>
      <c r="J1676" s="3">
        <v>705.93360000000007</v>
      </c>
      <c r="K1676" s="45">
        <f>SALES[[#This Row],[Quantity]]*SALES[[#This Row],[Unit_Price]]*SALES[[#This Row],[Discount]]</f>
        <v>222.9264</v>
      </c>
      <c r="L1676" s="46" t="str">
        <f>IF(SALES[Total_Amount]&gt;=1500,"High","Low")</f>
        <v>Low</v>
      </c>
      <c r="M1676" s="46" t="str">
        <f t="shared" si="104"/>
        <v>Normal</v>
      </c>
      <c r="N1676" s="46" t="str">
        <f t="shared" si="105"/>
        <v>Low Price</v>
      </c>
      <c r="O1676" s="46" t="str">
        <f t="shared" si="106"/>
        <v>July</v>
      </c>
      <c r="P1676" s="46">
        <f t="shared" si="107"/>
        <v>2025</v>
      </c>
      <c r="Q1676" s="47" t="str">
        <f>_xlfn.CONCAT(SALES[[#This Row],[Sales_ID]]," [",SALES[[#This Row],[Quantity]],"]")</f>
        <v>SALE-1674 [2]</v>
      </c>
    </row>
    <row r="1677" spans="1:17" x14ac:dyDescent="0.3">
      <c r="A1677" t="s">
        <v>3617</v>
      </c>
      <c r="B1677" s="2">
        <v>45851</v>
      </c>
      <c r="C1677" t="s">
        <v>1361</v>
      </c>
      <c r="D1677" t="s">
        <v>1923</v>
      </c>
      <c r="E1677" t="s">
        <v>1415</v>
      </c>
      <c r="F1677">
        <v>1</v>
      </c>
      <c r="G1677" s="3">
        <v>711.08</v>
      </c>
      <c r="H1677" s="4">
        <v>0.24</v>
      </c>
      <c r="I1677" t="s">
        <v>3958</v>
      </c>
      <c r="J1677" s="3">
        <v>540.42079999999999</v>
      </c>
      <c r="K1677" s="45">
        <f>SALES[[#This Row],[Quantity]]*SALES[[#This Row],[Unit_Price]]*SALES[[#This Row],[Discount]]</f>
        <v>170.6592</v>
      </c>
      <c r="L1677" s="46" t="str">
        <f>IF(SALES[Total_Amount]&gt;=1500,"High","Low")</f>
        <v>Low</v>
      </c>
      <c r="M1677" s="46" t="str">
        <f t="shared" si="104"/>
        <v>Normal</v>
      </c>
      <c r="N1677" s="46" t="str">
        <f t="shared" si="105"/>
        <v>Low Price</v>
      </c>
      <c r="O1677" s="46" t="str">
        <f t="shared" si="106"/>
        <v>July</v>
      </c>
      <c r="P1677" s="46">
        <f t="shared" si="107"/>
        <v>2025</v>
      </c>
      <c r="Q1677" s="47" t="str">
        <f>_xlfn.CONCAT(SALES[[#This Row],[Sales_ID]]," [",SALES[[#This Row],[Quantity]],"]")</f>
        <v>SALE-1675 [1]</v>
      </c>
    </row>
    <row r="1678" spans="1:17" x14ac:dyDescent="0.3">
      <c r="A1678" t="s">
        <v>3618</v>
      </c>
      <c r="B1678" s="2">
        <v>45656</v>
      </c>
      <c r="C1678" t="s">
        <v>2028</v>
      </c>
      <c r="D1678" t="s">
        <v>1546</v>
      </c>
      <c r="E1678" t="s">
        <v>1377</v>
      </c>
      <c r="F1678">
        <v>2</v>
      </c>
      <c r="G1678" s="3">
        <v>984.96</v>
      </c>
      <c r="H1678" s="4">
        <v>0.16</v>
      </c>
      <c r="I1678" t="s">
        <v>3958</v>
      </c>
      <c r="J1678" s="3">
        <v>1654.7328</v>
      </c>
      <c r="K1678" s="45">
        <f>SALES[[#This Row],[Quantity]]*SALES[[#This Row],[Unit_Price]]*SALES[[#This Row],[Discount]]</f>
        <v>315.18720000000002</v>
      </c>
      <c r="L1678" s="46" t="str">
        <f>IF(SALES[Total_Amount]&gt;=1500,"High","Low")</f>
        <v>High</v>
      </c>
      <c r="M1678" s="46" t="str">
        <f t="shared" si="104"/>
        <v>High</v>
      </c>
      <c r="N1678" s="46" t="str">
        <f t="shared" si="105"/>
        <v>High Price</v>
      </c>
      <c r="O1678" s="46" t="str">
        <f t="shared" si="106"/>
        <v>December</v>
      </c>
      <c r="P1678" s="46">
        <f t="shared" si="107"/>
        <v>2024</v>
      </c>
      <c r="Q1678" s="47" t="str">
        <f>_xlfn.CONCAT(SALES[[#This Row],[Sales_ID]]," [",SALES[[#This Row],[Quantity]],"]")</f>
        <v>SALE-1676 [2]</v>
      </c>
    </row>
    <row r="1679" spans="1:17" x14ac:dyDescent="0.3">
      <c r="A1679" t="s">
        <v>3619</v>
      </c>
      <c r="B1679" s="2">
        <v>45759</v>
      </c>
      <c r="C1679" t="s">
        <v>1667</v>
      </c>
      <c r="D1679" t="s">
        <v>1543</v>
      </c>
      <c r="E1679" t="s">
        <v>1446</v>
      </c>
      <c r="F1679">
        <v>1</v>
      </c>
      <c r="G1679" s="3">
        <v>21.14</v>
      </c>
      <c r="H1679" s="4">
        <v>0.06</v>
      </c>
      <c r="I1679" t="s">
        <v>1131</v>
      </c>
      <c r="J1679" s="3">
        <v>19.871600000000001</v>
      </c>
      <c r="K1679" s="45">
        <f>SALES[[#This Row],[Quantity]]*SALES[[#This Row],[Unit_Price]]*SALES[[#This Row],[Discount]]</f>
        <v>1.2684</v>
      </c>
      <c r="L1679" s="46" t="str">
        <f>IF(SALES[Total_Amount]&gt;=1500,"High","Low")</f>
        <v>Low</v>
      </c>
      <c r="M1679" s="46" t="str">
        <f t="shared" si="104"/>
        <v>Normal</v>
      </c>
      <c r="N1679" s="46" t="str">
        <f t="shared" si="105"/>
        <v>Low Price</v>
      </c>
      <c r="O1679" s="46" t="str">
        <f t="shared" si="106"/>
        <v>April</v>
      </c>
      <c r="P1679" s="46">
        <f t="shared" si="107"/>
        <v>2025</v>
      </c>
      <c r="Q1679" s="47" t="str">
        <f>_xlfn.CONCAT(SALES[[#This Row],[Sales_ID]]," [",SALES[[#This Row],[Quantity]],"]")</f>
        <v>SALE-1677 [1]</v>
      </c>
    </row>
    <row r="1680" spans="1:17" x14ac:dyDescent="0.3">
      <c r="A1680" t="s">
        <v>3620</v>
      </c>
      <c r="B1680" s="2">
        <v>45679</v>
      </c>
      <c r="C1680" t="s">
        <v>3454</v>
      </c>
      <c r="D1680" t="s">
        <v>1432</v>
      </c>
      <c r="E1680" t="s">
        <v>1348</v>
      </c>
      <c r="F1680">
        <v>1</v>
      </c>
      <c r="G1680" s="3">
        <v>343.03</v>
      </c>
      <c r="H1680" s="4">
        <v>0.16</v>
      </c>
      <c r="I1680" t="s">
        <v>3957</v>
      </c>
      <c r="J1680" s="3">
        <v>288.14519999999999</v>
      </c>
      <c r="K1680" s="45">
        <f>SALES[[#This Row],[Quantity]]*SALES[[#This Row],[Unit_Price]]*SALES[[#This Row],[Discount]]</f>
        <v>54.884799999999998</v>
      </c>
      <c r="L1680" s="46" t="str">
        <f>IF(SALES[Total_Amount]&gt;=1500,"High","Low")</f>
        <v>Low</v>
      </c>
      <c r="M1680" s="46" t="str">
        <f t="shared" si="104"/>
        <v>Normal</v>
      </c>
      <c r="N1680" s="46" t="str">
        <f t="shared" si="105"/>
        <v>Low Price</v>
      </c>
      <c r="O1680" s="46" t="str">
        <f t="shared" si="106"/>
        <v>January</v>
      </c>
      <c r="P1680" s="46">
        <f t="shared" si="107"/>
        <v>2025</v>
      </c>
      <c r="Q1680" s="47" t="str">
        <f>_xlfn.CONCAT(SALES[[#This Row],[Sales_ID]]," [",SALES[[#This Row],[Quantity]],"]")</f>
        <v>SALE-1678 [1]</v>
      </c>
    </row>
    <row r="1681" spans="1:17" x14ac:dyDescent="0.3">
      <c r="A1681" t="s">
        <v>3621</v>
      </c>
      <c r="B1681" s="2">
        <v>45237</v>
      </c>
      <c r="C1681" t="s">
        <v>2629</v>
      </c>
      <c r="D1681" t="s">
        <v>1503</v>
      </c>
      <c r="E1681" t="s">
        <v>1415</v>
      </c>
      <c r="F1681">
        <v>3</v>
      </c>
      <c r="G1681" s="3">
        <v>94.83</v>
      </c>
      <c r="H1681" s="4">
        <v>0.16</v>
      </c>
      <c r="I1681" t="s">
        <v>1131</v>
      </c>
      <c r="J1681" s="3">
        <v>238.9716</v>
      </c>
      <c r="K1681" s="45">
        <f>SALES[[#This Row],[Quantity]]*SALES[[#This Row],[Unit_Price]]*SALES[[#This Row],[Discount]]</f>
        <v>45.5184</v>
      </c>
      <c r="L1681" s="46" t="str">
        <f>IF(SALES[Total_Amount]&gt;=1500,"High","Low")</f>
        <v>Low</v>
      </c>
      <c r="M1681" s="46" t="str">
        <f t="shared" si="104"/>
        <v>Normal</v>
      </c>
      <c r="N1681" s="46" t="str">
        <f t="shared" si="105"/>
        <v>Low Price</v>
      </c>
      <c r="O1681" s="46" t="str">
        <f t="shared" si="106"/>
        <v>November</v>
      </c>
      <c r="P1681" s="46">
        <f t="shared" si="107"/>
        <v>2023</v>
      </c>
      <c r="Q1681" s="47" t="str">
        <f>_xlfn.CONCAT(SALES[[#This Row],[Sales_ID]]," [",SALES[[#This Row],[Quantity]],"]")</f>
        <v>SALE-1679 [3]</v>
      </c>
    </row>
    <row r="1682" spans="1:17" x14ac:dyDescent="0.3">
      <c r="A1682" t="s">
        <v>3622</v>
      </c>
      <c r="B1682" s="2">
        <v>45790</v>
      </c>
      <c r="C1682" t="s">
        <v>3144</v>
      </c>
      <c r="D1682" t="s">
        <v>1418</v>
      </c>
      <c r="E1682" t="s">
        <v>1399</v>
      </c>
      <c r="F1682">
        <v>3</v>
      </c>
      <c r="G1682" s="3">
        <v>74.66</v>
      </c>
      <c r="H1682" s="4">
        <v>0.03</v>
      </c>
      <c r="I1682" t="s">
        <v>3958</v>
      </c>
      <c r="J1682" s="3">
        <v>217.26060000000001</v>
      </c>
      <c r="K1682" s="45">
        <f>SALES[[#This Row],[Quantity]]*SALES[[#This Row],[Unit_Price]]*SALES[[#This Row],[Discount]]</f>
        <v>6.7193999999999994</v>
      </c>
      <c r="L1682" s="46" t="str">
        <f>IF(SALES[Total_Amount]&gt;=1500,"High","Low")</f>
        <v>Low</v>
      </c>
      <c r="M1682" s="46" t="str">
        <f t="shared" si="104"/>
        <v>Normal</v>
      </c>
      <c r="N1682" s="46" t="str">
        <f t="shared" si="105"/>
        <v>Low Price</v>
      </c>
      <c r="O1682" s="46" t="str">
        <f t="shared" si="106"/>
        <v>May</v>
      </c>
      <c r="P1682" s="46">
        <f t="shared" si="107"/>
        <v>2025</v>
      </c>
      <c r="Q1682" s="47" t="str">
        <f>_xlfn.CONCAT(SALES[[#This Row],[Sales_ID]]," [",SALES[[#This Row],[Quantity]],"]")</f>
        <v>SALE-1680 [3]</v>
      </c>
    </row>
    <row r="1683" spans="1:17" x14ac:dyDescent="0.3">
      <c r="A1683" t="s">
        <v>3623</v>
      </c>
      <c r="B1683" s="2">
        <v>45268</v>
      </c>
      <c r="C1683" t="s">
        <v>1906</v>
      </c>
      <c r="D1683" t="s">
        <v>1929</v>
      </c>
      <c r="E1683" t="s">
        <v>1391</v>
      </c>
      <c r="F1683">
        <v>3</v>
      </c>
      <c r="G1683" s="3">
        <v>281.95999999999998</v>
      </c>
      <c r="H1683" s="4">
        <v>0.01</v>
      </c>
      <c r="I1683" t="s">
        <v>1131</v>
      </c>
      <c r="J1683" s="3">
        <v>837.42119999999989</v>
      </c>
      <c r="K1683" s="45">
        <f>SALES[[#This Row],[Quantity]]*SALES[[#This Row],[Unit_Price]]*SALES[[#This Row],[Discount]]</f>
        <v>8.4587999999999983</v>
      </c>
      <c r="L1683" s="46" t="str">
        <f>IF(SALES[Total_Amount]&gt;=1500,"High","Low")</f>
        <v>Low</v>
      </c>
      <c r="M1683" s="46" t="str">
        <f t="shared" si="104"/>
        <v>Normal</v>
      </c>
      <c r="N1683" s="46" t="str">
        <f t="shared" si="105"/>
        <v>Low Price</v>
      </c>
      <c r="O1683" s="46" t="str">
        <f t="shared" si="106"/>
        <v>December</v>
      </c>
      <c r="P1683" s="46">
        <f t="shared" si="107"/>
        <v>2023</v>
      </c>
      <c r="Q1683" s="47" t="str">
        <f>_xlfn.CONCAT(SALES[[#This Row],[Sales_ID]]," [",SALES[[#This Row],[Quantity]],"]")</f>
        <v>SALE-1681 [3]</v>
      </c>
    </row>
    <row r="1684" spans="1:17" x14ac:dyDescent="0.3">
      <c r="A1684" t="s">
        <v>3624</v>
      </c>
      <c r="B1684" s="2">
        <v>45664</v>
      </c>
      <c r="C1684" t="s">
        <v>3384</v>
      </c>
      <c r="D1684" t="s">
        <v>1564</v>
      </c>
      <c r="E1684" t="s">
        <v>1415</v>
      </c>
      <c r="F1684">
        <v>4</v>
      </c>
      <c r="G1684" s="3">
        <v>622.27</v>
      </c>
      <c r="H1684" s="4">
        <v>0.02</v>
      </c>
      <c r="I1684" t="s">
        <v>3958</v>
      </c>
      <c r="J1684" s="3">
        <v>2439.2984000000001</v>
      </c>
      <c r="K1684" s="45">
        <f>SALES[[#This Row],[Quantity]]*SALES[[#This Row],[Unit_Price]]*SALES[[#This Row],[Discount]]</f>
        <v>49.781599999999997</v>
      </c>
      <c r="L1684" s="46" t="str">
        <f>IF(SALES[Total_Amount]&gt;=1500,"High","Low")</f>
        <v>High</v>
      </c>
      <c r="M1684" s="46" t="str">
        <f t="shared" si="104"/>
        <v>Premium</v>
      </c>
      <c r="N1684" s="46" t="str">
        <f t="shared" si="105"/>
        <v>Low Price</v>
      </c>
      <c r="O1684" s="46" t="str">
        <f t="shared" si="106"/>
        <v>January</v>
      </c>
      <c r="P1684" s="46">
        <f t="shared" si="107"/>
        <v>2025</v>
      </c>
      <c r="Q1684" s="47" t="str">
        <f>_xlfn.CONCAT(SALES[[#This Row],[Sales_ID]]," [",SALES[[#This Row],[Quantity]],"]")</f>
        <v>SALE-1682 [4]</v>
      </c>
    </row>
    <row r="1685" spans="1:17" x14ac:dyDescent="0.3">
      <c r="A1685" t="s">
        <v>3625</v>
      </c>
      <c r="B1685" s="2">
        <v>45475</v>
      </c>
      <c r="C1685" t="s">
        <v>2074</v>
      </c>
      <c r="D1685" t="s">
        <v>1929</v>
      </c>
      <c r="E1685" t="s">
        <v>1359</v>
      </c>
      <c r="F1685">
        <v>2</v>
      </c>
      <c r="G1685" s="3">
        <v>78.27</v>
      </c>
      <c r="H1685" s="4">
        <v>0.28999999999999998</v>
      </c>
      <c r="I1685" t="s">
        <v>1131</v>
      </c>
      <c r="J1685" s="3">
        <v>111.1434</v>
      </c>
      <c r="K1685" s="45">
        <f>SALES[[#This Row],[Quantity]]*SALES[[#This Row],[Unit_Price]]*SALES[[#This Row],[Discount]]</f>
        <v>45.396599999999992</v>
      </c>
      <c r="L1685" s="46" t="str">
        <f>IF(SALES[Total_Amount]&gt;=1500,"High","Low")</f>
        <v>Low</v>
      </c>
      <c r="M1685" s="46" t="str">
        <f t="shared" si="104"/>
        <v>Normal</v>
      </c>
      <c r="N1685" s="46" t="str">
        <f t="shared" si="105"/>
        <v>Low Price</v>
      </c>
      <c r="O1685" s="46" t="str">
        <f t="shared" si="106"/>
        <v>July</v>
      </c>
      <c r="P1685" s="46">
        <f t="shared" si="107"/>
        <v>2024</v>
      </c>
      <c r="Q1685" s="47" t="str">
        <f>_xlfn.CONCAT(SALES[[#This Row],[Sales_ID]]," [",SALES[[#This Row],[Quantity]],"]")</f>
        <v>SALE-1683 [2]</v>
      </c>
    </row>
    <row r="1686" spans="1:17" x14ac:dyDescent="0.3">
      <c r="A1686" t="s">
        <v>3626</v>
      </c>
      <c r="B1686" s="2">
        <v>45845</v>
      </c>
      <c r="C1686" t="s">
        <v>1827</v>
      </c>
      <c r="D1686" t="s">
        <v>1812</v>
      </c>
      <c r="E1686" t="s">
        <v>1408</v>
      </c>
      <c r="F1686">
        <v>4</v>
      </c>
      <c r="G1686" s="3">
        <v>676.58</v>
      </c>
      <c r="H1686" s="4">
        <v>0.23</v>
      </c>
      <c r="I1686" t="s">
        <v>1131</v>
      </c>
      <c r="J1686" s="3">
        <v>2083.8663999999999</v>
      </c>
      <c r="K1686" s="45">
        <f>SALES[[#This Row],[Quantity]]*SALES[[#This Row],[Unit_Price]]*SALES[[#This Row],[Discount]]</f>
        <v>622.45360000000005</v>
      </c>
      <c r="L1686" s="46" t="str">
        <f>IF(SALES[Total_Amount]&gt;=1500,"High","Low")</f>
        <v>High</v>
      </c>
      <c r="M1686" s="46" t="str">
        <f t="shared" si="104"/>
        <v>Premium</v>
      </c>
      <c r="N1686" s="46" t="str">
        <f t="shared" si="105"/>
        <v>High Price</v>
      </c>
      <c r="O1686" s="46" t="str">
        <f t="shared" si="106"/>
        <v>July</v>
      </c>
      <c r="P1686" s="46">
        <f t="shared" si="107"/>
        <v>2025</v>
      </c>
      <c r="Q1686" s="47" t="str">
        <f>_xlfn.CONCAT(SALES[[#This Row],[Sales_ID]]," [",SALES[[#This Row],[Quantity]],"]")</f>
        <v>SALE-1684 [4]</v>
      </c>
    </row>
    <row r="1687" spans="1:17" x14ac:dyDescent="0.3">
      <c r="A1687" t="s">
        <v>3627</v>
      </c>
      <c r="B1687" s="2">
        <v>45446</v>
      </c>
      <c r="C1687" t="s">
        <v>2501</v>
      </c>
      <c r="D1687" t="s">
        <v>1519</v>
      </c>
      <c r="E1687" t="s">
        <v>1381</v>
      </c>
      <c r="F1687">
        <v>2</v>
      </c>
      <c r="G1687" s="3">
        <v>938.6</v>
      </c>
      <c r="H1687" s="4">
        <v>0.04</v>
      </c>
      <c r="I1687" t="s">
        <v>3958</v>
      </c>
      <c r="J1687" s="3">
        <v>1802.1120000000001</v>
      </c>
      <c r="K1687" s="45">
        <f>SALES[[#This Row],[Quantity]]*SALES[[#This Row],[Unit_Price]]*SALES[[#This Row],[Discount]]</f>
        <v>75.088000000000008</v>
      </c>
      <c r="L1687" s="46" t="str">
        <f>IF(SALES[Total_Amount]&gt;=1500,"High","Low")</f>
        <v>High</v>
      </c>
      <c r="M1687" s="46" t="str">
        <f t="shared" si="104"/>
        <v>High</v>
      </c>
      <c r="N1687" s="46" t="str">
        <f t="shared" si="105"/>
        <v>Low Price</v>
      </c>
      <c r="O1687" s="46" t="str">
        <f t="shared" si="106"/>
        <v>June</v>
      </c>
      <c r="P1687" s="46">
        <f t="shared" si="107"/>
        <v>2024</v>
      </c>
      <c r="Q1687" s="47" t="str">
        <f>_xlfn.CONCAT(SALES[[#This Row],[Sales_ID]]," [",SALES[[#This Row],[Quantity]],"]")</f>
        <v>SALE-1685 [2]</v>
      </c>
    </row>
    <row r="1688" spans="1:17" x14ac:dyDescent="0.3">
      <c r="A1688" t="s">
        <v>3628</v>
      </c>
      <c r="B1688" s="2">
        <v>45761</v>
      </c>
      <c r="C1688" t="s">
        <v>2587</v>
      </c>
      <c r="D1688" t="s">
        <v>1438</v>
      </c>
      <c r="E1688" t="s">
        <v>1377</v>
      </c>
      <c r="F1688">
        <v>2</v>
      </c>
      <c r="G1688" s="3">
        <v>859.47</v>
      </c>
      <c r="H1688" s="4">
        <v>0.01</v>
      </c>
      <c r="I1688" t="s">
        <v>3957</v>
      </c>
      <c r="J1688" s="3">
        <v>1701.7506000000001</v>
      </c>
      <c r="K1688" s="45">
        <f>SALES[[#This Row],[Quantity]]*SALES[[#This Row],[Unit_Price]]*SALES[[#This Row],[Discount]]</f>
        <v>17.189400000000003</v>
      </c>
      <c r="L1688" s="46" t="str">
        <f>IF(SALES[Total_Amount]&gt;=1500,"High","Low")</f>
        <v>High</v>
      </c>
      <c r="M1688" s="46" t="str">
        <f t="shared" si="104"/>
        <v>High</v>
      </c>
      <c r="N1688" s="46" t="str">
        <f t="shared" si="105"/>
        <v>Low Price</v>
      </c>
      <c r="O1688" s="46" t="str">
        <f t="shared" si="106"/>
        <v>April</v>
      </c>
      <c r="P1688" s="46">
        <f t="shared" si="107"/>
        <v>2025</v>
      </c>
      <c r="Q1688" s="47" t="str">
        <f>_xlfn.CONCAT(SALES[[#This Row],[Sales_ID]]," [",SALES[[#This Row],[Quantity]],"]")</f>
        <v>SALE-1686 [2]</v>
      </c>
    </row>
    <row r="1689" spans="1:17" x14ac:dyDescent="0.3">
      <c r="A1689" t="s">
        <v>3629</v>
      </c>
      <c r="B1689" s="2">
        <v>45363</v>
      </c>
      <c r="C1689" t="s">
        <v>2343</v>
      </c>
      <c r="D1689" t="s">
        <v>1402</v>
      </c>
      <c r="E1689" t="s">
        <v>1377</v>
      </c>
      <c r="F1689">
        <v>3</v>
      </c>
      <c r="G1689" s="3">
        <v>672.98</v>
      </c>
      <c r="H1689" s="4">
        <v>0.23</v>
      </c>
      <c r="I1689" t="s">
        <v>3958</v>
      </c>
      <c r="J1689" s="3">
        <v>1554.5838000000001</v>
      </c>
      <c r="K1689" s="45">
        <f>SALES[[#This Row],[Quantity]]*SALES[[#This Row],[Unit_Price]]*SALES[[#This Row],[Discount]]</f>
        <v>464.35620000000006</v>
      </c>
      <c r="L1689" s="46" t="str">
        <f>IF(SALES[Total_Amount]&gt;=1500,"High","Low")</f>
        <v>High</v>
      </c>
      <c r="M1689" s="46" t="str">
        <f t="shared" si="104"/>
        <v>High</v>
      </c>
      <c r="N1689" s="46" t="str">
        <f t="shared" si="105"/>
        <v>High Price</v>
      </c>
      <c r="O1689" s="46" t="str">
        <f t="shared" si="106"/>
        <v>March</v>
      </c>
      <c r="P1689" s="46">
        <f t="shared" si="107"/>
        <v>2024</v>
      </c>
      <c r="Q1689" s="47" t="str">
        <f>_xlfn.CONCAT(SALES[[#This Row],[Sales_ID]]," [",SALES[[#This Row],[Quantity]],"]")</f>
        <v>SALE-1687 [3]</v>
      </c>
    </row>
    <row r="1690" spans="1:17" x14ac:dyDescent="0.3">
      <c r="A1690" t="s">
        <v>3630</v>
      </c>
      <c r="B1690" s="2">
        <v>45420</v>
      </c>
      <c r="C1690" t="s">
        <v>2125</v>
      </c>
      <c r="D1690" t="s">
        <v>1362</v>
      </c>
      <c r="E1690" t="s">
        <v>1415</v>
      </c>
      <c r="F1690">
        <v>1</v>
      </c>
      <c r="G1690" s="3">
        <v>75.8</v>
      </c>
      <c r="H1690" s="4">
        <v>0.28999999999999998</v>
      </c>
      <c r="I1690" t="s">
        <v>3958</v>
      </c>
      <c r="J1690" s="3">
        <v>53.817999999999998</v>
      </c>
      <c r="K1690" s="45">
        <f>SALES[[#This Row],[Quantity]]*SALES[[#This Row],[Unit_Price]]*SALES[[#This Row],[Discount]]</f>
        <v>21.981999999999999</v>
      </c>
      <c r="L1690" s="46" t="str">
        <f>IF(SALES[Total_Amount]&gt;=1500,"High","Low")</f>
        <v>Low</v>
      </c>
      <c r="M1690" s="46" t="str">
        <f t="shared" si="104"/>
        <v>Normal</v>
      </c>
      <c r="N1690" s="46" t="str">
        <f t="shared" si="105"/>
        <v>Low Price</v>
      </c>
      <c r="O1690" s="46" t="str">
        <f t="shared" si="106"/>
        <v>May</v>
      </c>
      <c r="P1690" s="46">
        <f t="shared" si="107"/>
        <v>2024</v>
      </c>
      <c r="Q1690" s="47" t="str">
        <f>_xlfn.CONCAT(SALES[[#This Row],[Sales_ID]]," [",SALES[[#This Row],[Quantity]],"]")</f>
        <v>SALE-1688 [1]</v>
      </c>
    </row>
    <row r="1691" spans="1:17" x14ac:dyDescent="0.3">
      <c r="A1691" t="s">
        <v>3631</v>
      </c>
      <c r="B1691" s="2">
        <v>45536</v>
      </c>
      <c r="C1691" t="s">
        <v>2038</v>
      </c>
      <c r="D1691" t="s">
        <v>1570</v>
      </c>
      <c r="E1691" t="s">
        <v>1391</v>
      </c>
      <c r="F1691">
        <v>4</v>
      </c>
      <c r="G1691" s="3">
        <v>742.15</v>
      </c>
      <c r="H1691" s="4">
        <v>0.1</v>
      </c>
      <c r="I1691" t="s">
        <v>1131</v>
      </c>
      <c r="J1691" s="3">
        <v>2671.74</v>
      </c>
      <c r="K1691" s="45">
        <f>SALES[[#This Row],[Quantity]]*SALES[[#This Row],[Unit_Price]]*SALES[[#This Row],[Discount]]</f>
        <v>296.86</v>
      </c>
      <c r="L1691" s="46" t="str">
        <f>IF(SALES[Total_Amount]&gt;=1500,"High","Low")</f>
        <v>High</v>
      </c>
      <c r="M1691" s="46" t="str">
        <f t="shared" si="104"/>
        <v>Premium</v>
      </c>
      <c r="N1691" s="46" t="str">
        <f t="shared" si="105"/>
        <v>Low Price</v>
      </c>
      <c r="O1691" s="46" t="str">
        <f t="shared" si="106"/>
        <v>September</v>
      </c>
      <c r="P1691" s="46">
        <f t="shared" si="107"/>
        <v>2024</v>
      </c>
      <c r="Q1691" s="47" t="str">
        <f>_xlfn.CONCAT(SALES[[#This Row],[Sales_ID]]," [",SALES[[#This Row],[Quantity]],"]")</f>
        <v>SALE-1689 [4]</v>
      </c>
    </row>
    <row r="1692" spans="1:17" x14ac:dyDescent="0.3">
      <c r="A1692" t="s">
        <v>3632</v>
      </c>
      <c r="B1692" s="2">
        <v>45445</v>
      </c>
      <c r="C1692" t="s">
        <v>1469</v>
      </c>
      <c r="D1692" t="s">
        <v>1488</v>
      </c>
      <c r="E1692" t="s">
        <v>1359</v>
      </c>
      <c r="F1692">
        <v>1</v>
      </c>
      <c r="G1692" s="3">
        <v>637.39</v>
      </c>
      <c r="H1692" s="4">
        <v>0.22</v>
      </c>
      <c r="I1692" t="s">
        <v>3958</v>
      </c>
      <c r="J1692" s="3">
        <v>497.16419999999999</v>
      </c>
      <c r="K1692" s="45">
        <f>SALES[[#This Row],[Quantity]]*SALES[[#This Row],[Unit_Price]]*SALES[[#This Row],[Discount]]</f>
        <v>140.22579999999999</v>
      </c>
      <c r="L1692" s="46" t="str">
        <f>IF(SALES[Total_Amount]&gt;=1500,"High","Low")</f>
        <v>Low</v>
      </c>
      <c r="M1692" s="46" t="str">
        <f t="shared" si="104"/>
        <v>Normal</v>
      </c>
      <c r="N1692" s="46" t="str">
        <f t="shared" si="105"/>
        <v>Low Price</v>
      </c>
      <c r="O1692" s="46" t="str">
        <f t="shared" si="106"/>
        <v>June</v>
      </c>
      <c r="P1692" s="46">
        <f t="shared" si="107"/>
        <v>2024</v>
      </c>
      <c r="Q1692" s="47" t="str">
        <f>_xlfn.CONCAT(SALES[[#This Row],[Sales_ID]]," [",SALES[[#This Row],[Quantity]],"]")</f>
        <v>SALE-1690 [1]</v>
      </c>
    </row>
    <row r="1693" spans="1:17" x14ac:dyDescent="0.3">
      <c r="A1693" t="s">
        <v>3633</v>
      </c>
      <c r="B1693" s="2">
        <v>45230</v>
      </c>
      <c r="C1693" t="s">
        <v>2143</v>
      </c>
      <c r="D1693" t="s">
        <v>2026</v>
      </c>
      <c r="E1693" t="s">
        <v>1344</v>
      </c>
      <c r="F1693">
        <v>1</v>
      </c>
      <c r="G1693" s="3">
        <v>631</v>
      </c>
      <c r="H1693" s="4">
        <v>0.04</v>
      </c>
      <c r="I1693" t="s">
        <v>3957</v>
      </c>
      <c r="J1693" s="3">
        <v>605.76</v>
      </c>
      <c r="K1693" s="45">
        <f>SALES[[#This Row],[Quantity]]*SALES[[#This Row],[Unit_Price]]*SALES[[#This Row],[Discount]]</f>
        <v>25.240000000000002</v>
      </c>
      <c r="L1693" s="46" t="str">
        <f>IF(SALES[Total_Amount]&gt;=1500,"High","Low")</f>
        <v>Low</v>
      </c>
      <c r="M1693" s="46" t="str">
        <f t="shared" si="104"/>
        <v>Normal</v>
      </c>
      <c r="N1693" s="46" t="str">
        <f t="shared" si="105"/>
        <v>Low Price</v>
      </c>
      <c r="O1693" s="46" t="str">
        <f t="shared" si="106"/>
        <v>October</v>
      </c>
      <c r="P1693" s="46">
        <f t="shared" si="107"/>
        <v>2023</v>
      </c>
      <c r="Q1693" s="47" t="str">
        <f>_xlfn.CONCAT(SALES[[#This Row],[Sales_ID]]," [",SALES[[#This Row],[Quantity]],"]")</f>
        <v>SALE-1691 [1]</v>
      </c>
    </row>
    <row r="1694" spans="1:17" x14ac:dyDescent="0.3">
      <c r="A1694" t="s">
        <v>3634</v>
      </c>
      <c r="B1694" s="2">
        <v>45916</v>
      </c>
      <c r="C1694" t="s">
        <v>3635</v>
      </c>
      <c r="D1694" t="s">
        <v>1612</v>
      </c>
      <c r="E1694" t="s">
        <v>1340</v>
      </c>
      <c r="F1694">
        <v>4</v>
      </c>
      <c r="G1694" s="3">
        <v>983.98</v>
      </c>
      <c r="H1694" s="4">
        <v>0.11</v>
      </c>
      <c r="I1694" t="s">
        <v>1131</v>
      </c>
      <c r="J1694" s="3">
        <v>3502.9688000000001</v>
      </c>
      <c r="K1694" s="45">
        <f>SALES[[#This Row],[Quantity]]*SALES[[#This Row],[Unit_Price]]*SALES[[#This Row],[Discount]]</f>
        <v>432.95120000000003</v>
      </c>
      <c r="L1694" s="46" t="str">
        <f>IF(SALES[Total_Amount]&gt;=1500,"High","Low")</f>
        <v>High</v>
      </c>
      <c r="M1694" s="46" t="str">
        <f t="shared" si="104"/>
        <v>Premium</v>
      </c>
      <c r="N1694" s="46" t="str">
        <f t="shared" si="105"/>
        <v>Low Price</v>
      </c>
      <c r="O1694" s="46" t="str">
        <f t="shared" si="106"/>
        <v>September</v>
      </c>
      <c r="P1694" s="46">
        <f t="shared" si="107"/>
        <v>2025</v>
      </c>
      <c r="Q1694" s="47" t="str">
        <f>_xlfn.CONCAT(SALES[[#This Row],[Sales_ID]]," [",SALES[[#This Row],[Quantity]],"]")</f>
        <v>SALE-1692 [4]</v>
      </c>
    </row>
    <row r="1695" spans="1:17" x14ac:dyDescent="0.3">
      <c r="A1695" t="s">
        <v>3636</v>
      </c>
      <c r="B1695" s="2">
        <v>45353</v>
      </c>
      <c r="C1695" t="s">
        <v>1574</v>
      </c>
      <c r="D1695" t="s">
        <v>1725</v>
      </c>
      <c r="E1695" t="s">
        <v>1489</v>
      </c>
      <c r="F1695">
        <v>4</v>
      </c>
      <c r="G1695" s="3">
        <v>73.69</v>
      </c>
      <c r="H1695" s="4">
        <v>0.08</v>
      </c>
      <c r="I1695" t="s">
        <v>3957</v>
      </c>
      <c r="J1695" s="3">
        <v>271.17919999999998</v>
      </c>
      <c r="K1695" s="45">
        <f>SALES[[#This Row],[Quantity]]*SALES[[#This Row],[Unit_Price]]*SALES[[#This Row],[Discount]]</f>
        <v>23.5808</v>
      </c>
      <c r="L1695" s="46" t="str">
        <f>IF(SALES[Total_Amount]&gt;=1500,"High","Low")</f>
        <v>Low</v>
      </c>
      <c r="M1695" s="46" t="str">
        <f t="shared" si="104"/>
        <v>Normal</v>
      </c>
      <c r="N1695" s="46" t="str">
        <f t="shared" si="105"/>
        <v>Low Price</v>
      </c>
      <c r="O1695" s="46" t="str">
        <f t="shared" si="106"/>
        <v>March</v>
      </c>
      <c r="P1695" s="46">
        <f t="shared" si="107"/>
        <v>2024</v>
      </c>
      <c r="Q1695" s="47" t="str">
        <f>_xlfn.CONCAT(SALES[[#This Row],[Sales_ID]]," [",SALES[[#This Row],[Quantity]],"]")</f>
        <v>SALE-1693 [4]</v>
      </c>
    </row>
    <row r="1696" spans="1:17" x14ac:dyDescent="0.3">
      <c r="A1696" t="s">
        <v>3637</v>
      </c>
      <c r="B1696" s="2">
        <v>45490</v>
      </c>
      <c r="C1696" t="s">
        <v>1922</v>
      </c>
      <c r="D1696" t="s">
        <v>1717</v>
      </c>
      <c r="E1696" t="s">
        <v>1359</v>
      </c>
      <c r="F1696">
        <v>3</v>
      </c>
      <c r="G1696" s="3">
        <v>110.99</v>
      </c>
      <c r="H1696" s="4">
        <v>0.21</v>
      </c>
      <c r="I1696" t="s">
        <v>3957</v>
      </c>
      <c r="J1696" s="3">
        <v>263.04629999999997</v>
      </c>
      <c r="K1696" s="45">
        <f>SALES[[#This Row],[Quantity]]*SALES[[#This Row],[Unit_Price]]*SALES[[#This Row],[Discount]]</f>
        <v>69.923699999999997</v>
      </c>
      <c r="L1696" s="46" t="str">
        <f>IF(SALES[Total_Amount]&gt;=1500,"High","Low")</f>
        <v>Low</v>
      </c>
      <c r="M1696" s="46" t="str">
        <f t="shared" si="104"/>
        <v>Normal</v>
      </c>
      <c r="N1696" s="46" t="str">
        <f t="shared" si="105"/>
        <v>Low Price</v>
      </c>
      <c r="O1696" s="46" t="str">
        <f t="shared" si="106"/>
        <v>July</v>
      </c>
      <c r="P1696" s="46">
        <f t="shared" si="107"/>
        <v>2024</v>
      </c>
      <c r="Q1696" s="47" t="str">
        <f>_xlfn.CONCAT(SALES[[#This Row],[Sales_ID]]," [",SALES[[#This Row],[Quantity]],"]")</f>
        <v>SALE-1694 [3]</v>
      </c>
    </row>
    <row r="1697" spans="1:17" x14ac:dyDescent="0.3">
      <c r="A1697" t="s">
        <v>3638</v>
      </c>
      <c r="B1697" s="2">
        <v>45850</v>
      </c>
      <c r="C1697" t="s">
        <v>1886</v>
      </c>
      <c r="D1697" t="s">
        <v>1462</v>
      </c>
      <c r="E1697" t="s">
        <v>1359</v>
      </c>
      <c r="F1697">
        <v>1</v>
      </c>
      <c r="G1697" s="3">
        <v>66.86</v>
      </c>
      <c r="H1697" s="4">
        <v>0.22</v>
      </c>
      <c r="I1697" t="s">
        <v>1131</v>
      </c>
      <c r="J1697" s="3">
        <v>52.150799999999997</v>
      </c>
      <c r="K1697" s="45">
        <f>SALES[[#This Row],[Quantity]]*SALES[[#This Row],[Unit_Price]]*SALES[[#This Row],[Discount]]</f>
        <v>14.709199999999999</v>
      </c>
      <c r="L1697" s="46" t="str">
        <f>IF(SALES[Total_Amount]&gt;=1500,"High","Low")</f>
        <v>Low</v>
      </c>
      <c r="M1697" s="46" t="str">
        <f t="shared" si="104"/>
        <v>Normal</v>
      </c>
      <c r="N1697" s="46" t="str">
        <f t="shared" si="105"/>
        <v>Low Price</v>
      </c>
      <c r="O1697" s="46" t="str">
        <f t="shared" si="106"/>
        <v>July</v>
      </c>
      <c r="P1697" s="46">
        <f t="shared" si="107"/>
        <v>2025</v>
      </c>
      <c r="Q1697" s="47" t="str">
        <f>_xlfn.CONCAT(SALES[[#This Row],[Sales_ID]]," [",SALES[[#This Row],[Quantity]],"]")</f>
        <v>SALE-1695 [1]</v>
      </c>
    </row>
    <row r="1698" spans="1:17" x14ac:dyDescent="0.3">
      <c r="A1698" t="s">
        <v>3639</v>
      </c>
      <c r="B1698" s="2">
        <v>45515</v>
      </c>
      <c r="C1698" t="s">
        <v>1965</v>
      </c>
      <c r="D1698" t="s">
        <v>1425</v>
      </c>
      <c r="E1698" t="s">
        <v>1415</v>
      </c>
      <c r="F1698">
        <v>1</v>
      </c>
      <c r="G1698" s="3">
        <v>980.26</v>
      </c>
      <c r="H1698" s="4">
        <v>0.14000000000000001</v>
      </c>
      <c r="I1698" t="s">
        <v>3958</v>
      </c>
      <c r="J1698" s="3">
        <v>843.02359999999999</v>
      </c>
      <c r="K1698" s="45">
        <f>SALES[[#This Row],[Quantity]]*SALES[[#This Row],[Unit_Price]]*SALES[[#This Row],[Discount]]</f>
        <v>137.2364</v>
      </c>
      <c r="L1698" s="46" t="str">
        <f>IF(SALES[Total_Amount]&gt;=1500,"High","Low")</f>
        <v>Low</v>
      </c>
      <c r="M1698" s="46" t="str">
        <f t="shared" si="104"/>
        <v>Normal</v>
      </c>
      <c r="N1698" s="46" t="str">
        <f t="shared" si="105"/>
        <v>Low Price</v>
      </c>
      <c r="O1698" s="46" t="str">
        <f t="shared" si="106"/>
        <v>August</v>
      </c>
      <c r="P1698" s="46">
        <f t="shared" si="107"/>
        <v>2024</v>
      </c>
      <c r="Q1698" s="47" t="str">
        <f>_xlfn.CONCAT(SALES[[#This Row],[Sales_ID]]," [",SALES[[#This Row],[Quantity]],"]")</f>
        <v>SALE-1696 [1]</v>
      </c>
    </row>
    <row r="1699" spans="1:17" x14ac:dyDescent="0.3">
      <c r="A1699" t="s">
        <v>3640</v>
      </c>
      <c r="B1699" s="2">
        <v>45322</v>
      </c>
      <c r="C1699" t="s">
        <v>1545</v>
      </c>
      <c r="D1699" t="s">
        <v>2066</v>
      </c>
      <c r="E1699" t="s">
        <v>1415</v>
      </c>
      <c r="F1699">
        <v>1</v>
      </c>
      <c r="G1699" s="3">
        <v>235.28</v>
      </c>
      <c r="H1699" s="4">
        <v>0.05</v>
      </c>
      <c r="I1699" t="s">
        <v>3958</v>
      </c>
      <c r="J1699" s="3">
        <v>223.51599999999999</v>
      </c>
      <c r="K1699" s="45">
        <f>SALES[[#This Row],[Quantity]]*SALES[[#This Row],[Unit_Price]]*SALES[[#This Row],[Discount]]</f>
        <v>11.764000000000001</v>
      </c>
      <c r="L1699" s="46" t="str">
        <f>IF(SALES[Total_Amount]&gt;=1500,"High","Low")</f>
        <v>Low</v>
      </c>
      <c r="M1699" s="46" t="str">
        <f t="shared" si="104"/>
        <v>Normal</v>
      </c>
      <c r="N1699" s="46" t="str">
        <f t="shared" si="105"/>
        <v>Low Price</v>
      </c>
      <c r="O1699" s="46" t="str">
        <f t="shared" si="106"/>
        <v>January</v>
      </c>
      <c r="P1699" s="46">
        <f t="shared" si="107"/>
        <v>2024</v>
      </c>
      <c r="Q1699" s="47" t="str">
        <f>_xlfn.CONCAT(SALES[[#This Row],[Sales_ID]]," [",SALES[[#This Row],[Quantity]],"]")</f>
        <v>SALE-1697 [1]</v>
      </c>
    </row>
    <row r="1700" spans="1:17" x14ac:dyDescent="0.3">
      <c r="A1700" t="s">
        <v>3641</v>
      </c>
      <c r="B1700" s="2">
        <v>45542</v>
      </c>
      <c r="C1700" t="s">
        <v>1508</v>
      </c>
      <c r="D1700" t="s">
        <v>1913</v>
      </c>
      <c r="E1700" t="s">
        <v>1391</v>
      </c>
      <c r="F1700">
        <v>3</v>
      </c>
      <c r="G1700" s="3">
        <v>407.39</v>
      </c>
      <c r="H1700" s="4">
        <v>0.08</v>
      </c>
      <c r="I1700" t="s">
        <v>3958</v>
      </c>
      <c r="J1700" s="3">
        <v>1124.3964000000001</v>
      </c>
      <c r="K1700" s="45">
        <f>SALES[[#This Row],[Quantity]]*SALES[[#This Row],[Unit_Price]]*SALES[[#This Row],[Discount]]</f>
        <v>97.773600000000002</v>
      </c>
      <c r="L1700" s="46" t="str">
        <f>IF(SALES[Total_Amount]&gt;=1500,"High","Low")</f>
        <v>Low</v>
      </c>
      <c r="M1700" s="46" t="str">
        <f t="shared" si="104"/>
        <v>High</v>
      </c>
      <c r="N1700" s="46" t="str">
        <f t="shared" si="105"/>
        <v>Low Price</v>
      </c>
      <c r="O1700" s="46" t="str">
        <f t="shared" si="106"/>
        <v>September</v>
      </c>
      <c r="P1700" s="46">
        <f t="shared" si="107"/>
        <v>2024</v>
      </c>
      <c r="Q1700" s="47" t="str">
        <f>_xlfn.CONCAT(SALES[[#This Row],[Sales_ID]]," [",SALES[[#This Row],[Quantity]],"]")</f>
        <v>SALE-1698 [3]</v>
      </c>
    </row>
    <row r="1701" spans="1:17" x14ac:dyDescent="0.3">
      <c r="A1701" t="s">
        <v>3642</v>
      </c>
      <c r="B1701" s="2">
        <v>45675</v>
      </c>
      <c r="C1701" t="s">
        <v>1710</v>
      </c>
      <c r="D1701" t="s">
        <v>1402</v>
      </c>
      <c r="E1701" t="s">
        <v>1377</v>
      </c>
      <c r="F1701">
        <v>4</v>
      </c>
      <c r="G1701" s="3">
        <v>459.83</v>
      </c>
      <c r="H1701" s="4">
        <v>0.12</v>
      </c>
      <c r="I1701" t="s">
        <v>1131</v>
      </c>
      <c r="J1701" s="3">
        <v>1618.6016</v>
      </c>
      <c r="K1701" s="45">
        <f>SALES[[#This Row],[Quantity]]*SALES[[#This Row],[Unit_Price]]*SALES[[#This Row],[Discount]]</f>
        <v>220.71839999999997</v>
      </c>
      <c r="L1701" s="46" t="str">
        <f>IF(SALES[Total_Amount]&gt;=1500,"High","Low")</f>
        <v>High</v>
      </c>
      <c r="M1701" s="46" t="str">
        <f t="shared" si="104"/>
        <v>High</v>
      </c>
      <c r="N1701" s="46" t="str">
        <f t="shared" si="105"/>
        <v>Low Price</v>
      </c>
      <c r="O1701" s="46" t="str">
        <f t="shared" si="106"/>
        <v>January</v>
      </c>
      <c r="P1701" s="46">
        <f t="shared" si="107"/>
        <v>2025</v>
      </c>
      <c r="Q1701" s="47" t="str">
        <f>_xlfn.CONCAT(SALES[[#This Row],[Sales_ID]]," [",SALES[[#This Row],[Quantity]],"]")</f>
        <v>SALE-1699 [4]</v>
      </c>
    </row>
    <row r="1702" spans="1:17" x14ac:dyDescent="0.3">
      <c r="A1702" t="s">
        <v>3643</v>
      </c>
      <c r="B1702" s="2">
        <v>45333</v>
      </c>
      <c r="C1702" t="s">
        <v>2391</v>
      </c>
      <c r="D1702" t="s">
        <v>1523</v>
      </c>
      <c r="E1702" t="s">
        <v>1363</v>
      </c>
      <c r="F1702">
        <v>3</v>
      </c>
      <c r="G1702" s="3">
        <v>706.6</v>
      </c>
      <c r="H1702" s="4">
        <v>0.17</v>
      </c>
      <c r="I1702" t="s">
        <v>3958</v>
      </c>
      <c r="J1702" s="3">
        <v>1759.434</v>
      </c>
      <c r="K1702" s="45">
        <f>SALES[[#This Row],[Quantity]]*SALES[[#This Row],[Unit_Price]]*SALES[[#This Row],[Discount]]</f>
        <v>360.36600000000004</v>
      </c>
      <c r="L1702" s="46" t="str">
        <f>IF(SALES[Total_Amount]&gt;=1500,"High","Low")</f>
        <v>High</v>
      </c>
      <c r="M1702" s="46" t="str">
        <f t="shared" si="104"/>
        <v>High</v>
      </c>
      <c r="N1702" s="46" t="str">
        <f t="shared" si="105"/>
        <v>High Price</v>
      </c>
      <c r="O1702" s="46" t="str">
        <f t="shared" si="106"/>
        <v>February</v>
      </c>
      <c r="P1702" s="46">
        <f t="shared" si="107"/>
        <v>2024</v>
      </c>
      <c r="Q1702" s="47" t="str">
        <f>_xlfn.CONCAT(SALES[[#This Row],[Sales_ID]]," [",SALES[[#This Row],[Quantity]],"]")</f>
        <v>SALE-1700 [3]</v>
      </c>
    </row>
    <row r="1703" spans="1:17" x14ac:dyDescent="0.3">
      <c r="A1703" t="s">
        <v>3644</v>
      </c>
      <c r="B1703" s="2">
        <v>45819</v>
      </c>
      <c r="C1703" t="s">
        <v>1772</v>
      </c>
      <c r="D1703" t="s">
        <v>1567</v>
      </c>
      <c r="E1703" t="s">
        <v>1399</v>
      </c>
      <c r="F1703">
        <v>3</v>
      </c>
      <c r="G1703" s="3">
        <v>811.16</v>
      </c>
      <c r="H1703" s="4">
        <v>0.1</v>
      </c>
      <c r="I1703" t="s">
        <v>1131</v>
      </c>
      <c r="J1703" s="3">
        <v>2190.1320000000001</v>
      </c>
      <c r="K1703" s="45">
        <f>SALES[[#This Row],[Quantity]]*SALES[[#This Row],[Unit_Price]]*SALES[[#This Row],[Discount]]</f>
        <v>243.34800000000001</v>
      </c>
      <c r="L1703" s="46" t="str">
        <f>IF(SALES[Total_Amount]&gt;=1500,"High","Low")</f>
        <v>High</v>
      </c>
      <c r="M1703" s="46" t="str">
        <f t="shared" si="104"/>
        <v>Premium</v>
      </c>
      <c r="N1703" s="46" t="str">
        <f t="shared" si="105"/>
        <v>Low Price</v>
      </c>
      <c r="O1703" s="46" t="str">
        <f t="shared" si="106"/>
        <v>June</v>
      </c>
      <c r="P1703" s="46">
        <f t="shared" si="107"/>
        <v>2025</v>
      </c>
      <c r="Q1703" s="47" t="str">
        <f>_xlfn.CONCAT(SALES[[#This Row],[Sales_ID]]," [",SALES[[#This Row],[Quantity]],"]")</f>
        <v>SALE-1701 [3]</v>
      </c>
    </row>
    <row r="1704" spans="1:17" x14ac:dyDescent="0.3">
      <c r="A1704" t="s">
        <v>3645</v>
      </c>
      <c r="B1704" s="2">
        <v>45268</v>
      </c>
      <c r="C1704" t="s">
        <v>3483</v>
      </c>
      <c r="D1704" t="s">
        <v>1929</v>
      </c>
      <c r="E1704" t="s">
        <v>1359</v>
      </c>
      <c r="F1704">
        <v>2</v>
      </c>
      <c r="G1704" s="3">
        <v>985.79</v>
      </c>
      <c r="H1704" s="4">
        <v>0.04</v>
      </c>
      <c r="I1704" t="s">
        <v>3958</v>
      </c>
      <c r="J1704" s="3">
        <v>1892.7167999999999</v>
      </c>
      <c r="K1704" s="45">
        <f>SALES[[#This Row],[Quantity]]*SALES[[#This Row],[Unit_Price]]*SALES[[#This Row],[Discount]]</f>
        <v>78.863199999999992</v>
      </c>
      <c r="L1704" s="46" t="str">
        <f>IF(SALES[Total_Amount]&gt;=1500,"High","Low")</f>
        <v>High</v>
      </c>
      <c r="M1704" s="46" t="str">
        <f t="shared" si="104"/>
        <v>High</v>
      </c>
      <c r="N1704" s="46" t="str">
        <f t="shared" si="105"/>
        <v>Low Price</v>
      </c>
      <c r="O1704" s="46" t="str">
        <f t="shared" si="106"/>
        <v>December</v>
      </c>
      <c r="P1704" s="46">
        <f t="shared" si="107"/>
        <v>2023</v>
      </c>
      <c r="Q1704" s="47" t="str">
        <f>_xlfn.CONCAT(SALES[[#This Row],[Sales_ID]]," [",SALES[[#This Row],[Quantity]],"]")</f>
        <v>SALE-1702 [2]</v>
      </c>
    </row>
    <row r="1705" spans="1:17" x14ac:dyDescent="0.3">
      <c r="A1705" t="s">
        <v>3646</v>
      </c>
      <c r="B1705" s="2">
        <v>45521</v>
      </c>
      <c r="C1705" t="s">
        <v>1368</v>
      </c>
      <c r="D1705" t="s">
        <v>1372</v>
      </c>
      <c r="E1705" t="s">
        <v>1377</v>
      </c>
      <c r="F1705">
        <v>1</v>
      </c>
      <c r="G1705" s="3">
        <v>255.02</v>
      </c>
      <c r="H1705" s="4">
        <v>0.3</v>
      </c>
      <c r="I1705" t="s">
        <v>3957</v>
      </c>
      <c r="J1705" s="3">
        <v>178.51400000000001</v>
      </c>
      <c r="K1705" s="45">
        <f>SALES[[#This Row],[Quantity]]*SALES[[#This Row],[Unit_Price]]*SALES[[#This Row],[Discount]]</f>
        <v>76.506</v>
      </c>
      <c r="L1705" s="46" t="str">
        <f>IF(SALES[Total_Amount]&gt;=1500,"High","Low")</f>
        <v>Low</v>
      </c>
      <c r="M1705" s="46" t="str">
        <f t="shared" si="104"/>
        <v>Normal</v>
      </c>
      <c r="N1705" s="46" t="str">
        <f t="shared" si="105"/>
        <v>Low Price</v>
      </c>
      <c r="O1705" s="46" t="str">
        <f t="shared" si="106"/>
        <v>August</v>
      </c>
      <c r="P1705" s="46">
        <f t="shared" si="107"/>
        <v>2024</v>
      </c>
      <c r="Q1705" s="47" t="str">
        <f>_xlfn.CONCAT(SALES[[#This Row],[Sales_ID]]," [",SALES[[#This Row],[Quantity]],"]")</f>
        <v>SALE-1703 [1]</v>
      </c>
    </row>
    <row r="1706" spans="1:17" x14ac:dyDescent="0.3">
      <c r="A1706" t="s">
        <v>3647</v>
      </c>
      <c r="B1706" s="2">
        <v>45693</v>
      </c>
      <c r="C1706" t="s">
        <v>1505</v>
      </c>
      <c r="D1706" t="s">
        <v>1521</v>
      </c>
      <c r="E1706" t="s">
        <v>1348</v>
      </c>
      <c r="F1706">
        <v>1</v>
      </c>
      <c r="G1706" s="3">
        <v>153.57</v>
      </c>
      <c r="H1706" s="4">
        <v>0.01</v>
      </c>
      <c r="I1706" t="s">
        <v>3958</v>
      </c>
      <c r="J1706" s="3">
        <v>152.0343</v>
      </c>
      <c r="K1706" s="45">
        <f>SALES[[#This Row],[Quantity]]*SALES[[#This Row],[Unit_Price]]*SALES[[#This Row],[Discount]]</f>
        <v>1.5357000000000001</v>
      </c>
      <c r="L1706" s="46" t="str">
        <f>IF(SALES[Total_Amount]&gt;=1500,"High","Low")</f>
        <v>Low</v>
      </c>
      <c r="M1706" s="46" t="str">
        <f t="shared" si="104"/>
        <v>Normal</v>
      </c>
      <c r="N1706" s="46" t="str">
        <f t="shared" si="105"/>
        <v>Low Price</v>
      </c>
      <c r="O1706" s="46" t="str">
        <f t="shared" si="106"/>
        <v>February</v>
      </c>
      <c r="P1706" s="46">
        <f t="shared" si="107"/>
        <v>2025</v>
      </c>
      <c r="Q1706" s="47" t="str">
        <f>_xlfn.CONCAT(SALES[[#This Row],[Sales_ID]]," [",SALES[[#This Row],[Quantity]],"]")</f>
        <v>SALE-1704 [1]</v>
      </c>
    </row>
    <row r="1707" spans="1:17" x14ac:dyDescent="0.3">
      <c r="A1707" t="s">
        <v>3648</v>
      </c>
      <c r="B1707" s="2">
        <v>45734</v>
      </c>
      <c r="C1707" t="s">
        <v>1563</v>
      </c>
      <c r="D1707" t="s">
        <v>1414</v>
      </c>
      <c r="E1707" t="s">
        <v>1415</v>
      </c>
      <c r="F1707">
        <v>3</v>
      </c>
      <c r="G1707" s="3">
        <v>962.98</v>
      </c>
      <c r="H1707" s="4">
        <v>0.21</v>
      </c>
      <c r="I1707" t="s">
        <v>3957</v>
      </c>
      <c r="J1707" s="3">
        <v>2282.2626</v>
      </c>
      <c r="K1707" s="45">
        <f>SALES[[#This Row],[Quantity]]*SALES[[#This Row],[Unit_Price]]*SALES[[#This Row],[Discount]]</f>
        <v>606.67740000000003</v>
      </c>
      <c r="L1707" s="46" t="str">
        <f>IF(SALES[Total_Amount]&gt;=1500,"High","Low")</f>
        <v>High</v>
      </c>
      <c r="M1707" s="46" t="str">
        <f t="shared" si="104"/>
        <v>Premium</v>
      </c>
      <c r="N1707" s="46" t="str">
        <f t="shared" si="105"/>
        <v>High Price</v>
      </c>
      <c r="O1707" s="46" t="str">
        <f t="shared" si="106"/>
        <v>March</v>
      </c>
      <c r="P1707" s="46">
        <f t="shared" si="107"/>
        <v>2025</v>
      </c>
      <c r="Q1707" s="47" t="str">
        <f>_xlfn.CONCAT(SALES[[#This Row],[Sales_ID]]," [",SALES[[#This Row],[Quantity]],"]")</f>
        <v>SALE-1705 [3]</v>
      </c>
    </row>
    <row r="1708" spans="1:17" x14ac:dyDescent="0.3">
      <c r="A1708" t="s">
        <v>3649</v>
      </c>
      <c r="B1708" s="2">
        <v>45377</v>
      </c>
      <c r="C1708" t="s">
        <v>2343</v>
      </c>
      <c r="D1708" t="s">
        <v>1491</v>
      </c>
      <c r="E1708" t="s">
        <v>1348</v>
      </c>
      <c r="F1708">
        <v>3</v>
      </c>
      <c r="G1708" s="3">
        <v>884.46</v>
      </c>
      <c r="H1708" s="4">
        <v>0.25</v>
      </c>
      <c r="I1708" t="s">
        <v>3957</v>
      </c>
      <c r="J1708" s="3">
        <v>1990.0350000000001</v>
      </c>
      <c r="K1708" s="45">
        <f>SALES[[#This Row],[Quantity]]*SALES[[#This Row],[Unit_Price]]*SALES[[#This Row],[Discount]]</f>
        <v>663.34500000000003</v>
      </c>
      <c r="L1708" s="46" t="str">
        <f>IF(SALES[Total_Amount]&gt;=1500,"High","Low")</f>
        <v>High</v>
      </c>
      <c r="M1708" s="46" t="str">
        <f t="shared" si="104"/>
        <v>High</v>
      </c>
      <c r="N1708" s="46" t="str">
        <f t="shared" si="105"/>
        <v>High Price</v>
      </c>
      <c r="O1708" s="46" t="str">
        <f t="shared" si="106"/>
        <v>March</v>
      </c>
      <c r="P1708" s="46">
        <f t="shared" si="107"/>
        <v>2024</v>
      </c>
      <c r="Q1708" s="47" t="str">
        <f>_xlfn.CONCAT(SALES[[#This Row],[Sales_ID]]," [",SALES[[#This Row],[Quantity]],"]")</f>
        <v>SALE-1706 [3]</v>
      </c>
    </row>
    <row r="1709" spans="1:17" x14ac:dyDescent="0.3">
      <c r="A1709" t="s">
        <v>3650</v>
      </c>
      <c r="B1709" s="2">
        <v>45778</v>
      </c>
      <c r="C1709" t="s">
        <v>1817</v>
      </c>
      <c r="D1709" t="s">
        <v>1425</v>
      </c>
      <c r="E1709" t="s">
        <v>1419</v>
      </c>
      <c r="F1709">
        <v>4</v>
      </c>
      <c r="G1709" s="3">
        <v>359.71</v>
      </c>
      <c r="H1709" s="4">
        <v>0.05</v>
      </c>
      <c r="I1709" t="s">
        <v>3958</v>
      </c>
      <c r="J1709" s="3">
        <v>1366.8979999999999</v>
      </c>
      <c r="K1709" s="45">
        <f>SALES[[#This Row],[Quantity]]*SALES[[#This Row],[Unit_Price]]*SALES[[#This Row],[Discount]]</f>
        <v>71.941999999999993</v>
      </c>
      <c r="L1709" s="46" t="str">
        <f>IF(SALES[Total_Amount]&gt;=1500,"High","Low")</f>
        <v>Low</v>
      </c>
      <c r="M1709" s="46" t="str">
        <f t="shared" si="104"/>
        <v>High</v>
      </c>
      <c r="N1709" s="46" t="str">
        <f t="shared" si="105"/>
        <v>Low Price</v>
      </c>
      <c r="O1709" s="46" t="str">
        <f t="shared" si="106"/>
        <v>May</v>
      </c>
      <c r="P1709" s="46">
        <f t="shared" si="107"/>
        <v>2025</v>
      </c>
      <c r="Q1709" s="47" t="str">
        <f>_xlfn.CONCAT(SALES[[#This Row],[Sales_ID]]," [",SALES[[#This Row],[Quantity]],"]")</f>
        <v>SALE-1707 [4]</v>
      </c>
    </row>
    <row r="1710" spans="1:17" x14ac:dyDescent="0.3">
      <c r="A1710" t="s">
        <v>3651</v>
      </c>
      <c r="B1710" s="2">
        <v>45715</v>
      </c>
      <c r="C1710" t="s">
        <v>2495</v>
      </c>
      <c r="D1710" t="s">
        <v>1597</v>
      </c>
      <c r="E1710" t="s">
        <v>1363</v>
      </c>
      <c r="F1710">
        <v>3</v>
      </c>
      <c r="G1710" s="3">
        <v>766.47</v>
      </c>
      <c r="H1710" s="4">
        <v>0.18</v>
      </c>
      <c r="I1710" t="s">
        <v>3957</v>
      </c>
      <c r="J1710" s="3">
        <v>1885.5162</v>
      </c>
      <c r="K1710" s="45">
        <f>SALES[[#This Row],[Quantity]]*SALES[[#This Row],[Unit_Price]]*SALES[[#This Row],[Discount]]</f>
        <v>413.89379999999994</v>
      </c>
      <c r="L1710" s="46" t="str">
        <f>IF(SALES[Total_Amount]&gt;=1500,"High","Low")</f>
        <v>High</v>
      </c>
      <c r="M1710" s="46" t="str">
        <f t="shared" si="104"/>
        <v>High</v>
      </c>
      <c r="N1710" s="46" t="str">
        <f t="shared" si="105"/>
        <v>High Price</v>
      </c>
      <c r="O1710" s="46" t="str">
        <f t="shared" si="106"/>
        <v>February</v>
      </c>
      <c r="P1710" s="46">
        <f t="shared" si="107"/>
        <v>2025</v>
      </c>
      <c r="Q1710" s="47" t="str">
        <f>_xlfn.CONCAT(SALES[[#This Row],[Sales_ID]]," [",SALES[[#This Row],[Quantity]],"]")</f>
        <v>SALE-1708 [3]</v>
      </c>
    </row>
    <row r="1711" spans="1:17" x14ac:dyDescent="0.3">
      <c r="A1711" t="s">
        <v>3652</v>
      </c>
      <c r="B1711" s="2">
        <v>45492</v>
      </c>
      <c r="C1711" t="s">
        <v>2254</v>
      </c>
      <c r="D1711" t="s">
        <v>1362</v>
      </c>
      <c r="E1711" t="s">
        <v>1415</v>
      </c>
      <c r="F1711">
        <v>1</v>
      </c>
      <c r="G1711" s="3">
        <v>772.07</v>
      </c>
      <c r="H1711" s="4">
        <v>0.26</v>
      </c>
      <c r="I1711" t="s">
        <v>3958</v>
      </c>
      <c r="J1711" s="3">
        <v>571.33180000000004</v>
      </c>
      <c r="K1711" s="45">
        <f>SALES[[#This Row],[Quantity]]*SALES[[#This Row],[Unit_Price]]*SALES[[#This Row],[Discount]]</f>
        <v>200.73820000000001</v>
      </c>
      <c r="L1711" s="46" t="str">
        <f>IF(SALES[Total_Amount]&gt;=1500,"High","Low")</f>
        <v>Low</v>
      </c>
      <c r="M1711" s="46" t="str">
        <f t="shared" si="104"/>
        <v>Normal</v>
      </c>
      <c r="N1711" s="46" t="str">
        <f t="shared" si="105"/>
        <v>Low Price</v>
      </c>
      <c r="O1711" s="46" t="str">
        <f t="shared" si="106"/>
        <v>July</v>
      </c>
      <c r="P1711" s="46">
        <f t="shared" si="107"/>
        <v>2024</v>
      </c>
      <c r="Q1711" s="47" t="str">
        <f>_xlfn.CONCAT(SALES[[#This Row],[Sales_ID]]," [",SALES[[#This Row],[Quantity]],"]")</f>
        <v>SALE-1709 [1]</v>
      </c>
    </row>
    <row r="1712" spans="1:17" x14ac:dyDescent="0.3">
      <c r="A1712" t="s">
        <v>3653</v>
      </c>
      <c r="B1712" s="2">
        <v>45292</v>
      </c>
      <c r="C1712" t="s">
        <v>1661</v>
      </c>
      <c r="D1712" t="s">
        <v>1521</v>
      </c>
      <c r="E1712" t="s">
        <v>1355</v>
      </c>
      <c r="F1712">
        <v>3</v>
      </c>
      <c r="G1712" s="3">
        <v>108.31</v>
      </c>
      <c r="H1712" s="4">
        <v>0.26</v>
      </c>
      <c r="I1712" t="s">
        <v>1131</v>
      </c>
      <c r="J1712" s="3">
        <v>240.44820000000001</v>
      </c>
      <c r="K1712" s="45">
        <f>SALES[[#This Row],[Quantity]]*SALES[[#This Row],[Unit_Price]]*SALES[[#This Row],[Discount]]</f>
        <v>84.481800000000007</v>
      </c>
      <c r="L1712" s="46" t="str">
        <f>IF(SALES[Total_Amount]&gt;=1500,"High","Low")</f>
        <v>Low</v>
      </c>
      <c r="M1712" s="46" t="str">
        <f t="shared" si="104"/>
        <v>Normal</v>
      </c>
      <c r="N1712" s="46" t="str">
        <f t="shared" si="105"/>
        <v>Low Price</v>
      </c>
      <c r="O1712" s="46" t="str">
        <f t="shared" si="106"/>
        <v>January</v>
      </c>
      <c r="P1712" s="46">
        <f t="shared" si="107"/>
        <v>2024</v>
      </c>
      <c r="Q1712" s="47" t="str">
        <f>_xlfn.CONCAT(SALES[[#This Row],[Sales_ID]]," [",SALES[[#This Row],[Quantity]],"]")</f>
        <v>SALE-1710 [3]</v>
      </c>
    </row>
    <row r="1713" spans="1:17" x14ac:dyDescent="0.3">
      <c r="A1713" t="s">
        <v>3654</v>
      </c>
      <c r="B1713" s="2">
        <v>45316</v>
      </c>
      <c r="C1713" t="s">
        <v>1456</v>
      </c>
      <c r="D1713" t="s">
        <v>1454</v>
      </c>
      <c r="E1713" t="s">
        <v>1426</v>
      </c>
      <c r="F1713">
        <v>1</v>
      </c>
      <c r="G1713" s="3">
        <v>502.53</v>
      </c>
      <c r="H1713" s="4">
        <v>0</v>
      </c>
      <c r="I1713" t="s">
        <v>3958</v>
      </c>
      <c r="J1713" s="3">
        <v>502.53</v>
      </c>
      <c r="K1713" s="45">
        <f>SALES[[#This Row],[Quantity]]*SALES[[#This Row],[Unit_Price]]*SALES[[#This Row],[Discount]]</f>
        <v>0</v>
      </c>
      <c r="L1713" s="46" t="str">
        <f>IF(SALES[Total_Amount]&gt;=1500,"High","Low")</f>
        <v>Low</v>
      </c>
      <c r="M1713" s="46" t="str">
        <f t="shared" si="104"/>
        <v>Normal</v>
      </c>
      <c r="N1713" s="46" t="str">
        <f t="shared" si="105"/>
        <v>Low Price</v>
      </c>
      <c r="O1713" s="46" t="str">
        <f t="shared" si="106"/>
        <v>January</v>
      </c>
      <c r="P1713" s="46">
        <f t="shared" si="107"/>
        <v>2024</v>
      </c>
      <c r="Q1713" s="47" t="str">
        <f>_xlfn.CONCAT(SALES[[#This Row],[Sales_ID]]," [",SALES[[#This Row],[Quantity]],"]")</f>
        <v>SALE-1711 [1]</v>
      </c>
    </row>
    <row r="1714" spans="1:17" x14ac:dyDescent="0.3">
      <c r="A1714" t="s">
        <v>3655</v>
      </c>
      <c r="B1714" s="2">
        <v>45548</v>
      </c>
      <c r="C1714" t="s">
        <v>1736</v>
      </c>
      <c r="D1714" t="s">
        <v>1579</v>
      </c>
      <c r="E1714" t="s">
        <v>1388</v>
      </c>
      <c r="F1714">
        <v>2</v>
      </c>
      <c r="G1714" s="3">
        <v>508.52</v>
      </c>
      <c r="H1714" s="4">
        <v>0.11</v>
      </c>
      <c r="I1714" t="s">
        <v>1131</v>
      </c>
      <c r="J1714" s="3">
        <v>905.16559999999993</v>
      </c>
      <c r="K1714" s="45">
        <f>SALES[[#This Row],[Quantity]]*SALES[[#This Row],[Unit_Price]]*SALES[[#This Row],[Discount]]</f>
        <v>111.87439999999999</v>
      </c>
      <c r="L1714" s="46" t="str">
        <f>IF(SALES[Total_Amount]&gt;=1500,"High","Low")</f>
        <v>Low</v>
      </c>
      <c r="M1714" s="46" t="str">
        <f t="shared" si="104"/>
        <v>Normal</v>
      </c>
      <c r="N1714" s="46" t="str">
        <f t="shared" si="105"/>
        <v>Low Price</v>
      </c>
      <c r="O1714" s="46" t="str">
        <f t="shared" si="106"/>
        <v>September</v>
      </c>
      <c r="P1714" s="46">
        <f t="shared" si="107"/>
        <v>2024</v>
      </c>
      <c r="Q1714" s="47" t="str">
        <f>_xlfn.CONCAT(SALES[[#This Row],[Sales_ID]]," [",SALES[[#This Row],[Quantity]],"]")</f>
        <v>SALE-1712 [2]</v>
      </c>
    </row>
    <row r="1715" spans="1:17" x14ac:dyDescent="0.3">
      <c r="A1715" t="s">
        <v>3656</v>
      </c>
      <c r="B1715" s="2">
        <v>45572</v>
      </c>
      <c r="C1715" t="s">
        <v>1983</v>
      </c>
      <c r="D1715" t="s">
        <v>1343</v>
      </c>
      <c r="E1715" t="s">
        <v>1340</v>
      </c>
      <c r="F1715">
        <v>1</v>
      </c>
      <c r="G1715" s="3">
        <v>492</v>
      </c>
      <c r="H1715" s="4">
        <v>0.26</v>
      </c>
      <c r="I1715" t="s">
        <v>3958</v>
      </c>
      <c r="J1715" s="3">
        <v>364.08</v>
      </c>
      <c r="K1715" s="45">
        <f>SALES[[#This Row],[Quantity]]*SALES[[#This Row],[Unit_Price]]*SALES[[#This Row],[Discount]]</f>
        <v>127.92</v>
      </c>
      <c r="L1715" s="46" t="str">
        <f>IF(SALES[Total_Amount]&gt;=1500,"High","Low")</f>
        <v>Low</v>
      </c>
      <c r="M1715" s="46" t="str">
        <f t="shared" si="104"/>
        <v>Normal</v>
      </c>
      <c r="N1715" s="46" t="str">
        <f t="shared" si="105"/>
        <v>Low Price</v>
      </c>
      <c r="O1715" s="46" t="str">
        <f t="shared" si="106"/>
        <v>October</v>
      </c>
      <c r="P1715" s="46">
        <f t="shared" si="107"/>
        <v>2024</v>
      </c>
      <c r="Q1715" s="47" t="str">
        <f>_xlfn.CONCAT(SALES[[#This Row],[Sales_ID]]," [",SALES[[#This Row],[Quantity]],"]")</f>
        <v>SALE-1713 [1]</v>
      </c>
    </row>
    <row r="1716" spans="1:17" x14ac:dyDescent="0.3">
      <c r="A1716" t="s">
        <v>3657</v>
      </c>
      <c r="B1716" s="2">
        <v>45347</v>
      </c>
      <c r="C1716" t="s">
        <v>1755</v>
      </c>
      <c r="D1716" t="s">
        <v>1929</v>
      </c>
      <c r="E1716" t="s">
        <v>1377</v>
      </c>
      <c r="F1716">
        <v>4</v>
      </c>
      <c r="G1716" s="3">
        <v>746.36</v>
      </c>
      <c r="H1716" s="4">
        <v>0.02</v>
      </c>
      <c r="I1716" t="s">
        <v>3957</v>
      </c>
      <c r="J1716" s="3">
        <v>2925.7312000000002</v>
      </c>
      <c r="K1716" s="45">
        <f>SALES[[#This Row],[Quantity]]*SALES[[#This Row],[Unit_Price]]*SALES[[#This Row],[Discount]]</f>
        <v>59.708800000000004</v>
      </c>
      <c r="L1716" s="46" t="str">
        <f>IF(SALES[Total_Amount]&gt;=1500,"High","Low")</f>
        <v>High</v>
      </c>
      <c r="M1716" s="46" t="str">
        <f t="shared" si="104"/>
        <v>Premium</v>
      </c>
      <c r="N1716" s="46" t="str">
        <f t="shared" si="105"/>
        <v>Low Price</v>
      </c>
      <c r="O1716" s="46" t="str">
        <f t="shared" si="106"/>
        <v>February</v>
      </c>
      <c r="P1716" s="46">
        <f t="shared" si="107"/>
        <v>2024</v>
      </c>
      <c r="Q1716" s="47" t="str">
        <f>_xlfn.CONCAT(SALES[[#This Row],[Sales_ID]]," [",SALES[[#This Row],[Quantity]],"]")</f>
        <v>SALE-1714 [4]</v>
      </c>
    </row>
    <row r="1717" spans="1:17" x14ac:dyDescent="0.3">
      <c r="A1717" t="s">
        <v>3658</v>
      </c>
      <c r="B1717" s="2">
        <v>45823</v>
      </c>
      <c r="C1717" t="s">
        <v>1922</v>
      </c>
      <c r="D1717" t="s">
        <v>1422</v>
      </c>
      <c r="E1717" t="s">
        <v>1381</v>
      </c>
      <c r="F1717">
        <v>1</v>
      </c>
      <c r="G1717" s="3">
        <v>120.83</v>
      </c>
      <c r="H1717" s="4">
        <v>0.08</v>
      </c>
      <c r="I1717" t="s">
        <v>3957</v>
      </c>
      <c r="J1717" s="3">
        <v>111.1636</v>
      </c>
      <c r="K1717" s="45">
        <f>SALES[[#This Row],[Quantity]]*SALES[[#This Row],[Unit_Price]]*SALES[[#This Row],[Discount]]</f>
        <v>9.6663999999999994</v>
      </c>
      <c r="L1717" s="46" t="str">
        <f>IF(SALES[Total_Amount]&gt;=1500,"High","Low")</f>
        <v>Low</v>
      </c>
      <c r="M1717" s="46" t="str">
        <f t="shared" si="104"/>
        <v>Normal</v>
      </c>
      <c r="N1717" s="46" t="str">
        <f t="shared" si="105"/>
        <v>Low Price</v>
      </c>
      <c r="O1717" s="46" t="str">
        <f t="shared" si="106"/>
        <v>June</v>
      </c>
      <c r="P1717" s="46">
        <f t="shared" si="107"/>
        <v>2025</v>
      </c>
      <c r="Q1717" s="47" t="str">
        <f>_xlfn.CONCAT(SALES[[#This Row],[Sales_ID]]," [",SALES[[#This Row],[Quantity]],"]")</f>
        <v>SALE-1715 [1]</v>
      </c>
    </row>
    <row r="1718" spans="1:17" x14ac:dyDescent="0.3">
      <c r="A1718" t="s">
        <v>3659</v>
      </c>
      <c r="B1718" s="2">
        <v>45394</v>
      </c>
      <c r="C1718" t="s">
        <v>1695</v>
      </c>
      <c r="D1718" t="s">
        <v>1435</v>
      </c>
      <c r="E1718" t="s">
        <v>1415</v>
      </c>
      <c r="F1718">
        <v>2</v>
      </c>
      <c r="G1718" s="3">
        <v>68.31</v>
      </c>
      <c r="H1718" s="4">
        <v>0.28999999999999998</v>
      </c>
      <c r="I1718" t="s">
        <v>1131</v>
      </c>
      <c r="J1718" s="3">
        <v>97.000199999999992</v>
      </c>
      <c r="K1718" s="45">
        <f>SALES[[#This Row],[Quantity]]*SALES[[#This Row],[Unit_Price]]*SALES[[#This Row],[Discount]]</f>
        <v>39.619799999999998</v>
      </c>
      <c r="L1718" s="46" t="str">
        <f>IF(SALES[Total_Amount]&gt;=1500,"High","Low")</f>
        <v>Low</v>
      </c>
      <c r="M1718" s="46" t="str">
        <f t="shared" si="104"/>
        <v>Normal</v>
      </c>
      <c r="N1718" s="46" t="str">
        <f t="shared" si="105"/>
        <v>Low Price</v>
      </c>
      <c r="O1718" s="46" t="str">
        <f t="shared" si="106"/>
        <v>April</v>
      </c>
      <c r="P1718" s="46">
        <f t="shared" si="107"/>
        <v>2024</v>
      </c>
      <c r="Q1718" s="47" t="str">
        <f>_xlfn.CONCAT(SALES[[#This Row],[Sales_ID]]," [",SALES[[#This Row],[Quantity]],"]")</f>
        <v>SALE-1716 [2]</v>
      </c>
    </row>
    <row r="1719" spans="1:17" x14ac:dyDescent="0.3">
      <c r="A1719" t="s">
        <v>3660</v>
      </c>
      <c r="B1719" s="2">
        <v>45265</v>
      </c>
      <c r="C1719" t="s">
        <v>2350</v>
      </c>
      <c r="D1719" t="s">
        <v>1624</v>
      </c>
      <c r="E1719" t="s">
        <v>1415</v>
      </c>
      <c r="F1719">
        <v>2</v>
      </c>
      <c r="G1719" s="3">
        <v>761.71</v>
      </c>
      <c r="H1719" s="4">
        <v>0.02</v>
      </c>
      <c r="I1719" t="s">
        <v>3958</v>
      </c>
      <c r="J1719" s="3">
        <v>1492.9516000000001</v>
      </c>
      <c r="K1719" s="45">
        <f>SALES[[#This Row],[Quantity]]*SALES[[#This Row],[Unit_Price]]*SALES[[#This Row],[Discount]]</f>
        <v>30.468400000000003</v>
      </c>
      <c r="L1719" s="46" t="str">
        <f>IF(SALES[Total_Amount]&gt;=1500,"High","Low")</f>
        <v>Low</v>
      </c>
      <c r="M1719" s="46" t="str">
        <f t="shared" si="104"/>
        <v>High</v>
      </c>
      <c r="N1719" s="46" t="str">
        <f t="shared" si="105"/>
        <v>Low Price</v>
      </c>
      <c r="O1719" s="46" t="str">
        <f t="shared" si="106"/>
        <v>December</v>
      </c>
      <c r="P1719" s="46">
        <f t="shared" si="107"/>
        <v>2023</v>
      </c>
      <c r="Q1719" s="47" t="str">
        <f>_xlfn.CONCAT(SALES[[#This Row],[Sales_ID]]," [",SALES[[#This Row],[Quantity]],"]")</f>
        <v>SALE-1717 [2]</v>
      </c>
    </row>
    <row r="1720" spans="1:17" x14ac:dyDescent="0.3">
      <c r="A1720" t="s">
        <v>3661</v>
      </c>
      <c r="B1720" s="2">
        <v>45261</v>
      </c>
      <c r="C1720" t="s">
        <v>1766</v>
      </c>
      <c r="D1720" t="s">
        <v>1485</v>
      </c>
      <c r="E1720" t="s">
        <v>1340</v>
      </c>
      <c r="F1720">
        <v>4</v>
      </c>
      <c r="G1720" s="3">
        <v>346.37</v>
      </c>
      <c r="H1720" s="4">
        <v>0.18</v>
      </c>
      <c r="I1720" t="s">
        <v>1131</v>
      </c>
      <c r="J1720" s="3">
        <v>1136.0935999999999</v>
      </c>
      <c r="K1720" s="45">
        <f>SALES[[#This Row],[Quantity]]*SALES[[#This Row],[Unit_Price]]*SALES[[#This Row],[Discount]]</f>
        <v>249.38639999999998</v>
      </c>
      <c r="L1720" s="46" t="str">
        <f>IF(SALES[Total_Amount]&gt;=1500,"High","Low")</f>
        <v>Low</v>
      </c>
      <c r="M1720" s="46" t="str">
        <f t="shared" si="104"/>
        <v>High</v>
      </c>
      <c r="N1720" s="46" t="str">
        <f t="shared" si="105"/>
        <v>High Price</v>
      </c>
      <c r="O1720" s="46" t="str">
        <f t="shared" si="106"/>
        <v>December</v>
      </c>
      <c r="P1720" s="46">
        <f t="shared" si="107"/>
        <v>2023</v>
      </c>
      <c r="Q1720" s="47" t="str">
        <f>_xlfn.CONCAT(SALES[[#This Row],[Sales_ID]]," [",SALES[[#This Row],[Quantity]],"]")</f>
        <v>SALE-1718 [4]</v>
      </c>
    </row>
    <row r="1721" spans="1:17" x14ac:dyDescent="0.3">
      <c r="A1721" t="s">
        <v>3662</v>
      </c>
      <c r="B1721" s="2">
        <v>45702</v>
      </c>
      <c r="C1721" t="s">
        <v>1554</v>
      </c>
      <c r="D1721" t="s">
        <v>1725</v>
      </c>
      <c r="E1721" t="s">
        <v>1446</v>
      </c>
      <c r="F1721">
        <v>1</v>
      </c>
      <c r="G1721" s="3">
        <v>846.3</v>
      </c>
      <c r="H1721" s="4">
        <v>0.14000000000000001</v>
      </c>
      <c r="I1721" t="s">
        <v>3958</v>
      </c>
      <c r="J1721" s="3">
        <v>727.81799999999998</v>
      </c>
      <c r="K1721" s="45">
        <f>SALES[[#This Row],[Quantity]]*SALES[[#This Row],[Unit_Price]]*SALES[[#This Row],[Discount]]</f>
        <v>118.482</v>
      </c>
      <c r="L1721" s="46" t="str">
        <f>IF(SALES[Total_Amount]&gt;=1500,"High","Low")</f>
        <v>Low</v>
      </c>
      <c r="M1721" s="46" t="str">
        <f t="shared" si="104"/>
        <v>Normal</v>
      </c>
      <c r="N1721" s="46" t="str">
        <f t="shared" si="105"/>
        <v>Low Price</v>
      </c>
      <c r="O1721" s="46" t="str">
        <f t="shared" si="106"/>
        <v>February</v>
      </c>
      <c r="P1721" s="46">
        <f t="shared" si="107"/>
        <v>2025</v>
      </c>
      <c r="Q1721" s="47" t="str">
        <f>_xlfn.CONCAT(SALES[[#This Row],[Sales_ID]]," [",SALES[[#This Row],[Quantity]],"]")</f>
        <v>SALE-1719 [1]</v>
      </c>
    </row>
    <row r="1722" spans="1:17" x14ac:dyDescent="0.3">
      <c r="A1722" t="s">
        <v>3663</v>
      </c>
      <c r="B1722" s="2">
        <v>45624</v>
      </c>
      <c r="C1722" t="s">
        <v>3053</v>
      </c>
      <c r="D1722" t="s">
        <v>1913</v>
      </c>
      <c r="E1722" t="s">
        <v>1399</v>
      </c>
      <c r="F1722">
        <v>1</v>
      </c>
      <c r="G1722" s="3">
        <v>458.97</v>
      </c>
      <c r="H1722" s="4">
        <v>0.1</v>
      </c>
      <c r="I1722" t="s">
        <v>3958</v>
      </c>
      <c r="J1722" s="3">
        <v>413.07299999999998</v>
      </c>
      <c r="K1722" s="45">
        <f>SALES[[#This Row],[Quantity]]*SALES[[#This Row],[Unit_Price]]*SALES[[#This Row],[Discount]]</f>
        <v>45.897000000000006</v>
      </c>
      <c r="L1722" s="46" t="str">
        <f>IF(SALES[Total_Amount]&gt;=1500,"High","Low")</f>
        <v>Low</v>
      </c>
      <c r="M1722" s="46" t="str">
        <f t="shared" si="104"/>
        <v>Normal</v>
      </c>
      <c r="N1722" s="46" t="str">
        <f t="shared" si="105"/>
        <v>Low Price</v>
      </c>
      <c r="O1722" s="46" t="str">
        <f t="shared" si="106"/>
        <v>November</v>
      </c>
      <c r="P1722" s="46">
        <f t="shared" si="107"/>
        <v>2024</v>
      </c>
      <c r="Q1722" s="47" t="str">
        <f>_xlfn.CONCAT(SALES[[#This Row],[Sales_ID]]," [",SALES[[#This Row],[Quantity]],"]")</f>
        <v>SALE-1720 [1]</v>
      </c>
    </row>
    <row r="1723" spans="1:17" x14ac:dyDescent="0.3">
      <c r="A1723" t="s">
        <v>3664</v>
      </c>
      <c r="B1723" s="2">
        <v>45736</v>
      </c>
      <c r="C1723" t="s">
        <v>3665</v>
      </c>
      <c r="D1723" t="s">
        <v>1414</v>
      </c>
      <c r="E1723" t="s">
        <v>1359</v>
      </c>
      <c r="F1723">
        <v>2</v>
      </c>
      <c r="G1723" s="3">
        <v>536.61</v>
      </c>
      <c r="H1723" s="4">
        <v>0.14000000000000001</v>
      </c>
      <c r="I1723" t="s">
        <v>3957</v>
      </c>
      <c r="J1723" s="3">
        <v>922.9692</v>
      </c>
      <c r="K1723" s="45">
        <f>SALES[[#This Row],[Quantity]]*SALES[[#This Row],[Unit_Price]]*SALES[[#This Row],[Discount]]</f>
        <v>150.25080000000003</v>
      </c>
      <c r="L1723" s="46" t="str">
        <f>IF(SALES[Total_Amount]&gt;=1500,"High","Low")</f>
        <v>Low</v>
      </c>
      <c r="M1723" s="46" t="str">
        <f t="shared" si="104"/>
        <v>Normal</v>
      </c>
      <c r="N1723" s="46" t="str">
        <f t="shared" si="105"/>
        <v>Low Price</v>
      </c>
      <c r="O1723" s="46" t="str">
        <f t="shared" si="106"/>
        <v>March</v>
      </c>
      <c r="P1723" s="46">
        <f t="shared" si="107"/>
        <v>2025</v>
      </c>
      <c r="Q1723" s="47" t="str">
        <f>_xlfn.CONCAT(SALES[[#This Row],[Sales_ID]]," [",SALES[[#This Row],[Quantity]],"]")</f>
        <v>SALE-1721 [2]</v>
      </c>
    </row>
    <row r="1724" spans="1:17" x14ac:dyDescent="0.3">
      <c r="A1724" t="s">
        <v>3666</v>
      </c>
      <c r="B1724" s="2">
        <v>45709</v>
      </c>
      <c r="C1724" t="s">
        <v>1493</v>
      </c>
      <c r="D1724" t="s">
        <v>1863</v>
      </c>
      <c r="E1724" t="s">
        <v>1373</v>
      </c>
      <c r="F1724">
        <v>3</v>
      </c>
      <c r="G1724" s="3">
        <v>130.41</v>
      </c>
      <c r="H1724" s="4">
        <v>0.14000000000000001</v>
      </c>
      <c r="I1724" t="s">
        <v>3958</v>
      </c>
      <c r="J1724" s="3">
        <v>336.45780000000002</v>
      </c>
      <c r="K1724" s="45">
        <f>SALES[[#This Row],[Quantity]]*SALES[[#This Row],[Unit_Price]]*SALES[[#This Row],[Discount]]</f>
        <v>54.772200000000005</v>
      </c>
      <c r="L1724" s="46" t="str">
        <f>IF(SALES[Total_Amount]&gt;=1500,"High","Low")</f>
        <v>Low</v>
      </c>
      <c r="M1724" s="46" t="str">
        <f t="shared" si="104"/>
        <v>Normal</v>
      </c>
      <c r="N1724" s="46" t="str">
        <f t="shared" si="105"/>
        <v>Low Price</v>
      </c>
      <c r="O1724" s="46" t="str">
        <f t="shared" si="106"/>
        <v>February</v>
      </c>
      <c r="P1724" s="46">
        <f t="shared" si="107"/>
        <v>2025</v>
      </c>
      <c r="Q1724" s="47" t="str">
        <f>_xlfn.CONCAT(SALES[[#This Row],[Sales_ID]]," [",SALES[[#This Row],[Quantity]],"]")</f>
        <v>SALE-1722 [3]</v>
      </c>
    </row>
    <row r="1725" spans="1:17" x14ac:dyDescent="0.3">
      <c r="A1725" t="s">
        <v>3667</v>
      </c>
      <c r="B1725" s="2">
        <v>45738</v>
      </c>
      <c r="C1725" t="s">
        <v>1669</v>
      </c>
      <c r="D1725" t="s">
        <v>1500</v>
      </c>
      <c r="E1725" t="s">
        <v>1446</v>
      </c>
      <c r="F1725">
        <v>4</v>
      </c>
      <c r="G1725" s="3">
        <v>706.67</v>
      </c>
      <c r="H1725" s="4">
        <v>0.01</v>
      </c>
      <c r="I1725" t="s">
        <v>3957</v>
      </c>
      <c r="J1725" s="3">
        <v>2798.4132</v>
      </c>
      <c r="K1725" s="45">
        <f>SALES[[#This Row],[Quantity]]*SALES[[#This Row],[Unit_Price]]*SALES[[#This Row],[Discount]]</f>
        <v>28.2668</v>
      </c>
      <c r="L1725" s="46" t="str">
        <f>IF(SALES[Total_Amount]&gt;=1500,"High","Low")</f>
        <v>High</v>
      </c>
      <c r="M1725" s="46" t="str">
        <f t="shared" si="104"/>
        <v>Premium</v>
      </c>
      <c r="N1725" s="46" t="str">
        <f t="shared" si="105"/>
        <v>Low Price</v>
      </c>
      <c r="O1725" s="46" t="str">
        <f t="shared" si="106"/>
        <v>March</v>
      </c>
      <c r="P1725" s="46">
        <f t="shared" si="107"/>
        <v>2025</v>
      </c>
      <c r="Q1725" s="47" t="str">
        <f>_xlfn.CONCAT(SALES[[#This Row],[Sales_ID]]," [",SALES[[#This Row],[Quantity]],"]")</f>
        <v>SALE-1723 [4]</v>
      </c>
    </row>
    <row r="1726" spans="1:17" x14ac:dyDescent="0.3">
      <c r="A1726" t="s">
        <v>3668</v>
      </c>
      <c r="B1726" s="2">
        <v>45685</v>
      </c>
      <c r="C1726" t="s">
        <v>2785</v>
      </c>
      <c r="D1726" t="s">
        <v>1402</v>
      </c>
      <c r="E1726" t="s">
        <v>1340</v>
      </c>
      <c r="F1726">
        <v>3</v>
      </c>
      <c r="G1726" s="3">
        <v>523.45000000000005</v>
      </c>
      <c r="H1726" s="4">
        <v>0.17</v>
      </c>
      <c r="I1726" t="s">
        <v>3957</v>
      </c>
      <c r="J1726" s="3">
        <v>1303.3905</v>
      </c>
      <c r="K1726" s="45">
        <f>SALES[[#This Row],[Quantity]]*SALES[[#This Row],[Unit_Price]]*SALES[[#This Row],[Discount]]</f>
        <v>266.95950000000005</v>
      </c>
      <c r="L1726" s="46" t="str">
        <f>IF(SALES[Total_Amount]&gt;=1500,"High","Low")</f>
        <v>Low</v>
      </c>
      <c r="M1726" s="46" t="str">
        <f t="shared" si="104"/>
        <v>High</v>
      </c>
      <c r="N1726" s="46" t="str">
        <f t="shared" si="105"/>
        <v>High Price</v>
      </c>
      <c r="O1726" s="46" t="str">
        <f t="shared" si="106"/>
        <v>January</v>
      </c>
      <c r="P1726" s="46">
        <f t="shared" si="107"/>
        <v>2025</v>
      </c>
      <c r="Q1726" s="47" t="str">
        <f>_xlfn.CONCAT(SALES[[#This Row],[Sales_ID]]," [",SALES[[#This Row],[Quantity]],"]")</f>
        <v>SALE-1724 [3]</v>
      </c>
    </row>
    <row r="1727" spans="1:17" x14ac:dyDescent="0.3">
      <c r="A1727" t="s">
        <v>3669</v>
      </c>
      <c r="B1727" s="2">
        <v>45701</v>
      </c>
      <c r="C1727" t="s">
        <v>2959</v>
      </c>
      <c r="D1727" t="s">
        <v>1567</v>
      </c>
      <c r="E1727" t="s">
        <v>1415</v>
      </c>
      <c r="F1727">
        <v>3</v>
      </c>
      <c r="G1727" s="3">
        <v>482.2</v>
      </c>
      <c r="H1727" s="4">
        <v>0.23</v>
      </c>
      <c r="I1727" t="s">
        <v>1131</v>
      </c>
      <c r="J1727" s="3">
        <v>1113.8820000000001</v>
      </c>
      <c r="K1727" s="45">
        <f>SALES[[#This Row],[Quantity]]*SALES[[#This Row],[Unit_Price]]*SALES[[#This Row],[Discount]]</f>
        <v>332.71800000000002</v>
      </c>
      <c r="L1727" s="46" t="str">
        <f>IF(SALES[Total_Amount]&gt;=1500,"High","Low")</f>
        <v>Low</v>
      </c>
      <c r="M1727" s="46" t="str">
        <f t="shared" si="104"/>
        <v>High</v>
      </c>
      <c r="N1727" s="46" t="str">
        <f t="shared" si="105"/>
        <v>High Price</v>
      </c>
      <c r="O1727" s="46" t="str">
        <f t="shared" si="106"/>
        <v>February</v>
      </c>
      <c r="P1727" s="46">
        <f t="shared" si="107"/>
        <v>2025</v>
      </c>
      <c r="Q1727" s="47" t="str">
        <f>_xlfn.CONCAT(SALES[[#This Row],[Sales_ID]]," [",SALES[[#This Row],[Quantity]],"]")</f>
        <v>SALE-1725 [3]</v>
      </c>
    </row>
    <row r="1728" spans="1:17" x14ac:dyDescent="0.3">
      <c r="A1728" t="s">
        <v>3670</v>
      </c>
      <c r="B1728" s="2">
        <v>45745</v>
      </c>
      <c r="C1728" t="s">
        <v>2526</v>
      </c>
      <c r="D1728" t="s">
        <v>1780</v>
      </c>
      <c r="E1728" t="s">
        <v>1355</v>
      </c>
      <c r="F1728">
        <v>4</v>
      </c>
      <c r="G1728" s="3">
        <v>688.86</v>
      </c>
      <c r="H1728" s="4">
        <v>0.02</v>
      </c>
      <c r="I1728" t="s">
        <v>1131</v>
      </c>
      <c r="J1728" s="3">
        <v>2700.3312000000001</v>
      </c>
      <c r="K1728" s="45">
        <f>SALES[[#This Row],[Quantity]]*SALES[[#This Row],[Unit_Price]]*SALES[[#This Row],[Discount]]</f>
        <v>55.108800000000002</v>
      </c>
      <c r="L1728" s="46" t="str">
        <f>IF(SALES[Total_Amount]&gt;=1500,"High","Low")</f>
        <v>High</v>
      </c>
      <c r="M1728" s="46" t="str">
        <f t="shared" si="104"/>
        <v>Premium</v>
      </c>
      <c r="N1728" s="46" t="str">
        <f t="shared" si="105"/>
        <v>Low Price</v>
      </c>
      <c r="O1728" s="46" t="str">
        <f t="shared" si="106"/>
        <v>March</v>
      </c>
      <c r="P1728" s="46">
        <f t="shared" si="107"/>
        <v>2025</v>
      </c>
      <c r="Q1728" s="47" t="str">
        <f>_xlfn.CONCAT(SALES[[#This Row],[Sales_ID]]," [",SALES[[#This Row],[Quantity]],"]")</f>
        <v>SALE-1726 [4]</v>
      </c>
    </row>
    <row r="1729" spans="1:17" x14ac:dyDescent="0.3">
      <c r="A1729" t="s">
        <v>3671</v>
      </c>
      <c r="B1729" s="2">
        <v>45214</v>
      </c>
      <c r="C1729" t="s">
        <v>1888</v>
      </c>
      <c r="D1729" t="s">
        <v>1422</v>
      </c>
      <c r="E1729" t="s">
        <v>1373</v>
      </c>
      <c r="F1729">
        <v>1</v>
      </c>
      <c r="G1729" s="3">
        <v>145.47999999999999</v>
      </c>
      <c r="H1729" s="4">
        <v>0.1</v>
      </c>
      <c r="I1729" t="s">
        <v>1131</v>
      </c>
      <c r="J1729" s="3">
        <v>130.93199999999999</v>
      </c>
      <c r="K1729" s="45">
        <f>SALES[[#This Row],[Quantity]]*SALES[[#This Row],[Unit_Price]]*SALES[[#This Row],[Discount]]</f>
        <v>14.548</v>
      </c>
      <c r="L1729" s="46" t="str">
        <f>IF(SALES[Total_Amount]&gt;=1500,"High","Low")</f>
        <v>Low</v>
      </c>
      <c r="M1729" s="46" t="str">
        <f t="shared" si="104"/>
        <v>Normal</v>
      </c>
      <c r="N1729" s="46" t="str">
        <f t="shared" si="105"/>
        <v>Low Price</v>
      </c>
      <c r="O1729" s="46" t="str">
        <f t="shared" si="106"/>
        <v>October</v>
      </c>
      <c r="P1729" s="46">
        <f t="shared" si="107"/>
        <v>2023</v>
      </c>
      <c r="Q1729" s="47" t="str">
        <f>_xlfn.CONCAT(SALES[[#This Row],[Sales_ID]]," [",SALES[[#This Row],[Quantity]],"]")</f>
        <v>SALE-1727 [1]</v>
      </c>
    </row>
    <row r="1730" spans="1:17" x14ac:dyDescent="0.3">
      <c r="A1730" t="s">
        <v>3672</v>
      </c>
      <c r="B1730" s="2">
        <v>45547</v>
      </c>
      <c r="C1730" t="s">
        <v>2660</v>
      </c>
      <c r="D1730" t="s">
        <v>1519</v>
      </c>
      <c r="E1730" t="s">
        <v>1489</v>
      </c>
      <c r="F1730">
        <v>4</v>
      </c>
      <c r="G1730" s="3">
        <v>862.25</v>
      </c>
      <c r="H1730" s="4">
        <v>0.28000000000000003</v>
      </c>
      <c r="I1730" t="s">
        <v>3958</v>
      </c>
      <c r="J1730" s="3">
        <v>2483.2800000000002</v>
      </c>
      <c r="K1730" s="45">
        <f>SALES[[#This Row],[Quantity]]*SALES[[#This Row],[Unit_Price]]*SALES[[#This Row],[Discount]]</f>
        <v>965.72000000000014</v>
      </c>
      <c r="L1730" s="46" t="str">
        <f>IF(SALES[Total_Amount]&gt;=1500,"High","Low")</f>
        <v>High</v>
      </c>
      <c r="M1730" s="46" t="str">
        <f t="shared" ref="M1730:M1793" si="108">_xlfn.IFS(J1730&gt;2000,"Premium",J1730&gt;1000,"High",J1730&lt;=1000,"Normal")</f>
        <v>Premium</v>
      </c>
      <c r="N1730" s="46" t="str">
        <f t="shared" ref="N1730:N1793" si="109">IF(AND(H1730&gt;15%,J1730&gt;1000),"High Price","Low Price")</f>
        <v>High Price</v>
      </c>
      <c r="O1730" s="46" t="str">
        <f t="shared" ref="O1730:O1793" si="110">TEXT(B1730,"mmmm")</f>
        <v>September</v>
      </c>
      <c r="P1730" s="46">
        <f t="shared" ref="P1730:P1793" si="111">YEAR(B1730)</f>
        <v>2024</v>
      </c>
      <c r="Q1730" s="47" t="str">
        <f>_xlfn.CONCAT(SALES[[#This Row],[Sales_ID]]," [",SALES[[#This Row],[Quantity]],"]")</f>
        <v>SALE-1728 [4]</v>
      </c>
    </row>
    <row r="1731" spans="1:17" x14ac:dyDescent="0.3">
      <c r="A1731" t="s">
        <v>3673</v>
      </c>
      <c r="B1731" s="2">
        <v>45296</v>
      </c>
      <c r="C1731" t="s">
        <v>2648</v>
      </c>
      <c r="D1731" t="s">
        <v>1579</v>
      </c>
      <c r="E1731" t="s">
        <v>1377</v>
      </c>
      <c r="F1731">
        <v>4</v>
      </c>
      <c r="G1731" s="3">
        <v>146.12</v>
      </c>
      <c r="H1731" s="4">
        <v>0.12</v>
      </c>
      <c r="I1731" t="s">
        <v>1131</v>
      </c>
      <c r="J1731" s="3">
        <v>514.3424</v>
      </c>
      <c r="K1731" s="45">
        <f>SALES[[#This Row],[Quantity]]*SALES[[#This Row],[Unit_Price]]*SALES[[#This Row],[Discount]]</f>
        <v>70.137600000000006</v>
      </c>
      <c r="L1731" s="46" t="str">
        <f>IF(SALES[Total_Amount]&gt;=1500,"High","Low")</f>
        <v>Low</v>
      </c>
      <c r="M1731" s="46" t="str">
        <f t="shared" si="108"/>
        <v>Normal</v>
      </c>
      <c r="N1731" s="46" t="str">
        <f t="shared" si="109"/>
        <v>Low Price</v>
      </c>
      <c r="O1731" s="46" t="str">
        <f t="shared" si="110"/>
        <v>January</v>
      </c>
      <c r="P1731" s="46">
        <f t="shared" si="111"/>
        <v>2024</v>
      </c>
      <c r="Q1731" s="47" t="str">
        <f>_xlfn.CONCAT(SALES[[#This Row],[Sales_ID]]," [",SALES[[#This Row],[Quantity]],"]")</f>
        <v>SALE-1729 [4]</v>
      </c>
    </row>
    <row r="1732" spans="1:17" x14ac:dyDescent="0.3">
      <c r="A1732" t="s">
        <v>3674</v>
      </c>
      <c r="B1732" s="2">
        <v>45549</v>
      </c>
      <c r="C1732" t="s">
        <v>1770</v>
      </c>
      <c r="D1732" t="s">
        <v>1519</v>
      </c>
      <c r="E1732" t="s">
        <v>1415</v>
      </c>
      <c r="F1732">
        <v>2</v>
      </c>
      <c r="G1732" s="3">
        <v>695.02</v>
      </c>
      <c r="H1732" s="4">
        <v>0.3</v>
      </c>
      <c r="I1732" t="s">
        <v>1131</v>
      </c>
      <c r="J1732" s="3">
        <v>973.02799999999991</v>
      </c>
      <c r="K1732" s="45">
        <f>SALES[[#This Row],[Quantity]]*SALES[[#This Row],[Unit_Price]]*SALES[[#This Row],[Discount]]</f>
        <v>417.012</v>
      </c>
      <c r="L1732" s="46" t="str">
        <f>IF(SALES[Total_Amount]&gt;=1500,"High","Low")</f>
        <v>Low</v>
      </c>
      <c r="M1732" s="46" t="str">
        <f t="shared" si="108"/>
        <v>Normal</v>
      </c>
      <c r="N1732" s="46" t="str">
        <f t="shared" si="109"/>
        <v>Low Price</v>
      </c>
      <c r="O1732" s="46" t="str">
        <f t="shared" si="110"/>
        <v>September</v>
      </c>
      <c r="P1732" s="46">
        <f t="shared" si="111"/>
        <v>2024</v>
      </c>
      <c r="Q1732" s="47" t="str">
        <f>_xlfn.CONCAT(SALES[[#This Row],[Sales_ID]]," [",SALES[[#This Row],[Quantity]],"]")</f>
        <v>SALE-1730 [2]</v>
      </c>
    </row>
    <row r="1733" spans="1:17" x14ac:dyDescent="0.3">
      <c r="A1733" t="s">
        <v>3675</v>
      </c>
      <c r="B1733" s="2">
        <v>45231</v>
      </c>
      <c r="C1733" t="s">
        <v>1928</v>
      </c>
      <c r="D1733" t="s">
        <v>1467</v>
      </c>
      <c r="E1733" t="s">
        <v>1419</v>
      </c>
      <c r="F1733">
        <v>2</v>
      </c>
      <c r="G1733" s="3">
        <v>886.67</v>
      </c>
      <c r="H1733" s="4">
        <v>0.24</v>
      </c>
      <c r="I1733" t="s">
        <v>3958</v>
      </c>
      <c r="J1733" s="3">
        <v>1347.7384</v>
      </c>
      <c r="K1733" s="45">
        <f>SALES[[#This Row],[Quantity]]*SALES[[#This Row],[Unit_Price]]*SALES[[#This Row],[Discount]]</f>
        <v>425.60159999999996</v>
      </c>
      <c r="L1733" s="46" t="str">
        <f>IF(SALES[Total_Amount]&gt;=1500,"High","Low")</f>
        <v>Low</v>
      </c>
      <c r="M1733" s="46" t="str">
        <f t="shared" si="108"/>
        <v>High</v>
      </c>
      <c r="N1733" s="46" t="str">
        <f t="shared" si="109"/>
        <v>High Price</v>
      </c>
      <c r="O1733" s="46" t="str">
        <f t="shared" si="110"/>
        <v>November</v>
      </c>
      <c r="P1733" s="46">
        <f t="shared" si="111"/>
        <v>2023</v>
      </c>
      <c r="Q1733" s="47" t="str">
        <f>_xlfn.CONCAT(SALES[[#This Row],[Sales_ID]]," [",SALES[[#This Row],[Quantity]],"]")</f>
        <v>SALE-1731 [2]</v>
      </c>
    </row>
    <row r="1734" spans="1:17" x14ac:dyDescent="0.3">
      <c r="A1734" t="s">
        <v>3676</v>
      </c>
      <c r="B1734" s="2">
        <v>45628</v>
      </c>
      <c r="C1734" t="s">
        <v>1574</v>
      </c>
      <c r="D1734" t="s">
        <v>1696</v>
      </c>
      <c r="E1734" t="s">
        <v>1415</v>
      </c>
      <c r="F1734">
        <v>2</v>
      </c>
      <c r="G1734" s="3">
        <v>864.09</v>
      </c>
      <c r="H1734" s="4">
        <v>0.06</v>
      </c>
      <c r="I1734" t="s">
        <v>1131</v>
      </c>
      <c r="J1734" s="3">
        <v>1624.4892</v>
      </c>
      <c r="K1734" s="45">
        <f>SALES[[#This Row],[Quantity]]*SALES[[#This Row],[Unit_Price]]*SALES[[#This Row],[Discount]]</f>
        <v>103.6908</v>
      </c>
      <c r="L1734" s="46" t="str">
        <f>IF(SALES[Total_Amount]&gt;=1500,"High","Low")</f>
        <v>High</v>
      </c>
      <c r="M1734" s="46" t="str">
        <f t="shared" si="108"/>
        <v>High</v>
      </c>
      <c r="N1734" s="46" t="str">
        <f t="shared" si="109"/>
        <v>Low Price</v>
      </c>
      <c r="O1734" s="46" t="str">
        <f t="shared" si="110"/>
        <v>December</v>
      </c>
      <c r="P1734" s="46">
        <f t="shared" si="111"/>
        <v>2024</v>
      </c>
      <c r="Q1734" s="47" t="str">
        <f>_xlfn.CONCAT(SALES[[#This Row],[Sales_ID]]," [",SALES[[#This Row],[Quantity]],"]")</f>
        <v>SALE-1732 [2]</v>
      </c>
    </row>
    <row r="1735" spans="1:17" x14ac:dyDescent="0.3">
      <c r="A1735" t="s">
        <v>3677</v>
      </c>
      <c r="B1735" s="2">
        <v>45862</v>
      </c>
      <c r="C1735" t="s">
        <v>3193</v>
      </c>
      <c r="D1735" t="s">
        <v>1422</v>
      </c>
      <c r="E1735" t="s">
        <v>1395</v>
      </c>
      <c r="F1735">
        <v>1</v>
      </c>
      <c r="G1735" s="3">
        <v>437.65</v>
      </c>
      <c r="H1735" s="4">
        <v>0.02</v>
      </c>
      <c r="I1735" t="s">
        <v>3958</v>
      </c>
      <c r="J1735" s="3">
        <v>428.89699999999999</v>
      </c>
      <c r="K1735" s="45">
        <f>SALES[[#This Row],[Quantity]]*SALES[[#This Row],[Unit_Price]]*SALES[[#This Row],[Discount]]</f>
        <v>8.7530000000000001</v>
      </c>
      <c r="L1735" s="46" t="str">
        <f>IF(SALES[Total_Amount]&gt;=1500,"High","Low")</f>
        <v>Low</v>
      </c>
      <c r="M1735" s="46" t="str">
        <f t="shared" si="108"/>
        <v>Normal</v>
      </c>
      <c r="N1735" s="46" t="str">
        <f t="shared" si="109"/>
        <v>Low Price</v>
      </c>
      <c r="O1735" s="46" t="str">
        <f t="shared" si="110"/>
        <v>July</v>
      </c>
      <c r="P1735" s="46">
        <f t="shared" si="111"/>
        <v>2025</v>
      </c>
      <c r="Q1735" s="47" t="str">
        <f>_xlfn.CONCAT(SALES[[#This Row],[Sales_ID]]," [",SALES[[#This Row],[Quantity]],"]")</f>
        <v>SALE-1733 [1]</v>
      </c>
    </row>
    <row r="1736" spans="1:17" x14ac:dyDescent="0.3">
      <c r="A1736" t="s">
        <v>3678</v>
      </c>
      <c r="B1736" s="2">
        <v>45843</v>
      </c>
      <c r="C1736" t="s">
        <v>2403</v>
      </c>
      <c r="D1736" t="s">
        <v>1394</v>
      </c>
      <c r="E1736" t="s">
        <v>1408</v>
      </c>
      <c r="F1736">
        <v>2</v>
      </c>
      <c r="G1736" s="3">
        <v>208.09</v>
      </c>
      <c r="H1736" s="4">
        <v>0.27</v>
      </c>
      <c r="I1736" t="s">
        <v>3957</v>
      </c>
      <c r="J1736" s="3">
        <v>303.81139999999999</v>
      </c>
      <c r="K1736" s="45">
        <f>SALES[[#This Row],[Quantity]]*SALES[[#This Row],[Unit_Price]]*SALES[[#This Row],[Discount]]</f>
        <v>112.36860000000001</v>
      </c>
      <c r="L1736" s="46" t="str">
        <f>IF(SALES[Total_Amount]&gt;=1500,"High","Low")</f>
        <v>Low</v>
      </c>
      <c r="M1736" s="46" t="str">
        <f t="shared" si="108"/>
        <v>Normal</v>
      </c>
      <c r="N1736" s="46" t="str">
        <f t="shared" si="109"/>
        <v>Low Price</v>
      </c>
      <c r="O1736" s="46" t="str">
        <f t="shared" si="110"/>
        <v>July</v>
      </c>
      <c r="P1736" s="46">
        <f t="shared" si="111"/>
        <v>2025</v>
      </c>
      <c r="Q1736" s="47" t="str">
        <f>_xlfn.CONCAT(SALES[[#This Row],[Sales_ID]]," [",SALES[[#This Row],[Quantity]],"]")</f>
        <v>SALE-1734 [2]</v>
      </c>
    </row>
    <row r="1737" spans="1:17" x14ac:dyDescent="0.3">
      <c r="A1737" t="s">
        <v>3679</v>
      </c>
      <c r="B1737" s="2">
        <v>45482</v>
      </c>
      <c r="C1737" t="s">
        <v>1574</v>
      </c>
      <c r="D1737" t="s">
        <v>1523</v>
      </c>
      <c r="E1737" t="s">
        <v>1344</v>
      </c>
      <c r="F1737">
        <v>4</v>
      </c>
      <c r="G1737" s="3">
        <v>825.78</v>
      </c>
      <c r="H1737" s="4">
        <v>0.02</v>
      </c>
      <c r="I1737" t="s">
        <v>3957</v>
      </c>
      <c r="J1737" s="3">
        <v>3237.0576000000001</v>
      </c>
      <c r="K1737" s="45">
        <f>SALES[[#This Row],[Quantity]]*SALES[[#This Row],[Unit_Price]]*SALES[[#This Row],[Discount]]</f>
        <v>66.062399999999997</v>
      </c>
      <c r="L1737" s="46" t="str">
        <f>IF(SALES[Total_Amount]&gt;=1500,"High","Low")</f>
        <v>High</v>
      </c>
      <c r="M1737" s="46" t="str">
        <f t="shared" si="108"/>
        <v>Premium</v>
      </c>
      <c r="N1737" s="46" t="str">
        <f t="shared" si="109"/>
        <v>Low Price</v>
      </c>
      <c r="O1737" s="46" t="str">
        <f t="shared" si="110"/>
        <v>July</v>
      </c>
      <c r="P1737" s="46">
        <f t="shared" si="111"/>
        <v>2024</v>
      </c>
      <c r="Q1737" s="47" t="str">
        <f>_xlfn.CONCAT(SALES[[#This Row],[Sales_ID]]," [",SALES[[#This Row],[Quantity]],"]")</f>
        <v>SALE-1735 [4]</v>
      </c>
    </row>
    <row r="1738" spans="1:17" x14ac:dyDescent="0.3">
      <c r="A1738" t="s">
        <v>3680</v>
      </c>
      <c r="B1738" s="2">
        <v>45313</v>
      </c>
      <c r="C1738" t="s">
        <v>1357</v>
      </c>
      <c r="D1738" t="s">
        <v>1609</v>
      </c>
      <c r="E1738" t="s">
        <v>1344</v>
      </c>
      <c r="F1738">
        <v>3</v>
      </c>
      <c r="G1738" s="3">
        <v>849.77</v>
      </c>
      <c r="H1738" s="4">
        <v>0.12</v>
      </c>
      <c r="I1738" t="s">
        <v>3958</v>
      </c>
      <c r="J1738" s="3">
        <v>2243.3928000000001</v>
      </c>
      <c r="K1738" s="45">
        <f>SALES[[#This Row],[Quantity]]*SALES[[#This Row],[Unit_Price]]*SALES[[#This Row],[Discount]]</f>
        <v>305.91719999999998</v>
      </c>
      <c r="L1738" s="46" t="str">
        <f>IF(SALES[Total_Amount]&gt;=1500,"High","Low")</f>
        <v>High</v>
      </c>
      <c r="M1738" s="46" t="str">
        <f t="shared" si="108"/>
        <v>Premium</v>
      </c>
      <c r="N1738" s="46" t="str">
        <f t="shared" si="109"/>
        <v>Low Price</v>
      </c>
      <c r="O1738" s="46" t="str">
        <f t="shared" si="110"/>
        <v>January</v>
      </c>
      <c r="P1738" s="46">
        <f t="shared" si="111"/>
        <v>2024</v>
      </c>
      <c r="Q1738" s="47" t="str">
        <f>_xlfn.CONCAT(SALES[[#This Row],[Sales_ID]]," [",SALES[[#This Row],[Quantity]],"]")</f>
        <v>SALE-1736 [3]</v>
      </c>
    </row>
    <row r="1739" spans="1:17" x14ac:dyDescent="0.3">
      <c r="A1739" t="s">
        <v>3681</v>
      </c>
      <c r="B1739" s="2">
        <v>45314</v>
      </c>
      <c r="C1739" t="s">
        <v>1453</v>
      </c>
      <c r="D1739" t="s">
        <v>1407</v>
      </c>
      <c r="E1739" t="s">
        <v>1363</v>
      </c>
      <c r="F1739">
        <v>1</v>
      </c>
      <c r="G1739" s="3">
        <v>88.78</v>
      </c>
      <c r="H1739" s="4">
        <v>0.18</v>
      </c>
      <c r="I1739" t="s">
        <v>3957</v>
      </c>
      <c r="J1739" s="3">
        <v>72.799600000000012</v>
      </c>
      <c r="K1739" s="45">
        <f>SALES[[#This Row],[Quantity]]*SALES[[#This Row],[Unit_Price]]*SALES[[#This Row],[Discount]]</f>
        <v>15.980399999999999</v>
      </c>
      <c r="L1739" s="46" t="str">
        <f>IF(SALES[Total_Amount]&gt;=1500,"High","Low")</f>
        <v>Low</v>
      </c>
      <c r="M1739" s="46" t="str">
        <f t="shared" si="108"/>
        <v>Normal</v>
      </c>
      <c r="N1739" s="46" t="str">
        <f t="shared" si="109"/>
        <v>Low Price</v>
      </c>
      <c r="O1739" s="46" t="str">
        <f t="shared" si="110"/>
        <v>January</v>
      </c>
      <c r="P1739" s="46">
        <f t="shared" si="111"/>
        <v>2024</v>
      </c>
      <c r="Q1739" s="47" t="str">
        <f>_xlfn.CONCAT(SALES[[#This Row],[Sales_ID]]," [",SALES[[#This Row],[Quantity]],"]")</f>
        <v>SALE-1737 [1]</v>
      </c>
    </row>
    <row r="1740" spans="1:17" x14ac:dyDescent="0.3">
      <c r="A1740" t="s">
        <v>3682</v>
      </c>
      <c r="B1740" s="2">
        <v>45526</v>
      </c>
      <c r="C1740" t="s">
        <v>1976</v>
      </c>
      <c r="D1740" t="s">
        <v>1485</v>
      </c>
      <c r="E1740" t="s">
        <v>1363</v>
      </c>
      <c r="F1740">
        <v>4</v>
      </c>
      <c r="G1740" s="3">
        <v>507.22</v>
      </c>
      <c r="H1740" s="4">
        <v>0.14000000000000001</v>
      </c>
      <c r="I1740" t="s">
        <v>3958</v>
      </c>
      <c r="J1740" s="3">
        <v>1744.8368</v>
      </c>
      <c r="K1740" s="45">
        <f>SALES[[#This Row],[Quantity]]*SALES[[#This Row],[Unit_Price]]*SALES[[#This Row],[Discount]]</f>
        <v>284.04320000000007</v>
      </c>
      <c r="L1740" s="46" t="str">
        <f>IF(SALES[Total_Amount]&gt;=1500,"High","Low")</f>
        <v>High</v>
      </c>
      <c r="M1740" s="46" t="str">
        <f t="shared" si="108"/>
        <v>High</v>
      </c>
      <c r="N1740" s="46" t="str">
        <f t="shared" si="109"/>
        <v>Low Price</v>
      </c>
      <c r="O1740" s="46" t="str">
        <f t="shared" si="110"/>
        <v>August</v>
      </c>
      <c r="P1740" s="46">
        <f t="shared" si="111"/>
        <v>2024</v>
      </c>
      <c r="Q1740" s="47" t="str">
        <f>_xlfn.CONCAT(SALES[[#This Row],[Sales_ID]]," [",SALES[[#This Row],[Quantity]],"]")</f>
        <v>SALE-1738 [4]</v>
      </c>
    </row>
    <row r="1741" spans="1:17" x14ac:dyDescent="0.3">
      <c r="A1741" t="s">
        <v>3683</v>
      </c>
      <c r="B1741" s="2">
        <v>45887</v>
      </c>
      <c r="C1741" t="s">
        <v>1943</v>
      </c>
      <c r="D1741" t="s">
        <v>2394</v>
      </c>
      <c r="E1741" t="s">
        <v>1373</v>
      </c>
      <c r="F1741">
        <v>3</v>
      </c>
      <c r="G1741" s="3">
        <v>330.98</v>
      </c>
      <c r="H1741" s="4">
        <v>0.11</v>
      </c>
      <c r="I1741" t="s">
        <v>3957</v>
      </c>
      <c r="J1741" s="3">
        <v>883.71660000000008</v>
      </c>
      <c r="K1741" s="45">
        <f>SALES[[#This Row],[Quantity]]*SALES[[#This Row],[Unit_Price]]*SALES[[#This Row],[Discount]]</f>
        <v>109.22340000000001</v>
      </c>
      <c r="L1741" s="46" t="str">
        <f>IF(SALES[Total_Amount]&gt;=1500,"High","Low")</f>
        <v>Low</v>
      </c>
      <c r="M1741" s="46" t="str">
        <f t="shared" si="108"/>
        <v>Normal</v>
      </c>
      <c r="N1741" s="46" t="str">
        <f t="shared" si="109"/>
        <v>Low Price</v>
      </c>
      <c r="O1741" s="46" t="str">
        <f t="shared" si="110"/>
        <v>August</v>
      </c>
      <c r="P1741" s="46">
        <f t="shared" si="111"/>
        <v>2025</v>
      </c>
      <c r="Q1741" s="47" t="str">
        <f>_xlfn.CONCAT(SALES[[#This Row],[Sales_ID]]," [",SALES[[#This Row],[Quantity]],"]")</f>
        <v>SALE-1739 [3]</v>
      </c>
    </row>
    <row r="1742" spans="1:17" x14ac:dyDescent="0.3">
      <c r="A1742" t="s">
        <v>3684</v>
      </c>
      <c r="B1742" s="2">
        <v>45562</v>
      </c>
      <c r="C1742" t="s">
        <v>2495</v>
      </c>
      <c r="D1742" t="s">
        <v>1929</v>
      </c>
      <c r="E1742" t="s">
        <v>1399</v>
      </c>
      <c r="F1742">
        <v>4</v>
      </c>
      <c r="G1742" s="3">
        <v>442.87</v>
      </c>
      <c r="H1742" s="4">
        <v>0.08</v>
      </c>
      <c r="I1742" t="s">
        <v>3957</v>
      </c>
      <c r="J1742" s="3">
        <v>1629.7616</v>
      </c>
      <c r="K1742" s="45">
        <f>SALES[[#This Row],[Quantity]]*SALES[[#This Row],[Unit_Price]]*SALES[[#This Row],[Discount]]</f>
        <v>141.7184</v>
      </c>
      <c r="L1742" s="46" t="str">
        <f>IF(SALES[Total_Amount]&gt;=1500,"High","Low")</f>
        <v>High</v>
      </c>
      <c r="M1742" s="46" t="str">
        <f t="shared" si="108"/>
        <v>High</v>
      </c>
      <c r="N1742" s="46" t="str">
        <f t="shared" si="109"/>
        <v>Low Price</v>
      </c>
      <c r="O1742" s="46" t="str">
        <f t="shared" si="110"/>
        <v>September</v>
      </c>
      <c r="P1742" s="46">
        <f t="shared" si="111"/>
        <v>2024</v>
      </c>
      <c r="Q1742" s="47" t="str">
        <f>_xlfn.CONCAT(SALES[[#This Row],[Sales_ID]]," [",SALES[[#This Row],[Quantity]],"]")</f>
        <v>SALE-1740 [4]</v>
      </c>
    </row>
    <row r="1743" spans="1:17" x14ac:dyDescent="0.3">
      <c r="A1743" t="s">
        <v>3685</v>
      </c>
      <c r="B1743" s="2">
        <v>45880</v>
      </c>
      <c r="C1743" t="s">
        <v>2959</v>
      </c>
      <c r="D1743" t="s">
        <v>2394</v>
      </c>
      <c r="E1743" t="s">
        <v>1439</v>
      </c>
      <c r="F1743">
        <v>2</v>
      </c>
      <c r="G1743" s="3">
        <v>939.66</v>
      </c>
      <c r="H1743" s="4">
        <v>0.14000000000000001</v>
      </c>
      <c r="I1743" t="s">
        <v>3958</v>
      </c>
      <c r="J1743" s="3">
        <v>1616.2152000000001</v>
      </c>
      <c r="K1743" s="45">
        <f>SALES[[#This Row],[Quantity]]*SALES[[#This Row],[Unit_Price]]*SALES[[#This Row],[Discount]]</f>
        <v>263.10480000000001</v>
      </c>
      <c r="L1743" s="46" t="str">
        <f>IF(SALES[Total_Amount]&gt;=1500,"High","Low")</f>
        <v>High</v>
      </c>
      <c r="M1743" s="46" t="str">
        <f t="shared" si="108"/>
        <v>High</v>
      </c>
      <c r="N1743" s="46" t="str">
        <f t="shared" si="109"/>
        <v>Low Price</v>
      </c>
      <c r="O1743" s="46" t="str">
        <f t="shared" si="110"/>
        <v>August</v>
      </c>
      <c r="P1743" s="46">
        <f t="shared" si="111"/>
        <v>2025</v>
      </c>
      <c r="Q1743" s="47" t="str">
        <f>_xlfn.CONCAT(SALES[[#This Row],[Sales_ID]]," [",SALES[[#This Row],[Quantity]],"]")</f>
        <v>SALE-1741 [2]</v>
      </c>
    </row>
    <row r="1744" spans="1:17" x14ac:dyDescent="0.3">
      <c r="A1744" t="s">
        <v>3686</v>
      </c>
      <c r="B1744" s="2">
        <v>45556</v>
      </c>
      <c r="C1744" t="s">
        <v>1757</v>
      </c>
      <c r="D1744" t="s">
        <v>1734</v>
      </c>
      <c r="E1744" t="s">
        <v>1340</v>
      </c>
      <c r="F1744">
        <v>1</v>
      </c>
      <c r="G1744" s="3">
        <v>24.13</v>
      </c>
      <c r="H1744" s="4">
        <v>0</v>
      </c>
      <c r="I1744" t="s">
        <v>3957</v>
      </c>
      <c r="J1744" s="3">
        <v>24.13</v>
      </c>
      <c r="K1744" s="45">
        <f>SALES[[#This Row],[Quantity]]*SALES[[#This Row],[Unit_Price]]*SALES[[#This Row],[Discount]]</f>
        <v>0</v>
      </c>
      <c r="L1744" s="46" t="str">
        <f>IF(SALES[Total_Amount]&gt;=1500,"High","Low")</f>
        <v>Low</v>
      </c>
      <c r="M1744" s="46" t="str">
        <f t="shared" si="108"/>
        <v>Normal</v>
      </c>
      <c r="N1744" s="46" t="str">
        <f t="shared" si="109"/>
        <v>Low Price</v>
      </c>
      <c r="O1744" s="46" t="str">
        <f t="shared" si="110"/>
        <v>September</v>
      </c>
      <c r="P1744" s="46">
        <f t="shared" si="111"/>
        <v>2024</v>
      </c>
      <c r="Q1744" s="47" t="str">
        <f>_xlfn.CONCAT(SALES[[#This Row],[Sales_ID]]," [",SALES[[#This Row],[Quantity]],"]")</f>
        <v>SALE-1742 [1]</v>
      </c>
    </row>
    <row r="1745" spans="1:17" x14ac:dyDescent="0.3">
      <c r="A1745" t="s">
        <v>3687</v>
      </c>
      <c r="B1745" s="2">
        <v>45355</v>
      </c>
      <c r="C1745" t="s">
        <v>1879</v>
      </c>
      <c r="D1745" t="s">
        <v>1892</v>
      </c>
      <c r="E1745" t="s">
        <v>1340</v>
      </c>
      <c r="F1745">
        <v>3</v>
      </c>
      <c r="G1745" s="3">
        <v>239.54</v>
      </c>
      <c r="H1745" s="4">
        <v>0.28999999999999998</v>
      </c>
      <c r="I1745" t="s">
        <v>1131</v>
      </c>
      <c r="J1745" s="3">
        <v>510.22019999999998</v>
      </c>
      <c r="K1745" s="45">
        <f>SALES[[#This Row],[Quantity]]*SALES[[#This Row],[Unit_Price]]*SALES[[#This Row],[Discount]]</f>
        <v>208.3998</v>
      </c>
      <c r="L1745" s="46" t="str">
        <f>IF(SALES[Total_Amount]&gt;=1500,"High","Low")</f>
        <v>Low</v>
      </c>
      <c r="M1745" s="46" t="str">
        <f t="shared" si="108"/>
        <v>Normal</v>
      </c>
      <c r="N1745" s="46" t="str">
        <f t="shared" si="109"/>
        <v>Low Price</v>
      </c>
      <c r="O1745" s="46" t="str">
        <f t="shared" si="110"/>
        <v>March</v>
      </c>
      <c r="P1745" s="46">
        <f t="shared" si="111"/>
        <v>2024</v>
      </c>
      <c r="Q1745" s="47" t="str">
        <f>_xlfn.CONCAT(SALES[[#This Row],[Sales_ID]]," [",SALES[[#This Row],[Quantity]],"]")</f>
        <v>SALE-1743 [3]</v>
      </c>
    </row>
    <row r="1746" spans="1:17" x14ac:dyDescent="0.3">
      <c r="A1746" t="s">
        <v>3688</v>
      </c>
      <c r="B1746" s="2">
        <v>45244</v>
      </c>
      <c r="C1746" t="s">
        <v>2544</v>
      </c>
      <c r="D1746" t="s">
        <v>1572</v>
      </c>
      <c r="E1746" t="s">
        <v>1377</v>
      </c>
      <c r="F1746">
        <v>1</v>
      </c>
      <c r="G1746" s="3">
        <v>588.53</v>
      </c>
      <c r="H1746" s="4">
        <v>0.1</v>
      </c>
      <c r="I1746" t="s">
        <v>3957</v>
      </c>
      <c r="J1746" s="3">
        <v>529.67700000000002</v>
      </c>
      <c r="K1746" s="45">
        <f>SALES[[#This Row],[Quantity]]*SALES[[#This Row],[Unit_Price]]*SALES[[#This Row],[Discount]]</f>
        <v>58.853000000000002</v>
      </c>
      <c r="L1746" s="46" t="str">
        <f>IF(SALES[Total_Amount]&gt;=1500,"High","Low")</f>
        <v>Low</v>
      </c>
      <c r="M1746" s="46" t="str">
        <f t="shared" si="108"/>
        <v>Normal</v>
      </c>
      <c r="N1746" s="46" t="str">
        <f t="shared" si="109"/>
        <v>Low Price</v>
      </c>
      <c r="O1746" s="46" t="str">
        <f t="shared" si="110"/>
        <v>November</v>
      </c>
      <c r="P1746" s="46">
        <f t="shared" si="111"/>
        <v>2023</v>
      </c>
      <c r="Q1746" s="47" t="str">
        <f>_xlfn.CONCAT(SALES[[#This Row],[Sales_ID]]," [",SALES[[#This Row],[Quantity]],"]")</f>
        <v>SALE-1744 [1]</v>
      </c>
    </row>
    <row r="1747" spans="1:17" x14ac:dyDescent="0.3">
      <c r="A1747" t="s">
        <v>3689</v>
      </c>
      <c r="B1747" s="2">
        <v>45863</v>
      </c>
      <c r="C1747" t="s">
        <v>2176</v>
      </c>
      <c r="D1747" t="s">
        <v>1407</v>
      </c>
      <c r="E1747" t="s">
        <v>1391</v>
      </c>
      <c r="F1747">
        <v>1</v>
      </c>
      <c r="G1747" s="3">
        <v>145.96</v>
      </c>
      <c r="H1747" s="4">
        <v>0.3</v>
      </c>
      <c r="I1747" t="s">
        <v>3957</v>
      </c>
      <c r="J1747" s="3">
        <v>102.172</v>
      </c>
      <c r="K1747" s="45">
        <f>SALES[[#This Row],[Quantity]]*SALES[[#This Row],[Unit_Price]]*SALES[[#This Row],[Discount]]</f>
        <v>43.788000000000004</v>
      </c>
      <c r="L1747" s="46" t="str">
        <f>IF(SALES[Total_Amount]&gt;=1500,"High","Low")</f>
        <v>Low</v>
      </c>
      <c r="M1747" s="46" t="str">
        <f t="shared" si="108"/>
        <v>Normal</v>
      </c>
      <c r="N1747" s="46" t="str">
        <f t="shared" si="109"/>
        <v>Low Price</v>
      </c>
      <c r="O1747" s="46" t="str">
        <f t="shared" si="110"/>
        <v>July</v>
      </c>
      <c r="P1747" s="46">
        <f t="shared" si="111"/>
        <v>2025</v>
      </c>
      <c r="Q1747" s="47" t="str">
        <f>_xlfn.CONCAT(SALES[[#This Row],[Sales_ID]]," [",SALES[[#This Row],[Quantity]],"]")</f>
        <v>SALE-1745 [1]</v>
      </c>
    </row>
    <row r="1748" spans="1:17" x14ac:dyDescent="0.3">
      <c r="A1748" t="s">
        <v>3690</v>
      </c>
      <c r="B1748" s="2">
        <v>45573</v>
      </c>
      <c r="C1748" t="s">
        <v>1931</v>
      </c>
      <c r="D1748" t="s">
        <v>1366</v>
      </c>
      <c r="E1748" t="s">
        <v>1363</v>
      </c>
      <c r="F1748">
        <v>4</v>
      </c>
      <c r="G1748" s="3">
        <v>640.91</v>
      </c>
      <c r="H1748" s="4">
        <v>0.06</v>
      </c>
      <c r="I1748" t="s">
        <v>3957</v>
      </c>
      <c r="J1748" s="3">
        <v>2409.8216000000002</v>
      </c>
      <c r="K1748" s="45">
        <f>SALES[[#This Row],[Quantity]]*SALES[[#This Row],[Unit_Price]]*SALES[[#This Row],[Discount]]</f>
        <v>153.8184</v>
      </c>
      <c r="L1748" s="46" t="str">
        <f>IF(SALES[Total_Amount]&gt;=1500,"High","Low")</f>
        <v>High</v>
      </c>
      <c r="M1748" s="46" t="str">
        <f t="shared" si="108"/>
        <v>Premium</v>
      </c>
      <c r="N1748" s="46" t="str">
        <f t="shared" si="109"/>
        <v>Low Price</v>
      </c>
      <c r="O1748" s="46" t="str">
        <f t="shared" si="110"/>
        <v>October</v>
      </c>
      <c r="P1748" s="46">
        <f t="shared" si="111"/>
        <v>2024</v>
      </c>
      <c r="Q1748" s="47" t="str">
        <f>_xlfn.CONCAT(SALES[[#This Row],[Sales_ID]]," [",SALES[[#This Row],[Quantity]],"]")</f>
        <v>SALE-1746 [4]</v>
      </c>
    </row>
    <row r="1749" spans="1:17" x14ac:dyDescent="0.3">
      <c r="A1749" t="s">
        <v>3691</v>
      </c>
      <c r="B1749" s="2">
        <v>45792</v>
      </c>
      <c r="C1749" t="s">
        <v>1986</v>
      </c>
      <c r="D1749" t="s">
        <v>1923</v>
      </c>
      <c r="E1749" t="s">
        <v>1489</v>
      </c>
      <c r="F1749">
        <v>3</v>
      </c>
      <c r="G1749" s="3">
        <v>773.86</v>
      </c>
      <c r="H1749" s="4">
        <v>0.22</v>
      </c>
      <c r="I1749" t="s">
        <v>3957</v>
      </c>
      <c r="J1749" s="3">
        <v>1810.8324</v>
      </c>
      <c r="K1749" s="45">
        <f>SALES[[#This Row],[Quantity]]*SALES[[#This Row],[Unit_Price]]*SALES[[#This Row],[Discount]]</f>
        <v>510.74759999999998</v>
      </c>
      <c r="L1749" s="46" t="str">
        <f>IF(SALES[Total_Amount]&gt;=1500,"High","Low")</f>
        <v>High</v>
      </c>
      <c r="M1749" s="46" t="str">
        <f t="shared" si="108"/>
        <v>High</v>
      </c>
      <c r="N1749" s="46" t="str">
        <f t="shared" si="109"/>
        <v>High Price</v>
      </c>
      <c r="O1749" s="46" t="str">
        <f t="shared" si="110"/>
        <v>May</v>
      </c>
      <c r="P1749" s="46">
        <f t="shared" si="111"/>
        <v>2025</v>
      </c>
      <c r="Q1749" s="47" t="str">
        <f>_xlfn.CONCAT(SALES[[#This Row],[Sales_ID]]," [",SALES[[#This Row],[Quantity]],"]")</f>
        <v>SALE-1747 [3]</v>
      </c>
    </row>
    <row r="1750" spans="1:17" x14ac:dyDescent="0.3">
      <c r="A1750" t="s">
        <v>3692</v>
      </c>
      <c r="B1750" s="2">
        <v>45744</v>
      </c>
      <c r="C1750" t="s">
        <v>1882</v>
      </c>
      <c r="D1750" t="s">
        <v>1519</v>
      </c>
      <c r="E1750" t="s">
        <v>1391</v>
      </c>
      <c r="F1750">
        <v>2</v>
      </c>
      <c r="G1750" s="3">
        <v>31.28</v>
      </c>
      <c r="H1750" s="4">
        <v>0.2</v>
      </c>
      <c r="I1750" t="s">
        <v>1131</v>
      </c>
      <c r="J1750" s="3">
        <v>50.048000000000002</v>
      </c>
      <c r="K1750" s="45">
        <f>SALES[[#This Row],[Quantity]]*SALES[[#This Row],[Unit_Price]]*SALES[[#This Row],[Discount]]</f>
        <v>12.512</v>
      </c>
      <c r="L1750" s="46" t="str">
        <f>IF(SALES[Total_Amount]&gt;=1500,"High","Low")</f>
        <v>Low</v>
      </c>
      <c r="M1750" s="46" t="str">
        <f t="shared" si="108"/>
        <v>Normal</v>
      </c>
      <c r="N1750" s="46" t="str">
        <f t="shared" si="109"/>
        <v>Low Price</v>
      </c>
      <c r="O1750" s="46" t="str">
        <f t="shared" si="110"/>
        <v>March</v>
      </c>
      <c r="P1750" s="46">
        <f t="shared" si="111"/>
        <v>2025</v>
      </c>
      <c r="Q1750" s="47" t="str">
        <f>_xlfn.CONCAT(SALES[[#This Row],[Sales_ID]]," [",SALES[[#This Row],[Quantity]],"]")</f>
        <v>SALE-1748 [2]</v>
      </c>
    </row>
    <row r="1751" spans="1:17" x14ac:dyDescent="0.3">
      <c r="A1751" t="s">
        <v>3693</v>
      </c>
      <c r="B1751" s="2">
        <v>45842</v>
      </c>
      <c r="C1751" t="s">
        <v>1748</v>
      </c>
      <c r="D1751" t="s">
        <v>1705</v>
      </c>
      <c r="E1751" t="s">
        <v>1426</v>
      </c>
      <c r="F1751">
        <v>4</v>
      </c>
      <c r="G1751" s="3">
        <v>389.22</v>
      </c>
      <c r="H1751" s="4">
        <v>0.18</v>
      </c>
      <c r="I1751" t="s">
        <v>3957</v>
      </c>
      <c r="J1751" s="3">
        <v>1276.6415999999999</v>
      </c>
      <c r="K1751" s="45">
        <f>SALES[[#This Row],[Quantity]]*SALES[[#This Row],[Unit_Price]]*SALES[[#This Row],[Discount]]</f>
        <v>280.23840000000001</v>
      </c>
      <c r="L1751" s="46" t="str">
        <f>IF(SALES[Total_Amount]&gt;=1500,"High","Low")</f>
        <v>Low</v>
      </c>
      <c r="M1751" s="46" t="str">
        <f t="shared" si="108"/>
        <v>High</v>
      </c>
      <c r="N1751" s="46" t="str">
        <f t="shared" si="109"/>
        <v>High Price</v>
      </c>
      <c r="O1751" s="46" t="str">
        <f t="shared" si="110"/>
        <v>July</v>
      </c>
      <c r="P1751" s="46">
        <f t="shared" si="111"/>
        <v>2025</v>
      </c>
      <c r="Q1751" s="47" t="str">
        <f>_xlfn.CONCAT(SALES[[#This Row],[Sales_ID]]," [",SALES[[#This Row],[Quantity]],"]")</f>
        <v>SALE-1749 [4]</v>
      </c>
    </row>
    <row r="1752" spans="1:17" x14ac:dyDescent="0.3">
      <c r="A1752" t="s">
        <v>3694</v>
      </c>
      <c r="B1752" s="2">
        <v>45502</v>
      </c>
      <c r="C1752" t="s">
        <v>2122</v>
      </c>
      <c r="D1752" t="s">
        <v>1923</v>
      </c>
      <c r="E1752" t="s">
        <v>1391</v>
      </c>
      <c r="F1752">
        <v>3</v>
      </c>
      <c r="G1752" s="3">
        <v>543.44000000000005</v>
      </c>
      <c r="H1752" s="4">
        <v>0.13</v>
      </c>
      <c r="I1752" t="s">
        <v>3958</v>
      </c>
      <c r="J1752" s="3">
        <v>1418.3784000000001</v>
      </c>
      <c r="K1752" s="45">
        <f>SALES[[#This Row],[Quantity]]*SALES[[#This Row],[Unit_Price]]*SALES[[#This Row],[Discount]]</f>
        <v>211.94160000000002</v>
      </c>
      <c r="L1752" s="46" t="str">
        <f>IF(SALES[Total_Amount]&gt;=1500,"High","Low")</f>
        <v>Low</v>
      </c>
      <c r="M1752" s="46" t="str">
        <f t="shared" si="108"/>
        <v>High</v>
      </c>
      <c r="N1752" s="46" t="str">
        <f t="shared" si="109"/>
        <v>Low Price</v>
      </c>
      <c r="O1752" s="46" t="str">
        <f t="shared" si="110"/>
        <v>July</v>
      </c>
      <c r="P1752" s="46">
        <f t="shared" si="111"/>
        <v>2024</v>
      </c>
      <c r="Q1752" s="47" t="str">
        <f>_xlfn.CONCAT(SALES[[#This Row],[Sales_ID]]," [",SALES[[#This Row],[Quantity]],"]")</f>
        <v>SALE-1750 [3]</v>
      </c>
    </row>
    <row r="1753" spans="1:17" x14ac:dyDescent="0.3">
      <c r="A1753" t="s">
        <v>3695</v>
      </c>
      <c r="B1753" s="2">
        <v>45296</v>
      </c>
      <c r="C1753" t="s">
        <v>1637</v>
      </c>
      <c r="D1753" t="s">
        <v>1339</v>
      </c>
      <c r="E1753" t="s">
        <v>1399</v>
      </c>
      <c r="F1753">
        <v>4</v>
      </c>
      <c r="G1753" s="3">
        <v>715.42</v>
      </c>
      <c r="H1753" s="4">
        <v>0.28999999999999998</v>
      </c>
      <c r="I1753" t="s">
        <v>3958</v>
      </c>
      <c r="J1753" s="3">
        <v>2031.7927999999999</v>
      </c>
      <c r="K1753" s="45">
        <f>SALES[[#This Row],[Quantity]]*SALES[[#This Row],[Unit_Price]]*SALES[[#This Row],[Discount]]</f>
        <v>829.88719999999989</v>
      </c>
      <c r="L1753" s="46" t="str">
        <f>IF(SALES[Total_Amount]&gt;=1500,"High","Low")</f>
        <v>High</v>
      </c>
      <c r="M1753" s="46" t="str">
        <f t="shared" si="108"/>
        <v>Premium</v>
      </c>
      <c r="N1753" s="46" t="str">
        <f t="shared" si="109"/>
        <v>High Price</v>
      </c>
      <c r="O1753" s="46" t="str">
        <f t="shared" si="110"/>
        <v>January</v>
      </c>
      <c r="P1753" s="46">
        <f t="shared" si="111"/>
        <v>2024</v>
      </c>
      <c r="Q1753" s="47" t="str">
        <f>_xlfn.CONCAT(SALES[[#This Row],[Sales_ID]]," [",SALES[[#This Row],[Quantity]],"]")</f>
        <v>SALE-1751 [4]</v>
      </c>
    </row>
    <row r="1754" spans="1:17" x14ac:dyDescent="0.3">
      <c r="A1754" t="s">
        <v>3696</v>
      </c>
      <c r="B1754" s="2">
        <v>45886</v>
      </c>
      <c r="C1754" t="s">
        <v>2495</v>
      </c>
      <c r="D1754" t="s">
        <v>1422</v>
      </c>
      <c r="E1754" t="s">
        <v>1363</v>
      </c>
      <c r="F1754">
        <v>4</v>
      </c>
      <c r="G1754" s="3">
        <v>676.14</v>
      </c>
      <c r="H1754" s="4">
        <v>0.11</v>
      </c>
      <c r="I1754" t="s">
        <v>1131</v>
      </c>
      <c r="J1754" s="3">
        <v>2407.0583999999999</v>
      </c>
      <c r="K1754" s="45">
        <f>SALES[[#This Row],[Quantity]]*SALES[[#This Row],[Unit_Price]]*SALES[[#This Row],[Discount]]</f>
        <v>297.5016</v>
      </c>
      <c r="L1754" s="46" t="str">
        <f>IF(SALES[Total_Amount]&gt;=1500,"High","Low")</f>
        <v>High</v>
      </c>
      <c r="M1754" s="46" t="str">
        <f t="shared" si="108"/>
        <v>Premium</v>
      </c>
      <c r="N1754" s="46" t="str">
        <f t="shared" si="109"/>
        <v>Low Price</v>
      </c>
      <c r="O1754" s="46" t="str">
        <f t="shared" si="110"/>
        <v>August</v>
      </c>
      <c r="P1754" s="46">
        <f t="shared" si="111"/>
        <v>2025</v>
      </c>
      <c r="Q1754" s="47" t="str">
        <f>_xlfn.CONCAT(SALES[[#This Row],[Sales_ID]]," [",SALES[[#This Row],[Quantity]],"]")</f>
        <v>SALE-1752 [4]</v>
      </c>
    </row>
    <row r="1755" spans="1:17" x14ac:dyDescent="0.3">
      <c r="A1755" t="s">
        <v>3697</v>
      </c>
      <c r="B1755" s="2">
        <v>45425</v>
      </c>
      <c r="C1755" t="s">
        <v>2115</v>
      </c>
      <c r="D1755" t="s">
        <v>1380</v>
      </c>
      <c r="E1755" t="s">
        <v>1381</v>
      </c>
      <c r="F1755">
        <v>4</v>
      </c>
      <c r="G1755" s="3">
        <v>352.72</v>
      </c>
      <c r="H1755" s="4">
        <v>0.25</v>
      </c>
      <c r="I1755" t="s">
        <v>3957</v>
      </c>
      <c r="J1755" s="3">
        <v>1058.1600000000001</v>
      </c>
      <c r="K1755" s="45">
        <f>SALES[[#This Row],[Quantity]]*SALES[[#This Row],[Unit_Price]]*SALES[[#This Row],[Discount]]</f>
        <v>352.72</v>
      </c>
      <c r="L1755" s="46" t="str">
        <f>IF(SALES[Total_Amount]&gt;=1500,"High","Low")</f>
        <v>Low</v>
      </c>
      <c r="M1755" s="46" t="str">
        <f t="shared" si="108"/>
        <v>High</v>
      </c>
      <c r="N1755" s="46" t="str">
        <f t="shared" si="109"/>
        <v>High Price</v>
      </c>
      <c r="O1755" s="46" t="str">
        <f t="shared" si="110"/>
        <v>May</v>
      </c>
      <c r="P1755" s="46">
        <f t="shared" si="111"/>
        <v>2024</v>
      </c>
      <c r="Q1755" s="47" t="str">
        <f>_xlfn.CONCAT(SALES[[#This Row],[Sales_ID]]," [",SALES[[#This Row],[Quantity]],"]")</f>
        <v>SALE-1753 [4]</v>
      </c>
    </row>
    <row r="1756" spans="1:17" x14ac:dyDescent="0.3">
      <c r="A1756" t="s">
        <v>3698</v>
      </c>
      <c r="B1756" s="2">
        <v>45797</v>
      </c>
      <c r="C1756" t="s">
        <v>2401</v>
      </c>
      <c r="D1756" t="s">
        <v>1717</v>
      </c>
      <c r="E1756" t="s">
        <v>1446</v>
      </c>
      <c r="F1756">
        <v>1</v>
      </c>
      <c r="G1756" s="3">
        <v>470.18</v>
      </c>
      <c r="H1756" s="4">
        <v>0.19</v>
      </c>
      <c r="I1756" t="s">
        <v>3958</v>
      </c>
      <c r="J1756" s="3">
        <v>380.84580000000011</v>
      </c>
      <c r="K1756" s="45">
        <f>SALES[[#This Row],[Quantity]]*SALES[[#This Row],[Unit_Price]]*SALES[[#This Row],[Discount]]</f>
        <v>89.334199999999996</v>
      </c>
      <c r="L1756" s="46" t="str">
        <f>IF(SALES[Total_Amount]&gt;=1500,"High","Low")</f>
        <v>Low</v>
      </c>
      <c r="M1756" s="46" t="str">
        <f t="shared" si="108"/>
        <v>Normal</v>
      </c>
      <c r="N1756" s="46" t="str">
        <f t="shared" si="109"/>
        <v>Low Price</v>
      </c>
      <c r="O1756" s="46" t="str">
        <f t="shared" si="110"/>
        <v>May</v>
      </c>
      <c r="P1756" s="46">
        <f t="shared" si="111"/>
        <v>2025</v>
      </c>
      <c r="Q1756" s="47" t="str">
        <f>_xlfn.CONCAT(SALES[[#This Row],[Sales_ID]]," [",SALES[[#This Row],[Quantity]],"]")</f>
        <v>SALE-1754 [1]</v>
      </c>
    </row>
    <row r="1757" spans="1:17" x14ac:dyDescent="0.3">
      <c r="A1757" t="s">
        <v>3699</v>
      </c>
      <c r="B1757" s="2">
        <v>45898</v>
      </c>
      <c r="C1757" t="s">
        <v>2679</v>
      </c>
      <c r="D1757" t="s">
        <v>1696</v>
      </c>
      <c r="E1757" t="s">
        <v>1489</v>
      </c>
      <c r="F1757">
        <v>1</v>
      </c>
      <c r="G1757" s="3">
        <v>891.79</v>
      </c>
      <c r="H1757" s="4">
        <v>0.03</v>
      </c>
      <c r="I1757" t="s">
        <v>3957</v>
      </c>
      <c r="J1757" s="3">
        <v>865.03629999999998</v>
      </c>
      <c r="K1757" s="45">
        <f>SALES[[#This Row],[Quantity]]*SALES[[#This Row],[Unit_Price]]*SALES[[#This Row],[Discount]]</f>
        <v>26.753699999999998</v>
      </c>
      <c r="L1757" s="46" t="str">
        <f>IF(SALES[Total_Amount]&gt;=1500,"High","Low")</f>
        <v>Low</v>
      </c>
      <c r="M1757" s="46" t="str">
        <f t="shared" si="108"/>
        <v>Normal</v>
      </c>
      <c r="N1757" s="46" t="str">
        <f t="shared" si="109"/>
        <v>Low Price</v>
      </c>
      <c r="O1757" s="46" t="str">
        <f t="shared" si="110"/>
        <v>August</v>
      </c>
      <c r="P1757" s="46">
        <f t="shared" si="111"/>
        <v>2025</v>
      </c>
      <c r="Q1757" s="47" t="str">
        <f>_xlfn.CONCAT(SALES[[#This Row],[Sales_ID]]," [",SALES[[#This Row],[Quantity]],"]")</f>
        <v>SALE-1755 [1]</v>
      </c>
    </row>
    <row r="1758" spans="1:17" x14ac:dyDescent="0.3">
      <c r="A1758" t="s">
        <v>3700</v>
      </c>
      <c r="B1758" s="2">
        <v>45390</v>
      </c>
      <c r="C1758" t="s">
        <v>1390</v>
      </c>
      <c r="D1758" t="s">
        <v>1500</v>
      </c>
      <c r="E1758" t="s">
        <v>1344</v>
      </c>
      <c r="F1758">
        <v>2</v>
      </c>
      <c r="G1758" s="3">
        <v>433.07</v>
      </c>
      <c r="H1758" s="4">
        <v>0.25</v>
      </c>
      <c r="I1758" t="s">
        <v>1131</v>
      </c>
      <c r="J1758" s="3">
        <v>649.60500000000002</v>
      </c>
      <c r="K1758" s="45">
        <f>SALES[[#This Row],[Quantity]]*SALES[[#This Row],[Unit_Price]]*SALES[[#This Row],[Discount]]</f>
        <v>216.535</v>
      </c>
      <c r="L1758" s="46" t="str">
        <f>IF(SALES[Total_Amount]&gt;=1500,"High","Low")</f>
        <v>Low</v>
      </c>
      <c r="M1758" s="46" t="str">
        <f t="shared" si="108"/>
        <v>Normal</v>
      </c>
      <c r="N1758" s="46" t="str">
        <f t="shared" si="109"/>
        <v>Low Price</v>
      </c>
      <c r="O1758" s="46" t="str">
        <f t="shared" si="110"/>
        <v>April</v>
      </c>
      <c r="P1758" s="46">
        <f t="shared" si="111"/>
        <v>2024</v>
      </c>
      <c r="Q1758" s="47" t="str">
        <f>_xlfn.CONCAT(SALES[[#This Row],[Sales_ID]]," [",SALES[[#This Row],[Quantity]],"]")</f>
        <v>SALE-1756 [2]</v>
      </c>
    </row>
    <row r="1759" spans="1:17" x14ac:dyDescent="0.3">
      <c r="A1759" t="s">
        <v>3701</v>
      </c>
      <c r="B1759" s="2">
        <v>45355</v>
      </c>
      <c r="C1759" t="s">
        <v>1827</v>
      </c>
      <c r="D1759" t="s">
        <v>1696</v>
      </c>
      <c r="E1759" t="s">
        <v>1399</v>
      </c>
      <c r="F1759">
        <v>3</v>
      </c>
      <c r="G1759" s="3">
        <v>626.71</v>
      </c>
      <c r="H1759" s="4">
        <v>7.0000000000000007E-2</v>
      </c>
      <c r="I1759" t="s">
        <v>1131</v>
      </c>
      <c r="J1759" s="3">
        <v>1748.5209</v>
      </c>
      <c r="K1759" s="45">
        <f>SALES[[#This Row],[Quantity]]*SALES[[#This Row],[Unit_Price]]*SALES[[#This Row],[Discount]]</f>
        <v>131.60910000000001</v>
      </c>
      <c r="L1759" s="46" t="str">
        <f>IF(SALES[Total_Amount]&gt;=1500,"High","Low")</f>
        <v>High</v>
      </c>
      <c r="M1759" s="46" t="str">
        <f t="shared" si="108"/>
        <v>High</v>
      </c>
      <c r="N1759" s="46" t="str">
        <f t="shared" si="109"/>
        <v>Low Price</v>
      </c>
      <c r="O1759" s="46" t="str">
        <f t="shared" si="110"/>
        <v>March</v>
      </c>
      <c r="P1759" s="46">
        <f t="shared" si="111"/>
        <v>2024</v>
      </c>
      <c r="Q1759" s="47" t="str">
        <f>_xlfn.CONCAT(SALES[[#This Row],[Sales_ID]]," [",SALES[[#This Row],[Quantity]],"]")</f>
        <v>SALE-1757 [3]</v>
      </c>
    </row>
    <row r="1760" spans="1:17" x14ac:dyDescent="0.3">
      <c r="A1760" t="s">
        <v>3702</v>
      </c>
      <c r="B1760" s="2">
        <v>45916</v>
      </c>
      <c r="C1760" t="s">
        <v>1736</v>
      </c>
      <c r="D1760" t="s">
        <v>1394</v>
      </c>
      <c r="E1760" t="s">
        <v>1373</v>
      </c>
      <c r="F1760">
        <v>2</v>
      </c>
      <c r="G1760" s="3">
        <v>324.18</v>
      </c>
      <c r="H1760" s="4">
        <v>0.06</v>
      </c>
      <c r="I1760" t="s">
        <v>1131</v>
      </c>
      <c r="J1760" s="3">
        <v>609.45839999999998</v>
      </c>
      <c r="K1760" s="45">
        <f>SALES[[#This Row],[Quantity]]*SALES[[#This Row],[Unit_Price]]*SALES[[#This Row],[Discount]]</f>
        <v>38.901600000000002</v>
      </c>
      <c r="L1760" s="46" t="str">
        <f>IF(SALES[Total_Amount]&gt;=1500,"High","Low")</f>
        <v>Low</v>
      </c>
      <c r="M1760" s="46" t="str">
        <f t="shared" si="108"/>
        <v>Normal</v>
      </c>
      <c r="N1760" s="46" t="str">
        <f t="shared" si="109"/>
        <v>Low Price</v>
      </c>
      <c r="O1760" s="46" t="str">
        <f t="shared" si="110"/>
        <v>September</v>
      </c>
      <c r="P1760" s="46">
        <f t="shared" si="111"/>
        <v>2025</v>
      </c>
      <c r="Q1760" s="47" t="str">
        <f>_xlfn.CONCAT(SALES[[#This Row],[Sales_ID]]," [",SALES[[#This Row],[Quantity]],"]")</f>
        <v>SALE-1758 [2]</v>
      </c>
    </row>
    <row r="1761" spans="1:17" x14ac:dyDescent="0.3">
      <c r="A1761" t="s">
        <v>3703</v>
      </c>
      <c r="B1761" s="2">
        <v>45448</v>
      </c>
      <c r="C1761" t="s">
        <v>1904</v>
      </c>
      <c r="D1761" t="s">
        <v>1654</v>
      </c>
      <c r="E1761" t="s">
        <v>1344</v>
      </c>
      <c r="F1761">
        <v>4</v>
      </c>
      <c r="G1761" s="3">
        <v>839.74</v>
      </c>
      <c r="H1761" s="4">
        <v>0.13</v>
      </c>
      <c r="I1761" t="s">
        <v>3958</v>
      </c>
      <c r="J1761" s="3">
        <v>2922.2952</v>
      </c>
      <c r="K1761" s="45">
        <f>SALES[[#This Row],[Quantity]]*SALES[[#This Row],[Unit_Price]]*SALES[[#This Row],[Discount]]</f>
        <v>436.66480000000001</v>
      </c>
      <c r="L1761" s="46" t="str">
        <f>IF(SALES[Total_Amount]&gt;=1500,"High","Low")</f>
        <v>High</v>
      </c>
      <c r="M1761" s="46" t="str">
        <f t="shared" si="108"/>
        <v>Premium</v>
      </c>
      <c r="N1761" s="46" t="str">
        <f t="shared" si="109"/>
        <v>Low Price</v>
      </c>
      <c r="O1761" s="46" t="str">
        <f t="shared" si="110"/>
        <v>June</v>
      </c>
      <c r="P1761" s="46">
        <f t="shared" si="111"/>
        <v>2024</v>
      </c>
      <c r="Q1761" s="47" t="str">
        <f>_xlfn.CONCAT(SALES[[#This Row],[Sales_ID]]," [",SALES[[#This Row],[Quantity]],"]")</f>
        <v>SALE-1759 [4]</v>
      </c>
    </row>
    <row r="1762" spans="1:17" x14ac:dyDescent="0.3">
      <c r="A1762" t="s">
        <v>3704</v>
      </c>
      <c r="B1762" s="2">
        <v>45402</v>
      </c>
      <c r="C1762" t="s">
        <v>2256</v>
      </c>
      <c r="D1762" t="s">
        <v>1812</v>
      </c>
      <c r="E1762" t="s">
        <v>1391</v>
      </c>
      <c r="F1762">
        <v>3</v>
      </c>
      <c r="G1762" s="3">
        <v>252.63</v>
      </c>
      <c r="H1762" s="4">
        <v>0.28000000000000003</v>
      </c>
      <c r="I1762" t="s">
        <v>3957</v>
      </c>
      <c r="J1762" s="3">
        <v>545.68079999999998</v>
      </c>
      <c r="K1762" s="45">
        <f>SALES[[#This Row],[Quantity]]*SALES[[#This Row],[Unit_Price]]*SALES[[#This Row],[Discount]]</f>
        <v>212.20920000000001</v>
      </c>
      <c r="L1762" s="46" t="str">
        <f>IF(SALES[Total_Amount]&gt;=1500,"High","Low")</f>
        <v>Low</v>
      </c>
      <c r="M1762" s="46" t="str">
        <f t="shared" si="108"/>
        <v>Normal</v>
      </c>
      <c r="N1762" s="46" t="str">
        <f t="shared" si="109"/>
        <v>Low Price</v>
      </c>
      <c r="O1762" s="46" t="str">
        <f t="shared" si="110"/>
        <v>April</v>
      </c>
      <c r="P1762" s="46">
        <f t="shared" si="111"/>
        <v>2024</v>
      </c>
      <c r="Q1762" s="47" t="str">
        <f>_xlfn.CONCAT(SALES[[#This Row],[Sales_ID]]," [",SALES[[#This Row],[Quantity]],"]")</f>
        <v>SALE-1760 [3]</v>
      </c>
    </row>
    <row r="1763" spans="1:17" x14ac:dyDescent="0.3">
      <c r="A1763" t="s">
        <v>3705</v>
      </c>
      <c r="B1763" s="2">
        <v>45581</v>
      </c>
      <c r="C1763" t="s">
        <v>1527</v>
      </c>
      <c r="D1763" t="s">
        <v>1454</v>
      </c>
      <c r="E1763" t="s">
        <v>1399</v>
      </c>
      <c r="F1763">
        <v>2</v>
      </c>
      <c r="G1763" s="3">
        <v>60.53</v>
      </c>
      <c r="H1763" s="4">
        <v>0.18</v>
      </c>
      <c r="I1763" t="s">
        <v>3957</v>
      </c>
      <c r="J1763" s="3">
        <v>99.269200000000012</v>
      </c>
      <c r="K1763" s="45">
        <f>SALES[[#This Row],[Quantity]]*SALES[[#This Row],[Unit_Price]]*SALES[[#This Row],[Discount]]</f>
        <v>21.790800000000001</v>
      </c>
      <c r="L1763" s="46" t="str">
        <f>IF(SALES[Total_Amount]&gt;=1500,"High","Low")</f>
        <v>Low</v>
      </c>
      <c r="M1763" s="46" t="str">
        <f t="shared" si="108"/>
        <v>Normal</v>
      </c>
      <c r="N1763" s="46" t="str">
        <f t="shared" si="109"/>
        <v>Low Price</v>
      </c>
      <c r="O1763" s="46" t="str">
        <f t="shared" si="110"/>
        <v>October</v>
      </c>
      <c r="P1763" s="46">
        <f t="shared" si="111"/>
        <v>2024</v>
      </c>
      <c r="Q1763" s="47" t="str">
        <f>_xlfn.CONCAT(SALES[[#This Row],[Sales_ID]]," [",SALES[[#This Row],[Quantity]],"]")</f>
        <v>SALE-1761 [2]</v>
      </c>
    </row>
    <row r="1764" spans="1:17" x14ac:dyDescent="0.3">
      <c r="A1764" t="s">
        <v>3706</v>
      </c>
      <c r="B1764" s="2">
        <v>45610</v>
      </c>
      <c r="C1764" t="s">
        <v>1574</v>
      </c>
      <c r="D1764" t="s">
        <v>1955</v>
      </c>
      <c r="E1764" t="s">
        <v>1408</v>
      </c>
      <c r="F1764">
        <v>4</v>
      </c>
      <c r="G1764" s="3">
        <v>341.95</v>
      </c>
      <c r="H1764" s="4">
        <v>0.25</v>
      </c>
      <c r="I1764" t="s">
        <v>3957</v>
      </c>
      <c r="J1764" s="3">
        <v>1025.8499999999999</v>
      </c>
      <c r="K1764" s="45">
        <f>SALES[[#This Row],[Quantity]]*SALES[[#This Row],[Unit_Price]]*SALES[[#This Row],[Discount]]</f>
        <v>341.95</v>
      </c>
      <c r="L1764" s="46" t="str">
        <f>IF(SALES[Total_Amount]&gt;=1500,"High","Low")</f>
        <v>Low</v>
      </c>
      <c r="M1764" s="46" t="str">
        <f t="shared" si="108"/>
        <v>High</v>
      </c>
      <c r="N1764" s="46" t="str">
        <f t="shared" si="109"/>
        <v>High Price</v>
      </c>
      <c r="O1764" s="46" t="str">
        <f t="shared" si="110"/>
        <v>November</v>
      </c>
      <c r="P1764" s="46">
        <f t="shared" si="111"/>
        <v>2024</v>
      </c>
      <c r="Q1764" s="47" t="str">
        <f>_xlfn.CONCAT(SALES[[#This Row],[Sales_ID]]," [",SALES[[#This Row],[Quantity]],"]")</f>
        <v>SALE-1762 [4]</v>
      </c>
    </row>
    <row r="1765" spans="1:17" x14ac:dyDescent="0.3">
      <c r="A1765" t="s">
        <v>3707</v>
      </c>
      <c r="B1765" s="2">
        <v>45438</v>
      </c>
      <c r="C1765" t="s">
        <v>2701</v>
      </c>
      <c r="D1765" t="s">
        <v>1624</v>
      </c>
      <c r="E1765" t="s">
        <v>1388</v>
      </c>
      <c r="F1765">
        <v>4</v>
      </c>
      <c r="G1765" s="3">
        <v>300.12</v>
      </c>
      <c r="H1765" s="4">
        <v>0.05</v>
      </c>
      <c r="I1765" t="s">
        <v>3958</v>
      </c>
      <c r="J1765" s="3">
        <v>1140.4559999999999</v>
      </c>
      <c r="K1765" s="45">
        <f>SALES[[#This Row],[Quantity]]*SALES[[#This Row],[Unit_Price]]*SALES[[#This Row],[Discount]]</f>
        <v>60.024000000000001</v>
      </c>
      <c r="L1765" s="46" t="str">
        <f>IF(SALES[Total_Amount]&gt;=1500,"High","Low")</f>
        <v>Low</v>
      </c>
      <c r="M1765" s="46" t="str">
        <f t="shared" si="108"/>
        <v>High</v>
      </c>
      <c r="N1765" s="46" t="str">
        <f t="shared" si="109"/>
        <v>Low Price</v>
      </c>
      <c r="O1765" s="46" t="str">
        <f t="shared" si="110"/>
        <v>May</v>
      </c>
      <c r="P1765" s="46">
        <f t="shared" si="111"/>
        <v>2024</v>
      </c>
      <c r="Q1765" s="47" t="str">
        <f>_xlfn.CONCAT(SALES[[#This Row],[Sales_ID]]," [",SALES[[#This Row],[Quantity]],"]")</f>
        <v>SALE-1763 [4]</v>
      </c>
    </row>
    <row r="1766" spans="1:17" x14ac:dyDescent="0.3">
      <c r="A1766" t="s">
        <v>3708</v>
      </c>
      <c r="B1766" s="2">
        <v>45705</v>
      </c>
      <c r="C1766" t="s">
        <v>1559</v>
      </c>
      <c r="D1766" t="s">
        <v>1727</v>
      </c>
      <c r="E1766" t="s">
        <v>1344</v>
      </c>
      <c r="F1766">
        <v>2</v>
      </c>
      <c r="G1766" s="3">
        <v>289.14</v>
      </c>
      <c r="H1766" s="4">
        <v>0.12</v>
      </c>
      <c r="I1766" t="s">
        <v>1131</v>
      </c>
      <c r="J1766" s="3">
        <v>508.88639999999998</v>
      </c>
      <c r="K1766" s="45">
        <f>SALES[[#This Row],[Quantity]]*SALES[[#This Row],[Unit_Price]]*SALES[[#This Row],[Discount]]</f>
        <v>69.393599999999992</v>
      </c>
      <c r="L1766" s="46" t="str">
        <f>IF(SALES[Total_Amount]&gt;=1500,"High","Low")</f>
        <v>Low</v>
      </c>
      <c r="M1766" s="46" t="str">
        <f t="shared" si="108"/>
        <v>Normal</v>
      </c>
      <c r="N1766" s="46" t="str">
        <f t="shared" si="109"/>
        <v>Low Price</v>
      </c>
      <c r="O1766" s="46" t="str">
        <f t="shared" si="110"/>
        <v>February</v>
      </c>
      <c r="P1766" s="46">
        <f t="shared" si="111"/>
        <v>2025</v>
      </c>
      <c r="Q1766" s="47" t="str">
        <f>_xlfn.CONCAT(SALES[[#This Row],[Sales_ID]]," [",SALES[[#This Row],[Quantity]],"]")</f>
        <v>SALE-1764 [2]</v>
      </c>
    </row>
    <row r="1767" spans="1:17" x14ac:dyDescent="0.3">
      <c r="A1767" t="s">
        <v>3709</v>
      </c>
      <c r="B1767" s="2">
        <v>45695</v>
      </c>
      <c r="C1767" t="s">
        <v>2978</v>
      </c>
      <c r="D1767" t="s">
        <v>1609</v>
      </c>
      <c r="E1767" t="s">
        <v>1373</v>
      </c>
      <c r="F1767">
        <v>2</v>
      </c>
      <c r="G1767" s="3">
        <v>596.84</v>
      </c>
      <c r="H1767" s="4">
        <v>0.01</v>
      </c>
      <c r="I1767" t="s">
        <v>3958</v>
      </c>
      <c r="J1767" s="3">
        <v>1181.7431999999999</v>
      </c>
      <c r="K1767" s="45">
        <f>SALES[[#This Row],[Quantity]]*SALES[[#This Row],[Unit_Price]]*SALES[[#This Row],[Discount]]</f>
        <v>11.936800000000002</v>
      </c>
      <c r="L1767" s="46" t="str">
        <f>IF(SALES[Total_Amount]&gt;=1500,"High","Low")</f>
        <v>Low</v>
      </c>
      <c r="M1767" s="46" t="str">
        <f t="shared" si="108"/>
        <v>High</v>
      </c>
      <c r="N1767" s="46" t="str">
        <f t="shared" si="109"/>
        <v>Low Price</v>
      </c>
      <c r="O1767" s="46" t="str">
        <f t="shared" si="110"/>
        <v>February</v>
      </c>
      <c r="P1767" s="46">
        <f t="shared" si="111"/>
        <v>2025</v>
      </c>
      <c r="Q1767" s="47" t="str">
        <f>_xlfn.CONCAT(SALES[[#This Row],[Sales_ID]]," [",SALES[[#This Row],[Quantity]],"]")</f>
        <v>SALE-1765 [2]</v>
      </c>
    </row>
    <row r="1768" spans="1:17" x14ac:dyDescent="0.3">
      <c r="A1768" t="s">
        <v>3710</v>
      </c>
      <c r="B1768" s="2">
        <v>45571</v>
      </c>
      <c r="C1768" t="s">
        <v>2924</v>
      </c>
      <c r="D1768" t="s">
        <v>1521</v>
      </c>
      <c r="E1768" t="s">
        <v>1348</v>
      </c>
      <c r="F1768">
        <v>4</v>
      </c>
      <c r="G1768" s="3">
        <v>466.24</v>
      </c>
      <c r="H1768" s="4">
        <v>0.16</v>
      </c>
      <c r="I1768" t="s">
        <v>3957</v>
      </c>
      <c r="J1768" s="3">
        <v>1566.5663999999999</v>
      </c>
      <c r="K1768" s="45">
        <f>SALES[[#This Row],[Quantity]]*SALES[[#This Row],[Unit_Price]]*SALES[[#This Row],[Discount]]</f>
        <v>298.39359999999999</v>
      </c>
      <c r="L1768" s="46" t="str">
        <f>IF(SALES[Total_Amount]&gt;=1500,"High","Low")</f>
        <v>High</v>
      </c>
      <c r="M1768" s="46" t="str">
        <f t="shared" si="108"/>
        <v>High</v>
      </c>
      <c r="N1768" s="46" t="str">
        <f t="shared" si="109"/>
        <v>High Price</v>
      </c>
      <c r="O1768" s="46" t="str">
        <f t="shared" si="110"/>
        <v>October</v>
      </c>
      <c r="P1768" s="46">
        <f t="shared" si="111"/>
        <v>2024</v>
      </c>
      <c r="Q1768" s="47" t="str">
        <f>_xlfn.CONCAT(SALES[[#This Row],[Sales_ID]]," [",SALES[[#This Row],[Quantity]],"]")</f>
        <v>SALE-1766 [4]</v>
      </c>
    </row>
    <row r="1769" spans="1:17" x14ac:dyDescent="0.3">
      <c r="A1769" t="s">
        <v>3711</v>
      </c>
      <c r="B1769" s="2">
        <v>45544</v>
      </c>
      <c r="C1769" t="s">
        <v>3712</v>
      </c>
      <c r="D1769" t="s">
        <v>1438</v>
      </c>
      <c r="E1769" t="s">
        <v>1388</v>
      </c>
      <c r="F1769">
        <v>2</v>
      </c>
      <c r="G1769" s="3">
        <v>330.59</v>
      </c>
      <c r="H1769" s="4">
        <v>0.14000000000000001</v>
      </c>
      <c r="I1769" t="s">
        <v>3957</v>
      </c>
      <c r="J1769" s="3">
        <v>568.61479999999995</v>
      </c>
      <c r="K1769" s="45">
        <f>SALES[[#This Row],[Quantity]]*SALES[[#This Row],[Unit_Price]]*SALES[[#This Row],[Discount]]</f>
        <v>92.565200000000004</v>
      </c>
      <c r="L1769" s="46" t="str">
        <f>IF(SALES[Total_Amount]&gt;=1500,"High","Low")</f>
        <v>Low</v>
      </c>
      <c r="M1769" s="46" t="str">
        <f t="shared" si="108"/>
        <v>Normal</v>
      </c>
      <c r="N1769" s="46" t="str">
        <f t="shared" si="109"/>
        <v>Low Price</v>
      </c>
      <c r="O1769" s="46" t="str">
        <f t="shared" si="110"/>
        <v>September</v>
      </c>
      <c r="P1769" s="46">
        <f t="shared" si="111"/>
        <v>2024</v>
      </c>
      <c r="Q1769" s="47" t="str">
        <f>_xlfn.CONCAT(SALES[[#This Row],[Sales_ID]]," [",SALES[[#This Row],[Quantity]],"]")</f>
        <v>SALE-1767 [2]</v>
      </c>
    </row>
    <row r="1770" spans="1:17" x14ac:dyDescent="0.3">
      <c r="A1770" t="s">
        <v>3713</v>
      </c>
      <c r="B1770" s="2">
        <v>45654</v>
      </c>
      <c r="C1770" t="s">
        <v>1353</v>
      </c>
      <c r="D1770" t="s">
        <v>1624</v>
      </c>
      <c r="E1770" t="s">
        <v>1426</v>
      </c>
      <c r="F1770">
        <v>2</v>
      </c>
      <c r="G1770" s="3">
        <v>616.42999999999995</v>
      </c>
      <c r="H1770" s="4">
        <v>0.02</v>
      </c>
      <c r="I1770" t="s">
        <v>1131</v>
      </c>
      <c r="J1770" s="3">
        <v>1208.2028</v>
      </c>
      <c r="K1770" s="45">
        <f>SALES[[#This Row],[Quantity]]*SALES[[#This Row],[Unit_Price]]*SALES[[#This Row],[Discount]]</f>
        <v>24.6572</v>
      </c>
      <c r="L1770" s="46" t="str">
        <f>IF(SALES[Total_Amount]&gt;=1500,"High","Low")</f>
        <v>Low</v>
      </c>
      <c r="M1770" s="46" t="str">
        <f t="shared" si="108"/>
        <v>High</v>
      </c>
      <c r="N1770" s="46" t="str">
        <f t="shared" si="109"/>
        <v>Low Price</v>
      </c>
      <c r="O1770" s="46" t="str">
        <f t="shared" si="110"/>
        <v>December</v>
      </c>
      <c r="P1770" s="46">
        <f t="shared" si="111"/>
        <v>2024</v>
      </c>
      <c r="Q1770" s="47" t="str">
        <f>_xlfn.CONCAT(SALES[[#This Row],[Sales_ID]]," [",SALES[[#This Row],[Quantity]],"]")</f>
        <v>SALE-1768 [2]</v>
      </c>
    </row>
    <row r="1771" spans="1:17" x14ac:dyDescent="0.3">
      <c r="A1771" t="s">
        <v>3714</v>
      </c>
      <c r="B1771" s="2">
        <v>45589</v>
      </c>
      <c r="C1771" t="s">
        <v>1569</v>
      </c>
      <c r="D1771" t="s">
        <v>1780</v>
      </c>
      <c r="E1771" t="s">
        <v>1426</v>
      </c>
      <c r="F1771">
        <v>3</v>
      </c>
      <c r="G1771" s="3">
        <v>195.89</v>
      </c>
      <c r="H1771" s="4">
        <v>0.16</v>
      </c>
      <c r="I1771" t="s">
        <v>3958</v>
      </c>
      <c r="J1771" s="3">
        <v>493.64280000000002</v>
      </c>
      <c r="K1771" s="45">
        <f>SALES[[#This Row],[Quantity]]*SALES[[#This Row],[Unit_Price]]*SALES[[#This Row],[Discount]]</f>
        <v>94.027199999999993</v>
      </c>
      <c r="L1771" s="46" t="str">
        <f>IF(SALES[Total_Amount]&gt;=1500,"High","Low")</f>
        <v>Low</v>
      </c>
      <c r="M1771" s="46" t="str">
        <f t="shared" si="108"/>
        <v>Normal</v>
      </c>
      <c r="N1771" s="46" t="str">
        <f t="shared" si="109"/>
        <v>Low Price</v>
      </c>
      <c r="O1771" s="46" t="str">
        <f t="shared" si="110"/>
        <v>October</v>
      </c>
      <c r="P1771" s="46">
        <f t="shared" si="111"/>
        <v>2024</v>
      </c>
      <c r="Q1771" s="47" t="str">
        <f>_xlfn.CONCAT(SALES[[#This Row],[Sales_ID]]," [",SALES[[#This Row],[Quantity]],"]")</f>
        <v>SALE-1769 [3]</v>
      </c>
    </row>
    <row r="1772" spans="1:17" x14ac:dyDescent="0.3">
      <c r="A1772" t="s">
        <v>3715</v>
      </c>
      <c r="B1772" s="2">
        <v>45487</v>
      </c>
      <c r="C1772" t="s">
        <v>1667</v>
      </c>
      <c r="D1772" t="s">
        <v>1797</v>
      </c>
      <c r="E1772" t="s">
        <v>1419</v>
      </c>
      <c r="F1772">
        <v>4</v>
      </c>
      <c r="G1772" s="3">
        <v>614.76</v>
      </c>
      <c r="H1772" s="4">
        <v>0.16</v>
      </c>
      <c r="I1772" t="s">
        <v>3957</v>
      </c>
      <c r="J1772" s="3">
        <v>2065.5936000000002</v>
      </c>
      <c r="K1772" s="45">
        <f>SALES[[#This Row],[Quantity]]*SALES[[#This Row],[Unit_Price]]*SALES[[#This Row],[Discount]]</f>
        <v>393.44639999999998</v>
      </c>
      <c r="L1772" s="46" t="str">
        <f>IF(SALES[Total_Amount]&gt;=1500,"High","Low")</f>
        <v>High</v>
      </c>
      <c r="M1772" s="46" t="str">
        <f t="shared" si="108"/>
        <v>Premium</v>
      </c>
      <c r="N1772" s="46" t="str">
        <f t="shared" si="109"/>
        <v>High Price</v>
      </c>
      <c r="O1772" s="46" t="str">
        <f t="shared" si="110"/>
        <v>July</v>
      </c>
      <c r="P1772" s="46">
        <f t="shared" si="111"/>
        <v>2024</v>
      </c>
      <c r="Q1772" s="47" t="str">
        <f>_xlfn.CONCAT(SALES[[#This Row],[Sales_ID]]," [",SALES[[#This Row],[Quantity]],"]")</f>
        <v>SALE-1770 [4]</v>
      </c>
    </row>
    <row r="1773" spans="1:17" x14ac:dyDescent="0.3">
      <c r="A1773" t="s">
        <v>3716</v>
      </c>
      <c r="B1773" s="2">
        <v>45418</v>
      </c>
      <c r="C1773" t="s">
        <v>1514</v>
      </c>
      <c r="D1773" t="s">
        <v>1454</v>
      </c>
      <c r="E1773" t="s">
        <v>1359</v>
      </c>
      <c r="F1773">
        <v>1</v>
      </c>
      <c r="G1773" s="3">
        <v>224.49</v>
      </c>
      <c r="H1773" s="4">
        <v>0.11</v>
      </c>
      <c r="I1773" t="s">
        <v>3958</v>
      </c>
      <c r="J1773" s="3">
        <v>199.7961</v>
      </c>
      <c r="K1773" s="45">
        <f>SALES[[#This Row],[Quantity]]*SALES[[#This Row],[Unit_Price]]*SALES[[#This Row],[Discount]]</f>
        <v>24.693900000000003</v>
      </c>
      <c r="L1773" s="46" t="str">
        <f>IF(SALES[Total_Amount]&gt;=1500,"High","Low")</f>
        <v>Low</v>
      </c>
      <c r="M1773" s="46" t="str">
        <f t="shared" si="108"/>
        <v>Normal</v>
      </c>
      <c r="N1773" s="46" t="str">
        <f t="shared" si="109"/>
        <v>Low Price</v>
      </c>
      <c r="O1773" s="46" t="str">
        <f t="shared" si="110"/>
        <v>May</v>
      </c>
      <c r="P1773" s="46">
        <f t="shared" si="111"/>
        <v>2024</v>
      </c>
      <c r="Q1773" s="47" t="str">
        <f>_xlfn.CONCAT(SALES[[#This Row],[Sales_ID]]," [",SALES[[#This Row],[Quantity]],"]")</f>
        <v>SALE-1771 [1]</v>
      </c>
    </row>
    <row r="1774" spans="1:17" x14ac:dyDescent="0.3">
      <c r="A1774" t="s">
        <v>3717</v>
      </c>
      <c r="B1774" s="2">
        <v>45338</v>
      </c>
      <c r="C1774" t="s">
        <v>2698</v>
      </c>
      <c r="D1774" t="s">
        <v>1725</v>
      </c>
      <c r="E1774" t="s">
        <v>1446</v>
      </c>
      <c r="F1774">
        <v>1</v>
      </c>
      <c r="G1774" s="3">
        <v>967.76</v>
      </c>
      <c r="H1774" s="4">
        <v>0.09</v>
      </c>
      <c r="I1774" t="s">
        <v>3957</v>
      </c>
      <c r="J1774" s="3">
        <v>880.66160000000002</v>
      </c>
      <c r="K1774" s="45">
        <f>SALES[[#This Row],[Quantity]]*SALES[[#This Row],[Unit_Price]]*SALES[[#This Row],[Discount]]</f>
        <v>87.098399999999998</v>
      </c>
      <c r="L1774" s="46" t="str">
        <f>IF(SALES[Total_Amount]&gt;=1500,"High","Low")</f>
        <v>Low</v>
      </c>
      <c r="M1774" s="46" t="str">
        <f t="shared" si="108"/>
        <v>Normal</v>
      </c>
      <c r="N1774" s="46" t="str">
        <f t="shared" si="109"/>
        <v>Low Price</v>
      </c>
      <c r="O1774" s="46" t="str">
        <f t="shared" si="110"/>
        <v>February</v>
      </c>
      <c r="P1774" s="46">
        <f t="shared" si="111"/>
        <v>2024</v>
      </c>
      <c r="Q1774" s="47" t="str">
        <f>_xlfn.CONCAT(SALES[[#This Row],[Sales_ID]]," [",SALES[[#This Row],[Quantity]],"]")</f>
        <v>SALE-1772 [1]</v>
      </c>
    </row>
    <row r="1775" spans="1:17" x14ac:dyDescent="0.3">
      <c r="A1775" t="s">
        <v>3718</v>
      </c>
      <c r="B1775" s="2">
        <v>45507</v>
      </c>
      <c r="C1775" t="s">
        <v>1642</v>
      </c>
      <c r="D1775" t="s">
        <v>1892</v>
      </c>
      <c r="E1775" t="s">
        <v>1399</v>
      </c>
      <c r="F1775">
        <v>2</v>
      </c>
      <c r="G1775" s="3">
        <v>56.52</v>
      </c>
      <c r="H1775" s="4">
        <v>0.17</v>
      </c>
      <c r="I1775" t="s">
        <v>3958</v>
      </c>
      <c r="J1775" s="3">
        <v>93.8232</v>
      </c>
      <c r="K1775" s="45">
        <f>SALES[[#This Row],[Quantity]]*SALES[[#This Row],[Unit_Price]]*SALES[[#This Row],[Discount]]</f>
        <v>19.216800000000003</v>
      </c>
      <c r="L1775" s="46" t="str">
        <f>IF(SALES[Total_Amount]&gt;=1500,"High","Low")</f>
        <v>Low</v>
      </c>
      <c r="M1775" s="46" t="str">
        <f t="shared" si="108"/>
        <v>Normal</v>
      </c>
      <c r="N1775" s="46" t="str">
        <f t="shared" si="109"/>
        <v>Low Price</v>
      </c>
      <c r="O1775" s="46" t="str">
        <f t="shared" si="110"/>
        <v>August</v>
      </c>
      <c r="P1775" s="46">
        <f t="shared" si="111"/>
        <v>2024</v>
      </c>
      <c r="Q1775" s="47" t="str">
        <f>_xlfn.CONCAT(SALES[[#This Row],[Sales_ID]]," [",SALES[[#This Row],[Quantity]],"]")</f>
        <v>SALE-1773 [2]</v>
      </c>
    </row>
    <row r="1776" spans="1:17" x14ac:dyDescent="0.3">
      <c r="A1776" t="s">
        <v>3719</v>
      </c>
      <c r="B1776" s="2">
        <v>45275</v>
      </c>
      <c r="C1776" t="s">
        <v>1948</v>
      </c>
      <c r="D1776" t="s">
        <v>1425</v>
      </c>
      <c r="E1776" t="s">
        <v>1381</v>
      </c>
      <c r="F1776">
        <v>4</v>
      </c>
      <c r="G1776" s="3">
        <v>921.84</v>
      </c>
      <c r="H1776" s="4">
        <v>0.04</v>
      </c>
      <c r="I1776" t="s">
        <v>3957</v>
      </c>
      <c r="J1776" s="3">
        <v>3539.8656000000001</v>
      </c>
      <c r="K1776" s="45">
        <f>SALES[[#This Row],[Quantity]]*SALES[[#This Row],[Unit_Price]]*SALES[[#This Row],[Discount]]</f>
        <v>147.49440000000001</v>
      </c>
      <c r="L1776" s="46" t="str">
        <f>IF(SALES[Total_Amount]&gt;=1500,"High","Low")</f>
        <v>High</v>
      </c>
      <c r="M1776" s="46" t="str">
        <f t="shared" si="108"/>
        <v>Premium</v>
      </c>
      <c r="N1776" s="46" t="str">
        <f t="shared" si="109"/>
        <v>Low Price</v>
      </c>
      <c r="O1776" s="46" t="str">
        <f t="shared" si="110"/>
        <v>December</v>
      </c>
      <c r="P1776" s="46">
        <f t="shared" si="111"/>
        <v>2023</v>
      </c>
      <c r="Q1776" s="47" t="str">
        <f>_xlfn.CONCAT(SALES[[#This Row],[Sales_ID]]," [",SALES[[#This Row],[Quantity]],"]")</f>
        <v>SALE-1774 [4]</v>
      </c>
    </row>
    <row r="1777" spans="1:17" x14ac:dyDescent="0.3">
      <c r="A1777" t="s">
        <v>3720</v>
      </c>
      <c r="B1777" s="2">
        <v>45319</v>
      </c>
      <c r="C1777" t="s">
        <v>2367</v>
      </c>
      <c r="D1777" t="s">
        <v>1589</v>
      </c>
      <c r="E1777" t="s">
        <v>1388</v>
      </c>
      <c r="F1777">
        <v>3</v>
      </c>
      <c r="G1777" s="3">
        <v>738.47</v>
      </c>
      <c r="H1777" s="4">
        <v>0.28000000000000003</v>
      </c>
      <c r="I1777" t="s">
        <v>3957</v>
      </c>
      <c r="J1777" s="3">
        <v>1595.0952</v>
      </c>
      <c r="K1777" s="45">
        <f>SALES[[#This Row],[Quantity]]*SALES[[#This Row],[Unit_Price]]*SALES[[#This Row],[Discount]]</f>
        <v>620.31479999999999</v>
      </c>
      <c r="L1777" s="46" t="str">
        <f>IF(SALES[Total_Amount]&gt;=1500,"High","Low")</f>
        <v>High</v>
      </c>
      <c r="M1777" s="46" t="str">
        <f t="shared" si="108"/>
        <v>High</v>
      </c>
      <c r="N1777" s="46" t="str">
        <f t="shared" si="109"/>
        <v>High Price</v>
      </c>
      <c r="O1777" s="46" t="str">
        <f t="shared" si="110"/>
        <v>January</v>
      </c>
      <c r="P1777" s="46">
        <f t="shared" si="111"/>
        <v>2024</v>
      </c>
      <c r="Q1777" s="47" t="str">
        <f>_xlfn.CONCAT(SALES[[#This Row],[Sales_ID]]," [",SALES[[#This Row],[Quantity]],"]")</f>
        <v>SALE-1775 [3]</v>
      </c>
    </row>
    <row r="1778" spans="1:17" x14ac:dyDescent="0.3">
      <c r="A1778" t="s">
        <v>3721</v>
      </c>
      <c r="B1778" s="2">
        <v>45620</v>
      </c>
      <c r="C1778" t="s">
        <v>2367</v>
      </c>
      <c r="D1778" t="s">
        <v>1429</v>
      </c>
      <c r="E1778" t="s">
        <v>1373</v>
      </c>
      <c r="F1778">
        <v>4</v>
      </c>
      <c r="G1778" s="3">
        <v>477.83</v>
      </c>
      <c r="H1778" s="4">
        <v>0.05</v>
      </c>
      <c r="I1778" t="s">
        <v>1131</v>
      </c>
      <c r="J1778" s="3">
        <v>1815.7539999999999</v>
      </c>
      <c r="K1778" s="45">
        <f>SALES[[#This Row],[Quantity]]*SALES[[#This Row],[Unit_Price]]*SALES[[#This Row],[Discount]]</f>
        <v>95.566000000000003</v>
      </c>
      <c r="L1778" s="46" t="str">
        <f>IF(SALES[Total_Amount]&gt;=1500,"High","Low")</f>
        <v>High</v>
      </c>
      <c r="M1778" s="46" t="str">
        <f t="shared" si="108"/>
        <v>High</v>
      </c>
      <c r="N1778" s="46" t="str">
        <f t="shared" si="109"/>
        <v>Low Price</v>
      </c>
      <c r="O1778" s="46" t="str">
        <f t="shared" si="110"/>
        <v>November</v>
      </c>
      <c r="P1778" s="46">
        <f t="shared" si="111"/>
        <v>2024</v>
      </c>
      <c r="Q1778" s="47" t="str">
        <f>_xlfn.CONCAT(SALES[[#This Row],[Sales_ID]]," [",SALES[[#This Row],[Quantity]],"]")</f>
        <v>SALE-1776 [4]</v>
      </c>
    </row>
    <row r="1779" spans="1:17" x14ac:dyDescent="0.3">
      <c r="A1779" t="s">
        <v>3722</v>
      </c>
      <c r="B1779" s="2">
        <v>45831</v>
      </c>
      <c r="C1779" t="s">
        <v>1541</v>
      </c>
      <c r="D1779" t="s">
        <v>1628</v>
      </c>
      <c r="E1779" t="s">
        <v>1446</v>
      </c>
      <c r="F1779">
        <v>3</v>
      </c>
      <c r="G1779" s="3">
        <v>605.83000000000004</v>
      </c>
      <c r="H1779" s="4">
        <v>0.28000000000000003</v>
      </c>
      <c r="I1779" t="s">
        <v>1131</v>
      </c>
      <c r="J1779" s="3">
        <v>1308.5927999999999</v>
      </c>
      <c r="K1779" s="45">
        <f>SALES[[#This Row],[Quantity]]*SALES[[#This Row],[Unit_Price]]*SALES[[#This Row],[Discount]]</f>
        <v>508.89720000000011</v>
      </c>
      <c r="L1779" s="46" t="str">
        <f>IF(SALES[Total_Amount]&gt;=1500,"High","Low")</f>
        <v>Low</v>
      </c>
      <c r="M1779" s="46" t="str">
        <f t="shared" si="108"/>
        <v>High</v>
      </c>
      <c r="N1779" s="46" t="str">
        <f t="shared" si="109"/>
        <v>High Price</v>
      </c>
      <c r="O1779" s="46" t="str">
        <f t="shared" si="110"/>
        <v>June</v>
      </c>
      <c r="P1779" s="46">
        <f t="shared" si="111"/>
        <v>2025</v>
      </c>
      <c r="Q1779" s="47" t="str">
        <f>_xlfn.CONCAT(SALES[[#This Row],[Sales_ID]]," [",SALES[[#This Row],[Quantity]],"]")</f>
        <v>SALE-1777 [3]</v>
      </c>
    </row>
    <row r="1780" spans="1:17" x14ac:dyDescent="0.3">
      <c r="A1780" t="s">
        <v>3723</v>
      </c>
      <c r="B1780" s="2">
        <v>45373</v>
      </c>
      <c r="C1780" t="s">
        <v>1642</v>
      </c>
      <c r="D1780" t="s">
        <v>1414</v>
      </c>
      <c r="E1780" t="s">
        <v>1340</v>
      </c>
      <c r="F1780">
        <v>2</v>
      </c>
      <c r="G1780" s="3">
        <v>521.44000000000005</v>
      </c>
      <c r="H1780" s="4">
        <v>0.25</v>
      </c>
      <c r="I1780" t="s">
        <v>1131</v>
      </c>
      <c r="J1780" s="3">
        <v>782.16000000000008</v>
      </c>
      <c r="K1780" s="45">
        <f>SALES[[#This Row],[Quantity]]*SALES[[#This Row],[Unit_Price]]*SALES[[#This Row],[Discount]]</f>
        <v>260.72000000000003</v>
      </c>
      <c r="L1780" s="46" t="str">
        <f>IF(SALES[Total_Amount]&gt;=1500,"High","Low")</f>
        <v>Low</v>
      </c>
      <c r="M1780" s="46" t="str">
        <f t="shared" si="108"/>
        <v>Normal</v>
      </c>
      <c r="N1780" s="46" t="str">
        <f t="shared" si="109"/>
        <v>Low Price</v>
      </c>
      <c r="O1780" s="46" t="str">
        <f t="shared" si="110"/>
        <v>March</v>
      </c>
      <c r="P1780" s="46">
        <f t="shared" si="111"/>
        <v>2024</v>
      </c>
      <c r="Q1780" s="47" t="str">
        <f>_xlfn.CONCAT(SALES[[#This Row],[Sales_ID]]," [",SALES[[#This Row],[Quantity]],"]")</f>
        <v>SALE-1778 [2]</v>
      </c>
    </row>
    <row r="1781" spans="1:17" x14ac:dyDescent="0.3">
      <c r="A1781" t="s">
        <v>3724</v>
      </c>
      <c r="B1781" s="2">
        <v>45863</v>
      </c>
      <c r="C1781" t="s">
        <v>1748</v>
      </c>
      <c r="D1781" t="s">
        <v>1462</v>
      </c>
      <c r="E1781" t="s">
        <v>1359</v>
      </c>
      <c r="F1781">
        <v>4</v>
      </c>
      <c r="G1781" s="3">
        <v>499.02</v>
      </c>
      <c r="H1781" s="4">
        <v>0.06</v>
      </c>
      <c r="I1781" t="s">
        <v>3957</v>
      </c>
      <c r="J1781" s="3">
        <v>1876.3152</v>
      </c>
      <c r="K1781" s="45">
        <f>SALES[[#This Row],[Quantity]]*SALES[[#This Row],[Unit_Price]]*SALES[[#This Row],[Discount]]</f>
        <v>119.76479999999999</v>
      </c>
      <c r="L1781" s="46" t="str">
        <f>IF(SALES[Total_Amount]&gt;=1500,"High","Low")</f>
        <v>High</v>
      </c>
      <c r="M1781" s="46" t="str">
        <f t="shared" si="108"/>
        <v>High</v>
      </c>
      <c r="N1781" s="46" t="str">
        <f t="shared" si="109"/>
        <v>Low Price</v>
      </c>
      <c r="O1781" s="46" t="str">
        <f t="shared" si="110"/>
        <v>July</v>
      </c>
      <c r="P1781" s="46">
        <f t="shared" si="111"/>
        <v>2025</v>
      </c>
      <c r="Q1781" s="47" t="str">
        <f>_xlfn.CONCAT(SALES[[#This Row],[Sales_ID]]," [",SALES[[#This Row],[Quantity]],"]")</f>
        <v>SALE-1779 [4]</v>
      </c>
    </row>
    <row r="1782" spans="1:17" x14ac:dyDescent="0.3">
      <c r="A1782" t="s">
        <v>3725</v>
      </c>
      <c r="B1782" s="2">
        <v>45758</v>
      </c>
      <c r="C1782" t="s">
        <v>1835</v>
      </c>
      <c r="D1782" t="s">
        <v>1787</v>
      </c>
      <c r="E1782" t="s">
        <v>1415</v>
      </c>
      <c r="F1782">
        <v>4</v>
      </c>
      <c r="G1782" s="3">
        <v>299.45999999999998</v>
      </c>
      <c r="H1782" s="4">
        <v>0.18</v>
      </c>
      <c r="I1782" t="s">
        <v>1131</v>
      </c>
      <c r="J1782" s="3">
        <v>982.22879999999998</v>
      </c>
      <c r="K1782" s="45">
        <f>SALES[[#This Row],[Quantity]]*SALES[[#This Row],[Unit_Price]]*SALES[[#This Row],[Discount]]</f>
        <v>215.61119999999997</v>
      </c>
      <c r="L1782" s="46" t="str">
        <f>IF(SALES[Total_Amount]&gt;=1500,"High","Low")</f>
        <v>Low</v>
      </c>
      <c r="M1782" s="46" t="str">
        <f t="shared" si="108"/>
        <v>Normal</v>
      </c>
      <c r="N1782" s="46" t="str">
        <f t="shared" si="109"/>
        <v>Low Price</v>
      </c>
      <c r="O1782" s="46" t="str">
        <f t="shared" si="110"/>
        <v>April</v>
      </c>
      <c r="P1782" s="46">
        <f t="shared" si="111"/>
        <v>2025</v>
      </c>
      <c r="Q1782" s="47" t="str">
        <f>_xlfn.CONCAT(SALES[[#This Row],[Sales_ID]]," [",SALES[[#This Row],[Quantity]],"]")</f>
        <v>SALE-1780 [4]</v>
      </c>
    </row>
    <row r="1783" spans="1:17" x14ac:dyDescent="0.3">
      <c r="A1783" t="s">
        <v>3726</v>
      </c>
      <c r="B1783" s="2">
        <v>45285</v>
      </c>
      <c r="C1783" t="s">
        <v>2716</v>
      </c>
      <c r="D1783" t="s">
        <v>1380</v>
      </c>
      <c r="E1783" t="s">
        <v>1373</v>
      </c>
      <c r="F1783">
        <v>1</v>
      </c>
      <c r="G1783" s="3">
        <v>609.29</v>
      </c>
      <c r="H1783" s="4">
        <v>0.15</v>
      </c>
      <c r="I1783" t="s">
        <v>3957</v>
      </c>
      <c r="J1783" s="3">
        <v>517.89649999999995</v>
      </c>
      <c r="K1783" s="45">
        <f>SALES[[#This Row],[Quantity]]*SALES[[#This Row],[Unit_Price]]*SALES[[#This Row],[Discount]]</f>
        <v>91.393499999999989</v>
      </c>
      <c r="L1783" s="46" t="str">
        <f>IF(SALES[Total_Amount]&gt;=1500,"High","Low")</f>
        <v>Low</v>
      </c>
      <c r="M1783" s="46" t="str">
        <f t="shared" si="108"/>
        <v>Normal</v>
      </c>
      <c r="N1783" s="46" t="str">
        <f t="shared" si="109"/>
        <v>Low Price</v>
      </c>
      <c r="O1783" s="46" t="str">
        <f t="shared" si="110"/>
        <v>December</v>
      </c>
      <c r="P1783" s="46">
        <f t="shared" si="111"/>
        <v>2023</v>
      </c>
      <c r="Q1783" s="47" t="str">
        <f>_xlfn.CONCAT(SALES[[#This Row],[Sales_ID]]," [",SALES[[#This Row],[Quantity]],"]")</f>
        <v>SALE-1781 [1]</v>
      </c>
    </row>
    <row r="1784" spans="1:17" x14ac:dyDescent="0.3">
      <c r="A1784" t="s">
        <v>3727</v>
      </c>
      <c r="B1784" s="2">
        <v>45656</v>
      </c>
      <c r="C1784" t="s">
        <v>1931</v>
      </c>
      <c r="D1784" t="s">
        <v>2008</v>
      </c>
      <c r="E1784" t="s">
        <v>1348</v>
      </c>
      <c r="F1784">
        <v>1</v>
      </c>
      <c r="G1784" s="3">
        <v>213.74</v>
      </c>
      <c r="H1784" s="4">
        <v>7.0000000000000007E-2</v>
      </c>
      <c r="I1784" t="s">
        <v>1131</v>
      </c>
      <c r="J1784" s="3">
        <v>198.7782</v>
      </c>
      <c r="K1784" s="45">
        <f>SALES[[#This Row],[Quantity]]*SALES[[#This Row],[Unit_Price]]*SALES[[#This Row],[Discount]]</f>
        <v>14.961800000000002</v>
      </c>
      <c r="L1784" s="46" t="str">
        <f>IF(SALES[Total_Amount]&gt;=1500,"High","Low")</f>
        <v>Low</v>
      </c>
      <c r="M1784" s="46" t="str">
        <f t="shared" si="108"/>
        <v>Normal</v>
      </c>
      <c r="N1784" s="46" t="str">
        <f t="shared" si="109"/>
        <v>Low Price</v>
      </c>
      <c r="O1784" s="46" t="str">
        <f t="shared" si="110"/>
        <v>December</v>
      </c>
      <c r="P1784" s="46">
        <f t="shared" si="111"/>
        <v>2024</v>
      </c>
      <c r="Q1784" s="47" t="str">
        <f>_xlfn.CONCAT(SALES[[#This Row],[Sales_ID]]," [",SALES[[#This Row],[Quantity]],"]")</f>
        <v>SALE-1782 [1]</v>
      </c>
    </row>
    <row r="1785" spans="1:17" x14ac:dyDescent="0.3">
      <c r="A1785" t="s">
        <v>3728</v>
      </c>
      <c r="B1785" s="2">
        <v>45718</v>
      </c>
      <c r="C1785" t="s">
        <v>1835</v>
      </c>
      <c r="D1785" t="s">
        <v>1725</v>
      </c>
      <c r="E1785" t="s">
        <v>1388</v>
      </c>
      <c r="F1785">
        <v>4</v>
      </c>
      <c r="G1785" s="3">
        <v>613.16999999999996</v>
      </c>
      <c r="H1785" s="4">
        <v>0.26</v>
      </c>
      <c r="I1785" t="s">
        <v>3957</v>
      </c>
      <c r="J1785" s="3">
        <v>1814.9831999999999</v>
      </c>
      <c r="K1785" s="45">
        <f>SALES[[#This Row],[Quantity]]*SALES[[#This Row],[Unit_Price]]*SALES[[#This Row],[Discount]]</f>
        <v>637.69679999999994</v>
      </c>
      <c r="L1785" s="46" t="str">
        <f>IF(SALES[Total_Amount]&gt;=1500,"High","Low")</f>
        <v>High</v>
      </c>
      <c r="M1785" s="46" t="str">
        <f t="shared" si="108"/>
        <v>High</v>
      </c>
      <c r="N1785" s="46" t="str">
        <f t="shared" si="109"/>
        <v>High Price</v>
      </c>
      <c r="O1785" s="46" t="str">
        <f t="shared" si="110"/>
        <v>March</v>
      </c>
      <c r="P1785" s="46">
        <f t="shared" si="111"/>
        <v>2025</v>
      </c>
      <c r="Q1785" s="47" t="str">
        <f>_xlfn.CONCAT(SALES[[#This Row],[Sales_ID]]," [",SALES[[#This Row],[Quantity]],"]")</f>
        <v>SALE-1783 [4]</v>
      </c>
    </row>
    <row r="1786" spans="1:17" x14ac:dyDescent="0.3">
      <c r="A1786" t="s">
        <v>3729</v>
      </c>
      <c r="B1786" s="2">
        <v>45293</v>
      </c>
      <c r="C1786" t="s">
        <v>2515</v>
      </c>
      <c r="D1786" t="s">
        <v>1354</v>
      </c>
      <c r="E1786" t="s">
        <v>1489</v>
      </c>
      <c r="F1786">
        <v>2</v>
      </c>
      <c r="G1786" s="3">
        <v>687.36</v>
      </c>
      <c r="H1786" s="4">
        <v>7.0000000000000007E-2</v>
      </c>
      <c r="I1786" t="s">
        <v>1131</v>
      </c>
      <c r="J1786" s="3">
        <v>1278.4896000000001</v>
      </c>
      <c r="K1786" s="45">
        <f>SALES[[#This Row],[Quantity]]*SALES[[#This Row],[Unit_Price]]*SALES[[#This Row],[Discount]]</f>
        <v>96.230400000000017</v>
      </c>
      <c r="L1786" s="46" t="str">
        <f>IF(SALES[Total_Amount]&gt;=1500,"High","Low")</f>
        <v>Low</v>
      </c>
      <c r="M1786" s="46" t="str">
        <f t="shared" si="108"/>
        <v>High</v>
      </c>
      <c r="N1786" s="46" t="str">
        <f t="shared" si="109"/>
        <v>Low Price</v>
      </c>
      <c r="O1786" s="46" t="str">
        <f t="shared" si="110"/>
        <v>January</v>
      </c>
      <c r="P1786" s="46">
        <f t="shared" si="111"/>
        <v>2024</v>
      </c>
      <c r="Q1786" s="47" t="str">
        <f>_xlfn.CONCAT(SALES[[#This Row],[Sales_ID]]," [",SALES[[#This Row],[Quantity]],"]")</f>
        <v>SALE-1784 [2]</v>
      </c>
    </row>
    <row r="1787" spans="1:17" x14ac:dyDescent="0.3">
      <c r="A1787" t="s">
        <v>3730</v>
      </c>
      <c r="B1787" s="2">
        <v>45915</v>
      </c>
      <c r="C1787" t="s">
        <v>1945</v>
      </c>
      <c r="D1787" t="s">
        <v>1425</v>
      </c>
      <c r="E1787" t="s">
        <v>1408</v>
      </c>
      <c r="F1787">
        <v>3</v>
      </c>
      <c r="G1787" s="3">
        <v>115.39</v>
      </c>
      <c r="H1787" s="4">
        <v>0.02</v>
      </c>
      <c r="I1787" t="s">
        <v>3958</v>
      </c>
      <c r="J1787" s="3">
        <v>339.2466</v>
      </c>
      <c r="K1787" s="45">
        <f>SALES[[#This Row],[Quantity]]*SALES[[#This Row],[Unit_Price]]*SALES[[#This Row],[Discount]]</f>
        <v>6.9234000000000009</v>
      </c>
      <c r="L1787" s="46" t="str">
        <f>IF(SALES[Total_Amount]&gt;=1500,"High","Low")</f>
        <v>Low</v>
      </c>
      <c r="M1787" s="46" t="str">
        <f t="shared" si="108"/>
        <v>Normal</v>
      </c>
      <c r="N1787" s="46" t="str">
        <f t="shared" si="109"/>
        <v>Low Price</v>
      </c>
      <c r="O1787" s="46" t="str">
        <f t="shared" si="110"/>
        <v>September</v>
      </c>
      <c r="P1787" s="46">
        <f t="shared" si="111"/>
        <v>2025</v>
      </c>
      <c r="Q1787" s="47" t="str">
        <f>_xlfn.CONCAT(SALES[[#This Row],[Sales_ID]]," [",SALES[[#This Row],[Quantity]],"]")</f>
        <v>SALE-1785 [3]</v>
      </c>
    </row>
    <row r="1788" spans="1:17" x14ac:dyDescent="0.3">
      <c r="A1788" t="s">
        <v>3731</v>
      </c>
      <c r="B1788" s="2">
        <v>45359</v>
      </c>
      <c r="C1788" t="s">
        <v>3047</v>
      </c>
      <c r="D1788" t="s">
        <v>1376</v>
      </c>
      <c r="E1788" t="s">
        <v>1446</v>
      </c>
      <c r="F1788">
        <v>2</v>
      </c>
      <c r="G1788" s="3">
        <v>722.06</v>
      </c>
      <c r="H1788" s="4">
        <v>7.0000000000000007E-2</v>
      </c>
      <c r="I1788" t="s">
        <v>3957</v>
      </c>
      <c r="J1788" s="3">
        <v>1343.0316</v>
      </c>
      <c r="K1788" s="45">
        <f>SALES[[#This Row],[Quantity]]*SALES[[#This Row],[Unit_Price]]*SALES[[#This Row],[Discount]]</f>
        <v>101.08840000000001</v>
      </c>
      <c r="L1788" s="46" t="str">
        <f>IF(SALES[Total_Amount]&gt;=1500,"High","Low")</f>
        <v>Low</v>
      </c>
      <c r="M1788" s="46" t="str">
        <f t="shared" si="108"/>
        <v>High</v>
      </c>
      <c r="N1788" s="46" t="str">
        <f t="shared" si="109"/>
        <v>Low Price</v>
      </c>
      <c r="O1788" s="46" t="str">
        <f t="shared" si="110"/>
        <v>March</v>
      </c>
      <c r="P1788" s="46">
        <f t="shared" si="111"/>
        <v>2024</v>
      </c>
      <c r="Q1788" s="47" t="str">
        <f>_xlfn.CONCAT(SALES[[#This Row],[Sales_ID]]," [",SALES[[#This Row],[Quantity]],"]")</f>
        <v>SALE-1786 [2]</v>
      </c>
    </row>
    <row r="1789" spans="1:17" x14ac:dyDescent="0.3">
      <c r="A1789" t="s">
        <v>3732</v>
      </c>
      <c r="B1789" s="2">
        <v>45652</v>
      </c>
      <c r="C1789" t="s">
        <v>2424</v>
      </c>
      <c r="D1789" t="s">
        <v>1797</v>
      </c>
      <c r="E1789" t="s">
        <v>1391</v>
      </c>
      <c r="F1789">
        <v>1</v>
      </c>
      <c r="G1789" s="3">
        <v>384.57</v>
      </c>
      <c r="H1789" s="4">
        <v>0.06</v>
      </c>
      <c r="I1789" t="s">
        <v>3958</v>
      </c>
      <c r="J1789" s="3">
        <v>361.49579999999997</v>
      </c>
      <c r="K1789" s="45">
        <f>SALES[[#This Row],[Quantity]]*SALES[[#This Row],[Unit_Price]]*SALES[[#This Row],[Discount]]</f>
        <v>23.074199999999998</v>
      </c>
      <c r="L1789" s="46" t="str">
        <f>IF(SALES[Total_Amount]&gt;=1500,"High","Low")</f>
        <v>Low</v>
      </c>
      <c r="M1789" s="46" t="str">
        <f t="shared" si="108"/>
        <v>Normal</v>
      </c>
      <c r="N1789" s="46" t="str">
        <f t="shared" si="109"/>
        <v>Low Price</v>
      </c>
      <c r="O1789" s="46" t="str">
        <f t="shared" si="110"/>
        <v>December</v>
      </c>
      <c r="P1789" s="46">
        <f t="shared" si="111"/>
        <v>2024</v>
      </c>
      <c r="Q1789" s="47" t="str">
        <f>_xlfn.CONCAT(SALES[[#This Row],[Sales_ID]]," [",SALES[[#This Row],[Quantity]],"]")</f>
        <v>SALE-1787 [1]</v>
      </c>
    </row>
    <row r="1790" spans="1:17" x14ac:dyDescent="0.3">
      <c r="A1790" t="s">
        <v>3733</v>
      </c>
      <c r="B1790" s="2">
        <v>45735</v>
      </c>
      <c r="C1790" t="s">
        <v>2070</v>
      </c>
      <c r="D1790" t="s">
        <v>1657</v>
      </c>
      <c r="E1790" t="s">
        <v>1408</v>
      </c>
      <c r="F1790">
        <v>2</v>
      </c>
      <c r="G1790" s="3">
        <v>194.09</v>
      </c>
      <c r="H1790" s="4">
        <v>0.18</v>
      </c>
      <c r="I1790" t="s">
        <v>3958</v>
      </c>
      <c r="J1790" s="3">
        <v>318.30759999999998</v>
      </c>
      <c r="K1790" s="45">
        <f>SALES[[#This Row],[Quantity]]*SALES[[#This Row],[Unit_Price]]*SALES[[#This Row],[Discount]]</f>
        <v>69.872399999999999</v>
      </c>
      <c r="L1790" s="46" t="str">
        <f>IF(SALES[Total_Amount]&gt;=1500,"High","Low")</f>
        <v>Low</v>
      </c>
      <c r="M1790" s="46" t="str">
        <f t="shared" si="108"/>
        <v>Normal</v>
      </c>
      <c r="N1790" s="46" t="str">
        <f t="shared" si="109"/>
        <v>Low Price</v>
      </c>
      <c r="O1790" s="46" t="str">
        <f t="shared" si="110"/>
        <v>March</v>
      </c>
      <c r="P1790" s="46">
        <f t="shared" si="111"/>
        <v>2025</v>
      </c>
      <c r="Q1790" s="47" t="str">
        <f>_xlfn.CONCAT(SALES[[#This Row],[Sales_ID]]," [",SALES[[#This Row],[Quantity]],"]")</f>
        <v>SALE-1788 [2]</v>
      </c>
    </row>
    <row r="1791" spans="1:17" x14ac:dyDescent="0.3">
      <c r="A1791" t="s">
        <v>3734</v>
      </c>
      <c r="B1791" s="2">
        <v>45579</v>
      </c>
      <c r="C1791" t="s">
        <v>2597</v>
      </c>
      <c r="D1791" t="s">
        <v>1384</v>
      </c>
      <c r="E1791" t="s">
        <v>1340</v>
      </c>
      <c r="F1791">
        <v>2</v>
      </c>
      <c r="G1791" s="3">
        <v>403.91</v>
      </c>
      <c r="H1791" s="4">
        <v>7.0000000000000007E-2</v>
      </c>
      <c r="I1791" t="s">
        <v>3957</v>
      </c>
      <c r="J1791" s="3">
        <v>751.27260000000001</v>
      </c>
      <c r="K1791" s="45">
        <f>SALES[[#This Row],[Quantity]]*SALES[[#This Row],[Unit_Price]]*SALES[[#This Row],[Discount]]</f>
        <v>56.54740000000001</v>
      </c>
      <c r="L1791" s="46" t="str">
        <f>IF(SALES[Total_Amount]&gt;=1500,"High","Low")</f>
        <v>Low</v>
      </c>
      <c r="M1791" s="46" t="str">
        <f t="shared" si="108"/>
        <v>Normal</v>
      </c>
      <c r="N1791" s="46" t="str">
        <f t="shared" si="109"/>
        <v>Low Price</v>
      </c>
      <c r="O1791" s="46" t="str">
        <f t="shared" si="110"/>
        <v>October</v>
      </c>
      <c r="P1791" s="46">
        <f t="shared" si="111"/>
        <v>2024</v>
      </c>
      <c r="Q1791" s="47" t="str">
        <f>_xlfn.CONCAT(SALES[[#This Row],[Sales_ID]]," [",SALES[[#This Row],[Quantity]],"]")</f>
        <v>SALE-1789 [2]</v>
      </c>
    </row>
    <row r="1792" spans="1:17" x14ac:dyDescent="0.3">
      <c r="A1792" t="s">
        <v>3735</v>
      </c>
      <c r="B1792" s="2">
        <v>45721</v>
      </c>
      <c r="C1792" t="s">
        <v>1736</v>
      </c>
      <c r="D1792" t="s">
        <v>1570</v>
      </c>
      <c r="E1792" t="s">
        <v>1377</v>
      </c>
      <c r="F1792">
        <v>1</v>
      </c>
      <c r="G1792" s="3">
        <v>878.69</v>
      </c>
      <c r="H1792" s="4">
        <v>0.3</v>
      </c>
      <c r="I1792" t="s">
        <v>3958</v>
      </c>
      <c r="J1792" s="3">
        <v>615.08299999999997</v>
      </c>
      <c r="K1792" s="45">
        <f>SALES[[#This Row],[Quantity]]*SALES[[#This Row],[Unit_Price]]*SALES[[#This Row],[Discount]]</f>
        <v>263.60700000000003</v>
      </c>
      <c r="L1792" s="46" t="str">
        <f>IF(SALES[Total_Amount]&gt;=1500,"High","Low")</f>
        <v>Low</v>
      </c>
      <c r="M1792" s="46" t="str">
        <f t="shared" si="108"/>
        <v>Normal</v>
      </c>
      <c r="N1792" s="46" t="str">
        <f t="shared" si="109"/>
        <v>Low Price</v>
      </c>
      <c r="O1792" s="46" t="str">
        <f t="shared" si="110"/>
        <v>March</v>
      </c>
      <c r="P1792" s="46">
        <f t="shared" si="111"/>
        <v>2025</v>
      </c>
      <c r="Q1792" s="47" t="str">
        <f>_xlfn.CONCAT(SALES[[#This Row],[Sales_ID]]," [",SALES[[#This Row],[Quantity]],"]")</f>
        <v>SALE-1790 [1]</v>
      </c>
    </row>
    <row r="1793" spans="1:17" x14ac:dyDescent="0.3">
      <c r="A1793" t="s">
        <v>3736</v>
      </c>
      <c r="B1793" s="2">
        <v>45446</v>
      </c>
      <c r="C1793" t="s">
        <v>1428</v>
      </c>
      <c r="D1793" t="s">
        <v>1372</v>
      </c>
      <c r="E1793" t="s">
        <v>1391</v>
      </c>
      <c r="F1793">
        <v>1</v>
      </c>
      <c r="G1793" s="3">
        <v>161.16999999999999</v>
      </c>
      <c r="H1793" s="4">
        <v>0.05</v>
      </c>
      <c r="I1793" t="s">
        <v>3957</v>
      </c>
      <c r="J1793" s="3">
        <v>153.11150000000001</v>
      </c>
      <c r="K1793" s="45">
        <f>SALES[[#This Row],[Quantity]]*SALES[[#This Row],[Unit_Price]]*SALES[[#This Row],[Discount]]</f>
        <v>8.0585000000000004</v>
      </c>
      <c r="L1793" s="46" t="str">
        <f>IF(SALES[Total_Amount]&gt;=1500,"High","Low")</f>
        <v>Low</v>
      </c>
      <c r="M1793" s="46" t="str">
        <f t="shared" si="108"/>
        <v>Normal</v>
      </c>
      <c r="N1793" s="46" t="str">
        <f t="shared" si="109"/>
        <v>Low Price</v>
      </c>
      <c r="O1793" s="46" t="str">
        <f t="shared" si="110"/>
        <v>June</v>
      </c>
      <c r="P1793" s="46">
        <f t="shared" si="111"/>
        <v>2024</v>
      </c>
      <c r="Q1793" s="47" t="str">
        <f>_xlfn.CONCAT(SALES[[#This Row],[Sales_ID]]," [",SALES[[#This Row],[Quantity]],"]")</f>
        <v>SALE-1791 [1]</v>
      </c>
    </row>
    <row r="1794" spans="1:17" x14ac:dyDescent="0.3">
      <c r="A1794" t="s">
        <v>3737</v>
      </c>
      <c r="B1794" s="2">
        <v>45387</v>
      </c>
      <c r="C1794" t="s">
        <v>1626</v>
      </c>
      <c r="D1794" t="s">
        <v>1734</v>
      </c>
      <c r="E1794" t="s">
        <v>1377</v>
      </c>
      <c r="F1794">
        <v>2</v>
      </c>
      <c r="G1794" s="3">
        <v>720.15</v>
      </c>
      <c r="H1794" s="4">
        <v>0.22</v>
      </c>
      <c r="I1794" t="s">
        <v>1131</v>
      </c>
      <c r="J1794" s="3">
        <v>1123.434</v>
      </c>
      <c r="K1794" s="45">
        <f>SALES[[#This Row],[Quantity]]*SALES[[#This Row],[Unit_Price]]*SALES[[#This Row],[Discount]]</f>
        <v>316.86599999999999</v>
      </c>
      <c r="L1794" s="46" t="str">
        <f>IF(SALES[Total_Amount]&gt;=1500,"High","Low")</f>
        <v>Low</v>
      </c>
      <c r="M1794" s="46" t="str">
        <f t="shared" ref="M1794:M1857" si="112">_xlfn.IFS(J1794&gt;2000,"Premium",J1794&gt;1000,"High",J1794&lt;=1000,"Normal")</f>
        <v>High</v>
      </c>
      <c r="N1794" s="46" t="str">
        <f t="shared" ref="N1794:N1857" si="113">IF(AND(H1794&gt;15%,J1794&gt;1000),"High Price","Low Price")</f>
        <v>High Price</v>
      </c>
      <c r="O1794" s="46" t="str">
        <f t="shared" ref="O1794:O1857" si="114">TEXT(B1794,"mmmm")</f>
        <v>April</v>
      </c>
      <c r="P1794" s="46">
        <f t="shared" ref="P1794:P1857" si="115">YEAR(B1794)</f>
        <v>2024</v>
      </c>
      <c r="Q1794" s="47" t="str">
        <f>_xlfn.CONCAT(SALES[[#This Row],[Sales_ID]]," [",SALES[[#This Row],[Quantity]],"]")</f>
        <v>SALE-1792 [2]</v>
      </c>
    </row>
    <row r="1795" spans="1:17" x14ac:dyDescent="0.3">
      <c r="A1795" t="s">
        <v>3738</v>
      </c>
      <c r="B1795" s="2">
        <v>45222</v>
      </c>
      <c r="C1795" t="s">
        <v>2113</v>
      </c>
      <c r="D1795" t="s">
        <v>1470</v>
      </c>
      <c r="E1795" t="s">
        <v>1348</v>
      </c>
      <c r="F1795">
        <v>1</v>
      </c>
      <c r="G1795" s="3">
        <v>361.8</v>
      </c>
      <c r="H1795" s="4">
        <v>0.02</v>
      </c>
      <c r="I1795" t="s">
        <v>1131</v>
      </c>
      <c r="J1795" s="3">
        <v>354.56400000000002</v>
      </c>
      <c r="K1795" s="45">
        <f>SALES[[#This Row],[Quantity]]*SALES[[#This Row],[Unit_Price]]*SALES[[#This Row],[Discount]]</f>
        <v>7.2360000000000007</v>
      </c>
      <c r="L1795" s="46" t="str">
        <f>IF(SALES[Total_Amount]&gt;=1500,"High","Low")</f>
        <v>Low</v>
      </c>
      <c r="M1795" s="46" t="str">
        <f t="shared" si="112"/>
        <v>Normal</v>
      </c>
      <c r="N1795" s="46" t="str">
        <f t="shared" si="113"/>
        <v>Low Price</v>
      </c>
      <c r="O1795" s="46" t="str">
        <f t="shared" si="114"/>
        <v>October</v>
      </c>
      <c r="P1795" s="46">
        <f t="shared" si="115"/>
        <v>2023</v>
      </c>
      <c r="Q1795" s="47" t="str">
        <f>_xlfn.CONCAT(SALES[[#This Row],[Sales_ID]]," [",SALES[[#This Row],[Quantity]],"]")</f>
        <v>SALE-1793 [1]</v>
      </c>
    </row>
    <row r="1796" spans="1:17" x14ac:dyDescent="0.3">
      <c r="A1796" t="s">
        <v>3739</v>
      </c>
      <c r="B1796" s="2">
        <v>45402</v>
      </c>
      <c r="C1796" t="s">
        <v>2679</v>
      </c>
      <c r="D1796" t="s">
        <v>2262</v>
      </c>
      <c r="E1796" t="s">
        <v>1426</v>
      </c>
      <c r="F1796">
        <v>1</v>
      </c>
      <c r="G1796" s="3">
        <v>779.84</v>
      </c>
      <c r="H1796" s="4">
        <v>0.28999999999999998</v>
      </c>
      <c r="I1796" t="s">
        <v>3958</v>
      </c>
      <c r="J1796" s="3">
        <v>553.68640000000005</v>
      </c>
      <c r="K1796" s="45">
        <f>SALES[[#This Row],[Quantity]]*SALES[[#This Row],[Unit_Price]]*SALES[[#This Row],[Discount]]</f>
        <v>226.15359999999998</v>
      </c>
      <c r="L1796" s="46" t="str">
        <f>IF(SALES[Total_Amount]&gt;=1500,"High","Low")</f>
        <v>Low</v>
      </c>
      <c r="M1796" s="46" t="str">
        <f t="shared" si="112"/>
        <v>Normal</v>
      </c>
      <c r="N1796" s="46" t="str">
        <f t="shared" si="113"/>
        <v>Low Price</v>
      </c>
      <c r="O1796" s="46" t="str">
        <f t="shared" si="114"/>
        <v>April</v>
      </c>
      <c r="P1796" s="46">
        <f t="shared" si="115"/>
        <v>2024</v>
      </c>
      <c r="Q1796" s="47" t="str">
        <f>_xlfn.CONCAT(SALES[[#This Row],[Sales_ID]]," [",SALES[[#This Row],[Quantity]],"]")</f>
        <v>SALE-1794 [1]</v>
      </c>
    </row>
    <row r="1797" spans="1:17" x14ac:dyDescent="0.3">
      <c r="A1797" t="s">
        <v>3740</v>
      </c>
      <c r="B1797" s="2">
        <v>45455</v>
      </c>
      <c r="C1797" t="s">
        <v>2881</v>
      </c>
      <c r="D1797" t="s">
        <v>2394</v>
      </c>
      <c r="E1797" t="s">
        <v>1363</v>
      </c>
      <c r="F1797">
        <v>2</v>
      </c>
      <c r="G1797" s="3">
        <v>649.89</v>
      </c>
      <c r="H1797" s="4">
        <v>0.17</v>
      </c>
      <c r="I1797" t="s">
        <v>1131</v>
      </c>
      <c r="J1797" s="3">
        <v>1078.8173999999999</v>
      </c>
      <c r="K1797" s="45">
        <f>SALES[[#This Row],[Quantity]]*SALES[[#This Row],[Unit_Price]]*SALES[[#This Row],[Discount]]</f>
        <v>220.96260000000001</v>
      </c>
      <c r="L1797" s="46" t="str">
        <f>IF(SALES[Total_Amount]&gt;=1500,"High","Low")</f>
        <v>Low</v>
      </c>
      <c r="M1797" s="46" t="str">
        <f t="shared" si="112"/>
        <v>High</v>
      </c>
      <c r="N1797" s="46" t="str">
        <f t="shared" si="113"/>
        <v>High Price</v>
      </c>
      <c r="O1797" s="46" t="str">
        <f t="shared" si="114"/>
        <v>June</v>
      </c>
      <c r="P1797" s="46">
        <f t="shared" si="115"/>
        <v>2024</v>
      </c>
      <c r="Q1797" s="47" t="str">
        <f>_xlfn.CONCAT(SALES[[#This Row],[Sales_ID]]," [",SALES[[#This Row],[Quantity]],"]")</f>
        <v>SALE-1795 [2]</v>
      </c>
    </row>
    <row r="1798" spans="1:17" x14ac:dyDescent="0.3">
      <c r="A1798" t="s">
        <v>3741</v>
      </c>
      <c r="B1798" s="2">
        <v>45877</v>
      </c>
      <c r="C1798" t="s">
        <v>2328</v>
      </c>
      <c r="D1798" t="s">
        <v>1445</v>
      </c>
      <c r="E1798" t="s">
        <v>1426</v>
      </c>
      <c r="F1798">
        <v>1</v>
      </c>
      <c r="G1798" s="3">
        <v>952.73</v>
      </c>
      <c r="H1798" s="4">
        <v>0.17</v>
      </c>
      <c r="I1798" t="s">
        <v>3957</v>
      </c>
      <c r="J1798" s="3">
        <v>790.76589999999999</v>
      </c>
      <c r="K1798" s="45">
        <f>SALES[[#This Row],[Quantity]]*SALES[[#This Row],[Unit_Price]]*SALES[[#This Row],[Discount]]</f>
        <v>161.9641</v>
      </c>
      <c r="L1798" s="46" t="str">
        <f>IF(SALES[Total_Amount]&gt;=1500,"High","Low")</f>
        <v>Low</v>
      </c>
      <c r="M1798" s="46" t="str">
        <f t="shared" si="112"/>
        <v>Normal</v>
      </c>
      <c r="N1798" s="46" t="str">
        <f t="shared" si="113"/>
        <v>Low Price</v>
      </c>
      <c r="O1798" s="46" t="str">
        <f t="shared" si="114"/>
        <v>August</v>
      </c>
      <c r="P1798" s="46">
        <f t="shared" si="115"/>
        <v>2025</v>
      </c>
      <c r="Q1798" s="47" t="str">
        <f>_xlfn.CONCAT(SALES[[#This Row],[Sales_ID]]," [",SALES[[#This Row],[Quantity]],"]")</f>
        <v>SALE-1796 [1]</v>
      </c>
    </row>
    <row r="1799" spans="1:17" x14ac:dyDescent="0.3">
      <c r="A1799" t="s">
        <v>3742</v>
      </c>
      <c r="B1799" s="2">
        <v>45875</v>
      </c>
      <c r="C1799" t="s">
        <v>1478</v>
      </c>
      <c r="D1799" t="s">
        <v>1369</v>
      </c>
      <c r="E1799" t="s">
        <v>1388</v>
      </c>
      <c r="F1799">
        <v>4</v>
      </c>
      <c r="G1799" s="3">
        <v>820.78</v>
      </c>
      <c r="H1799" s="4">
        <v>0.25</v>
      </c>
      <c r="I1799" t="s">
        <v>3957</v>
      </c>
      <c r="J1799" s="3">
        <v>2462.34</v>
      </c>
      <c r="K1799" s="45">
        <f>SALES[[#This Row],[Quantity]]*SALES[[#This Row],[Unit_Price]]*SALES[[#This Row],[Discount]]</f>
        <v>820.78</v>
      </c>
      <c r="L1799" s="46" t="str">
        <f>IF(SALES[Total_Amount]&gt;=1500,"High","Low")</f>
        <v>High</v>
      </c>
      <c r="M1799" s="46" t="str">
        <f t="shared" si="112"/>
        <v>Premium</v>
      </c>
      <c r="N1799" s="46" t="str">
        <f t="shared" si="113"/>
        <v>High Price</v>
      </c>
      <c r="O1799" s="46" t="str">
        <f t="shared" si="114"/>
        <v>August</v>
      </c>
      <c r="P1799" s="46">
        <f t="shared" si="115"/>
        <v>2025</v>
      </c>
      <c r="Q1799" s="47" t="str">
        <f>_xlfn.CONCAT(SALES[[#This Row],[Sales_ID]]," [",SALES[[#This Row],[Quantity]],"]")</f>
        <v>SALE-1797 [4]</v>
      </c>
    </row>
    <row r="1800" spans="1:17" x14ac:dyDescent="0.3">
      <c r="A1800" t="s">
        <v>3743</v>
      </c>
      <c r="B1800" s="2">
        <v>45592</v>
      </c>
      <c r="C1800" t="s">
        <v>2589</v>
      </c>
      <c r="D1800" t="s">
        <v>1543</v>
      </c>
      <c r="E1800" t="s">
        <v>1340</v>
      </c>
      <c r="F1800">
        <v>4</v>
      </c>
      <c r="G1800" s="3">
        <v>247.55</v>
      </c>
      <c r="H1800" s="4">
        <v>0.05</v>
      </c>
      <c r="I1800" t="s">
        <v>3957</v>
      </c>
      <c r="J1800" s="3">
        <v>940.69</v>
      </c>
      <c r="K1800" s="45">
        <f>SALES[[#This Row],[Quantity]]*SALES[[#This Row],[Unit_Price]]*SALES[[#This Row],[Discount]]</f>
        <v>49.510000000000005</v>
      </c>
      <c r="L1800" s="46" t="str">
        <f>IF(SALES[Total_Amount]&gt;=1500,"High","Low")</f>
        <v>Low</v>
      </c>
      <c r="M1800" s="46" t="str">
        <f t="shared" si="112"/>
        <v>Normal</v>
      </c>
      <c r="N1800" s="46" t="str">
        <f t="shared" si="113"/>
        <v>Low Price</v>
      </c>
      <c r="O1800" s="46" t="str">
        <f t="shared" si="114"/>
        <v>October</v>
      </c>
      <c r="P1800" s="46">
        <f t="shared" si="115"/>
        <v>2024</v>
      </c>
      <c r="Q1800" s="47" t="str">
        <f>_xlfn.CONCAT(SALES[[#This Row],[Sales_ID]]," [",SALES[[#This Row],[Quantity]],"]")</f>
        <v>SALE-1798 [4]</v>
      </c>
    </row>
    <row r="1801" spans="1:17" x14ac:dyDescent="0.3">
      <c r="A1801" t="s">
        <v>3744</v>
      </c>
      <c r="B1801" s="2">
        <v>45369</v>
      </c>
      <c r="C1801" t="s">
        <v>3309</v>
      </c>
      <c r="D1801" t="s">
        <v>1369</v>
      </c>
      <c r="E1801" t="s">
        <v>1348</v>
      </c>
      <c r="F1801">
        <v>3</v>
      </c>
      <c r="G1801" s="3">
        <v>561.44000000000005</v>
      </c>
      <c r="H1801" s="4">
        <v>0.2</v>
      </c>
      <c r="I1801" t="s">
        <v>1131</v>
      </c>
      <c r="J1801" s="3">
        <v>1347.4559999999999</v>
      </c>
      <c r="K1801" s="45">
        <f>SALES[[#This Row],[Quantity]]*SALES[[#This Row],[Unit_Price]]*SALES[[#This Row],[Discount]]</f>
        <v>336.86400000000003</v>
      </c>
      <c r="L1801" s="46" t="str">
        <f>IF(SALES[Total_Amount]&gt;=1500,"High","Low")</f>
        <v>Low</v>
      </c>
      <c r="M1801" s="46" t="str">
        <f t="shared" si="112"/>
        <v>High</v>
      </c>
      <c r="N1801" s="46" t="str">
        <f t="shared" si="113"/>
        <v>High Price</v>
      </c>
      <c r="O1801" s="46" t="str">
        <f t="shared" si="114"/>
        <v>March</v>
      </c>
      <c r="P1801" s="46">
        <f t="shared" si="115"/>
        <v>2024</v>
      </c>
      <c r="Q1801" s="47" t="str">
        <f>_xlfn.CONCAT(SALES[[#This Row],[Sales_ID]]," [",SALES[[#This Row],[Quantity]],"]")</f>
        <v>SALE-1799 [3]</v>
      </c>
    </row>
    <row r="1802" spans="1:17" x14ac:dyDescent="0.3">
      <c r="A1802" t="s">
        <v>3745</v>
      </c>
      <c r="B1802" s="2">
        <v>45249</v>
      </c>
      <c r="C1802" t="s">
        <v>2513</v>
      </c>
      <c r="D1802" t="s">
        <v>1411</v>
      </c>
      <c r="E1802" t="s">
        <v>1348</v>
      </c>
      <c r="F1802">
        <v>4</v>
      </c>
      <c r="G1802" s="3">
        <v>214.37</v>
      </c>
      <c r="H1802" s="4">
        <v>0.11</v>
      </c>
      <c r="I1802" t="s">
        <v>1131</v>
      </c>
      <c r="J1802" s="3">
        <v>763.15719999999999</v>
      </c>
      <c r="K1802" s="45">
        <f>SALES[[#This Row],[Quantity]]*SALES[[#This Row],[Unit_Price]]*SALES[[#This Row],[Discount]]</f>
        <v>94.322800000000001</v>
      </c>
      <c r="L1802" s="46" t="str">
        <f>IF(SALES[Total_Amount]&gt;=1500,"High","Low")</f>
        <v>Low</v>
      </c>
      <c r="M1802" s="46" t="str">
        <f t="shared" si="112"/>
        <v>Normal</v>
      </c>
      <c r="N1802" s="46" t="str">
        <f t="shared" si="113"/>
        <v>Low Price</v>
      </c>
      <c r="O1802" s="46" t="str">
        <f t="shared" si="114"/>
        <v>November</v>
      </c>
      <c r="P1802" s="46">
        <f t="shared" si="115"/>
        <v>2023</v>
      </c>
      <c r="Q1802" s="47" t="str">
        <f>_xlfn.CONCAT(SALES[[#This Row],[Sales_ID]]," [",SALES[[#This Row],[Quantity]],"]")</f>
        <v>SALE-1800 [4]</v>
      </c>
    </row>
    <row r="1803" spans="1:17" x14ac:dyDescent="0.3">
      <c r="A1803" t="s">
        <v>3746</v>
      </c>
      <c r="B1803" s="2">
        <v>45741</v>
      </c>
      <c r="C1803" t="s">
        <v>1965</v>
      </c>
      <c r="D1803" t="s">
        <v>1570</v>
      </c>
      <c r="E1803" t="s">
        <v>1388</v>
      </c>
      <c r="F1803">
        <v>3</v>
      </c>
      <c r="G1803" s="3">
        <v>123.74</v>
      </c>
      <c r="H1803" s="4">
        <v>0.23</v>
      </c>
      <c r="I1803" t="s">
        <v>3958</v>
      </c>
      <c r="J1803" s="3">
        <v>285.83940000000001</v>
      </c>
      <c r="K1803" s="45">
        <f>SALES[[#This Row],[Quantity]]*SALES[[#This Row],[Unit_Price]]*SALES[[#This Row],[Discount]]</f>
        <v>85.380600000000001</v>
      </c>
      <c r="L1803" s="46" t="str">
        <f>IF(SALES[Total_Amount]&gt;=1500,"High","Low")</f>
        <v>Low</v>
      </c>
      <c r="M1803" s="46" t="str">
        <f t="shared" si="112"/>
        <v>Normal</v>
      </c>
      <c r="N1803" s="46" t="str">
        <f t="shared" si="113"/>
        <v>Low Price</v>
      </c>
      <c r="O1803" s="46" t="str">
        <f t="shared" si="114"/>
        <v>March</v>
      </c>
      <c r="P1803" s="46">
        <f t="shared" si="115"/>
        <v>2025</v>
      </c>
      <c r="Q1803" s="47" t="str">
        <f>_xlfn.CONCAT(SALES[[#This Row],[Sales_ID]]," [",SALES[[#This Row],[Quantity]],"]")</f>
        <v>SALE-1801 [3]</v>
      </c>
    </row>
    <row r="1804" spans="1:17" x14ac:dyDescent="0.3">
      <c r="A1804" t="s">
        <v>3747</v>
      </c>
      <c r="B1804" s="2">
        <v>45427</v>
      </c>
      <c r="C1804" t="s">
        <v>1904</v>
      </c>
      <c r="D1804" t="s">
        <v>1425</v>
      </c>
      <c r="E1804" t="s">
        <v>1489</v>
      </c>
      <c r="F1804">
        <v>4</v>
      </c>
      <c r="G1804" s="3">
        <v>645.71</v>
      </c>
      <c r="H1804" s="4">
        <v>0.1</v>
      </c>
      <c r="I1804" t="s">
        <v>3958</v>
      </c>
      <c r="J1804" s="3">
        <v>2324.556</v>
      </c>
      <c r="K1804" s="45">
        <f>SALES[[#This Row],[Quantity]]*SALES[[#This Row],[Unit_Price]]*SALES[[#This Row],[Discount]]</f>
        <v>258.28400000000005</v>
      </c>
      <c r="L1804" s="46" t="str">
        <f>IF(SALES[Total_Amount]&gt;=1500,"High","Low")</f>
        <v>High</v>
      </c>
      <c r="M1804" s="46" t="str">
        <f t="shared" si="112"/>
        <v>Premium</v>
      </c>
      <c r="N1804" s="46" t="str">
        <f t="shared" si="113"/>
        <v>Low Price</v>
      </c>
      <c r="O1804" s="46" t="str">
        <f t="shared" si="114"/>
        <v>May</v>
      </c>
      <c r="P1804" s="46">
        <f t="shared" si="115"/>
        <v>2024</v>
      </c>
      <c r="Q1804" s="47" t="str">
        <f>_xlfn.CONCAT(SALES[[#This Row],[Sales_ID]]," [",SALES[[#This Row],[Quantity]],"]")</f>
        <v>SALE-1802 [4]</v>
      </c>
    </row>
    <row r="1805" spans="1:17" x14ac:dyDescent="0.3">
      <c r="A1805" t="s">
        <v>3748</v>
      </c>
      <c r="B1805" s="2">
        <v>45736</v>
      </c>
      <c r="C1805" t="s">
        <v>1775</v>
      </c>
      <c r="D1805" t="s">
        <v>1494</v>
      </c>
      <c r="E1805" t="s">
        <v>1446</v>
      </c>
      <c r="F1805">
        <v>3</v>
      </c>
      <c r="G1805" s="3">
        <v>587.12</v>
      </c>
      <c r="H1805" s="4">
        <v>0.3</v>
      </c>
      <c r="I1805" t="s">
        <v>3957</v>
      </c>
      <c r="J1805" s="3">
        <v>1232.952</v>
      </c>
      <c r="K1805" s="45">
        <f>SALES[[#This Row],[Quantity]]*SALES[[#This Row],[Unit_Price]]*SALES[[#This Row],[Discount]]</f>
        <v>528.40800000000002</v>
      </c>
      <c r="L1805" s="46" t="str">
        <f>IF(SALES[Total_Amount]&gt;=1500,"High","Low")</f>
        <v>Low</v>
      </c>
      <c r="M1805" s="46" t="str">
        <f t="shared" si="112"/>
        <v>High</v>
      </c>
      <c r="N1805" s="46" t="str">
        <f t="shared" si="113"/>
        <v>High Price</v>
      </c>
      <c r="O1805" s="46" t="str">
        <f t="shared" si="114"/>
        <v>March</v>
      </c>
      <c r="P1805" s="46">
        <f t="shared" si="115"/>
        <v>2025</v>
      </c>
      <c r="Q1805" s="47" t="str">
        <f>_xlfn.CONCAT(SALES[[#This Row],[Sales_ID]]," [",SALES[[#This Row],[Quantity]],"]")</f>
        <v>SALE-1803 [3]</v>
      </c>
    </row>
    <row r="1806" spans="1:17" x14ac:dyDescent="0.3">
      <c r="A1806" t="s">
        <v>3749</v>
      </c>
      <c r="B1806" s="2">
        <v>45941</v>
      </c>
      <c r="C1806" t="s">
        <v>2064</v>
      </c>
      <c r="D1806" t="s">
        <v>1609</v>
      </c>
      <c r="E1806" t="s">
        <v>1415</v>
      </c>
      <c r="F1806">
        <v>1</v>
      </c>
      <c r="G1806" s="3">
        <v>401.18</v>
      </c>
      <c r="H1806" s="4">
        <v>0.15</v>
      </c>
      <c r="I1806" t="s">
        <v>1131</v>
      </c>
      <c r="J1806" s="3">
        <v>341.00299999999999</v>
      </c>
      <c r="K1806" s="45">
        <f>SALES[[#This Row],[Quantity]]*SALES[[#This Row],[Unit_Price]]*SALES[[#This Row],[Discount]]</f>
        <v>60.177</v>
      </c>
      <c r="L1806" s="46" t="str">
        <f>IF(SALES[Total_Amount]&gt;=1500,"High","Low")</f>
        <v>Low</v>
      </c>
      <c r="M1806" s="46" t="str">
        <f t="shared" si="112"/>
        <v>Normal</v>
      </c>
      <c r="N1806" s="46" t="str">
        <f t="shared" si="113"/>
        <v>Low Price</v>
      </c>
      <c r="O1806" s="46" t="str">
        <f t="shared" si="114"/>
        <v>October</v>
      </c>
      <c r="P1806" s="46">
        <f t="shared" si="115"/>
        <v>2025</v>
      </c>
      <c r="Q1806" s="47" t="str">
        <f>_xlfn.CONCAT(SALES[[#This Row],[Sales_ID]]," [",SALES[[#This Row],[Quantity]],"]")</f>
        <v>SALE-1804 [1]</v>
      </c>
    </row>
    <row r="1807" spans="1:17" x14ac:dyDescent="0.3">
      <c r="A1807" t="s">
        <v>3750</v>
      </c>
      <c r="B1807" s="2">
        <v>45486</v>
      </c>
      <c r="C1807" t="s">
        <v>2225</v>
      </c>
      <c r="D1807" t="s">
        <v>1863</v>
      </c>
      <c r="E1807" t="s">
        <v>1415</v>
      </c>
      <c r="F1807">
        <v>3</v>
      </c>
      <c r="G1807" s="3">
        <v>658.33</v>
      </c>
      <c r="H1807" s="4">
        <v>0.12</v>
      </c>
      <c r="I1807" t="s">
        <v>1131</v>
      </c>
      <c r="J1807" s="3">
        <v>1737.9911999999999</v>
      </c>
      <c r="K1807" s="45">
        <f>SALES[[#This Row],[Quantity]]*SALES[[#This Row],[Unit_Price]]*SALES[[#This Row],[Discount]]</f>
        <v>236.99880000000002</v>
      </c>
      <c r="L1807" s="46" t="str">
        <f>IF(SALES[Total_Amount]&gt;=1500,"High","Low")</f>
        <v>High</v>
      </c>
      <c r="M1807" s="46" t="str">
        <f t="shared" si="112"/>
        <v>High</v>
      </c>
      <c r="N1807" s="46" t="str">
        <f t="shared" si="113"/>
        <v>Low Price</v>
      </c>
      <c r="O1807" s="46" t="str">
        <f t="shared" si="114"/>
        <v>July</v>
      </c>
      <c r="P1807" s="46">
        <f t="shared" si="115"/>
        <v>2024</v>
      </c>
      <c r="Q1807" s="47" t="str">
        <f>_xlfn.CONCAT(SALES[[#This Row],[Sales_ID]]," [",SALES[[#This Row],[Quantity]],"]")</f>
        <v>SALE-1805 [3]</v>
      </c>
    </row>
    <row r="1808" spans="1:17" x14ac:dyDescent="0.3">
      <c r="A1808" t="s">
        <v>3751</v>
      </c>
      <c r="B1808" s="2">
        <v>45474</v>
      </c>
      <c r="C1808" t="s">
        <v>1678</v>
      </c>
      <c r="D1808" t="s">
        <v>1347</v>
      </c>
      <c r="E1808" t="s">
        <v>1489</v>
      </c>
      <c r="F1808">
        <v>4</v>
      </c>
      <c r="G1808" s="3">
        <v>450.3</v>
      </c>
      <c r="H1808" s="4">
        <v>0.02</v>
      </c>
      <c r="I1808" t="s">
        <v>3957</v>
      </c>
      <c r="J1808" s="3">
        <v>1765.1759999999999</v>
      </c>
      <c r="K1808" s="45">
        <f>SALES[[#This Row],[Quantity]]*SALES[[#This Row],[Unit_Price]]*SALES[[#This Row],[Discount]]</f>
        <v>36.024000000000001</v>
      </c>
      <c r="L1808" s="46" t="str">
        <f>IF(SALES[Total_Amount]&gt;=1500,"High","Low")</f>
        <v>High</v>
      </c>
      <c r="M1808" s="46" t="str">
        <f t="shared" si="112"/>
        <v>High</v>
      </c>
      <c r="N1808" s="46" t="str">
        <f t="shared" si="113"/>
        <v>Low Price</v>
      </c>
      <c r="O1808" s="46" t="str">
        <f t="shared" si="114"/>
        <v>July</v>
      </c>
      <c r="P1808" s="46">
        <f t="shared" si="115"/>
        <v>2024</v>
      </c>
      <c r="Q1808" s="47" t="str">
        <f>_xlfn.CONCAT(SALES[[#This Row],[Sales_ID]]," [",SALES[[#This Row],[Quantity]],"]")</f>
        <v>SALE-1806 [4]</v>
      </c>
    </row>
    <row r="1809" spans="1:17" x14ac:dyDescent="0.3">
      <c r="A1809" t="s">
        <v>3752</v>
      </c>
      <c r="B1809" s="2">
        <v>45757</v>
      </c>
      <c r="C1809" t="s">
        <v>2160</v>
      </c>
      <c r="D1809" t="s">
        <v>1467</v>
      </c>
      <c r="E1809" t="s">
        <v>1419</v>
      </c>
      <c r="F1809">
        <v>4</v>
      </c>
      <c r="G1809" s="3">
        <v>33.630000000000003</v>
      </c>
      <c r="H1809" s="4">
        <v>0.05</v>
      </c>
      <c r="I1809" t="s">
        <v>3957</v>
      </c>
      <c r="J1809" s="3">
        <v>127.794</v>
      </c>
      <c r="K1809" s="45">
        <f>SALES[[#This Row],[Quantity]]*SALES[[#This Row],[Unit_Price]]*SALES[[#This Row],[Discount]]</f>
        <v>6.7260000000000009</v>
      </c>
      <c r="L1809" s="46" t="str">
        <f>IF(SALES[Total_Amount]&gt;=1500,"High","Low")</f>
        <v>Low</v>
      </c>
      <c r="M1809" s="46" t="str">
        <f t="shared" si="112"/>
        <v>Normal</v>
      </c>
      <c r="N1809" s="46" t="str">
        <f t="shared" si="113"/>
        <v>Low Price</v>
      </c>
      <c r="O1809" s="46" t="str">
        <f t="shared" si="114"/>
        <v>April</v>
      </c>
      <c r="P1809" s="46">
        <f t="shared" si="115"/>
        <v>2025</v>
      </c>
      <c r="Q1809" s="47" t="str">
        <f>_xlfn.CONCAT(SALES[[#This Row],[Sales_ID]]," [",SALES[[#This Row],[Quantity]],"]")</f>
        <v>SALE-1807 [4]</v>
      </c>
    </row>
    <row r="1810" spans="1:17" x14ac:dyDescent="0.3">
      <c r="A1810" t="s">
        <v>3753</v>
      </c>
      <c r="B1810" s="2">
        <v>45475</v>
      </c>
      <c r="C1810" t="s">
        <v>1550</v>
      </c>
      <c r="D1810" t="s">
        <v>1457</v>
      </c>
      <c r="E1810" t="s">
        <v>1373</v>
      </c>
      <c r="F1810">
        <v>3</v>
      </c>
      <c r="G1810" s="3">
        <v>168.89</v>
      </c>
      <c r="H1810" s="4">
        <v>0.03</v>
      </c>
      <c r="I1810" t="s">
        <v>1131</v>
      </c>
      <c r="J1810" s="3">
        <v>491.46989999999988</v>
      </c>
      <c r="K1810" s="45">
        <f>SALES[[#This Row],[Quantity]]*SALES[[#This Row],[Unit_Price]]*SALES[[#This Row],[Discount]]</f>
        <v>15.200099999999999</v>
      </c>
      <c r="L1810" s="46" t="str">
        <f>IF(SALES[Total_Amount]&gt;=1500,"High","Low")</f>
        <v>Low</v>
      </c>
      <c r="M1810" s="46" t="str">
        <f t="shared" si="112"/>
        <v>Normal</v>
      </c>
      <c r="N1810" s="46" t="str">
        <f t="shared" si="113"/>
        <v>Low Price</v>
      </c>
      <c r="O1810" s="46" t="str">
        <f t="shared" si="114"/>
        <v>July</v>
      </c>
      <c r="P1810" s="46">
        <f t="shared" si="115"/>
        <v>2024</v>
      </c>
      <c r="Q1810" s="47" t="str">
        <f>_xlfn.CONCAT(SALES[[#This Row],[Sales_ID]]," [",SALES[[#This Row],[Quantity]],"]")</f>
        <v>SALE-1808 [3]</v>
      </c>
    </row>
    <row r="1811" spans="1:17" x14ac:dyDescent="0.3">
      <c r="A1811" t="s">
        <v>3754</v>
      </c>
      <c r="B1811" s="2">
        <v>45546</v>
      </c>
      <c r="C1811" t="s">
        <v>1505</v>
      </c>
      <c r="D1811" t="s">
        <v>1407</v>
      </c>
      <c r="E1811" t="s">
        <v>1489</v>
      </c>
      <c r="F1811">
        <v>1</v>
      </c>
      <c r="G1811" s="3">
        <v>141.85</v>
      </c>
      <c r="H1811" s="4">
        <v>0.06</v>
      </c>
      <c r="I1811" t="s">
        <v>3958</v>
      </c>
      <c r="J1811" s="3">
        <v>133.339</v>
      </c>
      <c r="K1811" s="45">
        <f>SALES[[#This Row],[Quantity]]*SALES[[#This Row],[Unit_Price]]*SALES[[#This Row],[Discount]]</f>
        <v>8.5109999999999992</v>
      </c>
      <c r="L1811" s="46" t="str">
        <f>IF(SALES[Total_Amount]&gt;=1500,"High","Low")</f>
        <v>Low</v>
      </c>
      <c r="M1811" s="46" t="str">
        <f t="shared" si="112"/>
        <v>Normal</v>
      </c>
      <c r="N1811" s="46" t="str">
        <f t="shared" si="113"/>
        <v>Low Price</v>
      </c>
      <c r="O1811" s="46" t="str">
        <f t="shared" si="114"/>
        <v>September</v>
      </c>
      <c r="P1811" s="46">
        <f t="shared" si="115"/>
        <v>2024</v>
      </c>
      <c r="Q1811" s="47" t="str">
        <f>_xlfn.CONCAT(SALES[[#This Row],[Sales_ID]]," [",SALES[[#This Row],[Quantity]],"]")</f>
        <v>SALE-1809 [1]</v>
      </c>
    </row>
    <row r="1812" spans="1:17" x14ac:dyDescent="0.3">
      <c r="A1812" t="s">
        <v>3755</v>
      </c>
      <c r="B1812" s="2">
        <v>45520</v>
      </c>
      <c r="C1812" t="s">
        <v>2670</v>
      </c>
      <c r="D1812" t="s">
        <v>1659</v>
      </c>
      <c r="E1812" t="s">
        <v>1359</v>
      </c>
      <c r="F1812">
        <v>1</v>
      </c>
      <c r="G1812" s="3">
        <v>617.4</v>
      </c>
      <c r="H1812" s="4">
        <v>0.21</v>
      </c>
      <c r="I1812" t="s">
        <v>3957</v>
      </c>
      <c r="J1812" s="3">
        <v>487.74599999999998</v>
      </c>
      <c r="K1812" s="45">
        <f>SALES[[#This Row],[Quantity]]*SALES[[#This Row],[Unit_Price]]*SALES[[#This Row],[Discount]]</f>
        <v>129.654</v>
      </c>
      <c r="L1812" s="46" t="str">
        <f>IF(SALES[Total_Amount]&gt;=1500,"High","Low")</f>
        <v>Low</v>
      </c>
      <c r="M1812" s="46" t="str">
        <f t="shared" si="112"/>
        <v>Normal</v>
      </c>
      <c r="N1812" s="46" t="str">
        <f t="shared" si="113"/>
        <v>Low Price</v>
      </c>
      <c r="O1812" s="46" t="str">
        <f t="shared" si="114"/>
        <v>August</v>
      </c>
      <c r="P1812" s="46">
        <f t="shared" si="115"/>
        <v>2024</v>
      </c>
      <c r="Q1812" s="47" t="str">
        <f>_xlfn.CONCAT(SALES[[#This Row],[Sales_ID]]," [",SALES[[#This Row],[Quantity]],"]")</f>
        <v>SALE-1810 [1]</v>
      </c>
    </row>
    <row r="1813" spans="1:17" x14ac:dyDescent="0.3">
      <c r="A1813" t="s">
        <v>3756</v>
      </c>
      <c r="B1813" s="2">
        <v>45534</v>
      </c>
      <c r="C1813" t="s">
        <v>2391</v>
      </c>
      <c r="D1813" t="s">
        <v>1445</v>
      </c>
      <c r="E1813" t="s">
        <v>1381</v>
      </c>
      <c r="F1813">
        <v>3</v>
      </c>
      <c r="G1813" s="3">
        <v>841.47</v>
      </c>
      <c r="H1813" s="4">
        <v>0.15</v>
      </c>
      <c r="I1813" t="s">
        <v>1131</v>
      </c>
      <c r="J1813" s="3">
        <v>2145.7485000000001</v>
      </c>
      <c r="K1813" s="45">
        <f>SALES[[#This Row],[Quantity]]*SALES[[#This Row],[Unit_Price]]*SALES[[#This Row],[Discount]]</f>
        <v>378.66149999999999</v>
      </c>
      <c r="L1813" s="46" t="str">
        <f>IF(SALES[Total_Amount]&gt;=1500,"High","Low")</f>
        <v>High</v>
      </c>
      <c r="M1813" s="46" t="str">
        <f t="shared" si="112"/>
        <v>Premium</v>
      </c>
      <c r="N1813" s="46" t="str">
        <f t="shared" si="113"/>
        <v>Low Price</v>
      </c>
      <c r="O1813" s="46" t="str">
        <f t="shared" si="114"/>
        <v>August</v>
      </c>
      <c r="P1813" s="46">
        <f t="shared" si="115"/>
        <v>2024</v>
      </c>
      <c r="Q1813" s="47" t="str">
        <f>_xlfn.CONCAT(SALES[[#This Row],[Sales_ID]]," [",SALES[[#This Row],[Quantity]],"]")</f>
        <v>SALE-1811 [3]</v>
      </c>
    </row>
    <row r="1814" spans="1:17" x14ac:dyDescent="0.3">
      <c r="A1814" t="s">
        <v>3757</v>
      </c>
      <c r="B1814" s="2">
        <v>45334</v>
      </c>
      <c r="C1814" t="s">
        <v>2440</v>
      </c>
      <c r="D1814" t="s">
        <v>1494</v>
      </c>
      <c r="E1814" t="s">
        <v>1408</v>
      </c>
      <c r="F1814">
        <v>2</v>
      </c>
      <c r="G1814" s="3">
        <v>960.41</v>
      </c>
      <c r="H1814" s="4">
        <v>0.18</v>
      </c>
      <c r="I1814" t="s">
        <v>3957</v>
      </c>
      <c r="J1814" s="3">
        <v>1575.0724</v>
      </c>
      <c r="K1814" s="45">
        <f>SALES[[#This Row],[Quantity]]*SALES[[#This Row],[Unit_Price]]*SALES[[#This Row],[Discount]]</f>
        <v>345.74759999999998</v>
      </c>
      <c r="L1814" s="46" t="str">
        <f>IF(SALES[Total_Amount]&gt;=1500,"High","Low")</f>
        <v>High</v>
      </c>
      <c r="M1814" s="46" t="str">
        <f t="shared" si="112"/>
        <v>High</v>
      </c>
      <c r="N1814" s="46" t="str">
        <f t="shared" si="113"/>
        <v>High Price</v>
      </c>
      <c r="O1814" s="46" t="str">
        <f t="shared" si="114"/>
        <v>February</v>
      </c>
      <c r="P1814" s="46">
        <f t="shared" si="115"/>
        <v>2024</v>
      </c>
      <c r="Q1814" s="47" t="str">
        <f>_xlfn.CONCAT(SALES[[#This Row],[Sales_ID]]," [",SALES[[#This Row],[Quantity]],"]")</f>
        <v>SALE-1812 [2]</v>
      </c>
    </row>
    <row r="1815" spans="1:17" x14ac:dyDescent="0.3">
      <c r="A1815" t="s">
        <v>3758</v>
      </c>
      <c r="B1815" s="2">
        <v>45289</v>
      </c>
      <c r="C1815" t="s">
        <v>1991</v>
      </c>
      <c r="D1815" t="s">
        <v>1449</v>
      </c>
      <c r="E1815" t="s">
        <v>1415</v>
      </c>
      <c r="F1815">
        <v>3</v>
      </c>
      <c r="G1815" s="3">
        <v>717.22</v>
      </c>
      <c r="H1815" s="4">
        <v>0.24</v>
      </c>
      <c r="I1815" t="s">
        <v>3958</v>
      </c>
      <c r="J1815" s="3">
        <v>1635.2616</v>
      </c>
      <c r="K1815" s="45">
        <f>SALES[[#This Row],[Quantity]]*SALES[[#This Row],[Unit_Price]]*SALES[[#This Row],[Discount]]</f>
        <v>516.39839999999992</v>
      </c>
      <c r="L1815" s="46" t="str">
        <f>IF(SALES[Total_Amount]&gt;=1500,"High","Low")</f>
        <v>High</v>
      </c>
      <c r="M1815" s="46" t="str">
        <f t="shared" si="112"/>
        <v>High</v>
      </c>
      <c r="N1815" s="46" t="str">
        <f t="shared" si="113"/>
        <v>High Price</v>
      </c>
      <c r="O1815" s="46" t="str">
        <f t="shared" si="114"/>
        <v>December</v>
      </c>
      <c r="P1815" s="46">
        <f t="shared" si="115"/>
        <v>2023</v>
      </c>
      <c r="Q1815" s="47" t="str">
        <f>_xlfn.CONCAT(SALES[[#This Row],[Sales_ID]]," [",SALES[[#This Row],[Quantity]],"]")</f>
        <v>SALE-1813 [3]</v>
      </c>
    </row>
    <row r="1816" spans="1:17" x14ac:dyDescent="0.3">
      <c r="A1816" t="s">
        <v>3759</v>
      </c>
      <c r="B1816" s="2">
        <v>45832</v>
      </c>
      <c r="C1816" t="s">
        <v>1559</v>
      </c>
      <c r="D1816" t="s">
        <v>1422</v>
      </c>
      <c r="E1816" t="s">
        <v>1373</v>
      </c>
      <c r="F1816">
        <v>1</v>
      </c>
      <c r="G1816" s="3">
        <v>281.83</v>
      </c>
      <c r="H1816" s="4">
        <v>0.16</v>
      </c>
      <c r="I1816" t="s">
        <v>1131</v>
      </c>
      <c r="J1816" s="3">
        <v>236.7372</v>
      </c>
      <c r="K1816" s="45">
        <f>SALES[[#This Row],[Quantity]]*SALES[[#This Row],[Unit_Price]]*SALES[[#This Row],[Discount]]</f>
        <v>45.092799999999997</v>
      </c>
      <c r="L1816" s="46" t="str">
        <f>IF(SALES[Total_Amount]&gt;=1500,"High","Low")</f>
        <v>Low</v>
      </c>
      <c r="M1816" s="46" t="str">
        <f t="shared" si="112"/>
        <v>Normal</v>
      </c>
      <c r="N1816" s="46" t="str">
        <f t="shared" si="113"/>
        <v>Low Price</v>
      </c>
      <c r="O1816" s="46" t="str">
        <f t="shared" si="114"/>
        <v>June</v>
      </c>
      <c r="P1816" s="46">
        <f t="shared" si="115"/>
        <v>2025</v>
      </c>
      <c r="Q1816" s="47" t="str">
        <f>_xlfn.CONCAT(SALES[[#This Row],[Sales_ID]]," [",SALES[[#This Row],[Quantity]],"]")</f>
        <v>SALE-1814 [1]</v>
      </c>
    </row>
    <row r="1817" spans="1:17" x14ac:dyDescent="0.3">
      <c r="A1817" t="s">
        <v>3760</v>
      </c>
      <c r="B1817" s="2">
        <v>45400</v>
      </c>
      <c r="C1817" t="s">
        <v>2328</v>
      </c>
      <c r="D1817" t="s">
        <v>1354</v>
      </c>
      <c r="E1817" t="s">
        <v>1377</v>
      </c>
      <c r="F1817">
        <v>1</v>
      </c>
      <c r="G1817" s="3">
        <v>509.08</v>
      </c>
      <c r="H1817" s="4">
        <v>0.04</v>
      </c>
      <c r="I1817" t="s">
        <v>3958</v>
      </c>
      <c r="J1817" s="3">
        <v>488.71679999999998</v>
      </c>
      <c r="K1817" s="45">
        <f>SALES[[#This Row],[Quantity]]*SALES[[#This Row],[Unit_Price]]*SALES[[#This Row],[Discount]]</f>
        <v>20.363199999999999</v>
      </c>
      <c r="L1817" s="46" t="str">
        <f>IF(SALES[Total_Amount]&gt;=1500,"High","Low")</f>
        <v>Low</v>
      </c>
      <c r="M1817" s="46" t="str">
        <f t="shared" si="112"/>
        <v>Normal</v>
      </c>
      <c r="N1817" s="46" t="str">
        <f t="shared" si="113"/>
        <v>Low Price</v>
      </c>
      <c r="O1817" s="46" t="str">
        <f t="shared" si="114"/>
        <v>April</v>
      </c>
      <c r="P1817" s="46">
        <f t="shared" si="115"/>
        <v>2024</v>
      </c>
      <c r="Q1817" s="47" t="str">
        <f>_xlfn.CONCAT(SALES[[#This Row],[Sales_ID]]," [",SALES[[#This Row],[Quantity]],"]")</f>
        <v>SALE-1815 [1]</v>
      </c>
    </row>
    <row r="1818" spans="1:17" x14ac:dyDescent="0.3">
      <c r="A1818" t="s">
        <v>3761</v>
      </c>
      <c r="B1818" s="2">
        <v>45930</v>
      </c>
      <c r="C1818" t="s">
        <v>3116</v>
      </c>
      <c r="D1818" t="s">
        <v>2394</v>
      </c>
      <c r="E1818" t="s">
        <v>1439</v>
      </c>
      <c r="F1818">
        <v>4</v>
      </c>
      <c r="G1818" s="3">
        <v>827.09</v>
      </c>
      <c r="H1818" s="4">
        <v>0.3</v>
      </c>
      <c r="I1818" t="s">
        <v>3957</v>
      </c>
      <c r="J1818" s="3">
        <v>2315.8519999999999</v>
      </c>
      <c r="K1818" s="45">
        <f>SALES[[#This Row],[Quantity]]*SALES[[#This Row],[Unit_Price]]*SALES[[#This Row],[Discount]]</f>
        <v>992.50800000000004</v>
      </c>
      <c r="L1818" s="46" t="str">
        <f>IF(SALES[Total_Amount]&gt;=1500,"High","Low")</f>
        <v>High</v>
      </c>
      <c r="M1818" s="46" t="str">
        <f t="shared" si="112"/>
        <v>Premium</v>
      </c>
      <c r="N1818" s="46" t="str">
        <f t="shared" si="113"/>
        <v>High Price</v>
      </c>
      <c r="O1818" s="46" t="str">
        <f t="shared" si="114"/>
        <v>September</v>
      </c>
      <c r="P1818" s="46">
        <f t="shared" si="115"/>
        <v>2025</v>
      </c>
      <c r="Q1818" s="47" t="str">
        <f>_xlfn.CONCAT(SALES[[#This Row],[Sales_ID]]," [",SALES[[#This Row],[Quantity]],"]")</f>
        <v>SALE-1816 [4]</v>
      </c>
    </row>
    <row r="1819" spans="1:17" x14ac:dyDescent="0.3">
      <c r="A1819" t="s">
        <v>3762</v>
      </c>
      <c r="B1819" s="2">
        <v>45935</v>
      </c>
      <c r="C1819" t="s">
        <v>2070</v>
      </c>
      <c r="D1819" t="s">
        <v>1476</v>
      </c>
      <c r="E1819" t="s">
        <v>1363</v>
      </c>
      <c r="F1819">
        <v>2</v>
      </c>
      <c r="G1819" s="3">
        <v>823.36</v>
      </c>
      <c r="H1819" s="4">
        <v>0.23</v>
      </c>
      <c r="I1819" t="s">
        <v>3957</v>
      </c>
      <c r="J1819" s="3">
        <v>1267.9744000000001</v>
      </c>
      <c r="K1819" s="45">
        <f>SALES[[#This Row],[Quantity]]*SALES[[#This Row],[Unit_Price]]*SALES[[#This Row],[Discount]]</f>
        <v>378.74560000000002</v>
      </c>
      <c r="L1819" s="46" t="str">
        <f>IF(SALES[Total_Amount]&gt;=1500,"High","Low")</f>
        <v>Low</v>
      </c>
      <c r="M1819" s="46" t="str">
        <f t="shared" si="112"/>
        <v>High</v>
      </c>
      <c r="N1819" s="46" t="str">
        <f t="shared" si="113"/>
        <v>High Price</v>
      </c>
      <c r="O1819" s="46" t="str">
        <f t="shared" si="114"/>
        <v>October</v>
      </c>
      <c r="P1819" s="46">
        <f t="shared" si="115"/>
        <v>2025</v>
      </c>
      <c r="Q1819" s="47" t="str">
        <f>_xlfn.CONCAT(SALES[[#This Row],[Sales_ID]]," [",SALES[[#This Row],[Quantity]],"]")</f>
        <v>SALE-1817 [2]</v>
      </c>
    </row>
    <row r="1820" spans="1:17" x14ac:dyDescent="0.3">
      <c r="A1820" t="s">
        <v>3763</v>
      </c>
      <c r="B1820" s="2">
        <v>45814</v>
      </c>
      <c r="C1820" t="s">
        <v>3764</v>
      </c>
      <c r="D1820" t="s">
        <v>1470</v>
      </c>
      <c r="E1820" t="s">
        <v>1355</v>
      </c>
      <c r="F1820">
        <v>4</v>
      </c>
      <c r="G1820" s="3">
        <v>282.18</v>
      </c>
      <c r="H1820" s="4">
        <v>0.13</v>
      </c>
      <c r="I1820" t="s">
        <v>1131</v>
      </c>
      <c r="J1820" s="3">
        <v>981.9864</v>
      </c>
      <c r="K1820" s="45">
        <f>SALES[[#This Row],[Quantity]]*SALES[[#This Row],[Unit_Price]]*SALES[[#This Row],[Discount]]</f>
        <v>146.7336</v>
      </c>
      <c r="L1820" s="46" t="str">
        <f>IF(SALES[Total_Amount]&gt;=1500,"High","Low")</f>
        <v>Low</v>
      </c>
      <c r="M1820" s="46" t="str">
        <f t="shared" si="112"/>
        <v>Normal</v>
      </c>
      <c r="N1820" s="46" t="str">
        <f t="shared" si="113"/>
        <v>Low Price</v>
      </c>
      <c r="O1820" s="46" t="str">
        <f t="shared" si="114"/>
        <v>June</v>
      </c>
      <c r="P1820" s="46">
        <f t="shared" si="115"/>
        <v>2025</v>
      </c>
      <c r="Q1820" s="47" t="str">
        <f>_xlfn.CONCAT(SALES[[#This Row],[Sales_ID]]," [",SALES[[#This Row],[Quantity]],"]")</f>
        <v>SALE-1818 [4]</v>
      </c>
    </row>
    <row r="1821" spans="1:17" x14ac:dyDescent="0.3">
      <c r="A1821" t="s">
        <v>3765</v>
      </c>
      <c r="B1821" s="2">
        <v>45323</v>
      </c>
      <c r="C1821" t="s">
        <v>2597</v>
      </c>
      <c r="D1821" t="s">
        <v>1494</v>
      </c>
      <c r="E1821" t="s">
        <v>1381</v>
      </c>
      <c r="F1821">
        <v>1</v>
      </c>
      <c r="G1821" s="3">
        <v>486.39</v>
      </c>
      <c r="H1821" s="4">
        <v>0.09</v>
      </c>
      <c r="I1821" t="s">
        <v>1131</v>
      </c>
      <c r="J1821" s="3">
        <v>442.61489999999998</v>
      </c>
      <c r="K1821" s="45">
        <f>SALES[[#This Row],[Quantity]]*SALES[[#This Row],[Unit_Price]]*SALES[[#This Row],[Discount]]</f>
        <v>43.775099999999995</v>
      </c>
      <c r="L1821" s="46" t="str">
        <f>IF(SALES[Total_Amount]&gt;=1500,"High","Low")</f>
        <v>Low</v>
      </c>
      <c r="M1821" s="46" t="str">
        <f t="shared" si="112"/>
        <v>Normal</v>
      </c>
      <c r="N1821" s="46" t="str">
        <f t="shared" si="113"/>
        <v>Low Price</v>
      </c>
      <c r="O1821" s="46" t="str">
        <f t="shared" si="114"/>
        <v>February</v>
      </c>
      <c r="P1821" s="46">
        <f t="shared" si="115"/>
        <v>2024</v>
      </c>
      <c r="Q1821" s="47" t="str">
        <f>_xlfn.CONCAT(SALES[[#This Row],[Sales_ID]]," [",SALES[[#This Row],[Quantity]],"]")</f>
        <v>SALE-1819 [1]</v>
      </c>
    </row>
    <row r="1822" spans="1:17" x14ac:dyDescent="0.3">
      <c r="A1822" t="s">
        <v>3766</v>
      </c>
      <c r="B1822" s="2">
        <v>45312</v>
      </c>
      <c r="C1822" t="s">
        <v>1900</v>
      </c>
      <c r="D1822" t="s">
        <v>2066</v>
      </c>
      <c r="E1822" t="s">
        <v>1340</v>
      </c>
      <c r="F1822">
        <v>2</v>
      </c>
      <c r="G1822" s="3">
        <v>603.62</v>
      </c>
      <c r="H1822" s="4">
        <v>0.18</v>
      </c>
      <c r="I1822" t="s">
        <v>1131</v>
      </c>
      <c r="J1822" s="3">
        <v>989.93680000000006</v>
      </c>
      <c r="K1822" s="45">
        <f>SALES[[#This Row],[Quantity]]*SALES[[#This Row],[Unit_Price]]*SALES[[#This Row],[Discount]]</f>
        <v>217.3032</v>
      </c>
      <c r="L1822" s="46" t="str">
        <f>IF(SALES[Total_Amount]&gt;=1500,"High","Low")</f>
        <v>Low</v>
      </c>
      <c r="M1822" s="46" t="str">
        <f t="shared" si="112"/>
        <v>Normal</v>
      </c>
      <c r="N1822" s="46" t="str">
        <f t="shared" si="113"/>
        <v>Low Price</v>
      </c>
      <c r="O1822" s="46" t="str">
        <f t="shared" si="114"/>
        <v>January</v>
      </c>
      <c r="P1822" s="46">
        <f t="shared" si="115"/>
        <v>2024</v>
      </c>
      <c r="Q1822" s="47" t="str">
        <f>_xlfn.CONCAT(SALES[[#This Row],[Sales_ID]]," [",SALES[[#This Row],[Quantity]],"]")</f>
        <v>SALE-1820 [2]</v>
      </c>
    </row>
    <row r="1823" spans="1:17" x14ac:dyDescent="0.3">
      <c r="A1823" t="s">
        <v>3767</v>
      </c>
      <c r="B1823" s="2">
        <v>45554</v>
      </c>
      <c r="C1823" t="s">
        <v>2391</v>
      </c>
      <c r="D1823" t="s">
        <v>1929</v>
      </c>
      <c r="E1823" t="s">
        <v>1348</v>
      </c>
      <c r="F1823">
        <v>3</v>
      </c>
      <c r="G1823" s="3">
        <v>204.17</v>
      </c>
      <c r="H1823" s="4">
        <v>0.1</v>
      </c>
      <c r="I1823" t="s">
        <v>3958</v>
      </c>
      <c r="J1823" s="3">
        <v>551.25900000000001</v>
      </c>
      <c r="K1823" s="45">
        <f>SALES[[#This Row],[Quantity]]*SALES[[#This Row],[Unit_Price]]*SALES[[#This Row],[Discount]]</f>
        <v>61.251000000000005</v>
      </c>
      <c r="L1823" s="46" t="str">
        <f>IF(SALES[Total_Amount]&gt;=1500,"High","Low")</f>
        <v>Low</v>
      </c>
      <c r="M1823" s="46" t="str">
        <f t="shared" si="112"/>
        <v>Normal</v>
      </c>
      <c r="N1823" s="46" t="str">
        <f t="shared" si="113"/>
        <v>Low Price</v>
      </c>
      <c r="O1823" s="46" t="str">
        <f t="shared" si="114"/>
        <v>September</v>
      </c>
      <c r="P1823" s="46">
        <f t="shared" si="115"/>
        <v>2024</v>
      </c>
      <c r="Q1823" s="47" t="str">
        <f>_xlfn.CONCAT(SALES[[#This Row],[Sales_ID]]," [",SALES[[#This Row],[Quantity]],"]")</f>
        <v>SALE-1821 [3]</v>
      </c>
    </row>
    <row r="1824" spans="1:17" x14ac:dyDescent="0.3">
      <c r="A1824" t="s">
        <v>3768</v>
      </c>
      <c r="B1824" s="2">
        <v>45310</v>
      </c>
      <c r="C1824" t="s">
        <v>3764</v>
      </c>
      <c r="D1824" t="s">
        <v>1657</v>
      </c>
      <c r="E1824" t="s">
        <v>1391</v>
      </c>
      <c r="F1824">
        <v>1</v>
      </c>
      <c r="G1824" s="3">
        <v>43.58</v>
      </c>
      <c r="H1824" s="4">
        <v>0.01</v>
      </c>
      <c r="I1824" t="s">
        <v>1131</v>
      </c>
      <c r="J1824" s="3">
        <v>43.144199999999998</v>
      </c>
      <c r="K1824" s="45">
        <f>SALES[[#This Row],[Quantity]]*SALES[[#This Row],[Unit_Price]]*SALES[[#This Row],[Discount]]</f>
        <v>0.43579999999999997</v>
      </c>
      <c r="L1824" s="46" t="str">
        <f>IF(SALES[Total_Amount]&gt;=1500,"High","Low")</f>
        <v>Low</v>
      </c>
      <c r="M1824" s="46" t="str">
        <f t="shared" si="112"/>
        <v>Normal</v>
      </c>
      <c r="N1824" s="46" t="str">
        <f t="shared" si="113"/>
        <v>Low Price</v>
      </c>
      <c r="O1824" s="46" t="str">
        <f t="shared" si="114"/>
        <v>January</v>
      </c>
      <c r="P1824" s="46">
        <f t="shared" si="115"/>
        <v>2024</v>
      </c>
      <c r="Q1824" s="47" t="str">
        <f>_xlfn.CONCAT(SALES[[#This Row],[Sales_ID]]," [",SALES[[#This Row],[Quantity]],"]")</f>
        <v>SALE-1822 [1]</v>
      </c>
    </row>
    <row r="1825" spans="1:17" x14ac:dyDescent="0.3">
      <c r="A1825" t="s">
        <v>3769</v>
      </c>
      <c r="B1825" s="2">
        <v>45594</v>
      </c>
      <c r="C1825" t="s">
        <v>2012</v>
      </c>
      <c r="D1825" t="s">
        <v>1512</v>
      </c>
      <c r="E1825" t="s">
        <v>1439</v>
      </c>
      <c r="F1825">
        <v>3</v>
      </c>
      <c r="G1825" s="3">
        <v>469.33</v>
      </c>
      <c r="H1825" s="4">
        <v>0.14000000000000001</v>
      </c>
      <c r="I1825" t="s">
        <v>3958</v>
      </c>
      <c r="J1825" s="3">
        <v>1210.8714</v>
      </c>
      <c r="K1825" s="45">
        <f>SALES[[#This Row],[Quantity]]*SALES[[#This Row],[Unit_Price]]*SALES[[#This Row],[Discount]]</f>
        <v>197.11860000000001</v>
      </c>
      <c r="L1825" s="46" t="str">
        <f>IF(SALES[Total_Amount]&gt;=1500,"High","Low")</f>
        <v>Low</v>
      </c>
      <c r="M1825" s="46" t="str">
        <f t="shared" si="112"/>
        <v>High</v>
      </c>
      <c r="N1825" s="46" t="str">
        <f t="shared" si="113"/>
        <v>Low Price</v>
      </c>
      <c r="O1825" s="46" t="str">
        <f t="shared" si="114"/>
        <v>October</v>
      </c>
      <c r="P1825" s="46">
        <f t="shared" si="115"/>
        <v>2024</v>
      </c>
      <c r="Q1825" s="47" t="str">
        <f>_xlfn.CONCAT(SALES[[#This Row],[Sales_ID]]," [",SALES[[#This Row],[Quantity]],"]")</f>
        <v>SALE-1823 [3]</v>
      </c>
    </row>
    <row r="1826" spans="1:17" x14ac:dyDescent="0.3">
      <c r="A1826" t="s">
        <v>3770</v>
      </c>
      <c r="B1826" s="2">
        <v>45840</v>
      </c>
      <c r="C1826" t="s">
        <v>1915</v>
      </c>
      <c r="D1826" t="s">
        <v>1657</v>
      </c>
      <c r="E1826" t="s">
        <v>1348</v>
      </c>
      <c r="F1826">
        <v>4</v>
      </c>
      <c r="G1826" s="3">
        <v>836.23</v>
      </c>
      <c r="H1826" s="4">
        <v>0.12</v>
      </c>
      <c r="I1826" t="s">
        <v>3957</v>
      </c>
      <c r="J1826" s="3">
        <v>2943.5295999999998</v>
      </c>
      <c r="K1826" s="45">
        <f>SALES[[#This Row],[Quantity]]*SALES[[#This Row],[Unit_Price]]*SALES[[#This Row],[Discount]]</f>
        <v>401.3904</v>
      </c>
      <c r="L1826" s="46" t="str">
        <f>IF(SALES[Total_Amount]&gt;=1500,"High","Low")</f>
        <v>High</v>
      </c>
      <c r="M1826" s="46" t="str">
        <f t="shared" si="112"/>
        <v>Premium</v>
      </c>
      <c r="N1826" s="46" t="str">
        <f t="shared" si="113"/>
        <v>Low Price</v>
      </c>
      <c r="O1826" s="46" t="str">
        <f t="shared" si="114"/>
        <v>July</v>
      </c>
      <c r="P1826" s="46">
        <f t="shared" si="115"/>
        <v>2025</v>
      </c>
      <c r="Q1826" s="47" t="str">
        <f>_xlfn.CONCAT(SALES[[#This Row],[Sales_ID]]," [",SALES[[#This Row],[Quantity]],"]")</f>
        <v>SALE-1824 [4]</v>
      </c>
    </row>
    <row r="1827" spans="1:17" x14ac:dyDescent="0.3">
      <c r="A1827" t="s">
        <v>3771</v>
      </c>
      <c r="B1827" s="2">
        <v>45549</v>
      </c>
      <c r="C1827" t="s">
        <v>1687</v>
      </c>
      <c r="D1827" t="s">
        <v>1425</v>
      </c>
      <c r="E1827" t="s">
        <v>1399</v>
      </c>
      <c r="F1827">
        <v>2</v>
      </c>
      <c r="G1827" s="3">
        <v>661.53</v>
      </c>
      <c r="H1827" s="4">
        <v>0.2</v>
      </c>
      <c r="I1827" t="s">
        <v>3958</v>
      </c>
      <c r="J1827" s="3">
        <v>1058.4480000000001</v>
      </c>
      <c r="K1827" s="45">
        <f>SALES[[#This Row],[Quantity]]*SALES[[#This Row],[Unit_Price]]*SALES[[#This Row],[Discount]]</f>
        <v>264.61200000000002</v>
      </c>
      <c r="L1827" s="46" t="str">
        <f>IF(SALES[Total_Amount]&gt;=1500,"High","Low")</f>
        <v>Low</v>
      </c>
      <c r="M1827" s="46" t="str">
        <f t="shared" si="112"/>
        <v>High</v>
      </c>
      <c r="N1827" s="46" t="str">
        <f t="shared" si="113"/>
        <v>High Price</v>
      </c>
      <c r="O1827" s="46" t="str">
        <f t="shared" si="114"/>
        <v>September</v>
      </c>
      <c r="P1827" s="46">
        <f t="shared" si="115"/>
        <v>2024</v>
      </c>
      <c r="Q1827" s="47" t="str">
        <f>_xlfn.CONCAT(SALES[[#This Row],[Sales_ID]]," [",SALES[[#This Row],[Quantity]],"]")</f>
        <v>SALE-1825 [2]</v>
      </c>
    </row>
    <row r="1828" spans="1:17" x14ac:dyDescent="0.3">
      <c r="A1828" t="s">
        <v>3772</v>
      </c>
      <c r="B1828" s="2">
        <v>45903</v>
      </c>
      <c r="C1828" t="s">
        <v>1925</v>
      </c>
      <c r="D1828" t="s">
        <v>1362</v>
      </c>
      <c r="E1828" t="s">
        <v>1388</v>
      </c>
      <c r="F1828">
        <v>3</v>
      </c>
      <c r="G1828" s="3">
        <v>753.47</v>
      </c>
      <c r="H1828" s="4">
        <v>0.25</v>
      </c>
      <c r="I1828" t="s">
        <v>3958</v>
      </c>
      <c r="J1828" s="3">
        <v>1695.3074999999999</v>
      </c>
      <c r="K1828" s="45">
        <f>SALES[[#This Row],[Quantity]]*SALES[[#This Row],[Unit_Price]]*SALES[[#This Row],[Discount]]</f>
        <v>565.10249999999996</v>
      </c>
      <c r="L1828" s="46" t="str">
        <f>IF(SALES[Total_Amount]&gt;=1500,"High","Low")</f>
        <v>High</v>
      </c>
      <c r="M1828" s="46" t="str">
        <f t="shared" si="112"/>
        <v>High</v>
      </c>
      <c r="N1828" s="46" t="str">
        <f t="shared" si="113"/>
        <v>High Price</v>
      </c>
      <c r="O1828" s="46" t="str">
        <f t="shared" si="114"/>
        <v>September</v>
      </c>
      <c r="P1828" s="46">
        <f t="shared" si="115"/>
        <v>2025</v>
      </c>
      <c r="Q1828" s="47" t="str">
        <f>_xlfn.CONCAT(SALES[[#This Row],[Sales_ID]]," [",SALES[[#This Row],[Quantity]],"]")</f>
        <v>SALE-1826 [3]</v>
      </c>
    </row>
    <row r="1829" spans="1:17" x14ac:dyDescent="0.3">
      <c r="A1829" t="s">
        <v>3773</v>
      </c>
      <c r="B1829" s="2">
        <v>45673</v>
      </c>
      <c r="C1829" t="s">
        <v>2256</v>
      </c>
      <c r="D1829" t="s">
        <v>1923</v>
      </c>
      <c r="E1829" t="s">
        <v>1373</v>
      </c>
      <c r="F1829">
        <v>3</v>
      </c>
      <c r="G1829" s="3">
        <v>713.95</v>
      </c>
      <c r="H1829" s="4">
        <v>0</v>
      </c>
      <c r="I1829" t="s">
        <v>3957</v>
      </c>
      <c r="J1829" s="3">
        <v>2141.85</v>
      </c>
      <c r="K1829" s="45">
        <f>SALES[[#This Row],[Quantity]]*SALES[[#This Row],[Unit_Price]]*SALES[[#This Row],[Discount]]</f>
        <v>0</v>
      </c>
      <c r="L1829" s="46" t="str">
        <f>IF(SALES[Total_Amount]&gt;=1500,"High","Low")</f>
        <v>High</v>
      </c>
      <c r="M1829" s="46" t="str">
        <f t="shared" si="112"/>
        <v>Premium</v>
      </c>
      <c r="N1829" s="46" t="str">
        <f t="shared" si="113"/>
        <v>Low Price</v>
      </c>
      <c r="O1829" s="46" t="str">
        <f t="shared" si="114"/>
        <v>January</v>
      </c>
      <c r="P1829" s="46">
        <f t="shared" si="115"/>
        <v>2025</v>
      </c>
      <c r="Q1829" s="47" t="str">
        <f>_xlfn.CONCAT(SALES[[#This Row],[Sales_ID]]," [",SALES[[#This Row],[Quantity]],"]")</f>
        <v>SALE-1827 [3]</v>
      </c>
    </row>
    <row r="1830" spans="1:17" x14ac:dyDescent="0.3">
      <c r="A1830" t="s">
        <v>3774</v>
      </c>
      <c r="B1830" s="2">
        <v>45395</v>
      </c>
      <c r="C1830" t="s">
        <v>1844</v>
      </c>
      <c r="D1830" t="s">
        <v>1717</v>
      </c>
      <c r="E1830" t="s">
        <v>1355</v>
      </c>
      <c r="F1830">
        <v>3</v>
      </c>
      <c r="G1830" s="3">
        <v>596</v>
      </c>
      <c r="H1830" s="4">
        <v>0.28000000000000003</v>
      </c>
      <c r="I1830" t="s">
        <v>1131</v>
      </c>
      <c r="J1830" s="3">
        <v>1287.3599999999999</v>
      </c>
      <c r="K1830" s="45">
        <f>SALES[[#This Row],[Quantity]]*SALES[[#This Row],[Unit_Price]]*SALES[[#This Row],[Discount]]</f>
        <v>500.64000000000004</v>
      </c>
      <c r="L1830" s="46" t="str">
        <f>IF(SALES[Total_Amount]&gt;=1500,"High","Low")</f>
        <v>Low</v>
      </c>
      <c r="M1830" s="46" t="str">
        <f t="shared" si="112"/>
        <v>High</v>
      </c>
      <c r="N1830" s="46" t="str">
        <f t="shared" si="113"/>
        <v>High Price</v>
      </c>
      <c r="O1830" s="46" t="str">
        <f t="shared" si="114"/>
        <v>April</v>
      </c>
      <c r="P1830" s="46">
        <f t="shared" si="115"/>
        <v>2024</v>
      </c>
      <c r="Q1830" s="47" t="str">
        <f>_xlfn.CONCAT(SALES[[#This Row],[Sales_ID]]," [",SALES[[#This Row],[Quantity]],"]")</f>
        <v>SALE-1828 [3]</v>
      </c>
    </row>
    <row r="1831" spans="1:17" x14ac:dyDescent="0.3">
      <c r="A1831" t="s">
        <v>3775</v>
      </c>
      <c r="B1831" s="2">
        <v>45379</v>
      </c>
      <c r="C1831" t="s">
        <v>1791</v>
      </c>
      <c r="D1831" t="s">
        <v>1952</v>
      </c>
      <c r="E1831" t="s">
        <v>1395</v>
      </c>
      <c r="F1831">
        <v>2</v>
      </c>
      <c r="G1831" s="3">
        <v>169.46</v>
      </c>
      <c r="H1831" s="4">
        <v>0.03</v>
      </c>
      <c r="I1831" t="s">
        <v>3958</v>
      </c>
      <c r="J1831" s="3">
        <v>328.75240000000002</v>
      </c>
      <c r="K1831" s="45">
        <f>SALES[[#This Row],[Quantity]]*SALES[[#This Row],[Unit_Price]]*SALES[[#This Row],[Discount]]</f>
        <v>10.1676</v>
      </c>
      <c r="L1831" s="46" t="str">
        <f>IF(SALES[Total_Amount]&gt;=1500,"High","Low")</f>
        <v>Low</v>
      </c>
      <c r="M1831" s="46" t="str">
        <f t="shared" si="112"/>
        <v>Normal</v>
      </c>
      <c r="N1831" s="46" t="str">
        <f t="shared" si="113"/>
        <v>Low Price</v>
      </c>
      <c r="O1831" s="46" t="str">
        <f t="shared" si="114"/>
        <v>March</v>
      </c>
      <c r="P1831" s="46">
        <f t="shared" si="115"/>
        <v>2024</v>
      </c>
      <c r="Q1831" s="47" t="str">
        <f>_xlfn.CONCAT(SALES[[#This Row],[Sales_ID]]," [",SALES[[#This Row],[Quantity]],"]")</f>
        <v>SALE-1829 [2]</v>
      </c>
    </row>
    <row r="1832" spans="1:17" x14ac:dyDescent="0.3">
      <c r="A1832" t="s">
        <v>3776</v>
      </c>
      <c r="B1832" s="2">
        <v>45860</v>
      </c>
      <c r="C1832" t="s">
        <v>2221</v>
      </c>
      <c r="D1832" t="s">
        <v>1398</v>
      </c>
      <c r="E1832" t="s">
        <v>1377</v>
      </c>
      <c r="F1832">
        <v>4</v>
      </c>
      <c r="G1832" s="3">
        <v>611.91999999999996</v>
      </c>
      <c r="H1832" s="4">
        <v>0.2</v>
      </c>
      <c r="I1832" t="s">
        <v>3958</v>
      </c>
      <c r="J1832" s="3">
        <v>1958.144</v>
      </c>
      <c r="K1832" s="45">
        <f>SALES[[#This Row],[Quantity]]*SALES[[#This Row],[Unit_Price]]*SALES[[#This Row],[Discount]]</f>
        <v>489.536</v>
      </c>
      <c r="L1832" s="46" t="str">
        <f>IF(SALES[Total_Amount]&gt;=1500,"High","Low")</f>
        <v>High</v>
      </c>
      <c r="M1832" s="46" t="str">
        <f t="shared" si="112"/>
        <v>High</v>
      </c>
      <c r="N1832" s="46" t="str">
        <f t="shared" si="113"/>
        <v>High Price</v>
      </c>
      <c r="O1832" s="46" t="str">
        <f t="shared" si="114"/>
        <v>July</v>
      </c>
      <c r="P1832" s="46">
        <f t="shared" si="115"/>
        <v>2025</v>
      </c>
      <c r="Q1832" s="47" t="str">
        <f>_xlfn.CONCAT(SALES[[#This Row],[Sales_ID]]," [",SALES[[#This Row],[Quantity]],"]")</f>
        <v>SALE-1830 [4]</v>
      </c>
    </row>
    <row r="1833" spans="1:17" x14ac:dyDescent="0.3">
      <c r="A1833" t="s">
        <v>3777</v>
      </c>
      <c r="B1833" s="2">
        <v>45704</v>
      </c>
      <c r="C1833" t="s">
        <v>3193</v>
      </c>
      <c r="D1833" t="s">
        <v>1343</v>
      </c>
      <c r="E1833" t="s">
        <v>1391</v>
      </c>
      <c r="F1833">
        <v>2</v>
      </c>
      <c r="G1833" s="3">
        <v>25.3</v>
      </c>
      <c r="H1833" s="4">
        <v>0.21</v>
      </c>
      <c r="I1833" t="s">
        <v>3957</v>
      </c>
      <c r="J1833" s="3">
        <v>39.973999999999997</v>
      </c>
      <c r="K1833" s="45">
        <f>SALES[[#This Row],[Quantity]]*SALES[[#This Row],[Unit_Price]]*SALES[[#This Row],[Discount]]</f>
        <v>10.625999999999999</v>
      </c>
      <c r="L1833" s="46" t="str">
        <f>IF(SALES[Total_Amount]&gt;=1500,"High","Low")</f>
        <v>Low</v>
      </c>
      <c r="M1833" s="46" t="str">
        <f t="shared" si="112"/>
        <v>Normal</v>
      </c>
      <c r="N1833" s="46" t="str">
        <f t="shared" si="113"/>
        <v>Low Price</v>
      </c>
      <c r="O1833" s="46" t="str">
        <f t="shared" si="114"/>
        <v>February</v>
      </c>
      <c r="P1833" s="46">
        <f t="shared" si="115"/>
        <v>2025</v>
      </c>
      <c r="Q1833" s="47" t="str">
        <f>_xlfn.CONCAT(SALES[[#This Row],[Sales_ID]]," [",SALES[[#This Row],[Quantity]],"]")</f>
        <v>SALE-1831 [2]</v>
      </c>
    </row>
    <row r="1834" spans="1:17" x14ac:dyDescent="0.3">
      <c r="A1834" t="s">
        <v>3778</v>
      </c>
      <c r="B1834" s="2">
        <v>45327</v>
      </c>
      <c r="C1834" t="s">
        <v>1922</v>
      </c>
      <c r="D1834" t="s">
        <v>1734</v>
      </c>
      <c r="E1834" t="s">
        <v>1419</v>
      </c>
      <c r="F1834">
        <v>4</v>
      </c>
      <c r="G1834" s="3">
        <v>166.93</v>
      </c>
      <c r="H1834" s="4">
        <v>0.02</v>
      </c>
      <c r="I1834" t="s">
        <v>3958</v>
      </c>
      <c r="J1834" s="3">
        <v>654.36559999999997</v>
      </c>
      <c r="K1834" s="45">
        <f>SALES[[#This Row],[Quantity]]*SALES[[#This Row],[Unit_Price]]*SALES[[#This Row],[Discount]]</f>
        <v>13.3544</v>
      </c>
      <c r="L1834" s="46" t="str">
        <f>IF(SALES[Total_Amount]&gt;=1500,"High","Low")</f>
        <v>Low</v>
      </c>
      <c r="M1834" s="46" t="str">
        <f t="shared" si="112"/>
        <v>Normal</v>
      </c>
      <c r="N1834" s="46" t="str">
        <f t="shared" si="113"/>
        <v>Low Price</v>
      </c>
      <c r="O1834" s="46" t="str">
        <f t="shared" si="114"/>
        <v>February</v>
      </c>
      <c r="P1834" s="46">
        <f t="shared" si="115"/>
        <v>2024</v>
      </c>
      <c r="Q1834" s="47" t="str">
        <f>_xlfn.CONCAT(SALES[[#This Row],[Sales_ID]]," [",SALES[[#This Row],[Quantity]],"]")</f>
        <v>SALE-1832 [4]</v>
      </c>
    </row>
    <row r="1835" spans="1:17" x14ac:dyDescent="0.3">
      <c r="A1835" t="s">
        <v>3779</v>
      </c>
      <c r="B1835" s="2">
        <v>45721</v>
      </c>
      <c r="C1835" t="s">
        <v>2861</v>
      </c>
      <c r="D1835" t="s">
        <v>1407</v>
      </c>
      <c r="E1835" t="s">
        <v>1489</v>
      </c>
      <c r="F1835">
        <v>4</v>
      </c>
      <c r="G1835" s="3">
        <v>861.55</v>
      </c>
      <c r="H1835" s="4">
        <v>0.12</v>
      </c>
      <c r="I1835" t="s">
        <v>3957</v>
      </c>
      <c r="J1835" s="3">
        <v>3032.6559999999999</v>
      </c>
      <c r="K1835" s="45">
        <f>SALES[[#This Row],[Quantity]]*SALES[[#This Row],[Unit_Price]]*SALES[[#This Row],[Discount]]</f>
        <v>413.54399999999998</v>
      </c>
      <c r="L1835" s="46" t="str">
        <f>IF(SALES[Total_Amount]&gt;=1500,"High","Low")</f>
        <v>High</v>
      </c>
      <c r="M1835" s="46" t="str">
        <f t="shared" si="112"/>
        <v>Premium</v>
      </c>
      <c r="N1835" s="46" t="str">
        <f t="shared" si="113"/>
        <v>Low Price</v>
      </c>
      <c r="O1835" s="46" t="str">
        <f t="shared" si="114"/>
        <v>March</v>
      </c>
      <c r="P1835" s="46">
        <f t="shared" si="115"/>
        <v>2025</v>
      </c>
      <c r="Q1835" s="47" t="str">
        <f>_xlfn.CONCAT(SALES[[#This Row],[Sales_ID]]," [",SALES[[#This Row],[Quantity]],"]")</f>
        <v>SALE-1833 [4]</v>
      </c>
    </row>
    <row r="1836" spans="1:17" x14ac:dyDescent="0.3">
      <c r="A1836" t="s">
        <v>3780</v>
      </c>
      <c r="B1836" s="2">
        <v>45842</v>
      </c>
      <c r="C1836" t="s">
        <v>2076</v>
      </c>
      <c r="D1836" t="s">
        <v>1414</v>
      </c>
      <c r="E1836" t="s">
        <v>1355</v>
      </c>
      <c r="F1836">
        <v>3</v>
      </c>
      <c r="G1836" s="3">
        <v>56.17</v>
      </c>
      <c r="H1836" s="4">
        <v>0.01</v>
      </c>
      <c r="I1836" t="s">
        <v>1131</v>
      </c>
      <c r="J1836" s="3">
        <v>166.82490000000001</v>
      </c>
      <c r="K1836" s="45">
        <f>SALES[[#This Row],[Quantity]]*SALES[[#This Row],[Unit_Price]]*SALES[[#This Row],[Discount]]</f>
        <v>1.6851</v>
      </c>
      <c r="L1836" s="46" t="str">
        <f>IF(SALES[Total_Amount]&gt;=1500,"High","Low")</f>
        <v>Low</v>
      </c>
      <c r="M1836" s="46" t="str">
        <f t="shared" si="112"/>
        <v>Normal</v>
      </c>
      <c r="N1836" s="46" t="str">
        <f t="shared" si="113"/>
        <v>Low Price</v>
      </c>
      <c r="O1836" s="46" t="str">
        <f t="shared" si="114"/>
        <v>July</v>
      </c>
      <c r="P1836" s="46">
        <f t="shared" si="115"/>
        <v>2025</v>
      </c>
      <c r="Q1836" s="47" t="str">
        <f>_xlfn.CONCAT(SALES[[#This Row],[Sales_ID]]," [",SALES[[#This Row],[Quantity]],"]")</f>
        <v>SALE-1834 [3]</v>
      </c>
    </row>
    <row r="1837" spans="1:17" x14ac:dyDescent="0.3">
      <c r="A1837" t="s">
        <v>3781</v>
      </c>
      <c r="B1837" s="2">
        <v>45862</v>
      </c>
      <c r="C1837" t="s">
        <v>1837</v>
      </c>
      <c r="D1837" t="s">
        <v>1358</v>
      </c>
      <c r="E1837" t="s">
        <v>1399</v>
      </c>
      <c r="F1837">
        <v>1</v>
      </c>
      <c r="G1837" s="3">
        <v>582.29</v>
      </c>
      <c r="H1837" s="4">
        <v>0.2</v>
      </c>
      <c r="I1837" t="s">
        <v>3957</v>
      </c>
      <c r="J1837" s="3">
        <v>465.83199999999999</v>
      </c>
      <c r="K1837" s="45">
        <f>SALES[[#This Row],[Quantity]]*SALES[[#This Row],[Unit_Price]]*SALES[[#This Row],[Discount]]</f>
        <v>116.458</v>
      </c>
      <c r="L1837" s="46" t="str">
        <f>IF(SALES[Total_Amount]&gt;=1500,"High","Low")</f>
        <v>Low</v>
      </c>
      <c r="M1837" s="46" t="str">
        <f t="shared" si="112"/>
        <v>Normal</v>
      </c>
      <c r="N1837" s="46" t="str">
        <f t="shared" si="113"/>
        <v>Low Price</v>
      </c>
      <c r="O1837" s="46" t="str">
        <f t="shared" si="114"/>
        <v>July</v>
      </c>
      <c r="P1837" s="46">
        <f t="shared" si="115"/>
        <v>2025</v>
      </c>
      <c r="Q1837" s="47" t="str">
        <f>_xlfn.CONCAT(SALES[[#This Row],[Sales_ID]]," [",SALES[[#This Row],[Quantity]],"]")</f>
        <v>SALE-1835 [1]</v>
      </c>
    </row>
    <row r="1838" spans="1:17" x14ac:dyDescent="0.3">
      <c r="A1838" t="s">
        <v>3782</v>
      </c>
      <c r="B1838" s="2">
        <v>45681</v>
      </c>
      <c r="C1838" t="s">
        <v>2300</v>
      </c>
      <c r="D1838" t="s">
        <v>1557</v>
      </c>
      <c r="E1838" t="s">
        <v>1373</v>
      </c>
      <c r="F1838">
        <v>3</v>
      </c>
      <c r="G1838" s="3">
        <v>63.96</v>
      </c>
      <c r="H1838" s="4">
        <v>0.02</v>
      </c>
      <c r="I1838" t="s">
        <v>3957</v>
      </c>
      <c r="J1838" s="3">
        <v>188.04239999999999</v>
      </c>
      <c r="K1838" s="45">
        <f>SALES[[#This Row],[Quantity]]*SALES[[#This Row],[Unit_Price]]*SALES[[#This Row],[Discount]]</f>
        <v>3.8376000000000001</v>
      </c>
      <c r="L1838" s="46" t="str">
        <f>IF(SALES[Total_Amount]&gt;=1500,"High","Low")</f>
        <v>Low</v>
      </c>
      <c r="M1838" s="46" t="str">
        <f t="shared" si="112"/>
        <v>Normal</v>
      </c>
      <c r="N1838" s="46" t="str">
        <f t="shared" si="113"/>
        <v>Low Price</v>
      </c>
      <c r="O1838" s="46" t="str">
        <f t="shared" si="114"/>
        <v>January</v>
      </c>
      <c r="P1838" s="46">
        <f t="shared" si="115"/>
        <v>2025</v>
      </c>
      <c r="Q1838" s="47" t="str">
        <f>_xlfn.CONCAT(SALES[[#This Row],[Sales_ID]]," [",SALES[[#This Row],[Quantity]],"]")</f>
        <v>SALE-1836 [3]</v>
      </c>
    </row>
    <row r="1839" spans="1:17" x14ac:dyDescent="0.3">
      <c r="A1839" t="s">
        <v>3783</v>
      </c>
      <c r="B1839" s="2">
        <v>45392</v>
      </c>
      <c r="C1839" t="s">
        <v>1375</v>
      </c>
      <c r="D1839" t="s">
        <v>1952</v>
      </c>
      <c r="E1839" t="s">
        <v>1446</v>
      </c>
      <c r="F1839">
        <v>1</v>
      </c>
      <c r="G1839" s="3">
        <v>829.83</v>
      </c>
      <c r="H1839" s="4">
        <v>0.26</v>
      </c>
      <c r="I1839" t="s">
        <v>1131</v>
      </c>
      <c r="J1839" s="3">
        <v>614.07420000000002</v>
      </c>
      <c r="K1839" s="45">
        <f>SALES[[#This Row],[Quantity]]*SALES[[#This Row],[Unit_Price]]*SALES[[#This Row],[Discount]]</f>
        <v>215.75580000000002</v>
      </c>
      <c r="L1839" s="46" t="str">
        <f>IF(SALES[Total_Amount]&gt;=1500,"High","Low")</f>
        <v>Low</v>
      </c>
      <c r="M1839" s="46" t="str">
        <f t="shared" si="112"/>
        <v>Normal</v>
      </c>
      <c r="N1839" s="46" t="str">
        <f t="shared" si="113"/>
        <v>Low Price</v>
      </c>
      <c r="O1839" s="46" t="str">
        <f t="shared" si="114"/>
        <v>April</v>
      </c>
      <c r="P1839" s="46">
        <f t="shared" si="115"/>
        <v>2024</v>
      </c>
      <c r="Q1839" s="47" t="str">
        <f>_xlfn.CONCAT(SALES[[#This Row],[Sales_ID]]," [",SALES[[#This Row],[Quantity]],"]")</f>
        <v>SALE-1837 [1]</v>
      </c>
    </row>
    <row r="1840" spans="1:17" x14ac:dyDescent="0.3">
      <c r="A1840" t="s">
        <v>3784</v>
      </c>
      <c r="B1840" s="2">
        <v>45586</v>
      </c>
      <c r="C1840" t="s">
        <v>2082</v>
      </c>
      <c r="D1840" t="s">
        <v>1387</v>
      </c>
      <c r="E1840" t="s">
        <v>1388</v>
      </c>
      <c r="F1840">
        <v>2</v>
      </c>
      <c r="G1840" s="3">
        <v>858.15</v>
      </c>
      <c r="H1840" s="4">
        <v>0.03</v>
      </c>
      <c r="I1840" t="s">
        <v>3957</v>
      </c>
      <c r="J1840" s="3">
        <v>1664.8109999999999</v>
      </c>
      <c r="K1840" s="45">
        <f>SALES[[#This Row],[Quantity]]*SALES[[#This Row],[Unit_Price]]*SALES[[#This Row],[Discount]]</f>
        <v>51.488999999999997</v>
      </c>
      <c r="L1840" s="46" t="str">
        <f>IF(SALES[Total_Amount]&gt;=1500,"High","Low")</f>
        <v>High</v>
      </c>
      <c r="M1840" s="46" t="str">
        <f t="shared" si="112"/>
        <v>High</v>
      </c>
      <c r="N1840" s="46" t="str">
        <f t="shared" si="113"/>
        <v>Low Price</v>
      </c>
      <c r="O1840" s="46" t="str">
        <f t="shared" si="114"/>
        <v>October</v>
      </c>
      <c r="P1840" s="46">
        <f t="shared" si="115"/>
        <v>2024</v>
      </c>
      <c r="Q1840" s="47" t="str">
        <f>_xlfn.CONCAT(SALES[[#This Row],[Sales_ID]]," [",SALES[[#This Row],[Quantity]],"]")</f>
        <v>SALE-1838 [2]</v>
      </c>
    </row>
    <row r="1841" spans="1:17" x14ac:dyDescent="0.3">
      <c r="A1841" t="s">
        <v>3785</v>
      </c>
      <c r="B1841" s="2">
        <v>45340</v>
      </c>
      <c r="C1841" t="s">
        <v>3042</v>
      </c>
      <c r="D1841" t="s">
        <v>1734</v>
      </c>
      <c r="E1841" t="s">
        <v>1408</v>
      </c>
      <c r="F1841">
        <v>3</v>
      </c>
      <c r="G1841" s="3">
        <v>717.32</v>
      </c>
      <c r="H1841" s="4">
        <v>0.23</v>
      </c>
      <c r="I1841" t="s">
        <v>1131</v>
      </c>
      <c r="J1841" s="3">
        <v>1657.0092</v>
      </c>
      <c r="K1841" s="45">
        <f>SALES[[#This Row],[Quantity]]*SALES[[#This Row],[Unit_Price]]*SALES[[#This Row],[Discount]]</f>
        <v>494.95080000000002</v>
      </c>
      <c r="L1841" s="46" t="str">
        <f>IF(SALES[Total_Amount]&gt;=1500,"High","Low")</f>
        <v>High</v>
      </c>
      <c r="M1841" s="46" t="str">
        <f t="shared" si="112"/>
        <v>High</v>
      </c>
      <c r="N1841" s="46" t="str">
        <f t="shared" si="113"/>
        <v>High Price</v>
      </c>
      <c r="O1841" s="46" t="str">
        <f t="shared" si="114"/>
        <v>February</v>
      </c>
      <c r="P1841" s="46">
        <f t="shared" si="115"/>
        <v>2024</v>
      </c>
      <c r="Q1841" s="47" t="str">
        <f>_xlfn.CONCAT(SALES[[#This Row],[Sales_ID]]," [",SALES[[#This Row],[Quantity]],"]")</f>
        <v>SALE-1839 [3]</v>
      </c>
    </row>
    <row r="1842" spans="1:17" x14ac:dyDescent="0.3">
      <c r="A1842" t="s">
        <v>3786</v>
      </c>
      <c r="B1842" s="2">
        <v>45853</v>
      </c>
      <c r="C1842" t="s">
        <v>1779</v>
      </c>
      <c r="D1842" t="s">
        <v>1557</v>
      </c>
      <c r="E1842" t="s">
        <v>1446</v>
      </c>
      <c r="F1842">
        <v>1</v>
      </c>
      <c r="G1842" s="3">
        <v>163.19999999999999</v>
      </c>
      <c r="H1842" s="4">
        <v>0.22</v>
      </c>
      <c r="I1842" t="s">
        <v>3958</v>
      </c>
      <c r="J1842" s="3">
        <v>127.29600000000001</v>
      </c>
      <c r="K1842" s="45">
        <f>SALES[[#This Row],[Quantity]]*SALES[[#This Row],[Unit_Price]]*SALES[[#This Row],[Discount]]</f>
        <v>35.903999999999996</v>
      </c>
      <c r="L1842" s="46" t="str">
        <f>IF(SALES[Total_Amount]&gt;=1500,"High","Low")</f>
        <v>Low</v>
      </c>
      <c r="M1842" s="46" t="str">
        <f t="shared" si="112"/>
        <v>Normal</v>
      </c>
      <c r="N1842" s="46" t="str">
        <f t="shared" si="113"/>
        <v>Low Price</v>
      </c>
      <c r="O1842" s="46" t="str">
        <f t="shared" si="114"/>
        <v>July</v>
      </c>
      <c r="P1842" s="46">
        <f t="shared" si="115"/>
        <v>2025</v>
      </c>
      <c r="Q1842" s="47" t="str">
        <f>_xlfn.CONCAT(SALES[[#This Row],[Sales_ID]]," [",SALES[[#This Row],[Quantity]],"]")</f>
        <v>SALE-1840 [1]</v>
      </c>
    </row>
    <row r="1843" spans="1:17" x14ac:dyDescent="0.3">
      <c r="A1843" t="s">
        <v>3787</v>
      </c>
      <c r="B1843" s="2">
        <v>45489</v>
      </c>
      <c r="C1843" t="s">
        <v>1525</v>
      </c>
      <c r="D1843" t="s">
        <v>1784</v>
      </c>
      <c r="E1843" t="s">
        <v>1446</v>
      </c>
      <c r="F1843">
        <v>2</v>
      </c>
      <c r="G1843" s="3">
        <v>966.71</v>
      </c>
      <c r="H1843" s="4">
        <v>0.11</v>
      </c>
      <c r="I1843" t="s">
        <v>3957</v>
      </c>
      <c r="J1843" s="3">
        <v>1720.7438</v>
      </c>
      <c r="K1843" s="45">
        <f>SALES[[#This Row],[Quantity]]*SALES[[#This Row],[Unit_Price]]*SALES[[#This Row],[Discount]]</f>
        <v>212.67620000000002</v>
      </c>
      <c r="L1843" s="46" t="str">
        <f>IF(SALES[Total_Amount]&gt;=1500,"High","Low")</f>
        <v>High</v>
      </c>
      <c r="M1843" s="46" t="str">
        <f t="shared" si="112"/>
        <v>High</v>
      </c>
      <c r="N1843" s="46" t="str">
        <f t="shared" si="113"/>
        <v>Low Price</v>
      </c>
      <c r="O1843" s="46" t="str">
        <f t="shared" si="114"/>
        <v>July</v>
      </c>
      <c r="P1843" s="46">
        <f t="shared" si="115"/>
        <v>2024</v>
      </c>
      <c r="Q1843" s="47" t="str">
        <f>_xlfn.CONCAT(SALES[[#This Row],[Sales_ID]]," [",SALES[[#This Row],[Quantity]],"]")</f>
        <v>SALE-1841 [2]</v>
      </c>
    </row>
    <row r="1844" spans="1:17" x14ac:dyDescent="0.3">
      <c r="A1844" t="s">
        <v>3788</v>
      </c>
      <c r="B1844" s="2">
        <v>45761</v>
      </c>
      <c r="C1844" t="s">
        <v>1390</v>
      </c>
      <c r="D1844" t="s">
        <v>1659</v>
      </c>
      <c r="E1844" t="s">
        <v>1408</v>
      </c>
      <c r="F1844">
        <v>2</v>
      </c>
      <c r="G1844" s="3">
        <v>873.94</v>
      </c>
      <c r="H1844" s="4">
        <v>0.14000000000000001</v>
      </c>
      <c r="I1844" t="s">
        <v>1131</v>
      </c>
      <c r="J1844" s="3">
        <v>1503.1768</v>
      </c>
      <c r="K1844" s="45">
        <f>SALES[[#This Row],[Quantity]]*SALES[[#This Row],[Unit_Price]]*SALES[[#This Row],[Discount]]</f>
        <v>244.70320000000004</v>
      </c>
      <c r="L1844" s="46" t="str">
        <f>IF(SALES[Total_Amount]&gt;=1500,"High","Low")</f>
        <v>High</v>
      </c>
      <c r="M1844" s="46" t="str">
        <f t="shared" si="112"/>
        <v>High</v>
      </c>
      <c r="N1844" s="46" t="str">
        <f t="shared" si="113"/>
        <v>Low Price</v>
      </c>
      <c r="O1844" s="46" t="str">
        <f t="shared" si="114"/>
        <v>April</v>
      </c>
      <c r="P1844" s="46">
        <f t="shared" si="115"/>
        <v>2025</v>
      </c>
      <c r="Q1844" s="47" t="str">
        <f>_xlfn.CONCAT(SALES[[#This Row],[Sales_ID]]," [",SALES[[#This Row],[Quantity]],"]")</f>
        <v>SALE-1842 [2]</v>
      </c>
    </row>
    <row r="1845" spans="1:17" x14ac:dyDescent="0.3">
      <c r="A1845" t="s">
        <v>3789</v>
      </c>
      <c r="B1845" s="2">
        <v>45379</v>
      </c>
      <c r="C1845" t="s">
        <v>2363</v>
      </c>
      <c r="D1845" t="s">
        <v>1913</v>
      </c>
      <c r="E1845" t="s">
        <v>1340</v>
      </c>
      <c r="F1845">
        <v>1</v>
      </c>
      <c r="G1845" s="3">
        <v>140.24</v>
      </c>
      <c r="H1845" s="4">
        <v>0.27</v>
      </c>
      <c r="I1845" t="s">
        <v>3957</v>
      </c>
      <c r="J1845" s="3">
        <v>102.37520000000001</v>
      </c>
      <c r="K1845" s="45">
        <f>SALES[[#This Row],[Quantity]]*SALES[[#This Row],[Unit_Price]]*SALES[[#This Row],[Discount]]</f>
        <v>37.864800000000002</v>
      </c>
      <c r="L1845" s="46" t="str">
        <f>IF(SALES[Total_Amount]&gt;=1500,"High","Low")</f>
        <v>Low</v>
      </c>
      <c r="M1845" s="46" t="str">
        <f t="shared" si="112"/>
        <v>Normal</v>
      </c>
      <c r="N1845" s="46" t="str">
        <f t="shared" si="113"/>
        <v>Low Price</v>
      </c>
      <c r="O1845" s="46" t="str">
        <f t="shared" si="114"/>
        <v>March</v>
      </c>
      <c r="P1845" s="46">
        <f t="shared" si="115"/>
        <v>2024</v>
      </c>
      <c r="Q1845" s="47" t="str">
        <f>_xlfn.CONCAT(SALES[[#This Row],[Sales_ID]]," [",SALES[[#This Row],[Quantity]],"]")</f>
        <v>SALE-1843 [1]</v>
      </c>
    </row>
    <row r="1846" spans="1:17" x14ac:dyDescent="0.3">
      <c r="A1846" t="s">
        <v>3790</v>
      </c>
      <c r="B1846" s="2">
        <v>45716</v>
      </c>
      <c r="C1846" t="s">
        <v>1678</v>
      </c>
      <c r="D1846" t="s">
        <v>1414</v>
      </c>
      <c r="E1846" t="s">
        <v>1355</v>
      </c>
      <c r="F1846">
        <v>2</v>
      </c>
      <c r="G1846" s="3">
        <v>549.91999999999996</v>
      </c>
      <c r="H1846" s="4">
        <v>0.28000000000000003</v>
      </c>
      <c r="I1846" t="s">
        <v>3957</v>
      </c>
      <c r="J1846" s="3">
        <v>791.88479999999993</v>
      </c>
      <c r="K1846" s="45">
        <f>SALES[[#This Row],[Quantity]]*SALES[[#This Row],[Unit_Price]]*SALES[[#This Row],[Discount]]</f>
        <v>307.95519999999999</v>
      </c>
      <c r="L1846" s="46" t="str">
        <f>IF(SALES[Total_Amount]&gt;=1500,"High","Low")</f>
        <v>Low</v>
      </c>
      <c r="M1846" s="46" t="str">
        <f t="shared" si="112"/>
        <v>Normal</v>
      </c>
      <c r="N1846" s="46" t="str">
        <f t="shared" si="113"/>
        <v>Low Price</v>
      </c>
      <c r="O1846" s="46" t="str">
        <f t="shared" si="114"/>
        <v>February</v>
      </c>
      <c r="P1846" s="46">
        <f t="shared" si="115"/>
        <v>2025</v>
      </c>
      <c r="Q1846" s="47" t="str">
        <f>_xlfn.CONCAT(SALES[[#This Row],[Sales_ID]]," [",SALES[[#This Row],[Quantity]],"]")</f>
        <v>SALE-1844 [2]</v>
      </c>
    </row>
    <row r="1847" spans="1:17" x14ac:dyDescent="0.3">
      <c r="A1847" t="s">
        <v>3791</v>
      </c>
      <c r="B1847" s="2">
        <v>45364</v>
      </c>
      <c r="C1847" t="s">
        <v>3792</v>
      </c>
      <c r="D1847" t="s">
        <v>1570</v>
      </c>
      <c r="E1847" t="s">
        <v>1355</v>
      </c>
      <c r="F1847">
        <v>4</v>
      </c>
      <c r="G1847" s="3">
        <v>715.88</v>
      </c>
      <c r="H1847" s="4">
        <v>0.19</v>
      </c>
      <c r="I1847" t="s">
        <v>3958</v>
      </c>
      <c r="J1847" s="3">
        <v>2319.4512</v>
      </c>
      <c r="K1847" s="45">
        <f>SALES[[#This Row],[Quantity]]*SALES[[#This Row],[Unit_Price]]*SALES[[#This Row],[Discount]]</f>
        <v>544.06880000000001</v>
      </c>
      <c r="L1847" s="46" t="str">
        <f>IF(SALES[Total_Amount]&gt;=1500,"High","Low")</f>
        <v>High</v>
      </c>
      <c r="M1847" s="46" t="str">
        <f t="shared" si="112"/>
        <v>Premium</v>
      </c>
      <c r="N1847" s="46" t="str">
        <f t="shared" si="113"/>
        <v>High Price</v>
      </c>
      <c r="O1847" s="46" t="str">
        <f t="shared" si="114"/>
        <v>March</v>
      </c>
      <c r="P1847" s="46">
        <f t="shared" si="115"/>
        <v>2024</v>
      </c>
      <c r="Q1847" s="47" t="str">
        <f>_xlfn.CONCAT(SALES[[#This Row],[Sales_ID]]," [",SALES[[#This Row],[Quantity]],"]")</f>
        <v>SALE-1845 [4]</v>
      </c>
    </row>
    <row r="1848" spans="1:17" x14ac:dyDescent="0.3">
      <c r="A1848" t="s">
        <v>3793</v>
      </c>
      <c r="B1848" s="2">
        <v>45752</v>
      </c>
      <c r="C1848" t="s">
        <v>1824</v>
      </c>
      <c r="D1848" t="s">
        <v>2008</v>
      </c>
      <c r="E1848" t="s">
        <v>1348</v>
      </c>
      <c r="F1848">
        <v>3</v>
      </c>
      <c r="G1848" s="3">
        <v>591.9</v>
      </c>
      <c r="H1848" s="4">
        <v>0.27</v>
      </c>
      <c r="I1848" t="s">
        <v>3957</v>
      </c>
      <c r="J1848" s="3">
        <v>1296.261</v>
      </c>
      <c r="K1848" s="45">
        <f>SALES[[#This Row],[Quantity]]*SALES[[#This Row],[Unit_Price]]*SALES[[#This Row],[Discount]]</f>
        <v>479.43899999999996</v>
      </c>
      <c r="L1848" s="46" t="str">
        <f>IF(SALES[Total_Amount]&gt;=1500,"High","Low")</f>
        <v>Low</v>
      </c>
      <c r="M1848" s="46" t="str">
        <f t="shared" si="112"/>
        <v>High</v>
      </c>
      <c r="N1848" s="46" t="str">
        <f t="shared" si="113"/>
        <v>High Price</v>
      </c>
      <c r="O1848" s="46" t="str">
        <f t="shared" si="114"/>
        <v>April</v>
      </c>
      <c r="P1848" s="46">
        <f t="shared" si="115"/>
        <v>2025</v>
      </c>
      <c r="Q1848" s="47" t="str">
        <f>_xlfn.CONCAT(SALES[[#This Row],[Sales_ID]]," [",SALES[[#This Row],[Quantity]],"]")</f>
        <v>SALE-1846 [3]</v>
      </c>
    </row>
    <row r="1849" spans="1:17" x14ac:dyDescent="0.3">
      <c r="A1849" t="s">
        <v>3794</v>
      </c>
      <c r="B1849" s="2">
        <v>45883</v>
      </c>
      <c r="C1849" t="s">
        <v>3007</v>
      </c>
      <c r="D1849" t="s">
        <v>1624</v>
      </c>
      <c r="E1849" t="s">
        <v>1419</v>
      </c>
      <c r="F1849">
        <v>2</v>
      </c>
      <c r="G1849" s="3">
        <v>523.14</v>
      </c>
      <c r="H1849" s="4">
        <v>0.13</v>
      </c>
      <c r="I1849" t="s">
        <v>3958</v>
      </c>
      <c r="J1849" s="3">
        <v>910.2636</v>
      </c>
      <c r="K1849" s="45">
        <f>SALES[[#This Row],[Quantity]]*SALES[[#This Row],[Unit_Price]]*SALES[[#This Row],[Discount]]</f>
        <v>136.0164</v>
      </c>
      <c r="L1849" s="46" t="str">
        <f>IF(SALES[Total_Amount]&gt;=1500,"High","Low")</f>
        <v>Low</v>
      </c>
      <c r="M1849" s="46" t="str">
        <f t="shared" si="112"/>
        <v>Normal</v>
      </c>
      <c r="N1849" s="46" t="str">
        <f t="shared" si="113"/>
        <v>Low Price</v>
      </c>
      <c r="O1849" s="46" t="str">
        <f t="shared" si="114"/>
        <v>August</v>
      </c>
      <c r="P1849" s="46">
        <f t="shared" si="115"/>
        <v>2025</v>
      </c>
      <c r="Q1849" s="47" t="str">
        <f>_xlfn.CONCAT(SALES[[#This Row],[Sales_ID]]," [",SALES[[#This Row],[Quantity]],"]")</f>
        <v>SALE-1847 [2]</v>
      </c>
    </row>
    <row r="1850" spans="1:17" x14ac:dyDescent="0.3">
      <c r="A1850" t="s">
        <v>3795</v>
      </c>
      <c r="B1850" s="2">
        <v>45477</v>
      </c>
      <c r="C1850" t="s">
        <v>3397</v>
      </c>
      <c r="D1850" t="s">
        <v>1418</v>
      </c>
      <c r="E1850" t="s">
        <v>1377</v>
      </c>
      <c r="F1850">
        <v>2</v>
      </c>
      <c r="G1850" s="3">
        <v>478.62</v>
      </c>
      <c r="H1850" s="4">
        <v>0.17</v>
      </c>
      <c r="I1850" t="s">
        <v>1131</v>
      </c>
      <c r="J1850" s="3">
        <v>794.50919999999996</v>
      </c>
      <c r="K1850" s="45">
        <f>SALES[[#This Row],[Quantity]]*SALES[[#This Row],[Unit_Price]]*SALES[[#This Row],[Discount]]</f>
        <v>162.73080000000002</v>
      </c>
      <c r="L1850" s="46" t="str">
        <f>IF(SALES[Total_Amount]&gt;=1500,"High","Low")</f>
        <v>Low</v>
      </c>
      <c r="M1850" s="46" t="str">
        <f t="shared" si="112"/>
        <v>Normal</v>
      </c>
      <c r="N1850" s="46" t="str">
        <f t="shared" si="113"/>
        <v>Low Price</v>
      </c>
      <c r="O1850" s="46" t="str">
        <f t="shared" si="114"/>
        <v>July</v>
      </c>
      <c r="P1850" s="46">
        <f t="shared" si="115"/>
        <v>2024</v>
      </c>
      <c r="Q1850" s="47" t="str">
        <f>_xlfn.CONCAT(SALES[[#This Row],[Sales_ID]]," [",SALES[[#This Row],[Quantity]],"]")</f>
        <v>SALE-1848 [2]</v>
      </c>
    </row>
    <row r="1851" spans="1:17" x14ac:dyDescent="0.3">
      <c r="A1851" t="s">
        <v>3796</v>
      </c>
      <c r="B1851" s="2">
        <v>45556</v>
      </c>
      <c r="C1851" t="s">
        <v>3287</v>
      </c>
      <c r="D1851" t="s">
        <v>1705</v>
      </c>
      <c r="E1851" t="s">
        <v>1381</v>
      </c>
      <c r="F1851">
        <v>4</v>
      </c>
      <c r="G1851" s="3">
        <v>740.5</v>
      </c>
      <c r="H1851" s="4">
        <v>0.17</v>
      </c>
      <c r="I1851" t="s">
        <v>3958</v>
      </c>
      <c r="J1851" s="3">
        <v>2458.46</v>
      </c>
      <c r="K1851" s="45">
        <f>SALES[[#This Row],[Quantity]]*SALES[[#This Row],[Unit_Price]]*SALES[[#This Row],[Discount]]</f>
        <v>503.54</v>
      </c>
      <c r="L1851" s="46" t="str">
        <f>IF(SALES[Total_Amount]&gt;=1500,"High","Low")</f>
        <v>High</v>
      </c>
      <c r="M1851" s="46" t="str">
        <f t="shared" si="112"/>
        <v>Premium</v>
      </c>
      <c r="N1851" s="46" t="str">
        <f t="shared" si="113"/>
        <v>High Price</v>
      </c>
      <c r="O1851" s="46" t="str">
        <f t="shared" si="114"/>
        <v>September</v>
      </c>
      <c r="P1851" s="46">
        <f t="shared" si="115"/>
        <v>2024</v>
      </c>
      <c r="Q1851" s="47" t="str">
        <f>_xlfn.CONCAT(SALES[[#This Row],[Sales_ID]]," [",SALES[[#This Row],[Quantity]],"]")</f>
        <v>SALE-1849 [4]</v>
      </c>
    </row>
    <row r="1852" spans="1:17" x14ac:dyDescent="0.3">
      <c r="A1852" t="s">
        <v>3797</v>
      </c>
      <c r="B1852" s="2">
        <v>45465</v>
      </c>
      <c r="C1852" t="s">
        <v>3209</v>
      </c>
      <c r="D1852" t="s">
        <v>1572</v>
      </c>
      <c r="E1852" t="s">
        <v>1439</v>
      </c>
      <c r="F1852">
        <v>1</v>
      </c>
      <c r="G1852" s="3">
        <v>780.24</v>
      </c>
      <c r="H1852" s="4">
        <v>0.04</v>
      </c>
      <c r="I1852" t="s">
        <v>1131</v>
      </c>
      <c r="J1852" s="3">
        <v>749.03039999999999</v>
      </c>
      <c r="K1852" s="45">
        <f>SALES[[#This Row],[Quantity]]*SALES[[#This Row],[Unit_Price]]*SALES[[#This Row],[Discount]]</f>
        <v>31.209600000000002</v>
      </c>
      <c r="L1852" s="46" t="str">
        <f>IF(SALES[Total_Amount]&gt;=1500,"High","Low")</f>
        <v>Low</v>
      </c>
      <c r="M1852" s="46" t="str">
        <f t="shared" si="112"/>
        <v>Normal</v>
      </c>
      <c r="N1852" s="46" t="str">
        <f t="shared" si="113"/>
        <v>Low Price</v>
      </c>
      <c r="O1852" s="46" t="str">
        <f t="shared" si="114"/>
        <v>June</v>
      </c>
      <c r="P1852" s="46">
        <f t="shared" si="115"/>
        <v>2024</v>
      </c>
      <c r="Q1852" s="47" t="str">
        <f>_xlfn.CONCAT(SALES[[#This Row],[Sales_ID]]," [",SALES[[#This Row],[Quantity]],"]")</f>
        <v>SALE-1850 [1]</v>
      </c>
    </row>
    <row r="1853" spans="1:17" x14ac:dyDescent="0.3">
      <c r="A1853" t="s">
        <v>3798</v>
      </c>
      <c r="B1853" s="2">
        <v>45552</v>
      </c>
      <c r="C1853" t="s">
        <v>1856</v>
      </c>
      <c r="D1853" t="s">
        <v>1366</v>
      </c>
      <c r="E1853" t="s">
        <v>1388</v>
      </c>
      <c r="F1853">
        <v>4</v>
      </c>
      <c r="G1853" s="3">
        <v>579.24</v>
      </c>
      <c r="H1853" s="4">
        <v>0.04</v>
      </c>
      <c r="I1853" t="s">
        <v>1131</v>
      </c>
      <c r="J1853" s="3">
        <v>2224.2815999999998</v>
      </c>
      <c r="K1853" s="45">
        <f>SALES[[#This Row],[Quantity]]*SALES[[#This Row],[Unit_Price]]*SALES[[#This Row],[Discount]]</f>
        <v>92.678399999999996</v>
      </c>
      <c r="L1853" s="46" t="str">
        <f>IF(SALES[Total_Amount]&gt;=1500,"High","Low")</f>
        <v>High</v>
      </c>
      <c r="M1853" s="46" t="str">
        <f t="shared" si="112"/>
        <v>Premium</v>
      </c>
      <c r="N1853" s="46" t="str">
        <f t="shared" si="113"/>
        <v>Low Price</v>
      </c>
      <c r="O1853" s="46" t="str">
        <f t="shared" si="114"/>
        <v>September</v>
      </c>
      <c r="P1853" s="46">
        <f t="shared" si="115"/>
        <v>2024</v>
      </c>
      <c r="Q1853" s="47" t="str">
        <f>_xlfn.CONCAT(SALES[[#This Row],[Sales_ID]]," [",SALES[[#This Row],[Quantity]],"]")</f>
        <v>SALE-1851 [4]</v>
      </c>
    </row>
    <row r="1854" spans="1:17" x14ac:dyDescent="0.3">
      <c r="A1854" t="s">
        <v>3799</v>
      </c>
      <c r="B1854" s="2">
        <v>45635</v>
      </c>
      <c r="C1854" t="s">
        <v>1824</v>
      </c>
      <c r="D1854" t="s">
        <v>1579</v>
      </c>
      <c r="E1854" t="s">
        <v>1439</v>
      </c>
      <c r="F1854">
        <v>3</v>
      </c>
      <c r="G1854" s="3">
        <v>268.95</v>
      </c>
      <c r="H1854" s="4">
        <v>0.04</v>
      </c>
      <c r="I1854" t="s">
        <v>3958</v>
      </c>
      <c r="J1854" s="3">
        <v>774.57599999999991</v>
      </c>
      <c r="K1854" s="45">
        <f>SALES[[#This Row],[Quantity]]*SALES[[#This Row],[Unit_Price]]*SALES[[#This Row],[Discount]]</f>
        <v>32.273999999999994</v>
      </c>
      <c r="L1854" s="46" t="str">
        <f>IF(SALES[Total_Amount]&gt;=1500,"High","Low")</f>
        <v>Low</v>
      </c>
      <c r="M1854" s="46" t="str">
        <f t="shared" si="112"/>
        <v>Normal</v>
      </c>
      <c r="N1854" s="46" t="str">
        <f t="shared" si="113"/>
        <v>Low Price</v>
      </c>
      <c r="O1854" s="46" t="str">
        <f t="shared" si="114"/>
        <v>December</v>
      </c>
      <c r="P1854" s="46">
        <f t="shared" si="115"/>
        <v>2024</v>
      </c>
      <c r="Q1854" s="47" t="str">
        <f>_xlfn.CONCAT(SALES[[#This Row],[Sales_ID]]," [",SALES[[#This Row],[Quantity]],"]")</f>
        <v>SALE-1852 [3]</v>
      </c>
    </row>
    <row r="1855" spans="1:17" x14ac:dyDescent="0.3">
      <c r="A1855" t="s">
        <v>3800</v>
      </c>
      <c r="B1855" s="2">
        <v>45740</v>
      </c>
      <c r="C1855" t="s">
        <v>2825</v>
      </c>
      <c r="D1855" t="s">
        <v>1429</v>
      </c>
      <c r="E1855" t="s">
        <v>1363</v>
      </c>
      <c r="F1855">
        <v>1</v>
      </c>
      <c r="G1855" s="3">
        <v>47.47</v>
      </c>
      <c r="H1855" s="4">
        <v>0.28000000000000003</v>
      </c>
      <c r="I1855" t="s">
        <v>3957</v>
      </c>
      <c r="J1855" s="3">
        <v>34.178400000000003</v>
      </c>
      <c r="K1855" s="45">
        <f>SALES[[#This Row],[Quantity]]*SALES[[#This Row],[Unit_Price]]*SALES[[#This Row],[Discount]]</f>
        <v>13.291600000000001</v>
      </c>
      <c r="L1855" s="46" t="str">
        <f>IF(SALES[Total_Amount]&gt;=1500,"High","Low")</f>
        <v>Low</v>
      </c>
      <c r="M1855" s="46" t="str">
        <f t="shared" si="112"/>
        <v>Normal</v>
      </c>
      <c r="N1855" s="46" t="str">
        <f t="shared" si="113"/>
        <v>Low Price</v>
      </c>
      <c r="O1855" s="46" t="str">
        <f t="shared" si="114"/>
        <v>March</v>
      </c>
      <c r="P1855" s="46">
        <f t="shared" si="115"/>
        <v>2025</v>
      </c>
      <c r="Q1855" s="47" t="str">
        <f>_xlfn.CONCAT(SALES[[#This Row],[Sales_ID]]," [",SALES[[#This Row],[Quantity]],"]")</f>
        <v>SALE-1853 [1]</v>
      </c>
    </row>
    <row r="1856" spans="1:17" x14ac:dyDescent="0.3">
      <c r="A1856" t="s">
        <v>3801</v>
      </c>
      <c r="B1856" s="2">
        <v>45796</v>
      </c>
      <c r="C1856" t="s">
        <v>1637</v>
      </c>
      <c r="D1856" t="s">
        <v>1372</v>
      </c>
      <c r="E1856" t="s">
        <v>1344</v>
      </c>
      <c r="F1856">
        <v>3</v>
      </c>
      <c r="G1856" s="3">
        <v>858.81</v>
      </c>
      <c r="H1856" s="4">
        <v>7.0000000000000007E-2</v>
      </c>
      <c r="I1856" t="s">
        <v>3957</v>
      </c>
      <c r="J1856" s="3">
        <v>2396.0799000000002</v>
      </c>
      <c r="K1856" s="45">
        <f>SALES[[#This Row],[Quantity]]*SALES[[#This Row],[Unit_Price]]*SALES[[#This Row],[Discount]]</f>
        <v>180.3501</v>
      </c>
      <c r="L1856" s="46" t="str">
        <f>IF(SALES[Total_Amount]&gt;=1500,"High","Low")</f>
        <v>High</v>
      </c>
      <c r="M1856" s="46" t="str">
        <f t="shared" si="112"/>
        <v>Premium</v>
      </c>
      <c r="N1856" s="46" t="str">
        <f t="shared" si="113"/>
        <v>Low Price</v>
      </c>
      <c r="O1856" s="46" t="str">
        <f t="shared" si="114"/>
        <v>May</v>
      </c>
      <c r="P1856" s="46">
        <f t="shared" si="115"/>
        <v>2025</v>
      </c>
      <c r="Q1856" s="47" t="str">
        <f>_xlfn.CONCAT(SALES[[#This Row],[Sales_ID]]," [",SALES[[#This Row],[Quantity]],"]")</f>
        <v>SALE-1854 [3]</v>
      </c>
    </row>
    <row r="1857" spans="1:17" x14ac:dyDescent="0.3">
      <c r="A1857" t="s">
        <v>3802</v>
      </c>
      <c r="B1857" s="2">
        <v>45710</v>
      </c>
      <c r="C1857" t="s">
        <v>2940</v>
      </c>
      <c r="D1857" t="s">
        <v>1521</v>
      </c>
      <c r="E1857" t="s">
        <v>1419</v>
      </c>
      <c r="F1857">
        <v>3</v>
      </c>
      <c r="G1857" s="3">
        <v>569.98</v>
      </c>
      <c r="H1857" s="4">
        <v>0.05</v>
      </c>
      <c r="I1857" t="s">
        <v>3957</v>
      </c>
      <c r="J1857" s="3">
        <v>1624.443</v>
      </c>
      <c r="K1857" s="45">
        <f>SALES[[#This Row],[Quantity]]*SALES[[#This Row],[Unit_Price]]*SALES[[#This Row],[Discount]]</f>
        <v>85.497000000000014</v>
      </c>
      <c r="L1857" s="46" t="str">
        <f>IF(SALES[Total_Amount]&gt;=1500,"High","Low")</f>
        <v>High</v>
      </c>
      <c r="M1857" s="46" t="str">
        <f t="shared" si="112"/>
        <v>High</v>
      </c>
      <c r="N1857" s="46" t="str">
        <f t="shared" si="113"/>
        <v>Low Price</v>
      </c>
      <c r="O1857" s="46" t="str">
        <f t="shared" si="114"/>
        <v>February</v>
      </c>
      <c r="P1857" s="46">
        <f t="shared" si="115"/>
        <v>2025</v>
      </c>
      <c r="Q1857" s="47" t="str">
        <f>_xlfn.CONCAT(SALES[[#This Row],[Sales_ID]]," [",SALES[[#This Row],[Quantity]],"]")</f>
        <v>SALE-1855 [3]</v>
      </c>
    </row>
    <row r="1858" spans="1:17" x14ac:dyDescent="0.3">
      <c r="A1858" t="s">
        <v>3803</v>
      </c>
      <c r="B1858" s="2">
        <v>45596</v>
      </c>
      <c r="C1858" t="s">
        <v>1578</v>
      </c>
      <c r="D1858" t="s">
        <v>1343</v>
      </c>
      <c r="E1858" t="s">
        <v>1446</v>
      </c>
      <c r="F1858">
        <v>3</v>
      </c>
      <c r="G1858" s="3">
        <v>306.52</v>
      </c>
      <c r="H1858" s="4">
        <v>0.01</v>
      </c>
      <c r="I1858" t="s">
        <v>1131</v>
      </c>
      <c r="J1858" s="3">
        <v>910.36439999999993</v>
      </c>
      <c r="K1858" s="45">
        <f>SALES[[#This Row],[Quantity]]*SALES[[#This Row],[Unit_Price]]*SALES[[#This Row],[Discount]]</f>
        <v>9.1955999999999989</v>
      </c>
      <c r="L1858" s="46" t="str">
        <f>IF(SALES[Total_Amount]&gt;=1500,"High","Low")</f>
        <v>Low</v>
      </c>
      <c r="M1858" s="46" t="str">
        <f t="shared" ref="M1858:M1921" si="116">_xlfn.IFS(J1858&gt;2000,"Premium",J1858&gt;1000,"High",J1858&lt;=1000,"Normal")</f>
        <v>Normal</v>
      </c>
      <c r="N1858" s="46" t="str">
        <f t="shared" ref="N1858:N1921" si="117">IF(AND(H1858&gt;15%,J1858&gt;1000),"High Price","Low Price")</f>
        <v>Low Price</v>
      </c>
      <c r="O1858" s="46" t="str">
        <f t="shared" ref="O1858:O1921" si="118">TEXT(B1858,"mmmm")</f>
        <v>October</v>
      </c>
      <c r="P1858" s="46">
        <f t="shared" ref="P1858:P1921" si="119">YEAR(B1858)</f>
        <v>2024</v>
      </c>
      <c r="Q1858" s="47" t="str">
        <f>_xlfn.CONCAT(SALES[[#This Row],[Sales_ID]]," [",SALES[[#This Row],[Quantity]],"]")</f>
        <v>SALE-1856 [3]</v>
      </c>
    </row>
    <row r="1859" spans="1:17" x14ac:dyDescent="0.3">
      <c r="A1859" t="s">
        <v>3804</v>
      </c>
      <c r="B1859" s="2">
        <v>45354</v>
      </c>
      <c r="C1859" t="s">
        <v>3300</v>
      </c>
      <c r="D1859" t="s">
        <v>1362</v>
      </c>
      <c r="E1859" t="s">
        <v>1408</v>
      </c>
      <c r="F1859">
        <v>3</v>
      </c>
      <c r="G1859" s="3">
        <v>184.67</v>
      </c>
      <c r="H1859" s="4">
        <v>0.03</v>
      </c>
      <c r="I1859" t="s">
        <v>1131</v>
      </c>
      <c r="J1859" s="3">
        <v>537.38969999999995</v>
      </c>
      <c r="K1859" s="45">
        <f>SALES[[#This Row],[Quantity]]*SALES[[#This Row],[Unit_Price]]*SALES[[#This Row],[Discount]]</f>
        <v>16.6203</v>
      </c>
      <c r="L1859" s="46" t="str">
        <f>IF(SALES[Total_Amount]&gt;=1500,"High","Low")</f>
        <v>Low</v>
      </c>
      <c r="M1859" s="46" t="str">
        <f t="shared" si="116"/>
        <v>Normal</v>
      </c>
      <c r="N1859" s="46" t="str">
        <f t="shared" si="117"/>
        <v>Low Price</v>
      </c>
      <c r="O1859" s="46" t="str">
        <f t="shared" si="118"/>
        <v>March</v>
      </c>
      <c r="P1859" s="46">
        <f t="shared" si="119"/>
        <v>2024</v>
      </c>
      <c r="Q1859" s="47" t="str">
        <f>_xlfn.CONCAT(SALES[[#This Row],[Sales_ID]]," [",SALES[[#This Row],[Quantity]],"]")</f>
        <v>SALE-1857 [3]</v>
      </c>
    </row>
    <row r="1860" spans="1:17" x14ac:dyDescent="0.3">
      <c r="A1860" t="s">
        <v>3805</v>
      </c>
      <c r="B1860" s="2">
        <v>45428</v>
      </c>
      <c r="C1860" t="s">
        <v>2544</v>
      </c>
      <c r="D1860" t="s">
        <v>1470</v>
      </c>
      <c r="E1860" t="s">
        <v>1355</v>
      </c>
      <c r="F1860">
        <v>4</v>
      </c>
      <c r="G1860" s="3">
        <v>189.56</v>
      </c>
      <c r="H1860" s="4">
        <v>0</v>
      </c>
      <c r="I1860" t="s">
        <v>1131</v>
      </c>
      <c r="J1860" s="3">
        <v>758.24</v>
      </c>
      <c r="K1860" s="45">
        <f>SALES[[#This Row],[Quantity]]*SALES[[#This Row],[Unit_Price]]*SALES[[#This Row],[Discount]]</f>
        <v>0</v>
      </c>
      <c r="L1860" s="46" t="str">
        <f>IF(SALES[Total_Amount]&gt;=1500,"High","Low")</f>
        <v>Low</v>
      </c>
      <c r="M1860" s="46" t="str">
        <f t="shared" si="116"/>
        <v>Normal</v>
      </c>
      <c r="N1860" s="46" t="str">
        <f t="shared" si="117"/>
        <v>Low Price</v>
      </c>
      <c r="O1860" s="46" t="str">
        <f t="shared" si="118"/>
        <v>May</v>
      </c>
      <c r="P1860" s="46">
        <f t="shared" si="119"/>
        <v>2024</v>
      </c>
      <c r="Q1860" s="47" t="str">
        <f>_xlfn.CONCAT(SALES[[#This Row],[Sales_ID]]," [",SALES[[#This Row],[Quantity]],"]")</f>
        <v>SALE-1858 [4]</v>
      </c>
    </row>
    <row r="1861" spans="1:17" x14ac:dyDescent="0.3">
      <c r="A1861" t="s">
        <v>3806</v>
      </c>
      <c r="B1861" s="2">
        <v>45511</v>
      </c>
      <c r="C1861" t="s">
        <v>2104</v>
      </c>
      <c r="D1861" t="s">
        <v>1449</v>
      </c>
      <c r="E1861" t="s">
        <v>1355</v>
      </c>
      <c r="F1861">
        <v>1</v>
      </c>
      <c r="G1861" s="3">
        <v>805.24</v>
      </c>
      <c r="H1861" s="4">
        <v>0.04</v>
      </c>
      <c r="I1861" t="s">
        <v>3958</v>
      </c>
      <c r="J1861" s="3">
        <v>773.03039999999999</v>
      </c>
      <c r="K1861" s="45">
        <f>SALES[[#This Row],[Quantity]]*SALES[[#This Row],[Unit_Price]]*SALES[[#This Row],[Discount]]</f>
        <v>32.209600000000002</v>
      </c>
      <c r="L1861" s="46" t="str">
        <f>IF(SALES[Total_Amount]&gt;=1500,"High","Low")</f>
        <v>Low</v>
      </c>
      <c r="M1861" s="46" t="str">
        <f t="shared" si="116"/>
        <v>Normal</v>
      </c>
      <c r="N1861" s="46" t="str">
        <f t="shared" si="117"/>
        <v>Low Price</v>
      </c>
      <c r="O1861" s="46" t="str">
        <f t="shared" si="118"/>
        <v>August</v>
      </c>
      <c r="P1861" s="46">
        <f t="shared" si="119"/>
        <v>2024</v>
      </c>
      <c r="Q1861" s="47" t="str">
        <f>_xlfn.CONCAT(SALES[[#This Row],[Sales_ID]]," [",SALES[[#This Row],[Quantity]],"]")</f>
        <v>SALE-1859 [1]</v>
      </c>
    </row>
    <row r="1862" spans="1:17" x14ac:dyDescent="0.3">
      <c r="A1862" t="s">
        <v>3807</v>
      </c>
      <c r="B1862" s="2">
        <v>45549</v>
      </c>
      <c r="C1862" t="s">
        <v>2355</v>
      </c>
      <c r="D1862" t="s">
        <v>1605</v>
      </c>
      <c r="E1862" t="s">
        <v>1344</v>
      </c>
      <c r="F1862">
        <v>3</v>
      </c>
      <c r="G1862" s="3">
        <v>683.74</v>
      </c>
      <c r="H1862" s="4">
        <v>0.24</v>
      </c>
      <c r="I1862" t="s">
        <v>3957</v>
      </c>
      <c r="J1862" s="3">
        <v>1558.9272000000001</v>
      </c>
      <c r="K1862" s="45">
        <f>SALES[[#This Row],[Quantity]]*SALES[[#This Row],[Unit_Price]]*SALES[[#This Row],[Discount]]</f>
        <v>492.29280000000006</v>
      </c>
      <c r="L1862" s="46" t="str">
        <f>IF(SALES[Total_Amount]&gt;=1500,"High","Low")</f>
        <v>High</v>
      </c>
      <c r="M1862" s="46" t="str">
        <f t="shared" si="116"/>
        <v>High</v>
      </c>
      <c r="N1862" s="46" t="str">
        <f t="shared" si="117"/>
        <v>High Price</v>
      </c>
      <c r="O1862" s="46" t="str">
        <f t="shared" si="118"/>
        <v>September</v>
      </c>
      <c r="P1862" s="46">
        <f t="shared" si="119"/>
        <v>2024</v>
      </c>
      <c r="Q1862" s="47" t="str">
        <f>_xlfn.CONCAT(SALES[[#This Row],[Sales_ID]]," [",SALES[[#This Row],[Quantity]],"]")</f>
        <v>SALE-1860 [3]</v>
      </c>
    </row>
    <row r="1863" spans="1:17" x14ac:dyDescent="0.3">
      <c r="A1863" t="s">
        <v>3808</v>
      </c>
      <c r="B1863" s="2">
        <v>45573</v>
      </c>
      <c r="C1863" t="s">
        <v>2070</v>
      </c>
      <c r="D1863" t="s">
        <v>1362</v>
      </c>
      <c r="E1863" t="s">
        <v>1415</v>
      </c>
      <c r="F1863">
        <v>3</v>
      </c>
      <c r="G1863" s="3">
        <v>439.21</v>
      </c>
      <c r="H1863" s="4">
        <v>0.28000000000000003</v>
      </c>
      <c r="I1863" t="s">
        <v>1131</v>
      </c>
      <c r="J1863" s="3">
        <v>948.69359999999983</v>
      </c>
      <c r="K1863" s="45">
        <f>SALES[[#This Row],[Quantity]]*SALES[[#This Row],[Unit_Price]]*SALES[[#This Row],[Discount]]</f>
        <v>368.93639999999999</v>
      </c>
      <c r="L1863" s="46" t="str">
        <f>IF(SALES[Total_Amount]&gt;=1500,"High","Low")</f>
        <v>Low</v>
      </c>
      <c r="M1863" s="46" t="str">
        <f t="shared" si="116"/>
        <v>Normal</v>
      </c>
      <c r="N1863" s="46" t="str">
        <f t="shared" si="117"/>
        <v>Low Price</v>
      </c>
      <c r="O1863" s="46" t="str">
        <f t="shared" si="118"/>
        <v>October</v>
      </c>
      <c r="P1863" s="46">
        <f t="shared" si="119"/>
        <v>2024</v>
      </c>
      <c r="Q1863" s="47" t="str">
        <f>_xlfn.CONCAT(SALES[[#This Row],[Sales_ID]]," [",SALES[[#This Row],[Quantity]],"]")</f>
        <v>SALE-1861 [3]</v>
      </c>
    </row>
    <row r="1864" spans="1:17" x14ac:dyDescent="0.3">
      <c r="A1864" t="s">
        <v>3809</v>
      </c>
      <c r="B1864" s="2">
        <v>45904</v>
      </c>
      <c r="C1864" t="s">
        <v>1630</v>
      </c>
      <c r="D1864" t="s">
        <v>1696</v>
      </c>
      <c r="E1864" t="s">
        <v>1426</v>
      </c>
      <c r="F1864">
        <v>1</v>
      </c>
      <c r="G1864" s="3">
        <v>126.92</v>
      </c>
      <c r="H1864" s="4">
        <v>0.24</v>
      </c>
      <c r="I1864" t="s">
        <v>1131</v>
      </c>
      <c r="J1864" s="3">
        <v>96.459199999999996</v>
      </c>
      <c r="K1864" s="45">
        <f>SALES[[#This Row],[Quantity]]*SALES[[#This Row],[Unit_Price]]*SALES[[#This Row],[Discount]]</f>
        <v>30.460799999999999</v>
      </c>
      <c r="L1864" s="46" t="str">
        <f>IF(SALES[Total_Amount]&gt;=1500,"High","Low")</f>
        <v>Low</v>
      </c>
      <c r="M1864" s="46" t="str">
        <f t="shared" si="116"/>
        <v>Normal</v>
      </c>
      <c r="N1864" s="46" t="str">
        <f t="shared" si="117"/>
        <v>Low Price</v>
      </c>
      <c r="O1864" s="46" t="str">
        <f t="shared" si="118"/>
        <v>September</v>
      </c>
      <c r="P1864" s="46">
        <f t="shared" si="119"/>
        <v>2025</v>
      </c>
      <c r="Q1864" s="47" t="str">
        <f>_xlfn.CONCAT(SALES[[#This Row],[Sales_ID]]," [",SALES[[#This Row],[Quantity]],"]")</f>
        <v>SALE-1862 [1]</v>
      </c>
    </row>
    <row r="1865" spans="1:17" x14ac:dyDescent="0.3">
      <c r="A1865" t="s">
        <v>3810</v>
      </c>
      <c r="B1865" s="2">
        <v>45489</v>
      </c>
      <c r="C1865" t="s">
        <v>2881</v>
      </c>
      <c r="D1865" t="s">
        <v>1734</v>
      </c>
      <c r="E1865" t="s">
        <v>1363</v>
      </c>
      <c r="F1865">
        <v>4</v>
      </c>
      <c r="G1865" s="3">
        <v>834.7</v>
      </c>
      <c r="H1865" s="4">
        <v>0.14000000000000001</v>
      </c>
      <c r="I1865" t="s">
        <v>3957</v>
      </c>
      <c r="J1865" s="3">
        <v>2871.3679999999999</v>
      </c>
      <c r="K1865" s="45">
        <f>SALES[[#This Row],[Quantity]]*SALES[[#This Row],[Unit_Price]]*SALES[[#This Row],[Discount]]</f>
        <v>467.43200000000007</v>
      </c>
      <c r="L1865" s="46" t="str">
        <f>IF(SALES[Total_Amount]&gt;=1500,"High","Low")</f>
        <v>High</v>
      </c>
      <c r="M1865" s="46" t="str">
        <f t="shared" si="116"/>
        <v>Premium</v>
      </c>
      <c r="N1865" s="46" t="str">
        <f t="shared" si="117"/>
        <v>Low Price</v>
      </c>
      <c r="O1865" s="46" t="str">
        <f t="shared" si="118"/>
        <v>July</v>
      </c>
      <c r="P1865" s="46">
        <f t="shared" si="119"/>
        <v>2024</v>
      </c>
      <c r="Q1865" s="47" t="str">
        <f>_xlfn.CONCAT(SALES[[#This Row],[Sales_ID]]," [",SALES[[#This Row],[Quantity]],"]")</f>
        <v>SALE-1863 [4]</v>
      </c>
    </row>
    <row r="1866" spans="1:17" x14ac:dyDescent="0.3">
      <c r="A1866" t="s">
        <v>3811</v>
      </c>
      <c r="B1866" s="2">
        <v>45909</v>
      </c>
      <c r="C1866" t="s">
        <v>2570</v>
      </c>
      <c r="D1866" t="s">
        <v>1628</v>
      </c>
      <c r="E1866" t="s">
        <v>1489</v>
      </c>
      <c r="F1866">
        <v>2</v>
      </c>
      <c r="G1866" s="3">
        <v>271.88</v>
      </c>
      <c r="H1866" s="4">
        <v>0.11</v>
      </c>
      <c r="I1866" t="s">
        <v>1131</v>
      </c>
      <c r="J1866" s="3">
        <v>483.94639999999998</v>
      </c>
      <c r="K1866" s="45">
        <f>SALES[[#This Row],[Quantity]]*SALES[[#This Row],[Unit_Price]]*SALES[[#This Row],[Discount]]</f>
        <v>59.813600000000001</v>
      </c>
      <c r="L1866" s="46" t="str">
        <f>IF(SALES[Total_Amount]&gt;=1500,"High","Low")</f>
        <v>Low</v>
      </c>
      <c r="M1866" s="46" t="str">
        <f t="shared" si="116"/>
        <v>Normal</v>
      </c>
      <c r="N1866" s="46" t="str">
        <f t="shared" si="117"/>
        <v>Low Price</v>
      </c>
      <c r="O1866" s="46" t="str">
        <f t="shared" si="118"/>
        <v>September</v>
      </c>
      <c r="P1866" s="46">
        <f t="shared" si="119"/>
        <v>2025</v>
      </c>
      <c r="Q1866" s="47" t="str">
        <f>_xlfn.CONCAT(SALES[[#This Row],[Sales_ID]]," [",SALES[[#This Row],[Quantity]],"]")</f>
        <v>SALE-1864 [2]</v>
      </c>
    </row>
    <row r="1867" spans="1:17" x14ac:dyDescent="0.3">
      <c r="A1867" t="s">
        <v>3812</v>
      </c>
      <c r="B1867" s="2">
        <v>45720</v>
      </c>
      <c r="C1867" t="s">
        <v>3061</v>
      </c>
      <c r="D1867" t="s">
        <v>1717</v>
      </c>
      <c r="E1867" t="s">
        <v>1381</v>
      </c>
      <c r="F1867">
        <v>4</v>
      </c>
      <c r="G1867" s="3">
        <v>972.14</v>
      </c>
      <c r="H1867" s="4">
        <v>0.25</v>
      </c>
      <c r="I1867" t="s">
        <v>3957</v>
      </c>
      <c r="J1867" s="3">
        <v>2916.42</v>
      </c>
      <c r="K1867" s="45">
        <f>SALES[[#This Row],[Quantity]]*SALES[[#This Row],[Unit_Price]]*SALES[[#This Row],[Discount]]</f>
        <v>972.14</v>
      </c>
      <c r="L1867" s="46" t="str">
        <f>IF(SALES[Total_Amount]&gt;=1500,"High","Low")</f>
        <v>High</v>
      </c>
      <c r="M1867" s="46" t="str">
        <f t="shared" si="116"/>
        <v>Premium</v>
      </c>
      <c r="N1867" s="46" t="str">
        <f t="shared" si="117"/>
        <v>High Price</v>
      </c>
      <c r="O1867" s="46" t="str">
        <f t="shared" si="118"/>
        <v>March</v>
      </c>
      <c r="P1867" s="46">
        <f t="shared" si="119"/>
        <v>2025</v>
      </c>
      <c r="Q1867" s="47" t="str">
        <f>_xlfn.CONCAT(SALES[[#This Row],[Sales_ID]]," [",SALES[[#This Row],[Quantity]],"]")</f>
        <v>SALE-1865 [4]</v>
      </c>
    </row>
    <row r="1868" spans="1:17" x14ac:dyDescent="0.3">
      <c r="A1868" t="s">
        <v>3813</v>
      </c>
      <c r="B1868" s="2">
        <v>45831</v>
      </c>
      <c r="C1868" t="s">
        <v>1708</v>
      </c>
      <c r="D1868" t="s">
        <v>1414</v>
      </c>
      <c r="E1868" t="s">
        <v>1363</v>
      </c>
      <c r="F1868">
        <v>3</v>
      </c>
      <c r="G1868" s="3">
        <v>523.66</v>
      </c>
      <c r="H1868" s="4">
        <v>0.27</v>
      </c>
      <c r="I1868" t="s">
        <v>3958</v>
      </c>
      <c r="J1868" s="3">
        <v>1146.8154</v>
      </c>
      <c r="K1868" s="45">
        <f>SALES[[#This Row],[Quantity]]*SALES[[#This Row],[Unit_Price]]*SALES[[#This Row],[Discount]]</f>
        <v>424.16460000000001</v>
      </c>
      <c r="L1868" s="46" t="str">
        <f>IF(SALES[Total_Amount]&gt;=1500,"High","Low")</f>
        <v>Low</v>
      </c>
      <c r="M1868" s="46" t="str">
        <f t="shared" si="116"/>
        <v>High</v>
      </c>
      <c r="N1868" s="46" t="str">
        <f t="shared" si="117"/>
        <v>High Price</v>
      </c>
      <c r="O1868" s="46" t="str">
        <f t="shared" si="118"/>
        <v>June</v>
      </c>
      <c r="P1868" s="46">
        <f t="shared" si="119"/>
        <v>2025</v>
      </c>
      <c r="Q1868" s="47" t="str">
        <f>_xlfn.CONCAT(SALES[[#This Row],[Sales_ID]]," [",SALES[[#This Row],[Quantity]],"]")</f>
        <v>SALE-1866 [3]</v>
      </c>
    </row>
    <row r="1869" spans="1:17" x14ac:dyDescent="0.3">
      <c r="A1869" t="s">
        <v>3814</v>
      </c>
      <c r="B1869" s="2">
        <v>45602</v>
      </c>
      <c r="C1869" t="s">
        <v>1437</v>
      </c>
      <c r="D1869" t="s">
        <v>1923</v>
      </c>
      <c r="E1869" t="s">
        <v>1439</v>
      </c>
      <c r="F1869">
        <v>4</v>
      </c>
      <c r="G1869" s="3">
        <v>838.99</v>
      </c>
      <c r="H1869" s="4">
        <v>0.16</v>
      </c>
      <c r="I1869" t="s">
        <v>3957</v>
      </c>
      <c r="J1869" s="3">
        <v>2819.0064000000002</v>
      </c>
      <c r="K1869" s="45">
        <f>SALES[[#This Row],[Quantity]]*SALES[[#This Row],[Unit_Price]]*SALES[[#This Row],[Discount]]</f>
        <v>536.95360000000005</v>
      </c>
      <c r="L1869" s="46" t="str">
        <f>IF(SALES[Total_Amount]&gt;=1500,"High","Low")</f>
        <v>High</v>
      </c>
      <c r="M1869" s="46" t="str">
        <f t="shared" si="116"/>
        <v>Premium</v>
      </c>
      <c r="N1869" s="46" t="str">
        <f t="shared" si="117"/>
        <v>High Price</v>
      </c>
      <c r="O1869" s="46" t="str">
        <f t="shared" si="118"/>
        <v>November</v>
      </c>
      <c r="P1869" s="46">
        <f t="shared" si="119"/>
        <v>2024</v>
      </c>
      <c r="Q1869" s="47" t="str">
        <f>_xlfn.CONCAT(SALES[[#This Row],[Sales_ID]]," [",SALES[[#This Row],[Quantity]],"]")</f>
        <v>SALE-1867 [4]</v>
      </c>
    </row>
    <row r="1870" spans="1:17" x14ac:dyDescent="0.3">
      <c r="A1870" t="s">
        <v>3815</v>
      </c>
      <c r="B1870" s="2">
        <v>45722</v>
      </c>
      <c r="C1870" t="s">
        <v>1803</v>
      </c>
      <c r="D1870" t="s">
        <v>1717</v>
      </c>
      <c r="E1870" t="s">
        <v>1344</v>
      </c>
      <c r="F1870">
        <v>4</v>
      </c>
      <c r="G1870" s="3">
        <v>838.7</v>
      </c>
      <c r="H1870" s="4">
        <v>0.21</v>
      </c>
      <c r="I1870" t="s">
        <v>1131</v>
      </c>
      <c r="J1870" s="3">
        <v>2650.2919999999999</v>
      </c>
      <c r="K1870" s="45">
        <f>SALES[[#This Row],[Quantity]]*SALES[[#This Row],[Unit_Price]]*SALES[[#This Row],[Discount]]</f>
        <v>704.50800000000004</v>
      </c>
      <c r="L1870" s="46" t="str">
        <f>IF(SALES[Total_Amount]&gt;=1500,"High","Low")</f>
        <v>High</v>
      </c>
      <c r="M1870" s="46" t="str">
        <f t="shared" si="116"/>
        <v>Premium</v>
      </c>
      <c r="N1870" s="46" t="str">
        <f t="shared" si="117"/>
        <v>High Price</v>
      </c>
      <c r="O1870" s="46" t="str">
        <f t="shared" si="118"/>
        <v>March</v>
      </c>
      <c r="P1870" s="46">
        <f t="shared" si="119"/>
        <v>2025</v>
      </c>
      <c r="Q1870" s="47" t="str">
        <f>_xlfn.CONCAT(SALES[[#This Row],[Sales_ID]]," [",SALES[[#This Row],[Quantity]],"]")</f>
        <v>SALE-1868 [4]</v>
      </c>
    </row>
    <row r="1871" spans="1:17" x14ac:dyDescent="0.3">
      <c r="A1871" t="s">
        <v>3816</v>
      </c>
      <c r="B1871" s="2">
        <v>45794</v>
      </c>
      <c r="C1871" t="s">
        <v>1493</v>
      </c>
      <c r="D1871" t="s">
        <v>1343</v>
      </c>
      <c r="E1871" t="s">
        <v>1348</v>
      </c>
      <c r="F1871">
        <v>3</v>
      </c>
      <c r="G1871" s="3">
        <v>943.24</v>
      </c>
      <c r="H1871" s="4">
        <v>0.21</v>
      </c>
      <c r="I1871" t="s">
        <v>3957</v>
      </c>
      <c r="J1871" s="3">
        <v>2235.4787999999999</v>
      </c>
      <c r="K1871" s="45">
        <f>SALES[[#This Row],[Quantity]]*SALES[[#This Row],[Unit_Price]]*SALES[[#This Row],[Discount]]</f>
        <v>594.24120000000005</v>
      </c>
      <c r="L1871" s="46" t="str">
        <f>IF(SALES[Total_Amount]&gt;=1500,"High","Low")</f>
        <v>High</v>
      </c>
      <c r="M1871" s="46" t="str">
        <f t="shared" si="116"/>
        <v>Premium</v>
      </c>
      <c r="N1871" s="46" t="str">
        <f t="shared" si="117"/>
        <v>High Price</v>
      </c>
      <c r="O1871" s="46" t="str">
        <f t="shared" si="118"/>
        <v>May</v>
      </c>
      <c r="P1871" s="46">
        <f t="shared" si="119"/>
        <v>2025</v>
      </c>
      <c r="Q1871" s="47" t="str">
        <f>_xlfn.CONCAT(SALES[[#This Row],[Sales_ID]]," [",SALES[[#This Row],[Quantity]],"]")</f>
        <v>SALE-1869 [3]</v>
      </c>
    </row>
    <row r="1872" spans="1:17" x14ac:dyDescent="0.3">
      <c r="A1872" t="s">
        <v>3817</v>
      </c>
      <c r="B1872" s="2">
        <v>45659</v>
      </c>
      <c r="C1872" t="s">
        <v>3287</v>
      </c>
      <c r="D1872" t="s">
        <v>1913</v>
      </c>
      <c r="E1872" t="s">
        <v>1344</v>
      </c>
      <c r="F1872">
        <v>2</v>
      </c>
      <c r="G1872" s="3">
        <v>310.33</v>
      </c>
      <c r="H1872" s="4">
        <v>0.26</v>
      </c>
      <c r="I1872" t="s">
        <v>3957</v>
      </c>
      <c r="J1872" s="3">
        <v>459.28840000000002</v>
      </c>
      <c r="K1872" s="45">
        <f>SALES[[#This Row],[Quantity]]*SALES[[#This Row],[Unit_Price]]*SALES[[#This Row],[Discount]]</f>
        <v>161.3716</v>
      </c>
      <c r="L1872" s="46" t="str">
        <f>IF(SALES[Total_Amount]&gt;=1500,"High","Low")</f>
        <v>Low</v>
      </c>
      <c r="M1872" s="46" t="str">
        <f t="shared" si="116"/>
        <v>Normal</v>
      </c>
      <c r="N1872" s="46" t="str">
        <f t="shared" si="117"/>
        <v>Low Price</v>
      </c>
      <c r="O1872" s="46" t="str">
        <f t="shared" si="118"/>
        <v>January</v>
      </c>
      <c r="P1872" s="46">
        <f t="shared" si="119"/>
        <v>2025</v>
      </c>
      <c r="Q1872" s="47" t="str">
        <f>_xlfn.CONCAT(SALES[[#This Row],[Sales_ID]]," [",SALES[[#This Row],[Quantity]],"]")</f>
        <v>SALE-1870 [2]</v>
      </c>
    </row>
    <row r="1873" spans="1:17" x14ac:dyDescent="0.3">
      <c r="A1873" t="s">
        <v>3818</v>
      </c>
      <c r="B1873" s="2">
        <v>45501</v>
      </c>
      <c r="C1873" t="s">
        <v>1350</v>
      </c>
      <c r="D1873" t="s">
        <v>1546</v>
      </c>
      <c r="E1873" t="s">
        <v>1373</v>
      </c>
      <c r="F1873">
        <v>3</v>
      </c>
      <c r="G1873" s="3">
        <v>201.05</v>
      </c>
      <c r="H1873" s="4">
        <v>0.23</v>
      </c>
      <c r="I1873" t="s">
        <v>3958</v>
      </c>
      <c r="J1873" s="3">
        <v>464.42550000000011</v>
      </c>
      <c r="K1873" s="45">
        <f>SALES[[#This Row],[Quantity]]*SALES[[#This Row],[Unit_Price]]*SALES[[#This Row],[Discount]]</f>
        <v>138.72450000000003</v>
      </c>
      <c r="L1873" s="46" t="str">
        <f>IF(SALES[Total_Amount]&gt;=1500,"High","Low")</f>
        <v>Low</v>
      </c>
      <c r="M1873" s="46" t="str">
        <f t="shared" si="116"/>
        <v>Normal</v>
      </c>
      <c r="N1873" s="46" t="str">
        <f t="shared" si="117"/>
        <v>Low Price</v>
      </c>
      <c r="O1873" s="46" t="str">
        <f t="shared" si="118"/>
        <v>July</v>
      </c>
      <c r="P1873" s="46">
        <f t="shared" si="119"/>
        <v>2024</v>
      </c>
      <c r="Q1873" s="47" t="str">
        <f>_xlfn.CONCAT(SALES[[#This Row],[Sales_ID]]," [",SALES[[#This Row],[Quantity]],"]")</f>
        <v>SALE-1871 [3]</v>
      </c>
    </row>
    <row r="1874" spans="1:17" x14ac:dyDescent="0.3">
      <c r="A1874" t="s">
        <v>3819</v>
      </c>
      <c r="B1874" s="2">
        <v>45408</v>
      </c>
      <c r="C1874" t="s">
        <v>3712</v>
      </c>
      <c r="D1874" t="s">
        <v>1863</v>
      </c>
      <c r="E1874" t="s">
        <v>1344</v>
      </c>
      <c r="F1874">
        <v>1</v>
      </c>
      <c r="G1874" s="3">
        <v>803.37</v>
      </c>
      <c r="H1874" s="4">
        <v>0.3</v>
      </c>
      <c r="I1874" t="s">
        <v>3958</v>
      </c>
      <c r="J1874" s="3">
        <v>562.35899999999992</v>
      </c>
      <c r="K1874" s="45">
        <f>SALES[[#This Row],[Quantity]]*SALES[[#This Row],[Unit_Price]]*SALES[[#This Row],[Discount]]</f>
        <v>241.011</v>
      </c>
      <c r="L1874" s="46" t="str">
        <f>IF(SALES[Total_Amount]&gt;=1500,"High","Low")</f>
        <v>Low</v>
      </c>
      <c r="M1874" s="46" t="str">
        <f t="shared" si="116"/>
        <v>Normal</v>
      </c>
      <c r="N1874" s="46" t="str">
        <f t="shared" si="117"/>
        <v>Low Price</v>
      </c>
      <c r="O1874" s="46" t="str">
        <f t="shared" si="118"/>
        <v>April</v>
      </c>
      <c r="P1874" s="46">
        <f t="shared" si="119"/>
        <v>2024</v>
      </c>
      <c r="Q1874" s="47" t="str">
        <f>_xlfn.CONCAT(SALES[[#This Row],[Sales_ID]]," [",SALES[[#This Row],[Quantity]],"]")</f>
        <v>SALE-1872 [1]</v>
      </c>
    </row>
    <row r="1875" spans="1:17" x14ac:dyDescent="0.3">
      <c r="A1875" t="s">
        <v>3820</v>
      </c>
      <c r="B1875" s="2">
        <v>45886</v>
      </c>
      <c r="C1875" t="s">
        <v>2437</v>
      </c>
      <c r="D1875" t="s">
        <v>1848</v>
      </c>
      <c r="E1875" t="s">
        <v>1391</v>
      </c>
      <c r="F1875">
        <v>3</v>
      </c>
      <c r="G1875" s="3">
        <v>259.98</v>
      </c>
      <c r="H1875" s="4">
        <v>7.0000000000000007E-2</v>
      </c>
      <c r="I1875" t="s">
        <v>1131</v>
      </c>
      <c r="J1875" s="3">
        <v>725.3442</v>
      </c>
      <c r="K1875" s="45">
        <f>SALES[[#This Row],[Quantity]]*SALES[[#This Row],[Unit_Price]]*SALES[[#This Row],[Discount]]</f>
        <v>54.595800000000011</v>
      </c>
      <c r="L1875" s="46" t="str">
        <f>IF(SALES[Total_Amount]&gt;=1500,"High","Low")</f>
        <v>Low</v>
      </c>
      <c r="M1875" s="46" t="str">
        <f t="shared" si="116"/>
        <v>Normal</v>
      </c>
      <c r="N1875" s="46" t="str">
        <f t="shared" si="117"/>
        <v>Low Price</v>
      </c>
      <c r="O1875" s="46" t="str">
        <f t="shared" si="118"/>
        <v>August</v>
      </c>
      <c r="P1875" s="46">
        <f t="shared" si="119"/>
        <v>2025</v>
      </c>
      <c r="Q1875" s="47" t="str">
        <f>_xlfn.CONCAT(SALES[[#This Row],[Sales_ID]]," [",SALES[[#This Row],[Quantity]],"]")</f>
        <v>SALE-1873 [3]</v>
      </c>
    </row>
    <row r="1876" spans="1:17" x14ac:dyDescent="0.3">
      <c r="A1876" t="s">
        <v>3821</v>
      </c>
      <c r="B1876" s="2">
        <v>45426</v>
      </c>
      <c r="C1876" t="s">
        <v>2526</v>
      </c>
      <c r="D1876" t="s">
        <v>2008</v>
      </c>
      <c r="E1876" t="s">
        <v>1340</v>
      </c>
      <c r="F1876">
        <v>4</v>
      </c>
      <c r="G1876" s="3">
        <v>591.9</v>
      </c>
      <c r="H1876" s="4">
        <v>0.2</v>
      </c>
      <c r="I1876" t="s">
        <v>3958</v>
      </c>
      <c r="J1876" s="3">
        <v>1894.08</v>
      </c>
      <c r="K1876" s="45">
        <f>SALES[[#This Row],[Quantity]]*SALES[[#This Row],[Unit_Price]]*SALES[[#This Row],[Discount]]</f>
        <v>473.52</v>
      </c>
      <c r="L1876" s="46" t="str">
        <f>IF(SALES[Total_Amount]&gt;=1500,"High","Low")</f>
        <v>High</v>
      </c>
      <c r="M1876" s="46" t="str">
        <f t="shared" si="116"/>
        <v>High</v>
      </c>
      <c r="N1876" s="46" t="str">
        <f t="shared" si="117"/>
        <v>High Price</v>
      </c>
      <c r="O1876" s="46" t="str">
        <f t="shared" si="118"/>
        <v>May</v>
      </c>
      <c r="P1876" s="46">
        <f t="shared" si="119"/>
        <v>2024</v>
      </c>
      <c r="Q1876" s="47" t="str">
        <f>_xlfn.CONCAT(SALES[[#This Row],[Sales_ID]]," [",SALES[[#This Row],[Quantity]],"]")</f>
        <v>SALE-1874 [4]</v>
      </c>
    </row>
    <row r="1877" spans="1:17" x14ac:dyDescent="0.3">
      <c r="A1877" t="s">
        <v>3822</v>
      </c>
      <c r="B1877" s="2">
        <v>45730</v>
      </c>
      <c r="C1877" t="s">
        <v>1875</v>
      </c>
      <c r="D1877" t="s">
        <v>1407</v>
      </c>
      <c r="E1877" t="s">
        <v>1446</v>
      </c>
      <c r="F1877">
        <v>2</v>
      </c>
      <c r="G1877" s="3">
        <v>396.9</v>
      </c>
      <c r="H1877" s="4">
        <v>0.18</v>
      </c>
      <c r="I1877" t="s">
        <v>3958</v>
      </c>
      <c r="J1877" s="3">
        <v>650.91600000000005</v>
      </c>
      <c r="K1877" s="45">
        <f>SALES[[#This Row],[Quantity]]*SALES[[#This Row],[Unit_Price]]*SALES[[#This Row],[Discount]]</f>
        <v>142.88399999999999</v>
      </c>
      <c r="L1877" s="46" t="str">
        <f>IF(SALES[Total_Amount]&gt;=1500,"High","Low")</f>
        <v>Low</v>
      </c>
      <c r="M1877" s="46" t="str">
        <f t="shared" si="116"/>
        <v>Normal</v>
      </c>
      <c r="N1877" s="46" t="str">
        <f t="shared" si="117"/>
        <v>Low Price</v>
      </c>
      <c r="O1877" s="46" t="str">
        <f t="shared" si="118"/>
        <v>March</v>
      </c>
      <c r="P1877" s="46">
        <f t="shared" si="119"/>
        <v>2025</v>
      </c>
      <c r="Q1877" s="47" t="str">
        <f>_xlfn.CONCAT(SALES[[#This Row],[Sales_ID]]," [",SALES[[#This Row],[Quantity]],"]")</f>
        <v>SALE-1875 [2]</v>
      </c>
    </row>
    <row r="1878" spans="1:17" x14ac:dyDescent="0.3">
      <c r="A1878" t="s">
        <v>3823</v>
      </c>
      <c r="B1878" s="2">
        <v>45731</v>
      </c>
      <c r="C1878" t="s">
        <v>1451</v>
      </c>
      <c r="D1878" t="s">
        <v>1432</v>
      </c>
      <c r="E1878" t="s">
        <v>1439</v>
      </c>
      <c r="F1878">
        <v>1</v>
      </c>
      <c r="G1878" s="3">
        <v>176.84</v>
      </c>
      <c r="H1878" s="4">
        <v>0.19</v>
      </c>
      <c r="I1878" t="s">
        <v>3957</v>
      </c>
      <c r="J1878" s="3">
        <v>143.24039999999999</v>
      </c>
      <c r="K1878" s="45">
        <f>SALES[[#This Row],[Quantity]]*SALES[[#This Row],[Unit_Price]]*SALES[[#This Row],[Discount]]</f>
        <v>33.599600000000002</v>
      </c>
      <c r="L1878" s="46" t="str">
        <f>IF(SALES[Total_Amount]&gt;=1500,"High","Low")</f>
        <v>Low</v>
      </c>
      <c r="M1878" s="46" t="str">
        <f t="shared" si="116"/>
        <v>Normal</v>
      </c>
      <c r="N1878" s="46" t="str">
        <f t="shared" si="117"/>
        <v>Low Price</v>
      </c>
      <c r="O1878" s="46" t="str">
        <f t="shared" si="118"/>
        <v>March</v>
      </c>
      <c r="P1878" s="46">
        <f t="shared" si="119"/>
        <v>2025</v>
      </c>
      <c r="Q1878" s="47" t="str">
        <f>_xlfn.CONCAT(SALES[[#This Row],[Sales_ID]]," [",SALES[[#This Row],[Quantity]],"]")</f>
        <v>SALE-1876 [1]</v>
      </c>
    </row>
    <row r="1879" spans="1:17" x14ac:dyDescent="0.3">
      <c r="A1879" t="s">
        <v>3824</v>
      </c>
      <c r="B1879" s="2">
        <v>45272</v>
      </c>
      <c r="C1879" t="s">
        <v>3294</v>
      </c>
      <c r="D1879" t="s">
        <v>1470</v>
      </c>
      <c r="E1879" t="s">
        <v>1373</v>
      </c>
      <c r="F1879">
        <v>2</v>
      </c>
      <c r="G1879" s="3">
        <v>614.21</v>
      </c>
      <c r="H1879" s="4">
        <v>0.11</v>
      </c>
      <c r="I1879" t="s">
        <v>3958</v>
      </c>
      <c r="J1879" s="3">
        <v>1093.2937999999999</v>
      </c>
      <c r="K1879" s="45">
        <f>SALES[[#This Row],[Quantity]]*SALES[[#This Row],[Unit_Price]]*SALES[[#This Row],[Discount]]</f>
        <v>135.12620000000001</v>
      </c>
      <c r="L1879" s="46" t="str">
        <f>IF(SALES[Total_Amount]&gt;=1500,"High","Low")</f>
        <v>Low</v>
      </c>
      <c r="M1879" s="46" t="str">
        <f t="shared" si="116"/>
        <v>High</v>
      </c>
      <c r="N1879" s="46" t="str">
        <f t="shared" si="117"/>
        <v>Low Price</v>
      </c>
      <c r="O1879" s="46" t="str">
        <f t="shared" si="118"/>
        <v>December</v>
      </c>
      <c r="P1879" s="46">
        <f t="shared" si="119"/>
        <v>2023</v>
      </c>
      <c r="Q1879" s="47" t="str">
        <f>_xlfn.CONCAT(SALES[[#This Row],[Sales_ID]]," [",SALES[[#This Row],[Quantity]],"]")</f>
        <v>SALE-1877 [2]</v>
      </c>
    </row>
    <row r="1880" spans="1:17" x14ac:dyDescent="0.3">
      <c r="A1880" t="s">
        <v>3825</v>
      </c>
      <c r="B1880" s="2">
        <v>45584</v>
      </c>
      <c r="C1880" t="s">
        <v>1746</v>
      </c>
      <c r="D1880" t="s">
        <v>1600</v>
      </c>
      <c r="E1880" t="s">
        <v>1359</v>
      </c>
      <c r="F1880">
        <v>3</v>
      </c>
      <c r="G1880" s="3">
        <v>604.66</v>
      </c>
      <c r="H1880" s="4">
        <v>0.18</v>
      </c>
      <c r="I1880" t="s">
        <v>1131</v>
      </c>
      <c r="J1880" s="3">
        <v>1487.4636</v>
      </c>
      <c r="K1880" s="45">
        <f>SALES[[#This Row],[Quantity]]*SALES[[#This Row],[Unit_Price]]*SALES[[#This Row],[Discount]]</f>
        <v>326.51639999999998</v>
      </c>
      <c r="L1880" s="46" t="str">
        <f>IF(SALES[Total_Amount]&gt;=1500,"High","Low")</f>
        <v>Low</v>
      </c>
      <c r="M1880" s="46" t="str">
        <f t="shared" si="116"/>
        <v>High</v>
      </c>
      <c r="N1880" s="46" t="str">
        <f t="shared" si="117"/>
        <v>High Price</v>
      </c>
      <c r="O1880" s="46" t="str">
        <f t="shared" si="118"/>
        <v>October</v>
      </c>
      <c r="P1880" s="46">
        <f t="shared" si="119"/>
        <v>2024</v>
      </c>
      <c r="Q1880" s="47" t="str">
        <f>_xlfn.CONCAT(SALES[[#This Row],[Sales_ID]]," [",SALES[[#This Row],[Quantity]],"]")</f>
        <v>SALE-1878 [3]</v>
      </c>
    </row>
    <row r="1881" spans="1:17" x14ac:dyDescent="0.3">
      <c r="A1881" t="s">
        <v>3826</v>
      </c>
      <c r="B1881" s="2">
        <v>45534</v>
      </c>
      <c r="C1881" t="s">
        <v>1656</v>
      </c>
      <c r="D1881" t="s">
        <v>2008</v>
      </c>
      <c r="E1881" t="s">
        <v>1446</v>
      </c>
      <c r="F1881">
        <v>3</v>
      </c>
      <c r="G1881" s="3">
        <v>24.29</v>
      </c>
      <c r="H1881" s="4">
        <v>0.12</v>
      </c>
      <c r="I1881" t="s">
        <v>3958</v>
      </c>
      <c r="J1881" s="3">
        <v>64.125600000000006</v>
      </c>
      <c r="K1881" s="45">
        <f>SALES[[#This Row],[Quantity]]*SALES[[#This Row],[Unit_Price]]*SALES[[#This Row],[Discount]]</f>
        <v>8.7444000000000006</v>
      </c>
      <c r="L1881" s="46" t="str">
        <f>IF(SALES[Total_Amount]&gt;=1500,"High","Low")</f>
        <v>Low</v>
      </c>
      <c r="M1881" s="46" t="str">
        <f t="shared" si="116"/>
        <v>Normal</v>
      </c>
      <c r="N1881" s="46" t="str">
        <f t="shared" si="117"/>
        <v>Low Price</v>
      </c>
      <c r="O1881" s="46" t="str">
        <f t="shared" si="118"/>
        <v>August</v>
      </c>
      <c r="P1881" s="46">
        <f t="shared" si="119"/>
        <v>2024</v>
      </c>
      <c r="Q1881" s="47" t="str">
        <f>_xlfn.CONCAT(SALES[[#This Row],[Sales_ID]]," [",SALES[[#This Row],[Quantity]],"]")</f>
        <v>SALE-1879 [3]</v>
      </c>
    </row>
    <row r="1882" spans="1:17" x14ac:dyDescent="0.3">
      <c r="A1882" t="s">
        <v>3827</v>
      </c>
      <c r="B1882" s="2">
        <v>45482</v>
      </c>
      <c r="C1882" t="s">
        <v>2743</v>
      </c>
      <c r="D1882" t="s">
        <v>1780</v>
      </c>
      <c r="E1882" t="s">
        <v>1489</v>
      </c>
      <c r="F1882">
        <v>1</v>
      </c>
      <c r="G1882" s="3">
        <v>503.95</v>
      </c>
      <c r="H1882" s="4">
        <v>0.24</v>
      </c>
      <c r="I1882" t="s">
        <v>3958</v>
      </c>
      <c r="J1882" s="3">
        <v>383.00200000000001</v>
      </c>
      <c r="K1882" s="45">
        <f>SALES[[#This Row],[Quantity]]*SALES[[#This Row],[Unit_Price]]*SALES[[#This Row],[Discount]]</f>
        <v>120.94799999999999</v>
      </c>
      <c r="L1882" s="46" t="str">
        <f>IF(SALES[Total_Amount]&gt;=1500,"High","Low")</f>
        <v>Low</v>
      </c>
      <c r="M1882" s="46" t="str">
        <f t="shared" si="116"/>
        <v>Normal</v>
      </c>
      <c r="N1882" s="46" t="str">
        <f t="shared" si="117"/>
        <v>Low Price</v>
      </c>
      <c r="O1882" s="46" t="str">
        <f t="shared" si="118"/>
        <v>July</v>
      </c>
      <c r="P1882" s="46">
        <f t="shared" si="119"/>
        <v>2024</v>
      </c>
      <c r="Q1882" s="47" t="str">
        <f>_xlfn.CONCAT(SALES[[#This Row],[Sales_ID]]," [",SALES[[#This Row],[Quantity]],"]")</f>
        <v>SALE-1880 [1]</v>
      </c>
    </row>
    <row r="1883" spans="1:17" x14ac:dyDescent="0.3">
      <c r="A1883" t="s">
        <v>3828</v>
      </c>
      <c r="B1883" s="2">
        <v>45475</v>
      </c>
      <c r="C1883" t="s">
        <v>1723</v>
      </c>
      <c r="D1883" t="s">
        <v>1670</v>
      </c>
      <c r="E1883" t="s">
        <v>1377</v>
      </c>
      <c r="F1883">
        <v>4</v>
      </c>
      <c r="G1883" s="3">
        <v>860.78</v>
      </c>
      <c r="H1883" s="4">
        <v>0.03</v>
      </c>
      <c r="I1883" t="s">
        <v>3957</v>
      </c>
      <c r="J1883" s="3">
        <v>3339.8263999999999</v>
      </c>
      <c r="K1883" s="45">
        <f>SALES[[#This Row],[Quantity]]*SALES[[#This Row],[Unit_Price]]*SALES[[#This Row],[Discount]]</f>
        <v>103.2936</v>
      </c>
      <c r="L1883" s="46" t="str">
        <f>IF(SALES[Total_Amount]&gt;=1500,"High","Low")</f>
        <v>High</v>
      </c>
      <c r="M1883" s="46" t="str">
        <f t="shared" si="116"/>
        <v>Premium</v>
      </c>
      <c r="N1883" s="46" t="str">
        <f t="shared" si="117"/>
        <v>Low Price</v>
      </c>
      <c r="O1883" s="46" t="str">
        <f t="shared" si="118"/>
        <v>July</v>
      </c>
      <c r="P1883" s="46">
        <f t="shared" si="119"/>
        <v>2024</v>
      </c>
      <c r="Q1883" s="47" t="str">
        <f>_xlfn.CONCAT(SALES[[#This Row],[Sales_ID]]," [",SALES[[#This Row],[Quantity]],"]")</f>
        <v>SALE-1881 [4]</v>
      </c>
    </row>
    <row r="1884" spans="1:17" x14ac:dyDescent="0.3">
      <c r="A1884" t="s">
        <v>3829</v>
      </c>
      <c r="B1884" s="2">
        <v>45234</v>
      </c>
      <c r="C1884" t="s">
        <v>2231</v>
      </c>
      <c r="D1884" t="s">
        <v>1628</v>
      </c>
      <c r="E1884" t="s">
        <v>1340</v>
      </c>
      <c r="F1884">
        <v>3</v>
      </c>
      <c r="G1884" s="3">
        <v>41.97</v>
      </c>
      <c r="H1884" s="4">
        <v>0.03</v>
      </c>
      <c r="I1884" t="s">
        <v>1131</v>
      </c>
      <c r="J1884" s="3">
        <v>122.1327</v>
      </c>
      <c r="K1884" s="45">
        <f>SALES[[#This Row],[Quantity]]*SALES[[#This Row],[Unit_Price]]*SALES[[#This Row],[Discount]]</f>
        <v>3.7772999999999999</v>
      </c>
      <c r="L1884" s="46" t="str">
        <f>IF(SALES[Total_Amount]&gt;=1500,"High","Low")</f>
        <v>Low</v>
      </c>
      <c r="M1884" s="46" t="str">
        <f t="shared" si="116"/>
        <v>Normal</v>
      </c>
      <c r="N1884" s="46" t="str">
        <f t="shared" si="117"/>
        <v>Low Price</v>
      </c>
      <c r="O1884" s="46" t="str">
        <f t="shared" si="118"/>
        <v>November</v>
      </c>
      <c r="P1884" s="46">
        <f t="shared" si="119"/>
        <v>2023</v>
      </c>
      <c r="Q1884" s="47" t="str">
        <f>_xlfn.CONCAT(SALES[[#This Row],[Sales_ID]]," [",SALES[[#This Row],[Quantity]],"]")</f>
        <v>SALE-1882 [3]</v>
      </c>
    </row>
    <row r="1885" spans="1:17" x14ac:dyDescent="0.3">
      <c r="A1885" t="s">
        <v>3830</v>
      </c>
      <c r="B1885" s="2">
        <v>45397</v>
      </c>
      <c r="C1885" t="s">
        <v>1775</v>
      </c>
      <c r="D1885" t="s">
        <v>1358</v>
      </c>
      <c r="E1885" t="s">
        <v>1355</v>
      </c>
      <c r="F1885">
        <v>1</v>
      </c>
      <c r="G1885" s="3">
        <v>649.59</v>
      </c>
      <c r="H1885" s="4">
        <v>0.12</v>
      </c>
      <c r="I1885" t="s">
        <v>1131</v>
      </c>
      <c r="J1885" s="3">
        <v>571.63920000000007</v>
      </c>
      <c r="K1885" s="45">
        <f>SALES[[#This Row],[Quantity]]*SALES[[#This Row],[Unit_Price]]*SALES[[#This Row],[Discount]]</f>
        <v>77.950800000000001</v>
      </c>
      <c r="L1885" s="46" t="str">
        <f>IF(SALES[Total_Amount]&gt;=1500,"High","Low")</f>
        <v>Low</v>
      </c>
      <c r="M1885" s="46" t="str">
        <f t="shared" si="116"/>
        <v>Normal</v>
      </c>
      <c r="N1885" s="46" t="str">
        <f t="shared" si="117"/>
        <v>Low Price</v>
      </c>
      <c r="O1885" s="46" t="str">
        <f t="shared" si="118"/>
        <v>April</v>
      </c>
      <c r="P1885" s="46">
        <f t="shared" si="119"/>
        <v>2024</v>
      </c>
      <c r="Q1885" s="47" t="str">
        <f>_xlfn.CONCAT(SALES[[#This Row],[Sales_ID]]," [",SALES[[#This Row],[Quantity]],"]")</f>
        <v>SALE-1883 [1]</v>
      </c>
    </row>
    <row r="1886" spans="1:17" x14ac:dyDescent="0.3">
      <c r="A1886" t="s">
        <v>3831</v>
      </c>
      <c r="B1886" s="2">
        <v>45502</v>
      </c>
      <c r="C1886" t="s">
        <v>2178</v>
      </c>
      <c r="D1886" t="s">
        <v>1780</v>
      </c>
      <c r="E1886" t="s">
        <v>1395</v>
      </c>
      <c r="F1886">
        <v>2</v>
      </c>
      <c r="G1886" s="3">
        <v>386.09</v>
      </c>
      <c r="H1886" s="4">
        <v>0.19</v>
      </c>
      <c r="I1886" t="s">
        <v>3958</v>
      </c>
      <c r="J1886" s="3">
        <v>625.46579999999994</v>
      </c>
      <c r="K1886" s="45">
        <f>SALES[[#This Row],[Quantity]]*SALES[[#This Row],[Unit_Price]]*SALES[[#This Row],[Discount]]</f>
        <v>146.71420000000001</v>
      </c>
      <c r="L1886" s="46" t="str">
        <f>IF(SALES[Total_Amount]&gt;=1500,"High","Low")</f>
        <v>Low</v>
      </c>
      <c r="M1886" s="46" t="str">
        <f t="shared" si="116"/>
        <v>Normal</v>
      </c>
      <c r="N1886" s="46" t="str">
        <f t="shared" si="117"/>
        <v>Low Price</v>
      </c>
      <c r="O1886" s="46" t="str">
        <f t="shared" si="118"/>
        <v>July</v>
      </c>
      <c r="P1886" s="46">
        <f t="shared" si="119"/>
        <v>2024</v>
      </c>
      <c r="Q1886" s="47" t="str">
        <f>_xlfn.CONCAT(SALES[[#This Row],[Sales_ID]]," [",SALES[[#This Row],[Quantity]],"]")</f>
        <v>SALE-1884 [2]</v>
      </c>
    </row>
    <row r="1887" spans="1:17" x14ac:dyDescent="0.3">
      <c r="A1887" t="s">
        <v>3832</v>
      </c>
      <c r="B1887" s="2">
        <v>45644</v>
      </c>
      <c r="C1887" t="s">
        <v>1844</v>
      </c>
      <c r="D1887" t="s">
        <v>1670</v>
      </c>
      <c r="E1887" t="s">
        <v>1446</v>
      </c>
      <c r="F1887">
        <v>1</v>
      </c>
      <c r="G1887" s="3">
        <v>891.62</v>
      </c>
      <c r="H1887" s="4">
        <v>0.06</v>
      </c>
      <c r="I1887" t="s">
        <v>3958</v>
      </c>
      <c r="J1887" s="3">
        <v>838.12279999999998</v>
      </c>
      <c r="K1887" s="45">
        <f>SALES[[#This Row],[Quantity]]*SALES[[#This Row],[Unit_Price]]*SALES[[#This Row],[Discount]]</f>
        <v>53.497199999999999</v>
      </c>
      <c r="L1887" s="46" t="str">
        <f>IF(SALES[Total_Amount]&gt;=1500,"High","Low")</f>
        <v>Low</v>
      </c>
      <c r="M1887" s="46" t="str">
        <f t="shared" si="116"/>
        <v>Normal</v>
      </c>
      <c r="N1887" s="46" t="str">
        <f t="shared" si="117"/>
        <v>Low Price</v>
      </c>
      <c r="O1887" s="46" t="str">
        <f t="shared" si="118"/>
        <v>December</v>
      </c>
      <c r="P1887" s="46">
        <f t="shared" si="119"/>
        <v>2024</v>
      </c>
      <c r="Q1887" s="47" t="str">
        <f>_xlfn.CONCAT(SALES[[#This Row],[Sales_ID]]," [",SALES[[#This Row],[Quantity]],"]")</f>
        <v>SALE-1885 [1]</v>
      </c>
    </row>
    <row r="1888" spans="1:17" x14ac:dyDescent="0.3">
      <c r="A1888" t="s">
        <v>3833</v>
      </c>
      <c r="B1888" s="2">
        <v>45617</v>
      </c>
      <c r="C1888" t="s">
        <v>1428</v>
      </c>
      <c r="D1888" t="s">
        <v>1923</v>
      </c>
      <c r="E1888" t="s">
        <v>1391</v>
      </c>
      <c r="F1888">
        <v>2</v>
      </c>
      <c r="G1888" s="3">
        <v>558.9</v>
      </c>
      <c r="H1888" s="4">
        <v>0.05</v>
      </c>
      <c r="I1888" t="s">
        <v>1131</v>
      </c>
      <c r="J1888" s="3">
        <v>1061.9100000000001</v>
      </c>
      <c r="K1888" s="45">
        <f>SALES[[#This Row],[Quantity]]*SALES[[#This Row],[Unit_Price]]*SALES[[#This Row],[Discount]]</f>
        <v>55.89</v>
      </c>
      <c r="L1888" s="46" t="str">
        <f>IF(SALES[Total_Amount]&gt;=1500,"High","Low")</f>
        <v>Low</v>
      </c>
      <c r="M1888" s="46" t="str">
        <f t="shared" si="116"/>
        <v>High</v>
      </c>
      <c r="N1888" s="46" t="str">
        <f t="shared" si="117"/>
        <v>Low Price</v>
      </c>
      <c r="O1888" s="46" t="str">
        <f t="shared" si="118"/>
        <v>November</v>
      </c>
      <c r="P1888" s="46">
        <f t="shared" si="119"/>
        <v>2024</v>
      </c>
      <c r="Q1888" s="47" t="str">
        <f>_xlfn.CONCAT(SALES[[#This Row],[Sales_ID]]," [",SALES[[#This Row],[Quantity]],"]")</f>
        <v>SALE-1886 [2]</v>
      </c>
    </row>
    <row r="1889" spans="1:17" x14ac:dyDescent="0.3">
      <c r="A1889" t="s">
        <v>3834</v>
      </c>
      <c r="B1889" s="2">
        <v>45797</v>
      </c>
      <c r="C1889" t="s">
        <v>2284</v>
      </c>
      <c r="D1889" t="s">
        <v>1579</v>
      </c>
      <c r="E1889" t="s">
        <v>1340</v>
      </c>
      <c r="F1889">
        <v>2</v>
      </c>
      <c r="G1889" s="3">
        <v>99.04</v>
      </c>
      <c r="H1889" s="4">
        <v>0.26</v>
      </c>
      <c r="I1889" t="s">
        <v>1131</v>
      </c>
      <c r="J1889" s="3">
        <v>146.57919999999999</v>
      </c>
      <c r="K1889" s="45">
        <f>SALES[[#This Row],[Quantity]]*SALES[[#This Row],[Unit_Price]]*SALES[[#This Row],[Discount]]</f>
        <v>51.500800000000005</v>
      </c>
      <c r="L1889" s="46" t="str">
        <f>IF(SALES[Total_Amount]&gt;=1500,"High","Low")</f>
        <v>Low</v>
      </c>
      <c r="M1889" s="46" t="str">
        <f t="shared" si="116"/>
        <v>Normal</v>
      </c>
      <c r="N1889" s="46" t="str">
        <f t="shared" si="117"/>
        <v>Low Price</v>
      </c>
      <c r="O1889" s="46" t="str">
        <f t="shared" si="118"/>
        <v>May</v>
      </c>
      <c r="P1889" s="46">
        <f t="shared" si="119"/>
        <v>2025</v>
      </c>
      <c r="Q1889" s="47" t="str">
        <f>_xlfn.CONCAT(SALES[[#This Row],[Sales_ID]]," [",SALES[[#This Row],[Quantity]],"]")</f>
        <v>SALE-1887 [2]</v>
      </c>
    </row>
    <row r="1890" spans="1:17" x14ac:dyDescent="0.3">
      <c r="A1890" t="s">
        <v>3835</v>
      </c>
      <c r="B1890" s="2">
        <v>45740</v>
      </c>
      <c r="C1890" t="s">
        <v>3366</v>
      </c>
      <c r="D1890" t="s">
        <v>1600</v>
      </c>
      <c r="E1890" t="s">
        <v>1348</v>
      </c>
      <c r="F1890">
        <v>4</v>
      </c>
      <c r="G1890" s="3">
        <v>625.13</v>
      </c>
      <c r="H1890" s="4">
        <v>0.06</v>
      </c>
      <c r="I1890" t="s">
        <v>3957</v>
      </c>
      <c r="J1890" s="3">
        <v>2350.4888000000001</v>
      </c>
      <c r="K1890" s="45">
        <f>SALES[[#This Row],[Quantity]]*SALES[[#This Row],[Unit_Price]]*SALES[[#This Row],[Discount]]</f>
        <v>150.03119999999998</v>
      </c>
      <c r="L1890" s="46" t="str">
        <f>IF(SALES[Total_Amount]&gt;=1500,"High","Low")</f>
        <v>High</v>
      </c>
      <c r="M1890" s="46" t="str">
        <f t="shared" si="116"/>
        <v>Premium</v>
      </c>
      <c r="N1890" s="46" t="str">
        <f t="shared" si="117"/>
        <v>Low Price</v>
      </c>
      <c r="O1890" s="46" t="str">
        <f t="shared" si="118"/>
        <v>March</v>
      </c>
      <c r="P1890" s="46">
        <f t="shared" si="119"/>
        <v>2025</v>
      </c>
      <c r="Q1890" s="47" t="str">
        <f>_xlfn.CONCAT(SALES[[#This Row],[Sales_ID]]," [",SALES[[#This Row],[Quantity]],"]")</f>
        <v>SALE-1888 [4]</v>
      </c>
    </row>
    <row r="1891" spans="1:17" x14ac:dyDescent="0.3">
      <c r="A1891" t="s">
        <v>3836</v>
      </c>
      <c r="B1891" s="2">
        <v>45824</v>
      </c>
      <c r="C1891" t="s">
        <v>2437</v>
      </c>
      <c r="D1891" t="s">
        <v>1506</v>
      </c>
      <c r="E1891" t="s">
        <v>1415</v>
      </c>
      <c r="F1891">
        <v>4</v>
      </c>
      <c r="G1891" s="3">
        <v>38.380000000000003</v>
      </c>
      <c r="H1891" s="4">
        <v>0.16</v>
      </c>
      <c r="I1891" t="s">
        <v>1131</v>
      </c>
      <c r="J1891" s="3">
        <v>128.95679999999999</v>
      </c>
      <c r="K1891" s="45">
        <f>SALES[[#This Row],[Quantity]]*SALES[[#This Row],[Unit_Price]]*SALES[[#This Row],[Discount]]</f>
        <v>24.563200000000002</v>
      </c>
      <c r="L1891" s="46" t="str">
        <f>IF(SALES[Total_Amount]&gt;=1500,"High","Low")</f>
        <v>Low</v>
      </c>
      <c r="M1891" s="46" t="str">
        <f t="shared" si="116"/>
        <v>Normal</v>
      </c>
      <c r="N1891" s="46" t="str">
        <f t="shared" si="117"/>
        <v>Low Price</v>
      </c>
      <c r="O1891" s="46" t="str">
        <f t="shared" si="118"/>
        <v>June</v>
      </c>
      <c r="P1891" s="46">
        <f t="shared" si="119"/>
        <v>2025</v>
      </c>
      <c r="Q1891" s="47" t="str">
        <f>_xlfn.CONCAT(SALES[[#This Row],[Sales_ID]]," [",SALES[[#This Row],[Quantity]],"]")</f>
        <v>SALE-1889 [4]</v>
      </c>
    </row>
    <row r="1892" spans="1:17" x14ac:dyDescent="0.3">
      <c r="A1892" t="s">
        <v>3837</v>
      </c>
      <c r="B1892" s="2">
        <v>45404</v>
      </c>
      <c r="C1892" t="s">
        <v>1461</v>
      </c>
      <c r="D1892" t="s">
        <v>1467</v>
      </c>
      <c r="E1892" t="s">
        <v>1419</v>
      </c>
      <c r="F1892">
        <v>4</v>
      </c>
      <c r="G1892" s="3">
        <v>731.72</v>
      </c>
      <c r="H1892" s="4">
        <v>0.22</v>
      </c>
      <c r="I1892" t="s">
        <v>1131</v>
      </c>
      <c r="J1892" s="3">
        <v>2282.9663999999998</v>
      </c>
      <c r="K1892" s="45">
        <f>SALES[[#This Row],[Quantity]]*SALES[[#This Row],[Unit_Price]]*SALES[[#This Row],[Discount]]</f>
        <v>643.91359999999997</v>
      </c>
      <c r="L1892" s="46" t="str">
        <f>IF(SALES[Total_Amount]&gt;=1500,"High","Low")</f>
        <v>High</v>
      </c>
      <c r="M1892" s="46" t="str">
        <f t="shared" si="116"/>
        <v>Premium</v>
      </c>
      <c r="N1892" s="46" t="str">
        <f t="shared" si="117"/>
        <v>High Price</v>
      </c>
      <c r="O1892" s="46" t="str">
        <f t="shared" si="118"/>
        <v>April</v>
      </c>
      <c r="P1892" s="46">
        <f t="shared" si="119"/>
        <v>2024</v>
      </c>
      <c r="Q1892" s="47" t="str">
        <f>_xlfn.CONCAT(SALES[[#This Row],[Sales_ID]]," [",SALES[[#This Row],[Quantity]],"]")</f>
        <v>SALE-1890 [4]</v>
      </c>
    </row>
    <row r="1893" spans="1:17" x14ac:dyDescent="0.3">
      <c r="A1893" t="s">
        <v>3838</v>
      </c>
      <c r="B1893" s="2">
        <v>45916</v>
      </c>
      <c r="C1893" t="s">
        <v>2716</v>
      </c>
      <c r="D1893" t="s">
        <v>1784</v>
      </c>
      <c r="E1893" t="s">
        <v>1399</v>
      </c>
      <c r="F1893">
        <v>3</v>
      </c>
      <c r="G1893" s="3">
        <v>825.33</v>
      </c>
      <c r="H1893" s="4">
        <v>0.21</v>
      </c>
      <c r="I1893" t="s">
        <v>3957</v>
      </c>
      <c r="J1893" s="3">
        <v>1956.0320999999999</v>
      </c>
      <c r="K1893" s="45">
        <f>SALES[[#This Row],[Quantity]]*SALES[[#This Row],[Unit_Price]]*SALES[[#This Row],[Discount]]</f>
        <v>519.9579</v>
      </c>
      <c r="L1893" s="46" t="str">
        <f>IF(SALES[Total_Amount]&gt;=1500,"High","Low")</f>
        <v>High</v>
      </c>
      <c r="M1893" s="46" t="str">
        <f t="shared" si="116"/>
        <v>High</v>
      </c>
      <c r="N1893" s="46" t="str">
        <f t="shared" si="117"/>
        <v>High Price</v>
      </c>
      <c r="O1893" s="46" t="str">
        <f t="shared" si="118"/>
        <v>September</v>
      </c>
      <c r="P1893" s="46">
        <f t="shared" si="119"/>
        <v>2025</v>
      </c>
      <c r="Q1893" s="47" t="str">
        <f>_xlfn.CONCAT(SALES[[#This Row],[Sales_ID]]," [",SALES[[#This Row],[Quantity]],"]")</f>
        <v>SALE-1891 [3]</v>
      </c>
    </row>
    <row r="1894" spans="1:17" x14ac:dyDescent="0.3">
      <c r="A1894" t="s">
        <v>3839</v>
      </c>
      <c r="B1894" s="2">
        <v>45269</v>
      </c>
      <c r="C1894" t="s">
        <v>2440</v>
      </c>
      <c r="D1894" t="s">
        <v>1366</v>
      </c>
      <c r="E1894" t="s">
        <v>1377</v>
      </c>
      <c r="F1894">
        <v>2</v>
      </c>
      <c r="G1894" s="3">
        <v>47.3</v>
      </c>
      <c r="H1894" s="4">
        <v>0.01</v>
      </c>
      <c r="I1894" t="s">
        <v>3958</v>
      </c>
      <c r="J1894" s="3">
        <v>93.653999999999996</v>
      </c>
      <c r="K1894" s="45">
        <f>SALES[[#This Row],[Quantity]]*SALES[[#This Row],[Unit_Price]]*SALES[[#This Row],[Discount]]</f>
        <v>0.94599999999999995</v>
      </c>
      <c r="L1894" s="46" t="str">
        <f>IF(SALES[Total_Amount]&gt;=1500,"High","Low")</f>
        <v>Low</v>
      </c>
      <c r="M1894" s="46" t="str">
        <f t="shared" si="116"/>
        <v>Normal</v>
      </c>
      <c r="N1894" s="46" t="str">
        <f t="shared" si="117"/>
        <v>Low Price</v>
      </c>
      <c r="O1894" s="46" t="str">
        <f t="shared" si="118"/>
        <v>December</v>
      </c>
      <c r="P1894" s="46">
        <f t="shared" si="119"/>
        <v>2023</v>
      </c>
      <c r="Q1894" s="47" t="str">
        <f>_xlfn.CONCAT(SALES[[#This Row],[Sales_ID]]," [",SALES[[#This Row],[Quantity]],"]")</f>
        <v>SALE-1892 [2]</v>
      </c>
    </row>
    <row r="1895" spans="1:17" x14ac:dyDescent="0.3">
      <c r="A1895" t="s">
        <v>3840</v>
      </c>
      <c r="B1895" s="2">
        <v>45493</v>
      </c>
      <c r="C1895" t="s">
        <v>1691</v>
      </c>
      <c r="D1895" t="s">
        <v>1411</v>
      </c>
      <c r="E1895" t="s">
        <v>1344</v>
      </c>
      <c r="F1895">
        <v>1</v>
      </c>
      <c r="G1895" s="3">
        <v>389.12</v>
      </c>
      <c r="H1895" s="4">
        <v>0.18</v>
      </c>
      <c r="I1895" t="s">
        <v>3958</v>
      </c>
      <c r="J1895" s="3">
        <v>319.07839999999999</v>
      </c>
      <c r="K1895" s="45">
        <f>SALES[[#This Row],[Quantity]]*SALES[[#This Row],[Unit_Price]]*SALES[[#This Row],[Discount]]</f>
        <v>70.041600000000003</v>
      </c>
      <c r="L1895" s="46" t="str">
        <f>IF(SALES[Total_Amount]&gt;=1500,"High","Low")</f>
        <v>Low</v>
      </c>
      <c r="M1895" s="46" t="str">
        <f t="shared" si="116"/>
        <v>Normal</v>
      </c>
      <c r="N1895" s="46" t="str">
        <f t="shared" si="117"/>
        <v>Low Price</v>
      </c>
      <c r="O1895" s="46" t="str">
        <f t="shared" si="118"/>
        <v>July</v>
      </c>
      <c r="P1895" s="46">
        <f t="shared" si="119"/>
        <v>2024</v>
      </c>
      <c r="Q1895" s="47" t="str">
        <f>_xlfn.CONCAT(SALES[[#This Row],[Sales_ID]]," [",SALES[[#This Row],[Quantity]],"]")</f>
        <v>SALE-1893 [1]</v>
      </c>
    </row>
    <row r="1896" spans="1:17" x14ac:dyDescent="0.3">
      <c r="A1896" t="s">
        <v>3841</v>
      </c>
      <c r="B1896" s="2">
        <v>45558</v>
      </c>
      <c r="C1896" t="s">
        <v>2036</v>
      </c>
      <c r="D1896" t="s">
        <v>1705</v>
      </c>
      <c r="E1896" t="s">
        <v>1415</v>
      </c>
      <c r="F1896">
        <v>3</v>
      </c>
      <c r="G1896" s="3">
        <v>543.83000000000004</v>
      </c>
      <c r="H1896" s="4">
        <v>0.05</v>
      </c>
      <c r="I1896" t="s">
        <v>3957</v>
      </c>
      <c r="J1896" s="3">
        <v>1549.9155000000001</v>
      </c>
      <c r="K1896" s="45">
        <f>SALES[[#This Row],[Quantity]]*SALES[[#This Row],[Unit_Price]]*SALES[[#This Row],[Discount]]</f>
        <v>81.574500000000015</v>
      </c>
      <c r="L1896" s="46" t="str">
        <f>IF(SALES[Total_Amount]&gt;=1500,"High","Low")</f>
        <v>High</v>
      </c>
      <c r="M1896" s="46" t="str">
        <f t="shared" si="116"/>
        <v>High</v>
      </c>
      <c r="N1896" s="46" t="str">
        <f t="shared" si="117"/>
        <v>Low Price</v>
      </c>
      <c r="O1896" s="46" t="str">
        <f t="shared" si="118"/>
        <v>September</v>
      </c>
      <c r="P1896" s="46">
        <f t="shared" si="119"/>
        <v>2024</v>
      </c>
      <c r="Q1896" s="47" t="str">
        <f>_xlfn.CONCAT(SALES[[#This Row],[Sales_ID]]," [",SALES[[#This Row],[Quantity]],"]")</f>
        <v>SALE-1894 [3]</v>
      </c>
    </row>
    <row r="1897" spans="1:17" x14ac:dyDescent="0.3">
      <c r="A1897" t="s">
        <v>3842</v>
      </c>
      <c r="B1897" s="2">
        <v>45423</v>
      </c>
      <c r="C1897" t="s">
        <v>2556</v>
      </c>
      <c r="D1897" t="s">
        <v>1654</v>
      </c>
      <c r="E1897" t="s">
        <v>1381</v>
      </c>
      <c r="F1897">
        <v>2</v>
      </c>
      <c r="G1897" s="3">
        <v>660.27</v>
      </c>
      <c r="H1897" s="4">
        <v>0.01</v>
      </c>
      <c r="I1897" t="s">
        <v>3958</v>
      </c>
      <c r="J1897" s="3">
        <v>1307.3345999999999</v>
      </c>
      <c r="K1897" s="45">
        <f>SALES[[#This Row],[Quantity]]*SALES[[#This Row],[Unit_Price]]*SALES[[#This Row],[Discount]]</f>
        <v>13.205399999999999</v>
      </c>
      <c r="L1897" s="46" t="str">
        <f>IF(SALES[Total_Amount]&gt;=1500,"High","Low")</f>
        <v>Low</v>
      </c>
      <c r="M1897" s="46" t="str">
        <f t="shared" si="116"/>
        <v>High</v>
      </c>
      <c r="N1897" s="46" t="str">
        <f t="shared" si="117"/>
        <v>Low Price</v>
      </c>
      <c r="O1897" s="46" t="str">
        <f t="shared" si="118"/>
        <v>May</v>
      </c>
      <c r="P1897" s="46">
        <f t="shared" si="119"/>
        <v>2024</v>
      </c>
      <c r="Q1897" s="47" t="str">
        <f>_xlfn.CONCAT(SALES[[#This Row],[Sales_ID]]," [",SALES[[#This Row],[Quantity]],"]")</f>
        <v>SALE-1895 [2]</v>
      </c>
    </row>
    <row r="1898" spans="1:17" x14ac:dyDescent="0.3">
      <c r="A1898" t="s">
        <v>3843</v>
      </c>
      <c r="B1898" s="2">
        <v>45780</v>
      </c>
      <c r="C1898" t="s">
        <v>3844</v>
      </c>
      <c r="D1898" t="s">
        <v>1438</v>
      </c>
      <c r="E1898" t="s">
        <v>1348</v>
      </c>
      <c r="F1898">
        <v>4</v>
      </c>
      <c r="G1898" s="3">
        <v>729.31</v>
      </c>
      <c r="H1898" s="4">
        <v>0.03</v>
      </c>
      <c r="I1898" t="s">
        <v>3957</v>
      </c>
      <c r="J1898" s="3">
        <v>2829.7228</v>
      </c>
      <c r="K1898" s="45">
        <f>SALES[[#This Row],[Quantity]]*SALES[[#This Row],[Unit_Price]]*SALES[[#This Row],[Discount]]</f>
        <v>87.517199999999988</v>
      </c>
      <c r="L1898" s="46" t="str">
        <f>IF(SALES[Total_Amount]&gt;=1500,"High","Low")</f>
        <v>High</v>
      </c>
      <c r="M1898" s="46" t="str">
        <f t="shared" si="116"/>
        <v>Premium</v>
      </c>
      <c r="N1898" s="46" t="str">
        <f t="shared" si="117"/>
        <v>Low Price</v>
      </c>
      <c r="O1898" s="46" t="str">
        <f t="shared" si="118"/>
        <v>May</v>
      </c>
      <c r="P1898" s="46">
        <f t="shared" si="119"/>
        <v>2025</v>
      </c>
      <c r="Q1898" s="47" t="str">
        <f>_xlfn.CONCAT(SALES[[#This Row],[Sales_ID]]," [",SALES[[#This Row],[Quantity]],"]")</f>
        <v>SALE-1896 [4]</v>
      </c>
    </row>
    <row r="1899" spans="1:17" x14ac:dyDescent="0.3">
      <c r="A1899" t="s">
        <v>3845</v>
      </c>
      <c r="B1899" s="2">
        <v>45345</v>
      </c>
      <c r="C1899" t="s">
        <v>2893</v>
      </c>
      <c r="D1899" t="s">
        <v>1679</v>
      </c>
      <c r="E1899" t="s">
        <v>1426</v>
      </c>
      <c r="F1899">
        <v>2</v>
      </c>
      <c r="G1899" s="3">
        <v>152.91</v>
      </c>
      <c r="H1899" s="4">
        <v>0.24</v>
      </c>
      <c r="I1899" t="s">
        <v>3958</v>
      </c>
      <c r="J1899" s="3">
        <v>232.42320000000001</v>
      </c>
      <c r="K1899" s="45">
        <f>SALES[[#This Row],[Quantity]]*SALES[[#This Row],[Unit_Price]]*SALES[[#This Row],[Discount]]</f>
        <v>73.396799999999999</v>
      </c>
      <c r="L1899" s="46" t="str">
        <f>IF(SALES[Total_Amount]&gt;=1500,"High","Low")</f>
        <v>Low</v>
      </c>
      <c r="M1899" s="46" t="str">
        <f t="shared" si="116"/>
        <v>Normal</v>
      </c>
      <c r="N1899" s="46" t="str">
        <f t="shared" si="117"/>
        <v>Low Price</v>
      </c>
      <c r="O1899" s="46" t="str">
        <f t="shared" si="118"/>
        <v>February</v>
      </c>
      <c r="P1899" s="46">
        <f t="shared" si="119"/>
        <v>2024</v>
      </c>
      <c r="Q1899" s="47" t="str">
        <f>_xlfn.CONCAT(SALES[[#This Row],[Sales_ID]]," [",SALES[[#This Row],[Quantity]],"]")</f>
        <v>SALE-1897 [2]</v>
      </c>
    </row>
    <row r="1900" spans="1:17" x14ac:dyDescent="0.3">
      <c r="A1900" t="s">
        <v>3846</v>
      </c>
      <c r="B1900" s="2">
        <v>45344</v>
      </c>
      <c r="C1900" t="s">
        <v>2370</v>
      </c>
      <c r="D1900" t="s">
        <v>1343</v>
      </c>
      <c r="E1900" t="s">
        <v>1391</v>
      </c>
      <c r="F1900">
        <v>4</v>
      </c>
      <c r="G1900" s="3">
        <v>592.14</v>
      </c>
      <c r="H1900" s="4">
        <v>0.12</v>
      </c>
      <c r="I1900" t="s">
        <v>1131</v>
      </c>
      <c r="J1900" s="3">
        <v>2084.3328000000001</v>
      </c>
      <c r="K1900" s="45">
        <f>SALES[[#This Row],[Quantity]]*SALES[[#This Row],[Unit_Price]]*SALES[[#This Row],[Discount]]</f>
        <v>284.22719999999998</v>
      </c>
      <c r="L1900" s="46" t="str">
        <f>IF(SALES[Total_Amount]&gt;=1500,"High","Low")</f>
        <v>High</v>
      </c>
      <c r="M1900" s="46" t="str">
        <f t="shared" si="116"/>
        <v>Premium</v>
      </c>
      <c r="N1900" s="46" t="str">
        <f t="shared" si="117"/>
        <v>Low Price</v>
      </c>
      <c r="O1900" s="46" t="str">
        <f t="shared" si="118"/>
        <v>February</v>
      </c>
      <c r="P1900" s="46">
        <f t="shared" si="119"/>
        <v>2024</v>
      </c>
      <c r="Q1900" s="47" t="str">
        <f>_xlfn.CONCAT(SALES[[#This Row],[Sales_ID]]," [",SALES[[#This Row],[Quantity]],"]")</f>
        <v>SALE-1898 [4]</v>
      </c>
    </row>
    <row r="1901" spans="1:17" x14ac:dyDescent="0.3">
      <c r="A1901" t="s">
        <v>3847</v>
      </c>
      <c r="B1901" s="2">
        <v>45525</v>
      </c>
      <c r="C1901" t="s">
        <v>2350</v>
      </c>
      <c r="D1901" t="s">
        <v>1485</v>
      </c>
      <c r="E1901" t="s">
        <v>1446</v>
      </c>
      <c r="F1901">
        <v>1</v>
      </c>
      <c r="G1901" s="3">
        <v>984.37</v>
      </c>
      <c r="H1901" s="4">
        <v>0</v>
      </c>
      <c r="I1901" t="s">
        <v>3958</v>
      </c>
      <c r="J1901" s="3">
        <v>984.37</v>
      </c>
      <c r="K1901" s="45">
        <f>SALES[[#This Row],[Quantity]]*SALES[[#This Row],[Unit_Price]]*SALES[[#This Row],[Discount]]</f>
        <v>0</v>
      </c>
      <c r="L1901" s="46" t="str">
        <f>IF(SALES[Total_Amount]&gt;=1500,"High","Low")</f>
        <v>Low</v>
      </c>
      <c r="M1901" s="46" t="str">
        <f t="shared" si="116"/>
        <v>Normal</v>
      </c>
      <c r="N1901" s="46" t="str">
        <f t="shared" si="117"/>
        <v>Low Price</v>
      </c>
      <c r="O1901" s="46" t="str">
        <f t="shared" si="118"/>
        <v>August</v>
      </c>
      <c r="P1901" s="46">
        <f t="shared" si="119"/>
        <v>2024</v>
      </c>
      <c r="Q1901" s="47" t="str">
        <f>_xlfn.CONCAT(SALES[[#This Row],[Sales_ID]]," [",SALES[[#This Row],[Quantity]],"]")</f>
        <v>SALE-1899 [1]</v>
      </c>
    </row>
    <row r="1902" spans="1:17" x14ac:dyDescent="0.3">
      <c r="A1902" t="s">
        <v>3848</v>
      </c>
      <c r="B1902" s="2">
        <v>45329</v>
      </c>
      <c r="C1902" t="s">
        <v>2648</v>
      </c>
      <c r="D1902" t="s">
        <v>1579</v>
      </c>
      <c r="E1902" t="s">
        <v>1446</v>
      </c>
      <c r="F1902">
        <v>2</v>
      </c>
      <c r="G1902" s="3">
        <v>237.59</v>
      </c>
      <c r="H1902" s="4">
        <v>0.12</v>
      </c>
      <c r="I1902" t="s">
        <v>3957</v>
      </c>
      <c r="J1902" s="3">
        <v>418.15839999999997</v>
      </c>
      <c r="K1902" s="45">
        <f>SALES[[#This Row],[Quantity]]*SALES[[#This Row],[Unit_Price]]*SALES[[#This Row],[Discount]]</f>
        <v>57.021599999999999</v>
      </c>
      <c r="L1902" s="46" t="str">
        <f>IF(SALES[Total_Amount]&gt;=1500,"High","Low")</f>
        <v>Low</v>
      </c>
      <c r="M1902" s="46" t="str">
        <f t="shared" si="116"/>
        <v>Normal</v>
      </c>
      <c r="N1902" s="46" t="str">
        <f t="shared" si="117"/>
        <v>Low Price</v>
      </c>
      <c r="O1902" s="46" t="str">
        <f t="shared" si="118"/>
        <v>February</v>
      </c>
      <c r="P1902" s="46">
        <f t="shared" si="119"/>
        <v>2024</v>
      </c>
      <c r="Q1902" s="47" t="str">
        <f>_xlfn.CONCAT(SALES[[#This Row],[Sales_ID]]," [",SALES[[#This Row],[Quantity]],"]")</f>
        <v>SALE-1900 [2]</v>
      </c>
    </row>
    <row r="1903" spans="1:17" x14ac:dyDescent="0.3">
      <c r="A1903" t="s">
        <v>3849</v>
      </c>
      <c r="B1903" s="2">
        <v>45250</v>
      </c>
      <c r="C1903" t="s">
        <v>1466</v>
      </c>
      <c r="D1903" t="s">
        <v>1609</v>
      </c>
      <c r="E1903" t="s">
        <v>1348</v>
      </c>
      <c r="F1903">
        <v>1</v>
      </c>
      <c r="G1903" s="3">
        <v>52.06</v>
      </c>
      <c r="H1903" s="4">
        <v>0.27</v>
      </c>
      <c r="I1903" t="s">
        <v>1131</v>
      </c>
      <c r="J1903" s="3">
        <v>38.003799999999998</v>
      </c>
      <c r="K1903" s="45">
        <f>SALES[[#This Row],[Quantity]]*SALES[[#This Row],[Unit_Price]]*SALES[[#This Row],[Discount]]</f>
        <v>14.056200000000002</v>
      </c>
      <c r="L1903" s="46" t="str">
        <f>IF(SALES[Total_Amount]&gt;=1500,"High","Low")</f>
        <v>Low</v>
      </c>
      <c r="M1903" s="46" t="str">
        <f t="shared" si="116"/>
        <v>Normal</v>
      </c>
      <c r="N1903" s="46" t="str">
        <f t="shared" si="117"/>
        <v>Low Price</v>
      </c>
      <c r="O1903" s="46" t="str">
        <f t="shared" si="118"/>
        <v>November</v>
      </c>
      <c r="P1903" s="46">
        <f t="shared" si="119"/>
        <v>2023</v>
      </c>
      <c r="Q1903" s="47" t="str">
        <f>_xlfn.CONCAT(SALES[[#This Row],[Sales_ID]]," [",SALES[[#This Row],[Quantity]],"]")</f>
        <v>SALE-1901 [1]</v>
      </c>
    </row>
    <row r="1904" spans="1:17" x14ac:dyDescent="0.3">
      <c r="A1904" t="s">
        <v>3850</v>
      </c>
      <c r="B1904" s="2">
        <v>45691</v>
      </c>
      <c r="C1904" t="s">
        <v>2097</v>
      </c>
      <c r="D1904" t="s">
        <v>1600</v>
      </c>
      <c r="E1904" t="s">
        <v>1381</v>
      </c>
      <c r="F1904">
        <v>2</v>
      </c>
      <c r="G1904" s="3">
        <v>594.63</v>
      </c>
      <c r="H1904" s="4">
        <v>0.12</v>
      </c>
      <c r="I1904" t="s">
        <v>3957</v>
      </c>
      <c r="J1904" s="3">
        <v>1046.5488</v>
      </c>
      <c r="K1904" s="45">
        <f>SALES[[#This Row],[Quantity]]*SALES[[#This Row],[Unit_Price]]*SALES[[#This Row],[Discount]]</f>
        <v>142.71119999999999</v>
      </c>
      <c r="L1904" s="46" t="str">
        <f>IF(SALES[Total_Amount]&gt;=1500,"High","Low")</f>
        <v>Low</v>
      </c>
      <c r="M1904" s="46" t="str">
        <f t="shared" si="116"/>
        <v>High</v>
      </c>
      <c r="N1904" s="46" t="str">
        <f t="shared" si="117"/>
        <v>Low Price</v>
      </c>
      <c r="O1904" s="46" t="str">
        <f t="shared" si="118"/>
        <v>February</v>
      </c>
      <c r="P1904" s="46">
        <f t="shared" si="119"/>
        <v>2025</v>
      </c>
      <c r="Q1904" s="47" t="str">
        <f>_xlfn.CONCAT(SALES[[#This Row],[Sales_ID]]," [",SALES[[#This Row],[Quantity]],"]")</f>
        <v>SALE-1902 [2]</v>
      </c>
    </row>
    <row r="1905" spans="1:17" x14ac:dyDescent="0.3">
      <c r="A1905" t="s">
        <v>3851</v>
      </c>
      <c r="B1905" s="2">
        <v>45644</v>
      </c>
      <c r="C1905" t="s">
        <v>2274</v>
      </c>
      <c r="D1905" t="s">
        <v>1600</v>
      </c>
      <c r="E1905" t="s">
        <v>1373</v>
      </c>
      <c r="F1905">
        <v>3</v>
      </c>
      <c r="G1905" s="3">
        <v>476.1</v>
      </c>
      <c r="H1905" s="4">
        <v>0.05</v>
      </c>
      <c r="I1905" t="s">
        <v>1131</v>
      </c>
      <c r="J1905" s="3">
        <v>1356.885</v>
      </c>
      <c r="K1905" s="45">
        <f>SALES[[#This Row],[Quantity]]*SALES[[#This Row],[Unit_Price]]*SALES[[#This Row],[Discount]]</f>
        <v>71.415000000000006</v>
      </c>
      <c r="L1905" s="46" t="str">
        <f>IF(SALES[Total_Amount]&gt;=1500,"High","Low")</f>
        <v>Low</v>
      </c>
      <c r="M1905" s="46" t="str">
        <f t="shared" si="116"/>
        <v>High</v>
      </c>
      <c r="N1905" s="46" t="str">
        <f t="shared" si="117"/>
        <v>Low Price</v>
      </c>
      <c r="O1905" s="46" t="str">
        <f t="shared" si="118"/>
        <v>December</v>
      </c>
      <c r="P1905" s="46">
        <f t="shared" si="119"/>
        <v>2024</v>
      </c>
      <c r="Q1905" s="47" t="str">
        <f>_xlfn.CONCAT(SALES[[#This Row],[Sales_ID]]," [",SALES[[#This Row],[Quantity]],"]")</f>
        <v>SALE-1903 [3]</v>
      </c>
    </row>
    <row r="1906" spans="1:17" x14ac:dyDescent="0.3">
      <c r="A1906" t="s">
        <v>3852</v>
      </c>
      <c r="B1906" s="2">
        <v>45514</v>
      </c>
      <c r="C1906" t="s">
        <v>2053</v>
      </c>
      <c r="D1906" t="s">
        <v>1848</v>
      </c>
      <c r="E1906" t="s">
        <v>1426</v>
      </c>
      <c r="F1906">
        <v>1</v>
      </c>
      <c r="G1906" s="3">
        <v>546.47</v>
      </c>
      <c r="H1906" s="4">
        <v>0.08</v>
      </c>
      <c r="I1906" t="s">
        <v>1131</v>
      </c>
      <c r="J1906" s="3">
        <v>502.75240000000002</v>
      </c>
      <c r="K1906" s="45">
        <f>SALES[[#This Row],[Quantity]]*SALES[[#This Row],[Unit_Price]]*SALES[[#This Row],[Discount]]</f>
        <v>43.717600000000004</v>
      </c>
      <c r="L1906" s="46" t="str">
        <f>IF(SALES[Total_Amount]&gt;=1500,"High","Low")</f>
        <v>Low</v>
      </c>
      <c r="M1906" s="46" t="str">
        <f t="shared" si="116"/>
        <v>Normal</v>
      </c>
      <c r="N1906" s="46" t="str">
        <f t="shared" si="117"/>
        <v>Low Price</v>
      </c>
      <c r="O1906" s="46" t="str">
        <f t="shared" si="118"/>
        <v>August</v>
      </c>
      <c r="P1906" s="46">
        <f t="shared" si="119"/>
        <v>2024</v>
      </c>
      <c r="Q1906" s="47" t="str">
        <f>_xlfn.CONCAT(SALES[[#This Row],[Sales_ID]]," [",SALES[[#This Row],[Quantity]],"]")</f>
        <v>SALE-1904 [1]</v>
      </c>
    </row>
    <row r="1907" spans="1:17" x14ac:dyDescent="0.3">
      <c r="A1907" t="s">
        <v>3853</v>
      </c>
      <c r="B1907" s="2">
        <v>45760</v>
      </c>
      <c r="C1907" t="s">
        <v>1561</v>
      </c>
      <c r="D1907" t="s">
        <v>1449</v>
      </c>
      <c r="E1907" t="s">
        <v>1446</v>
      </c>
      <c r="F1907">
        <v>1</v>
      </c>
      <c r="G1907" s="3">
        <v>979.49</v>
      </c>
      <c r="H1907" s="4">
        <v>0.19</v>
      </c>
      <c r="I1907" t="s">
        <v>1131</v>
      </c>
      <c r="J1907" s="3">
        <v>793.38690000000008</v>
      </c>
      <c r="K1907" s="45">
        <f>SALES[[#This Row],[Quantity]]*SALES[[#This Row],[Unit_Price]]*SALES[[#This Row],[Discount]]</f>
        <v>186.10310000000001</v>
      </c>
      <c r="L1907" s="46" t="str">
        <f>IF(SALES[Total_Amount]&gt;=1500,"High","Low")</f>
        <v>Low</v>
      </c>
      <c r="M1907" s="46" t="str">
        <f t="shared" si="116"/>
        <v>Normal</v>
      </c>
      <c r="N1907" s="46" t="str">
        <f t="shared" si="117"/>
        <v>Low Price</v>
      </c>
      <c r="O1907" s="46" t="str">
        <f t="shared" si="118"/>
        <v>April</v>
      </c>
      <c r="P1907" s="46">
        <f t="shared" si="119"/>
        <v>2025</v>
      </c>
      <c r="Q1907" s="47" t="str">
        <f>_xlfn.CONCAT(SALES[[#This Row],[Sales_ID]]," [",SALES[[#This Row],[Quantity]],"]")</f>
        <v>SALE-1905 [1]</v>
      </c>
    </row>
    <row r="1908" spans="1:17" x14ac:dyDescent="0.3">
      <c r="A1908" t="s">
        <v>3854</v>
      </c>
      <c r="B1908" s="2">
        <v>45289</v>
      </c>
      <c r="C1908" t="s">
        <v>2795</v>
      </c>
      <c r="D1908" t="s">
        <v>1570</v>
      </c>
      <c r="E1908" t="s">
        <v>1439</v>
      </c>
      <c r="F1908">
        <v>3</v>
      </c>
      <c r="G1908" s="3">
        <v>988.53</v>
      </c>
      <c r="H1908" s="4">
        <v>0.3</v>
      </c>
      <c r="I1908" t="s">
        <v>1131</v>
      </c>
      <c r="J1908" s="3">
        <v>2075.913</v>
      </c>
      <c r="K1908" s="45">
        <f>SALES[[#This Row],[Quantity]]*SALES[[#This Row],[Unit_Price]]*SALES[[#This Row],[Discount]]</f>
        <v>889.67700000000002</v>
      </c>
      <c r="L1908" s="46" t="str">
        <f>IF(SALES[Total_Amount]&gt;=1500,"High","Low")</f>
        <v>High</v>
      </c>
      <c r="M1908" s="46" t="str">
        <f t="shared" si="116"/>
        <v>Premium</v>
      </c>
      <c r="N1908" s="46" t="str">
        <f t="shared" si="117"/>
        <v>High Price</v>
      </c>
      <c r="O1908" s="46" t="str">
        <f t="shared" si="118"/>
        <v>December</v>
      </c>
      <c r="P1908" s="46">
        <f t="shared" si="119"/>
        <v>2023</v>
      </c>
      <c r="Q1908" s="47" t="str">
        <f>_xlfn.CONCAT(SALES[[#This Row],[Sales_ID]]," [",SALES[[#This Row],[Quantity]],"]")</f>
        <v>SALE-1906 [3]</v>
      </c>
    </row>
    <row r="1909" spans="1:17" x14ac:dyDescent="0.3">
      <c r="A1909" t="s">
        <v>3855</v>
      </c>
      <c r="B1909" s="2">
        <v>45704</v>
      </c>
      <c r="C1909" t="s">
        <v>1527</v>
      </c>
      <c r="D1909" t="s">
        <v>1351</v>
      </c>
      <c r="E1909" t="s">
        <v>1340</v>
      </c>
      <c r="F1909">
        <v>4</v>
      </c>
      <c r="G1909" s="3">
        <v>849.29</v>
      </c>
      <c r="H1909" s="4">
        <v>0.26</v>
      </c>
      <c r="I1909" t="s">
        <v>3957</v>
      </c>
      <c r="J1909" s="3">
        <v>2513.8984</v>
      </c>
      <c r="K1909" s="45">
        <f>SALES[[#This Row],[Quantity]]*SALES[[#This Row],[Unit_Price]]*SALES[[#This Row],[Discount]]</f>
        <v>883.26160000000004</v>
      </c>
      <c r="L1909" s="46" t="str">
        <f>IF(SALES[Total_Amount]&gt;=1500,"High","Low")</f>
        <v>High</v>
      </c>
      <c r="M1909" s="46" t="str">
        <f t="shared" si="116"/>
        <v>Premium</v>
      </c>
      <c r="N1909" s="46" t="str">
        <f t="shared" si="117"/>
        <v>High Price</v>
      </c>
      <c r="O1909" s="46" t="str">
        <f t="shared" si="118"/>
        <v>February</v>
      </c>
      <c r="P1909" s="46">
        <f t="shared" si="119"/>
        <v>2025</v>
      </c>
      <c r="Q1909" s="47" t="str">
        <f>_xlfn.CONCAT(SALES[[#This Row],[Sales_ID]]," [",SALES[[#This Row],[Quantity]],"]")</f>
        <v>SALE-1907 [4]</v>
      </c>
    </row>
    <row r="1910" spans="1:17" x14ac:dyDescent="0.3">
      <c r="A1910" t="s">
        <v>3856</v>
      </c>
      <c r="B1910" s="2">
        <v>45318</v>
      </c>
      <c r="C1910" t="s">
        <v>1667</v>
      </c>
      <c r="D1910" t="s">
        <v>2262</v>
      </c>
      <c r="E1910" t="s">
        <v>1377</v>
      </c>
      <c r="F1910">
        <v>2</v>
      </c>
      <c r="G1910" s="3">
        <v>452.29</v>
      </c>
      <c r="H1910" s="4">
        <v>0.01</v>
      </c>
      <c r="I1910" t="s">
        <v>1131</v>
      </c>
      <c r="J1910" s="3">
        <v>895.53420000000006</v>
      </c>
      <c r="K1910" s="45">
        <f>SALES[[#This Row],[Quantity]]*SALES[[#This Row],[Unit_Price]]*SALES[[#This Row],[Discount]]</f>
        <v>9.0457999999999998</v>
      </c>
      <c r="L1910" s="46" t="str">
        <f>IF(SALES[Total_Amount]&gt;=1500,"High","Low")</f>
        <v>Low</v>
      </c>
      <c r="M1910" s="46" t="str">
        <f t="shared" si="116"/>
        <v>Normal</v>
      </c>
      <c r="N1910" s="46" t="str">
        <f t="shared" si="117"/>
        <v>Low Price</v>
      </c>
      <c r="O1910" s="46" t="str">
        <f t="shared" si="118"/>
        <v>January</v>
      </c>
      <c r="P1910" s="46">
        <f t="shared" si="119"/>
        <v>2024</v>
      </c>
      <c r="Q1910" s="47" t="str">
        <f>_xlfn.CONCAT(SALES[[#This Row],[Sales_ID]]," [",SALES[[#This Row],[Quantity]],"]")</f>
        <v>SALE-1908 [2]</v>
      </c>
    </row>
    <row r="1911" spans="1:17" x14ac:dyDescent="0.3">
      <c r="A1911" t="s">
        <v>3857</v>
      </c>
      <c r="B1911" s="2">
        <v>45495</v>
      </c>
      <c r="C1911" t="s">
        <v>2269</v>
      </c>
      <c r="D1911" t="s">
        <v>1605</v>
      </c>
      <c r="E1911" t="s">
        <v>1415</v>
      </c>
      <c r="F1911">
        <v>2</v>
      </c>
      <c r="G1911" s="3">
        <v>810.81</v>
      </c>
      <c r="H1911" s="4">
        <v>0.11</v>
      </c>
      <c r="I1911" t="s">
        <v>1131</v>
      </c>
      <c r="J1911" s="3">
        <v>1443.2418</v>
      </c>
      <c r="K1911" s="45">
        <f>SALES[[#This Row],[Quantity]]*SALES[[#This Row],[Unit_Price]]*SALES[[#This Row],[Discount]]</f>
        <v>178.37819999999999</v>
      </c>
      <c r="L1911" s="46" t="str">
        <f>IF(SALES[Total_Amount]&gt;=1500,"High","Low")</f>
        <v>Low</v>
      </c>
      <c r="M1911" s="46" t="str">
        <f t="shared" si="116"/>
        <v>High</v>
      </c>
      <c r="N1911" s="46" t="str">
        <f t="shared" si="117"/>
        <v>Low Price</v>
      </c>
      <c r="O1911" s="46" t="str">
        <f t="shared" si="118"/>
        <v>July</v>
      </c>
      <c r="P1911" s="46">
        <f t="shared" si="119"/>
        <v>2024</v>
      </c>
      <c r="Q1911" s="47" t="str">
        <f>_xlfn.CONCAT(SALES[[#This Row],[Sales_ID]]," [",SALES[[#This Row],[Quantity]],"]")</f>
        <v>SALE-1909 [2]</v>
      </c>
    </row>
    <row r="1912" spans="1:17" x14ac:dyDescent="0.3">
      <c r="A1912" t="s">
        <v>3858</v>
      </c>
      <c r="B1912" s="2">
        <v>45560</v>
      </c>
      <c r="C1912" t="s">
        <v>1875</v>
      </c>
      <c r="D1912" t="s">
        <v>1848</v>
      </c>
      <c r="E1912" t="s">
        <v>1348</v>
      </c>
      <c r="F1912">
        <v>1</v>
      </c>
      <c r="G1912" s="3">
        <v>846.67</v>
      </c>
      <c r="H1912" s="4">
        <v>0.1</v>
      </c>
      <c r="I1912" t="s">
        <v>1131</v>
      </c>
      <c r="J1912" s="3">
        <v>762.00299999999993</v>
      </c>
      <c r="K1912" s="45">
        <f>SALES[[#This Row],[Quantity]]*SALES[[#This Row],[Unit_Price]]*SALES[[#This Row],[Discount]]</f>
        <v>84.667000000000002</v>
      </c>
      <c r="L1912" s="46" t="str">
        <f>IF(SALES[Total_Amount]&gt;=1500,"High","Low")</f>
        <v>Low</v>
      </c>
      <c r="M1912" s="46" t="str">
        <f t="shared" si="116"/>
        <v>Normal</v>
      </c>
      <c r="N1912" s="46" t="str">
        <f t="shared" si="117"/>
        <v>Low Price</v>
      </c>
      <c r="O1912" s="46" t="str">
        <f t="shared" si="118"/>
        <v>September</v>
      </c>
      <c r="P1912" s="46">
        <f t="shared" si="119"/>
        <v>2024</v>
      </c>
      <c r="Q1912" s="47" t="str">
        <f>_xlfn.CONCAT(SALES[[#This Row],[Sales_ID]]," [",SALES[[#This Row],[Quantity]],"]")</f>
        <v>SALE-1910 [1]</v>
      </c>
    </row>
    <row r="1913" spans="1:17" x14ac:dyDescent="0.3">
      <c r="A1913" t="s">
        <v>3859</v>
      </c>
      <c r="B1913" s="2">
        <v>45367</v>
      </c>
      <c r="C1913" t="s">
        <v>1967</v>
      </c>
      <c r="D1913" t="s">
        <v>1376</v>
      </c>
      <c r="E1913" t="s">
        <v>1426</v>
      </c>
      <c r="F1913">
        <v>4</v>
      </c>
      <c r="G1913" s="3">
        <v>73.55</v>
      </c>
      <c r="H1913" s="4">
        <v>0.24</v>
      </c>
      <c r="I1913" t="s">
        <v>1131</v>
      </c>
      <c r="J1913" s="3">
        <v>223.59200000000001</v>
      </c>
      <c r="K1913" s="45">
        <f>SALES[[#This Row],[Quantity]]*SALES[[#This Row],[Unit_Price]]*SALES[[#This Row],[Discount]]</f>
        <v>70.60799999999999</v>
      </c>
      <c r="L1913" s="46" t="str">
        <f>IF(SALES[Total_Amount]&gt;=1500,"High","Low")</f>
        <v>Low</v>
      </c>
      <c r="M1913" s="46" t="str">
        <f t="shared" si="116"/>
        <v>Normal</v>
      </c>
      <c r="N1913" s="46" t="str">
        <f t="shared" si="117"/>
        <v>Low Price</v>
      </c>
      <c r="O1913" s="46" t="str">
        <f t="shared" si="118"/>
        <v>March</v>
      </c>
      <c r="P1913" s="46">
        <f t="shared" si="119"/>
        <v>2024</v>
      </c>
      <c r="Q1913" s="47" t="str">
        <f>_xlfn.CONCAT(SALES[[#This Row],[Sales_ID]]," [",SALES[[#This Row],[Quantity]],"]")</f>
        <v>SALE-1911 [4]</v>
      </c>
    </row>
    <row r="1914" spans="1:17" x14ac:dyDescent="0.3">
      <c r="A1914" t="s">
        <v>3860</v>
      </c>
      <c r="B1914" s="2">
        <v>45861</v>
      </c>
      <c r="C1914" t="s">
        <v>2347</v>
      </c>
      <c r="D1914" t="s">
        <v>1760</v>
      </c>
      <c r="E1914" t="s">
        <v>1426</v>
      </c>
      <c r="F1914">
        <v>1</v>
      </c>
      <c r="G1914" s="3">
        <v>882.03</v>
      </c>
      <c r="H1914" s="4">
        <v>0.04</v>
      </c>
      <c r="I1914" t="s">
        <v>1131</v>
      </c>
      <c r="J1914" s="3">
        <v>846.74879999999996</v>
      </c>
      <c r="K1914" s="45">
        <f>SALES[[#This Row],[Quantity]]*SALES[[#This Row],[Unit_Price]]*SALES[[#This Row],[Discount]]</f>
        <v>35.281199999999998</v>
      </c>
      <c r="L1914" s="46" t="str">
        <f>IF(SALES[Total_Amount]&gt;=1500,"High","Low")</f>
        <v>Low</v>
      </c>
      <c r="M1914" s="46" t="str">
        <f t="shared" si="116"/>
        <v>Normal</v>
      </c>
      <c r="N1914" s="46" t="str">
        <f t="shared" si="117"/>
        <v>Low Price</v>
      </c>
      <c r="O1914" s="46" t="str">
        <f t="shared" si="118"/>
        <v>July</v>
      </c>
      <c r="P1914" s="46">
        <f t="shared" si="119"/>
        <v>2025</v>
      </c>
      <c r="Q1914" s="47" t="str">
        <f>_xlfn.CONCAT(SALES[[#This Row],[Sales_ID]]," [",SALES[[#This Row],[Quantity]],"]")</f>
        <v>SALE-1912 [1]</v>
      </c>
    </row>
    <row r="1915" spans="1:17" x14ac:dyDescent="0.3">
      <c r="A1915" t="s">
        <v>3861</v>
      </c>
      <c r="B1915" s="2">
        <v>45589</v>
      </c>
      <c r="C1915" t="s">
        <v>1487</v>
      </c>
      <c r="D1915" t="s">
        <v>1624</v>
      </c>
      <c r="E1915" t="s">
        <v>1377</v>
      </c>
      <c r="F1915">
        <v>1</v>
      </c>
      <c r="G1915" s="3">
        <v>958.44</v>
      </c>
      <c r="H1915" s="4">
        <v>0.21</v>
      </c>
      <c r="I1915" t="s">
        <v>3957</v>
      </c>
      <c r="J1915" s="3">
        <v>757.16760000000011</v>
      </c>
      <c r="K1915" s="45">
        <f>SALES[[#This Row],[Quantity]]*SALES[[#This Row],[Unit_Price]]*SALES[[#This Row],[Discount]]</f>
        <v>201.2724</v>
      </c>
      <c r="L1915" s="46" t="str">
        <f>IF(SALES[Total_Amount]&gt;=1500,"High","Low")</f>
        <v>Low</v>
      </c>
      <c r="M1915" s="46" t="str">
        <f t="shared" si="116"/>
        <v>Normal</v>
      </c>
      <c r="N1915" s="46" t="str">
        <f t="shared" si="117"/>
        <v>Low Price</v>
      </c>
      <c r="O1915" s="46" t="str">
        <f t="shared" si="118"/>
        <v>October</v>
      </c>
      <c r="P1915" s="46">
        <f t="shared" si="119"/>
        <v>2024</v>
      </c>
      <c r="Q1915" s="47" t="str">
        <f>_xlfn.CONCAT(SALES[[#This Row],[Sales_ID]]," [",SALES[[#This Row],[Quantity]],"]")</f>
        <v>SALE-1913 [1]</v>
      </c>
    </row>
    <row r="1916" spans="1:17" x14ac:dyDescent="0.3">
      <c r="A1916" t="s">
        <v>3862</v>
      </c>
      <c r="B1916" s="2">
        <v>45560</v>
      </c>
      <c r="C1916" t="s">
        <v>1487</v>
      </c>
      <c r="D1916" t="s">
        <v>1369</v>
      </c>
      <c r="E1916" t="s">
        <v>1439</v>
      </c>
      <c r="F1916">
        <v>1</v>
      </c>
      <c r="G1916" s="3">
        <v>716.29</v>
      </c>
      <c r="H1916" s="4">
        <v>0.01</v>
      </c>
      <c r="I1916" t="s">
        <v>3958</v>
      </c>
      <c r="J1916" s="3">
        <v>709.12709999999993</v>
      </c>
      <c r="K1916" s="45">
        <f>SALES[[#This Row],[Quantity]]*SALES[[#This Row],[Unit_Price]]*SALES[[#This Row],[Discount]]</f>
        <v>7.1628999999999996</v>
      </c>
      <c r="L1916" s="46" t="str">
        <f>IF(SALES[Total_Amount]&gt;=1500,"High","Low")</f>
        <v>Low</v>
      </c>
      <c r="M1916" s="46" t="str">
        <f t="shared" si="116"/>
        <v>Normal</v>
      </c>
      <c r="N1916" s="46" t="str">
        <f t="shared" si="117"/>
        <v>Low Price</v>
      </c>
      <c r="O1916" s="46" t="str">
        <f t="shared" si="118"/>
        <v>September</v>
      </c>
      <c r="P1916" s="46">
        <f t="shared" si="119"/>
        <v>2024</v>
      </c>
      <c r="Q1916" s="47" t="str">
        <f>_xlfn.CONCAT(SALES[[#This Row],[Sales_ID]]," [",SALES[[#This Row],[Quantity]],"]")</f>
        <v>SALE-1914 [1]</v>
      </c>
    </row>
    <row r="1917" spans="1:17" x14ac:dyDescent="0.3">
      <c r="A1917" t="s">
        <v>3863</v>
      </c>
      <c r="B1917" s="2">
        <v>45408</v>
      </c>
      <c r="C1917" t="s">
        <v>1799</v>
      </c>
      <c r="D1917" t="s">
        <v>1952</v>
      </c>
      <c r="E1917" t="s">
        <v>1388</v>
      </c>
      <c r="F1917">
        <v>2</v>
      </c>
      <c r="G1917" s="3">
        <v>409.14</v>
      </c>
      <c r="H1917" s="4">
        <v>0.01</v>
      </c>
      <c r="I1917" t="s">
        <v>3958</v>
      </c>
      <c r="J1917" s="3">
        <v>810.09719999999993</v>
      </c>
      <c r="K1917" s="45">
        <f>SALES[[#This Row],[Quantity]]*SALES[[#This Row],[Unit_Price]]*SALES[[#This Row],[Discount]]</f>
        <v>8.1828000000000003</v>
      </c>
      <c r="L1917" s="46" t="str">
        <f>IF(SALES[Total_Amount]&gt;=1500,"High","Low")</f>
        <v>Low</v>
      </c>
      <c r="M1917" s="46" t="str">
        <f t="shared" si="116"/>
        <v>Normal</v>
      </c>
      <c r="N1917" s="46" t="str">
        <f t="shared" si="117"/>
        <v>Low Price</v>
      </c>
      <c r="O1917" s="46" t="str">
        <f t="shared" si="118"/>
        <v>April</v>
      </c>
      <c r="P1917" s="46">
        <f t="shared" si="119"/>
        <v>2024</v>
      </c>
      <c r="Q1917" s="47" t="str">
        <f>_xlfn.CONCAT(SALES[[#This Row],[Sales_ID]]," [",SALES[[#This Row],[Quantity]],"]")</f>
        <v>SALE-1915 [2]</v>
      </c>
    </row>
    <row r="1918" spans="1:17" x14ac:dyDescent="0.3">
      <c r="A1918" t="s">
        <v>3864</v>
      </c>
      <c r="B1918" s="2">
        <v>45714</v>
      </c>
      <c r="C1918" t="s">
        <v>1478</v>
      </c>
      <c r="D1918" t="s">
        <v>1369</v>
      </c>
      <c r="E1918" t="s">
        <v>1395</v>
      </c>
      <c r="F1918">
        <v>4</v>
      </c>
      <c r="G1918" s="3">
        <v>261.73</v>
      </c>
      <c r="H1918" s="4">
        <v>0.1</v>
      </c>
      <c r="I1918" t="s">
        <v>3958</v>
      </c>
      <c r="J1918" s="3">
        <v>942.22800000000007</v>
      </c>
      <c r="K1918" s="45">
        <f>SALES[[#This Row],[Quantity]]*SALES[[#This Row],[Unit_Price]]*SALES[[#This Row],[Discount]]</f>
        <v>104.69200000000001</v>
      </c>
      <c r="L1918" s="46" t="str">
        <f>IF(SALES[Total_Amount]&gt;=1500,"High","Low")</f>
        <v>Low</v>
      </c>
      <c r="M1918" s="46" t="str">
        <f t="shared" si="116"/>
        <v>Normal</v>
      </c>
      <c r="N1918" s="46" t="str">
        <f t="shared" si="117"/>
        <v>Low Price</v>
      </c>
      <c r="O1918" s="46" t="str">
        <f t="shared" si="118"/>
        <v>February</v>
      </c>
      <c r="P1918" s="46">
        <f t="shared" si="119"/>
        <v>2025</v>
      </c>
      <c r="Q1918" s="47" t="str">
        <f>_xlfn.CONCAT(SALES[[#This Row],[Sales_ID]]," [",SALES[[#This Row],[Quantity]],"]")</f>
        <v>SALE-1916 [4]</v>
      </c>
    </row>
    <row r="1919" spans="1:17" x14ac:dyDescent="0.3">
      <c r="A1919" t="s">
        <v>3865</v>
      </c>
      <c r="B1919" s="2">
        <v>45661</v>
      </c>
      <c r="C1919" t="s">
        <v>1959</v>
      </c>
      <c r="D1919" t="s">
        <v>1422</v>
      </c>
      <c r="E1919" t="s">
        <v>1373</v>
      </c>
      <c r="F1919">
        <v>2</v>
      </c>
      <c r="G1919" s="3">
        <v>687.35</v>
      </c>
      <c r="H1919" s="4">
        <v>0.2</v>
      </c>
      <c r="I1919" t="s">
        <v>1131</v>
      </c>
      <c r="J1919" s="3">
        <v>1099.76</v>
      </c>
      <c r="K1919" s="45">
        <f>SALES[[#This Row],[Quantity]]*SALES[[#This Row],[Unit_Price]]*SALES[[#This Row],[Discount]]</f>
        <v>274.94</v>
      </c>
      <c r="L1919" s="46" t="str">
        <f>IF(SALES[Total_Amount]&gt;=1500,"High","Low")</f>
        <v>Low</v>
      </c>
      <c r="M1919" s="46" t="str">
        <f t="shared" si="116"/>
        <v>High</v>
      </c>
      <c r="N1919" s="46" t="str">
        <f t="shared" si="117"/>
        <v>High Price</v>
      </c>
      <c r="O1919" s="46" t="str">
        <f t="shared" si="118"/>
        <v>January</v>
      </c>
      <c r="P1919" s="46">
        <f t="shared" si="119"/>
        <v>2025</v>
      </c>
      <c r="Q1919" s="47" t="str">
        <f>_xlfn.CONCAT(SALES[[#This Row],[Sales_ID]]," [",SALES[[#This Row],[Quantity]],"]")</f>
        <v>SALE-1917 [2]</v>
      </c>
    </row>
    <row r="1920" spans="1:17" x14ac:dyDescent="0.3">
      <c r="A1920" t="s">
        <v>3866</v>
      </c>
      <c r="B1920" s="2">
        <v>45921</v>
      </c>
      <c r="C1920" t="s">
        <v>3480</v>
      </c>
      <c r="D1920" t="s">
        <v>1955</v>
      </c>
      <c r="E1920" t="s">
        <v>1348</v>
      </c>
      <c r="F1920">
        <v>2</v>
      </c>
      <c r="G1920" s="3">
        <v>30.14</v>
      </c>
      <c r="H1920" s="4">
        <v>0.21</v>
      </c>
      <c r="I1920" t="s">
        <v>3957</v>
      </c>
      <c r="J1920" s="3">
        <v>47.621200000000002</v>
      </c>
      <c r="K1920" s="45">
        <f>SALES[[#This Row],[Quantity]]*SALES[[#This Row],[Unit_Price]]*SALES[[#This Row],[Discount]]</f>
        <v>12.658799999999999</v>
      </c>
      <c r="L1920" s="46" t="str">
        <f>IF(SALES[Total_Amount]&gt;=1500,"High","Low")</f>
        <v>Low</v>
      </c>
      <c r="M1920" s="46" t="str">
        <f t="shared" si="116"/>
        <v>Normal</v>
      </c>
      <c r="N1920" s="46" t="str">
        <f t="shared" si="117"/>
        <v>Low Price</v>
      </c>
      <c r="O1920" s="46" t="str">
        <f t="shared" si="118"/>
        <v>September</v>
      </c>
      <c r="P1920" s="46">
        <f t="shared" si="119"/>
        <v>2025</v>
      </c>
      <c r="Q1920" s="47" t="str">
        <f>_xlfn.CONCAT(SALES[[#This Row],[Sales_ID]]," [",SALES[[#This Row],[Quantity]],"]")</f>
        <v>SALE-1918 [2]</v>
      </c>
    </row>
    <row r="1921" spans="1:17" x14ac:dyDescent="0.3">
      <c r="A1921" t="s">
        <v>3867</v>
      </c>
      <c r="B1921" s="2">
        <v>45651</v>
      </c>
      <c r="C1921" t="s">
        <v>1844</v>
      </c>
      <c r="D1921" t="s">
        <v>1387</v>
      </c>
      <c r="E1921" t="s">
        <v>1348</v>
      </c>
      <c r="F1921">
        <v>3</v>
      </c>
      <c r="G1921" s="3">
        <v>570.12</v>
      </c>
      <c r="H1921" s="4">
        <v>0.12</v>
      </c>
      <c r="I1921" t="s">
        <v>3958</v>
      </c>
      <c r="J1921" s="3">
        <v>1505.1168</v>
      </c>
      <c r="K1921" s="45">
        <f>SALES[[#This Row],[Quantity]]*SALES[[#This Row],[Unit_Price]]*SALES[[#This Row],[Discount]]</f>
        <v>205.2432</v>
      </c>
      <c r="L1921" s="46" t="str">
        <f>IF(SALES[Total_Amount]&gt;=1500,"High","Low")</f>
        <v>High</v>
      </c>
      <c r="M1921" s="46" t="str">
        <f t="shared" si="116"/>
        <v>High</v>
      </c>
      <c r="N1921" s="46" t="str">
        <f t="shared" si="117"/>
        <v>Low Price</v>
      </c>
      <c r="O1921" s="46" t="str">
        <f t="shared" si="118"/>
        <v>December</v>
      </c>
      <c r="P1921" s="46">
        <f t="shared" si="119"/>
        <v>2024</v>
      </c>
      <c r="Q1921" s="47" t="str">
        <f>_xlfn.CONCAT(SALES[[#This Row],[Sales_ID]]," [",SALES[[#This Row],[Quantity]],"]")</f>
        <v>SALE-1919 [3]</v>
      </c>
    </row>
    <row r="1922" spans="1:17" x14ac:dyDescent="0.3">
      <c r="A1922" t="s">
        <v>3868</v>
      </c>
      <c r="B1922" s="2">
        <v>45883</v>
      </c>
      <c r="C1922" t="s">
        <v>2513</v>
      </c>
      <c r="D1922" t="s">
        <v>1435</v>
      </c>
      <c r="E1922" t="s">
        <v>1399</v>
      </c>
      <c r="F1922">
        <v>3</v>
      </c>
      <c r="G1922" s="3">
        <v>401.87</v>
      </c>
      <c r="H1922" s="4">
        <v>0.28999999999999998</v>
      </c>
      <c r="I1922" t="s">
        <v>1131</v>
      </c>
      <c r="J1922" s="3">
        <v>855.98310000000004</v>
      </c>
      <c r="K1922" s="45">
        <f>SALES[[#This Row],[Quantity]]*SALES[[#This Row],[Unit_Price]]*SALES[[#This Row],[Discount]]</f>
        <v>349.62690000000003</v>
      </c>
      <c r="L1922" s="46" t="str">
        <f>IF(SALES[Total_Amount]&gt;=1500,"High","Low")</f>
        <v>Low</v>
      </c>
      <c r="M1922" s="46" t="str">
        <f t="shared" ref="M1922:M1985" si="120">_xlfn.IFS(J1922&gt;2000,"Premium",J1922&gt;1000,"High",J1922&lt;=1000,"Normal")</f>
        <v>Normal</v>
      </c>
      <c r="N1922" s="46" t="str">
        <f t="shared" ref="N1922:N1985" si="121">IF(AND(H1922&gt;15%,J1922&gt;1000),"High Price","Low Price")</f>
        <v>Low Price</v>
      </c>
      <c r="O1922" s="46" t="str">
        <f t="shared" ref="O1922:O1985" si="122">TEXT(B1922,"mmmm")</f>
        <v>August</v>
      </c>
      <c r="P1922" s="46">
        <f t="shared" ref="P1922:P1985" si="123">YEAR(B1922)</f>
        <v>2025</v>
      </c>
      <c r="Q1922" s="47" t="str">
        <f>_xlfn.CONCAT(SALES[[#This Row],[Sales_ID]]," [",SALES[[#This Row],[Quantity]],"]")</f>
        <v>SALE-1920 [3]</v>
      </c>
    </row>
    <row r="1923" spans="1:17" x14ac:dyDescent="0.3">
      <c r="A1923" t="s">
        <v>3869</v>
      </c>
      <c r="B1923" s="2">
        <v>45624</v>
      </c>
      <c r="C1923" t="s">
        <v>1669</v>
      </c>
      <c r="D1923" t="s">
        <v>1454</v>
      </c>
      <c r="E1923" t="s">
        <v>1446</v>
      </c>
      <c r="F1923">
        <v>4</v>
      </c>
      <c r="G1923" s="3">
        <v>619.35</v>
      </c>
      <c r="H1923" s="4">
        <v>0.3</v>
      </c>
      <c r="I1923" t="s">
        <v>3957</v>
      </c>
      <c r="J1923" s="3">
        <v>1734.18</v>
      </c>
      <c r="K1923" s="45">
        <f>SALES[[#This Row],[Quantity]]*SALES[[#This Row],[Unit_Price]]*SALES[[#This Row],[Discount]]</f>
        <v>743.22</v>
      </c>
      <c r="L1923" s="46" t="str">
        <f>IF(SALES[Total_Amount]&gt;=1500,"High","Low")</f>
        <v>High</v>
      </c>
      <c r="M1923" s="46" t="str">
        <f t="shared" si="120"/>
        <v>High</v>
      </c>
      <c r="N1923" s="46" t="str">
        <f t="shared" si="121"/>
        <v>High Price</v>
      </c>
      <c r="O1923" s="46" t="str">
        <f t="shared" si="122"/>
        <v>November</v>
      </c>
      <c r="P1923" s="46">
        <f t="shared" si="123"/>
        <v>2024</v>
      </c>
      <c r="Q1923" s="47" t="str">
        <f>_xlfn.CONCAT(SALES[[#This Row],[Sales_ID]]," [",SALES[[#This Row],[Quantity]],"]")</f>
        <v>SALE-1921 [4]</v>
      </c>
    </row>
    <row r="1924" spans="1:17" x14ac:dyDescent="0.3">
      <c r="A1924" t="s">
        <v>3870</v>
      </c>
      <c r="B1924" s="2">
        <v>45276</v>
      </c>
      <c r="C1924" t="s">
        <v>2629</v>
      </c>
      <c r="D1924" t="s">
        <v>1572</v>
      </c>
      <c r="E1924" t="s">
        <v>1344</v>
      </c>
      <c r="F1924">
        <v>4</v>
      </c>
      <c r="G1924" s="3">
        <v>569.36</v>
      </c>
      <c r="H1924" s="4">
        <v>0.27</v>
      </c>
      <c r="I1924" t="s">
        <v>3958</v>
      </c>
      <c r="J1924" s="3">
        <v>1662.5311999999999</v>
      </c>
      <c r="K1924" s="45">
        <f>SALES[[#This Row],[Quantity]]*SALES[[#This Row],[Unit_Price]]*SALES[[#This Row],[Discount]]</f>
        <v>614.90880000000004</v>
      </c>
      <c r="L1924" s="46" t="str">
        <f>IF(SALES[Total_Amount]&gt;=1500,"High","Low")</f>
        <v>High</v>
      </c>
      <c r="M1924" s="46" t="str">
        <f t="shared" si="120"/>
        <v>High</v>
      </c>
      <c r="N1924" s="46" t="str">
        <f t="shared" si="121"/>
        <v>High Price</v>
      </c>
      <c r="O1924" s="46" t="str">
        <f t="shared" si="122"/>
        <v>December</v>
      </c>
      <c r="P1924" s="46">
        <f t="shared" si="123"/>
        <v>2023</v>
      </c>
      <c r="Q1924" s="47" t="str">
        <f>_xlfn.CONCAT(SALES[[#This Row],[Sales_ID]]," [",SALES[[#This Row],[Quantity]],"]")</f>
        <v>SALE-1922 [4]</v>
      </c>
    </row>
    <row r="1925" spans="1:17" x14ac:dyDescent="0.3">
      <c r="A1925" t="s">
        <v>3871</v>
      </c>
      <c r="B1925" s="2">
        <v>45344</v>
      </c>
      <c r="C1925" t="s">
        <v>1417</v>
      </c>
      <c r="D1925" t="s">
        <v>1402</v>
      </c>
      <c r="E1925" t="s">
        <v>1363</v>
      </c>
      <c r="F1925">
        <v>2</v>
      </c>
      <c r="G1925" s="3">
        <v>846.35</v>
      </c>
      <c r="H1925" s="4">
        <v>0.3</v>
      </c>
      <c r="I1925" t="s">
        <v>1131</v>
      </c>
      <c r="J1925" s="3">
        <v>1184.8900000000001</v>
      </c>
      <c r="K1925" s="45">
        <f>SALES[[#This Row],[Quantity]]*SALES[[#This Row],[Unit_Price]]*SALES[[#This Row],[Discount]]</f>
        <v>507.81</v>
      </c>
      <c r="L1925" s="46" t="str">
        <f>IF(SALES[Total_Amount]&gt;=1500,"High","Low")</f>
        <v>Low</v>
      </c>
      <c r="M1925" s="46" t="str">
        <f t="shared" si="120"/>
        <v>High</v>
      </c>
      <c r="N1925" s="46" t="str">
        <f t="shared" si="121"/>
        <v>High Price</v>
      </c>
      <c r="O1925" s="46" t="str">
        <f t="shared" si="122"/>
        <v>February</v>
      </c>
      <c r="P1925" s="46">
        <f t="shared" si="123"/>
        <v>2024</v>
      </c>
      <c r="Q1925" s="47" t="str">
        <f>_xlfn.CONCAT(SALES[[#This Row],[Sales_ID]]," [",SALES[[#This Row],[Quantity]],"]")</f>
        <v>SALE-1923 [2]</v>
      </c>
    </row>
    <row r="1926" spans="1:17" x14ac:dyDescent="0.3">
      <c r="A1926" t="s">
        <v>3872</v>
      </c>
      <c r="B1926" s="2">
        <v>45849</v>
      </c>
      <c r="C1926" t="s">
        <v>3844</v>
      </c>
      <c r="D1926" t="s">
        <v>1488</v>
      </c>
      <c r="E1926" t="s">
        <v>1439</v>
      </c>
      <c r="F1926">
        <v>1</v>
      </c>
      <c r="G1926" s="3">
        <v>788.45</v>
      </c>
      <c r="H1926" s="4">
        <v>0.28999999999999998</v>
      </c>
      <c r="I1926" t="s">
        <v>3958</v>
      </c>
      <c r="J1926" s="3">
        <v>559.79949999999997</v>
      </c>
      <c r="K1926" s="45">
        <f>SALES[[#This Row],[Quantity]]*SALES[[#This Row],[Unit_Price]]*SALES[[#This Row],[Discount]]</f>
        <v>228.65049999999999</v>
      </c>
      <c r="L1926" s="46" t="str">
        <f>IF(SALES[Total_Amount]&gt;=1500,"High","Low")</f>
        <v>Low</v>
      </c>
      <c r="M1926" s="46" t="str">
        <f t="shared" si="120"/>
        <v>Normal</v>
      </c>
      <c r="N1926" s="46" t="str">
        <f t="shared" si="121"/>
        <v>Low Price</v>
      </c>
      <c r="O1926" s="46" t="str">
        <f t="shared" si="122"/>
        <v>July</v>
      </c>
      <c r="P1926" s="46">
        <f t="shared" si="123"/>
        <v>2025</v>
      </c>
      <c r="Q1926" s="47" t="str">
        <f>_xlfn.CONCAT(SALES[[#This Row],[Sales_ID]]," [",SALES[[#This Row],[Quantity]],"]")</f>
        <v>SALE-1924 [1]</v>
      </c>
    </row>
    <row r="1927" spans="1:17" x14ac:dyDescent="0.3">
      <c r="A1927" t="s">
        <v>3873</v>
      </c>
      <c r="B1927" s="2">
        <v>45880</v>
      </c>
      <c r="C1927" t="s">
        <v>2076</v>
      </c>
      <c r="D1927" t="s">
        <v>1659</v>
      </c>
      <c r="E1927" t="s">
        <v>1446</v>
      </c>
      <c r="F1927">
        <v>2</v>
      </c>
      <c r="G1927" s="3">
        <v>338.81</v>
      </c>
      <c r="H1927" s="4">
        <v>7.0000000000000007E-2</v>
      </c>
      <c r="I1927" t="s">
        <v>1131</v>
      </c>
      <c r="J1927" s="3">
        <v>630.1866</v>
      </c>
      <c r="K1927" s="45">
        <f>SALES[[#This Row],[Quantity]]*SALES[[#This Row],[Unit_Price]]*SALES[[#This Row],[Discount]]</f>
        <v>47.433400000000006</v>
      </c>
      <c r="L1927" s="46" t="str">
        <f>IF(SALES[Total_Amount]&gt;=1500,"High","Low")</f>
        <v>Low</v>
      </c>
      <c r="M1927" s="46" t="str">
        <f t="shared" si="120"/>
        <v>Normal</v>
      </c>
      <c r="N1927" s="46" t="str">
        <f t="shared" si="121"/>
        <v>Low Price</v>
      </c>
      <c r="O1927" s="46" t="str">
        <f t="shared" si="122"/>
        <v>August</v>
      </c>
      <c r="P1927" s="46">
        <f t="shared" si="123"/>
        <v>2025</v>
      </c>
      <c r="Q1927" s="47" t="str">
        <f>_xlfn.CONCAT(SALES[[#This Row],[Sales_ID]]," [",SALES[[#This Row],[Quantity]],"]")</f>
        <v>SALE-1925 [2]</v>
      </c>
    </row>
    <row r="1928" spans="1:17" x14ac:dyDescent="0.3">
      <c r="A1928" t="s">
        <v>3874</v>
      </c>
      <c r="B1928" s="2">
        <v>45907</v>
      </c>
      <c r="C1928" t="s">
        <v>2358</v>
      </c>
      <c r="D1928" t="s">
        <v>1654</v>
      </c>
      <c r="E1928" t="s">
        <v>1355</v>
      </c>
      <c r="F1928">
        <v>4</v>
      </c>
      <c r="G1928" s="3">
        <v>94.48</v>
      </c>
      <c r="H1928" s="4">
        <v>0.06</v>
      </c>
      <c r="I1928" t="s">
        <v>1131</v>
      </c>
      <c r="J1928" s="3">
        <v>355.2448</v>
      </c>
      <c r="K1928" s="45">
        <f>SALES[[#This Row],[Quantity]]*SALES[[#This Row],[Unit_Price]]*SALES[[#This Row],[Discount]]</f>
        <v>22.6752</v>
      </c>
      <c r="L1928" s="46" t="str">
        <f>IF(SALES[Total_Amount]&gt;=1500,"High","Low")</f>
        <v>Low</v>
      </c>
      <c r="M1928" s="46" t="str">
        <f t="shared" si="120"/>
        <v>Normal</v>
      </c>
      <c r="N1928" s="46" t="str">
        <f t="shared" si="121"/>
        <v>Low Price</v>
      </c>
      <c r="O1928" s="46" t="str">
        <f t="shared" si="122"/>
        <v>September</v>
      </c>
      <c r="P1928" s="46">
        <f t="shared" si="123"/>
        <v>2025</v>
      </c>
      <c r="Q1928" s="47" t="str">
        <f>_xlfn.CONCAT(SALES[[#This Row],[Sales_ID]]," [",SALES[[#This Row],[Quantity]],"]")</f>
        <v>SALE-1926 [4]</v>
      </c>
    </row>
    <row r="1929" spans="1:17" x14ac:dyDescent="0.3">
      <c r="A1929" t="s">
        <v>3875</v>
      </c>
      <c r="B1929" s="2">
        <v>45545</v>
      </c>
      <c r="C1929" t="s">
        <v>2198</v>
      </c>
      <c r="D1929" t="s">
        <v>1521</v>
      </c>
      <c r="E1929" t="s">
        <v>1408</v>
      </c>
      <c r="F1929">
        <v>3</v>
      </c>
      <c r="G1929" s="3">
        <v>941.85</v>
      </c>
      <c r="H1929" s="4">
        <v>0.16</v>
      </c>
      <c r="I1929" t="s">
        <v>3958</v>
      </c>
      <c r="J1929" s="3">
        <v>2373.462</v>
      </c>
      <c r="K1929" s="45">
        <f>SALES[[#This Row],[Quantity]]*SALES[[#This Row],[Unit_Price]]*SALES[[#This Row],[Discount]]</f>
        <v>452.08800000000002</v>
      </c>
      <c r="L1929" s="46" t="str">
        <f>IF(SALES[Total_Amount]&gt;=1500,"High","Low")</f>
        <v>High</v>
      </c>
      <c r="M1929" s="46" t="str">
        <f t="shared" si="120"/>
        <v>Premium</v>
      </c>
      <c r="N1929" s="46" t="str">
        <f t="shared" si="121"/>
        <v>High Price</v>
      </c>
      <c r="O1929" s="46" t="str">
        <f t="shared" si="122"/>
        <v>September</v>
      </c>
      <c r="P1929" s="46">
        <f t="shared" si="123"/>
        <v>2024</v>
      </c>
      <c r="Q1929" s="47" t="str">
        <f>_xlfn.CONCAT(SALES[[#This Row],[Sales_ID]]," [",SALES[[#This Row],[Quantity]],"]")</f>
        <v>SALE-1927 [3]</v>
      </c>
    </row>
    <row r="1930" spans="1:17" x14ac:dyDescent="0.3">
      <c r="A1930" t="s">
        <v>3876</v>
      </c>
      <c r="B1930" s="2">
        <v>45257</v>
      </c>
      <c r="C1930" t="s">
        <v>2090</v>
      </c>
      <c r="D1930" t="s">
        <v>1546</v>
      </c>
      <c r="E1930" t="s">
        <v>1355</v>
      </c>
      <c r="F1930">
        <v>2</v>
      </c>
      <c r="G1930" s="3">
        <v>336.97</v>
      </c>
      <c r="H1930" s="4">
        <v>0.14000000000000001</v>
      </c>
      <c r="I1930" t="s">
        <v>3958</v>
      </c>
      <c r="J1930" s="3">
        <v>579.58840000000009</v>
      </c>
      <c r="K1930" s="45">
        <f>SALES[[#This Row],[Quantity]]*SALES[[#This Row],[Unit_Price]]*SALES[[#This Row],[Discount]]</f>
        <v>94.351600000000019</v>
      </c>
      <c r="L1930" s="46" t="str">
        <f>IF(SALES[Total_Amount]&gt;=1500,"High","Low")</f>
        <v>Low</v>
      </c>
      <c r="M1930" s="46" t="str">
        <f t="shared" si="120"/>
        <v>Normal</v>
      </c>
      <c r="N1930" s="46" t="str">
        <f t="shared" si="121"/>
        <v>Low Price</v>
      </c>
      <c r="O1930" s="46" t="str">
        <f t="shared" si="122"/>
        <v>November</v>
      </c>
      <c r="P1930" s="46">
        <f t="shared" si="123"/>
        <v>2023</v>
      </c>
      <c r="Q1930" s="47" t="str">
        <f>_xlfn.CONCAT(SALES[[#This Row],[Sales_ID]]," [",SALES[[#This Row],[Quantity]],"]")</f>
        <v>SALE-1928 [2]</v>
      </c>
    </row>
    <row r="1931" spans="1:17" x14ac:dyDescent="0.3">
      <c r="A1931" t="s">
        <v>3877</v>
      </c>
      <c r="B1931" s="2">
        <v>45466</v>
      </c>
      <c r="C1931" t="s">
        <v>2940</v>
      </c>
      <c r="D1931" t="s">
        <v>1429</v>
      </c>
      <c r="E1931" t="s">
        <v>1355</v>
      </c>
      <c r="F1931">
        <v>2</v>
      </c>
      <c r="G1931" s="3">
        <v>344.16</v>
      </c>
      <c r="H1931" s="4">
        <v>0.09</v>
      </c>
      <c r="I1931" t="s">
        <v>3958</v>
      </c>
      <c r="J1931" s="3">
        <v>626.37120000000004</v>
      </c>
      <c r="K1931" s="45">
        <f>SALES[[#This Row],[Quantity]]*SALES[[#This Row],[Unit_Price]]*SALES[[#This Row],[Discount]]</f>
        <v>61.948800000000006</v>
      </c>
      <c r="L1931" s="46" t="str">
        <f>IF(SALES[Total_Amount]&gt;=1500,"High","Low")</f>
        <v>Low</v>
      </c>
      <c r="M1931" s="46" t="str">
        <f t="shared" si="120"/>
        <v>Normal</v>
      </c>
      <c r="N1931" s="46" t="str">
        <f t="shared" si="121"/>
        <v>Low Price</v>
      </c>
      <c r="O1931" s="46" t="str">
        <f t="shared" si="122"/>
        <v>June</v>
      </c>
      <c r="P1931" s="46">
        <f t="shared" si="123"/>
        <v>2024</v>
      </c>
      <c r="Q1931" s="47" t="str">
        <f>_xlfn.CONCAT(SALES[[#This Row],[Sales_ID]]," [",SALES[[#This Row],[Quantity]],"]")</f>
        <v>SALE-1929 [2]</v>
      </c>
    </row>
    <row r="1932" spans="1:17" x14ac:dyDescent="0.3">
      <c r="A1932" t="s">
        <v>3878</v>
      </c>
      <c r="B1932" s="2">
        <v>45847</v>
      </c>
      <c r="C1932" t="s">
        <v>2221</v>
      </c>
      <c r="D1932" t="s">
        <v>1673</v>
      </c>
      <c r="E1932" t="s">
        <v>1395</v>
      </c>
      <c r="F1932">
        <v>1</v>
      </c>
      <c r="G1932" s="3">
        <v>841.53</v>
      </c>
      <c r="H1932" s="4">
        <v>0.15</v>
      </c>
      <c r="I1932" t="s">
        <v>3957</v>
      </c>
      <c r="J1932" s="3">
        <v>715.30049999999994</v>
      </c>
      <c r="K1932" s="45">
        <f>SALES[[#This Row],[Quantity]]*SALES[[#This Row],[Unit_Price]]*SALES[[#This Row],[Discount]]</f>
        <v>126.22949999999999</v>
      </c>
      <c r="L1932" s="46" t="str">
        <f>IF(SALES[Total_Amount]&gt;=1500,"High","Low")</f>
        <v>Low</v>
      </c>
      <c r="M1932" s="46" t="str">
        <f t="shared" si="120"/>
        <v>Normal</v>
      </c>
      <c r="N1932" s="46" t="str">
        <f t="shared" si="121"/>
        <v>Low Price</v>
      </c>
      <c r="O1932" s="46" t="str">
        <f t="shared" si="122"/>
        <v>July</v>
      </c>
      <c r="P1932" s="46">
        <f t="shared" si="123"/>
        <v>2025</v>
      </c>
      <c r="Q1932" s="47" t="str">
        <f>_xlfn.CONCAT(SALES[[#This Row],[Sales_ID]]," [",SALES[[#This Row],[Quantity]],"]")</f>
        <v>SALE-1930 [1]</v>
      </c>
    </row>
    <row r="1933" spans="1:17" x14ac:dyDescent="0.3">
      <c r="A1933" t="s">
        <v>3879</v>
      </c>
      <c r="B1933" s="2">
        <v>45825</v>
      </c>
      <c r="C1933" t="s">
        <v>1795</v>
      </c>
      <c r="D1933" t="s">
        <v>1557</v>
      </c>
      <c r="E1933" t="s">
        <v>1344</v>
      </c>
      <c r="F1933">
        <v>3</v>
      </c>
      <c r="G1933" s="3">
        <v>63.36</v>
      </c>
      <c r="H1933" s="4">
        <v>0.28999999999999998</v>
      </c>
      <c r="I1933" t="s">
        <v>1131</v>
      </c>
      <c r="J1933" s="3">
        <v>134.95679999999999</v>
      </c>
      <c r="K1933" s="45">
        <f>SALES[[#This Row],[Quantity]]*SALES[[#This Row],[Unit_Price]]*SALES[[#This Row],[Discount]]</f>
        <v>55.12319999999999</v>
      </c>
      <c r="L1933" s="46" t="str">
        <f>IF(SALES[Total_Amount]&gt;=1500,"High","Low")</f>
        <v>Low</v>
      </c>
      <c r="M1933" s="46" t="str">
        <f t="shared" si="120"/>
        <v>Normal</v>
      </c>
      <c r="N1933" s="46" t="str">
        <f t="shared" si="121"/>
        <v>Low Price</v>
      </c>
      <c r="O1933" s="46" t="str">
        <f t="shared" si="122"/>
        <v>June</v>
      </c>
      <c r="P1933" s="46">
        <f t="shared" si="123"/>
        <v>2025</v>
      </c>
      <c r="Q1933" s="47" t="str">
        <f>_xlfn.CONCAT(SALES[[#This Row],[Sales_ID]]," [",SALES[[#This Row],[Quantity]],"]")</f>
        <v>SALE-1931 [3]</v>
      </c>
    </row>
    <row r="1934" spans="1:17" x14ac:dyDescent="0.3">
      <c r="A1934" t="s">
        <v>3880</v>
      </c>
      <c r="B1934" s="2">
        <v>45839</v>
      </c>
      <c r="C1934" t="s">
        <v>1669</v>
      </c>
      <c r="D1934" t="s">
        <v>1485</v>
      </c>
      <c r="E1934" t="s">
        <v>1348</v>
      </c>
      <c r="F1934">
        <v>2</v>
      </c>
      <c r="G1934" s="3">
        <v>552.49</v>
      </c>
      <c r="H1934" s="4">
        <v>0.1</v>
      </c>
      <c r="I1934" t="s">
        <v>3957</v>
      </c>
      <c r="J1934" s="3">
        <v>994.48200000000008</v>
      </c>
      <c r="K1934" s="45">
        <f>SALES[[#This Row],[Quantity]]*SALES[[#This Row],[Unit_Price]]*SALES[[#This Row],[Discount]]</f>
        <v>110.498</v>
      </c>
      <c r="L1934" s="46" t="str">
        <f>IF(SALES[Total_Amount]&gt;=1500,"High","Low")</f>
        <v>Low</v>
      </c>
      <c r="M1934" s="46" t="str">
        <f t="shared" si="120"/>
        <v>Normal</v>
      </c>
      <c r="N1934" s="46" t="str">
        <f t="shared" si="121"/>
        <v>Low Price</v>
      </c>
      <c r="O1934" s="46" t="str">
        <f t="shared" si="122"/>
        <v>July</v>
      </c>
      <c r="P1934" s="46">
        <f t="shared" si="123"/>
        <v>2025</v>
      </c>
      <c r="Q1934" s="47" t="str">
        <f>_xlfn.CONCAT(SALES[[#This Row],[Sales_ID]]," [",SALES[[#This Row],[Quantity]],"]")</f>
        <v>SALE-1932 [2]</v>
      </c>
    </row>
    <row r="1935" spans="1:17" x14ac:dyDescent="0.3">
      <c r="A1935" t="s">
        <v>3881</v>
      </c>
      <c r="B1935" s="2">
        <v>45720</v>
      </c>
      <c r="C1935" t="s">
        <v>3384</v>
      </c>
      <c r="D1935" t="s">
        <v>1376</v>
      </c>
      <c r="E1935" t="s">
        <v>1426</v>
      </c>
      <c r="F1935">
        <v>3</v>
      </c>
      <c r="G1935" s="3">
        <v>447.38</v>
      </c>
      <c r="H1935" s="4">
        <v>0.03</v>
      </c>
      <c r="I1935" t="s">
        <v>3957</v>
      </c>
      <c r="J1935" s="3">
        <v>1301.8758</v>
      </c>
      <c r="K1935" s="45">
        <f>SALES[[#This Row],[Quantity]]*SALES[[#This Row],[Unit_Price]]*SALES[[#This Row],[Discount]]</f>
        <v>40.264199999999995</v>
      </c>
      <c r="L1935" s="46" t="str">
        <f>IF(SALES[Total_Amount]&gt;=1500,"High","Low")</f>
        <v>Low</v>
      </c>
      <c r="M1935" s="46" t="str">
        <f t="shared" si="120"/>
        <v>High</v>
      </c>
      <c r="N1935" s="46" t="str">
        <f t="shared" si="121"/>
        <v>Low Price</v>
      </c>
      <c r="O1935" s="46" t="str">
        <f t="shared" si="122"/>
        <v>March</v>
      </c>
      <c r="P1935" s="46">
        <f t="shared" si="123"/>
        <v>2025</v>
      </c>
      <c r="Q1935" s="47" t="str">
        <f>_xlfn.CONCAT(SALES[[#This Row],[Sales_ID]]," [",SALES[[#This Row],[Quantity]],"]")</f>
        <v>SALE-1933 [3]</v>
      </c>
    </row>
    <row r="1936" spans="1:17" x14ac:dyDescent="0.3">
      <c r="A1936" t="s">
        <v>3882</v>
      </c>
      <c r="B1936" s="2">
        <v>45250</v>
      </c>
      <c r="C1936" t="s">
        <v>3171</v>
      </c>
      <c r="D1936" t="s">
        <v>1734</v>
      </c>
      <c r="E1936" t="s">
        <v>1399</v>
      </c>
      <c r="F1936">
        <v>1</v>
      </c>
      <c r="G1936" s="3">
        <v>727.7</v>
      </c>
      <c r="H1936" s="4">
        <v>0.21</v>
      </c>
      <c r="I1936" t="s">
        <v>1131</v>
      </c>
      <c r="J1936" s="3">
        <v>574.88300000000004</v>
      </c>
      <c r="K1936" s="45">
        <f>SALES[[#This Row],[Quantity]]*SALES[[#This Row],[Unit_Price]]*SALES[[#This Row],[Discount]]</f>
        <v>152.81700000000001</v>
      </c>
      <c r="L1936" s="46" t="str">
        <f>IF(SALES[Total_Amount]&gt;=1500,"High","Low")</f>
        <v>Low</v>
      </c>
      <c r="M1936" s="46" t="str">
        <f t="shared" si="120"/>
        <v>Normal</v>
      </c>
      <c r="N1936" s="46" t="str">
        <f t="shared" si="121"/>
        <v>Low Price</v>
      </c>
      <c r="O1936" s="46" t="str">
        <f t="shared" si="122"/>
        <v>November</v>
      </c>
      <c r="P1936" s="46">
        <f t="shared" si="123"/>
        <v>2023</v>
      </c>
      <c r="Q1936" s="47" t="str">
        <f>_xlfn.CONCAT(SALES[[#This Row],[Sales_ID]]," [",SALES[[#This Row],[Quantity]],"]")</f>
        <v>SALE-1934 [1]</v>
      </c>
    </row>
    <row r="1937" spans="1:17" x14ac:dyDescent="0.3">
      <c r="A1937" t="s">
        <v>3883</v>
      </c>
      <c r="B1937" s="2">
        <v>45258</v>
      </c>
      <c r="C1937" t="s">
        <v>2924</v>
      </c>
      <c r="D1937" t="s">
        <v>1670</v>
      </c>
      <c r="E1937" t="s">
        <v>1359</v>
      </c>
      <c r="F1937">
        <v>4</v>
      </c>
      <c r="G1937" s="3">
        <v>581.34</v>
      </c>
      <c r="H1937" s="4">
        <v>0.08</v>
      </c>
      <c r="I1937" t="s">
        <v>3957</v>
      </c>
      <c r="J1937" s="3">
        <v>2139.3312000000001</v>
      </c>
      <c r="K1937" s="45">
        <f>SALES[[#This Row],[Quantity]]*SALES[[#This Row],[Unit_Price]]*SALES[[#This Row],[Discount]]</f>
        <v>186.02880000000002</v>
      </c>
      <c r="L1937" s="46" t="str">
        <f>IF(SALES[Total_Amount]&gt;=1500,"High","Low")</f>
        <v>High</v>
      </c>
      <c r="M1937" s="46" t="str">
        <f t="shared" si="120"/>
        <v>Premium</v>
      </c>
      <c r="N1937" s="46" t="str">
        <f t="shared" si="121"/>
        <v>Low Price</v>
      </c>
      <c r="O1937" s="46" t="str">
        <f t="shared" si="122"/>
        <v>November</v>
      </c>
      <c r="P1937" s="46">
        <f t="shared" si="123"/>
        <v>2023</v>
      </c>
      <c r="Q1937" s="47" t="str">
        <f>_xlfn.CONCAT(SALES[[#This Row],[Sales_ID]]," [",SALES[[#This Row],[Quantity]],"]")</f>
        <v>SALE-1935 [4]</v>
      </c>
    </row>
    <row r="1938" spans="1:17" x14ac:dyDescent="0.3">
      <c r="A1938" t="s">
        <v>3884</v>
      </c>
      <c r="B1938" s="2">
        <v>45793</v>
      </c>
      <c r="C1938" t="s">
        <v>1850</v>
      </c>
      <c r="D1938" t="s">
        <v>1696</v>
      </c>
      <c r="E1938" t="s">
        <v>1381</v>
      </c>
      <c r="F1938">
        <v>1</v>
      </c>
      <c r="G1938" s="3">
        <v>338.83</v>
      </c>
      <c r="H1938" s="4">
        <v>0.19</v>
      </c>
      <c r="I1938" t="s">
        <v>3958</v>
      </c>
      <c r="J1938" s="3">
        <v>274.45229999999998</v>
      </c>
      <c r="K1938" s="45">
        <f>SALES[[#This Row],[Quantity]]*SALES[[#This Row],[Unit_Price]]*SALES[[#This Row],[Discount]]</f>
        <v>64.377700000000004</v>
      </c>
      <c r="L1938" s="46" t="str">
        <f>IF(SALES[Total_Amount]&gt;=1500,"High","Low")</f>
        <v>Low</v>
      </c>
      <c r="M1938" s="46" t="str">
        <f t="shared" si="120"/>
        <v>Normal</v>
      </c>
      <c r="N1938" s="46" t="str">
        <f t="shared" si="121"/>
        <v>Low Price</v>
      </c>
      <c r="O1938" s="46" t="str">
        <f t="shared" si="122"/>
        <v>May</v>
      </c>
      <c r="P1938" s="46">
        <f t="shared" si="123"/>
        <v>2025</v>
      </c>
      <c r="Q1938" s="47" t="str">
        <f>_xlfn.CONCAT(SALES[[#This Row],[Sales_ID]]," [",SALES[[#This Row],[Quantity]],"]")</f>
        <v>SALE-1936 [1]</v>
      </c>
    </row>
    <row r="1939" spans="1:17" x14ac:dyDescent="0.3">
      <c r="A1939" t="s">
        <v>3885</v>
      </c>
      <c r="B1939" s="2">
        <v>45265</v>
      </c>
      <c r="C1939" t="s">
        <v>2538</v>
      </c>
      <c r="D1939" t="s">
        <v>1347</v>
      </c>
      <c r="E1939" t="s">
        <v>1408</v>
      </c>
      <c r="F1939">
        <v>4</v>
      </c>
      <c r="G1939" s="3">
        <v>568.80999999999995</v>
      </c>
      <c r="H1939" s="4">
        <v>0.25</v>
      </c>
      <c r="I1939" t="s">
        <v>3957</v>
      </c>
      <c r="J1939" s="3">
        <v>1706.43</v>
      </c>
      <c r="K1939" s="45">
        <f>SALES[[#This Row],[Quantity]]*SALES[[#This Row],[Unit_Price]]*SALES[[#This Row],[Discount]]</f>
        <v>568.80999999999995</v>
      </c>
      <c r="L1939" s="46" t="str">
        <f>IF(SALES[Total_Amount]&gt;=1500,"High","Low")</f>
        <v>High</v>
      </c>
      <c r="M1939" s="46" t="str">
        <f t="shared" si="120"/>
        <v>High</v>
      </c>
      <c r="N1939" s="46" t="str">
        <f t="shared" si="121"/>
        <v>High Price</v>
      </c>
      <c r="O1939" s="46" t="str">
        <f t="shared" si="122"/>
        <v>December</v>
      </c>
      <c r="P1939" s="46">
        <f t="shared" si="123"/>
        <v>2023</v>
      </c>
      <c r="Q1939" s="47" t="str">
        <f>_xlfn.CONCAT(SALES[[#This Row],[Sales_ID]]," [",SALES[[#This Row],[Quantity]],"]")</f>
        <v>SALE-1937 [4]</v>
      </c>
    </row>
    <row r="1940" spans="1:17" x14ac:dyDescent="0.3">
      <c r="A1940" t="s">
        <v>3886</v>
      </c>
      <c r="B1940" s="2">
        <v>45607</v>
      </c>
      <c r="C1940" t="s">
        <v>3007</v>
      </c>
      <c r="D1940" t="s">
        <v>1848</v>
      </c>
      <c r="E1940" t="s">
        <v>1344</v>
      </c>
      <c r="F1940">
        <v>2</v>
      </c>
      <c r="G1940" s="3">
        <v>352.63</v>
      </c>
      <c r="H1940" s="4">
        <v>0.15</v>
      </c>
      <c r="I1940" t="s">
        <v>3958</v>
      </c>
      <c r="J1940" s="3">
        <v>599.471</v>
      </c>
      <c r="K1940" s="45">
        <f>SALES[[#This Row],[Quantity]]*SALES[[#This Row],[Unit_Price]]*SALES[[#This Row],[Discount]]</f>
        <v>105.789</v>
      </c>
      <c r="L1940" s="46" t="str">
        <f>IF(SALES[Total_Amount]&gt;=1500,"High","Low")</f>
        <v>Low</v>
      </c>
      <c r="M1940" s="46" t="str">
        <f t="shared" si="120"/>
        <v>Normal</v>
      </c>
      <c r="N1940" s="46" t="str">
        <f t="shared" si="121"/>
        <v>Low Price</v>
      </c>
      <c r="O1940" s="46" t="str">
        <f t="shared" si="122"/>
        <v>November</v>
      </c>
      <c r="P1940" s="46">
        <f t="shared" si="123"/>
        <v>2024</v>
      </c>
      <c r="Q1940" s="47" t="str">
        <f>_xlfn.CONCAT(SALES[[#This Row],[Sales_ID]]," [",SALES[[#This Row],[Quantity]],"]")</f>
        <v>SALE-1938 [2]</v>
      </c>
    </row>
    <row r="1941" spans="1:17" x14ac:dyDescent="0.3">
      <c r="A1941" t="s">
        <v>3887</v>
      </c>
      <c r="B1941" s="2">
        <v>45382</v>
      </c>
      <c r="C1941" t="s">
        <v>2256</v>
      </c>
      <c r="D1941" t="s">
        <v>2394</v>
      </c>
      <c r="E1941" t="s">
        <v>1408</v>
      </c>
      <c r="F1941">
        <v>2</v>
      </c>
      <c r="G1941" s="3">
        <v>629.86</v>
      </c>
      <c r="H1941" s="4">
        <v>0.15</v>
      </c>
      <c r="I1941" t="s">
        <v>3958</v>
      </c>
      <c r="J1941" s="3">
        <v>1070.7619999999999</v>
      </c>
      <c r="K1941" s="45">
        <f>SALES[[#This Row],[Quantity]]*SALES[[#This Row],[Unit_Price]]*SALES[[#This Row],[Discount]]</f>
        <v>188.958</v>
      </c>
      <c r="L1941" s="46" t="str">
        <f>IF(SALES[Total_Amount]&gt;=1500,"High","Low")</f>
        <v>Low</v>
      </c>
      <c r="M1941" s="46" t="str">
        <f t="shared" si="120"/>
        <v>High</v>
      </c>
      <c r="N1941" s="46" t="str">
        <f t="shared" si="121"/>
        <v>Low Price</v>
      </c>
      <c r="O1941" s="46" t="str">
        <f t="shared" si="122"/>
        <v>March</v>
      </c>
      <c r="P1941" s="46">
        <f t="shared" si="123"/>
        <v>2024</v>
      </c>
      <c r="Q1941" s="47" t="str">
        <f>_xlfn.CONCAT(SALES[[#This Row],[Sales_ID]]," [",SALES[[#This Row],[Quantity]],"]")</f>
        <v>SALE-1939 [2]</v>
      </c>
    </row>
    <row r="1942" spans="1:17" x14ac:dyDescent="0.3">
      <c r="A1942" t="s">
        <v>3888</v>
      </c>
      <c r="B1942" s="2">
        <v>45793</v>
      </c>
      <c r="C1942" t="s">
        <v>1353</v>
      </c>
      <c r="D1942" t="s">
        <v>1432</v>
      </c>
      <c r="E1942" t="s">
        <v>1340</v>
      </c>
      <c r="F1942">
        <v>3</v>
      </c>
      <c r="G1942" s="3">
        <v>212.08</v>
      </c>
      <c r="H1942" s="4">
        <v>7.0000000000000007E-2</v>
      </c>
      <c r="I1942" t="s">
        <v>3957</v>
      </c>
      <c r="J1942" s="3">
        <v>591.70319999999992</v>
      </c>
      <c r="K1942" s="45">
        <f>SALES[[#This Row],[Quantity]]*SALES[[#This Row],[Unit_Price]]*SALES[[#This Row],[Discount]]</f>
        <v>44.536800000000007</v>
      </c>
      <c r="L1942" s="46" t="str">
        <f>IF(SALES[Total_Amount]&gt;=1500,"High","Low")</f>
        <v>Low</v>
      </c>
      <c r="M1942" s="46" t="str">
        <f t="shared" si="120"/>
        <v>Normal</v>
      </c>
      <c r="N1942" s="46" t="str">
        <f t="shared" si="121"/>
        <v>Low Price</v>
      </c>
      <c r="O1942" s="46" t="str">
        <f t="shared" si="122"/>
        <v>May</v>
      </c>
      <c r="P1942" s="46">
        <f t="shared" si="123"/>
        <v>2025</v>
      </c>
      <c r="Q1942" s="47" t="str">
        <f>_xlfn.CONCAT(SALES[[#This Row],[Sales_ID]]," [",SALES[[#This Row],[Quantity]],"]")</f>
        <v>SALE-1940 [3]</v>
      </c>
    </row>
    <row r="1943" spans="1:17" x14ac:dyDescent="0.3">
      <c r="A1943" t="s">
        <v>3889</v>
      </c>
      <c r="B1943" s="2">
        <v>45590</v>
      </c>
      <c r="C1943" t="s">
        <v>2090</v>
      </c>
      <c r="D1943" t="s">
        <v>1676</v>
      </c>
      <c r="E1943" t="s">
        <v>1439</v>
      </c>
      <c r="F1943">
        <v>3</v>
      </c>
      <c r="G1943" s="3">
        <v>878.62</v>
      </c>
      <c r="H1943" s="4">
        <v>0.05</v>
      </c>
      <c r="I1943" t="s">
        <v>3958</v>
      </c>
      <c r="J1943" s="3">
        <v>2504.067</v>
      </c>
      <c r="K1943" s="45">
        <f>SALES[[#This Row],[Quantity]]*SALES[[#This Row],[Unit_Price]]*SALES[[#This Row],[Discount]]</f>
        <v>131.79300000000001</v>
      </c>
      <c r="L1943" s="46" t="str">
        <f>IF(SALES[Total_Amount]&gt;=1500,"High","Low")</f>
        <v>High</v>
      </c>
      <c r="M1943" s="46" t="str">
        <f t="shared" si="120"/>
        <v>Premium</v>
      </c>
      <c r="N1943" s="46" t="str">
        <f t="shared" si="121"/>
        <v>Low Price</v>
      </c>
      <c r="O1943" s="46" t="str">
        <f t="shared" si="122"/>
        <v>October</v>
      </c>
      <c r="P1943" s="46">
        <f t="shared" si="123"/>
        <v>2024</v>
      </c>
      <c r="Q1943" s="47" t="str">
        <f>_xlfn.CONCAT(SALES[[#This Row],[Sales_ID]]," [",SALES[[#This Row],[Quantity]],"]")</f>
        <v>SALE-1941 [3]</v>
      </c>
    </row>
    <row r="1944" spans="1:17" x14ac:dyDescent="0.3">
      <c r="A1944" t="s">
        <v>3890</v>
      </c>
      <c r="B1944" s="2">
        <v>45679</v>
      </c>
      <c r="C1944" t="s">
        <v>2300</v>
      </c>
      <c r="D1944" t="s">
        <v>1612</v>
      </c>
      <c r="E1944" t="s">
        <v>1419</v>
      </c>
      <c r="F1944">
        <v>4</v>
      </c>
      <c r="G1944" s="3">
        <v>87.83</v>
      </c>
      <c r="H1944" s="4">
        <v>0.23</v>
      </c>
      <c r="I1944" t="s">
        <v>3958</v>
      </c>
      <c r="J1944" s="3">
        <v>270.51639999999998</v>
      </c>
      <c r="K1944" s="45">
        <f>SALES[[#This Row],[Quantity]]*SALES[[#This Row],[Unit_Price]]*SALES[[#This Row],[Discount]]</f>
        <v>80.803600000000003</v>
      </c>
      <c r="L1944" s="46" t="str">
        <f>IF(SALES[Total_Amount]&gt;=1500,"High","Low")</f>
        <v>Low</v>
      </c>
      <c r="M1944" s="46" t="str">
        <f t="shared" si="120"/>
        <v>Normal</v>
      </c>
      <c r="N1944" s="46" t="str">
        <f t="shared" si="121"/>
        <v>Low Price</v>
      </c>
      <c r="O1944" s="46" t="str">
        <f t="shared" si="122"/>
        <v>January</v>
      </c>
      <c r="P1944" s="46">
        <f t="shared" si="123"/>
        <v>2025</v>
      </c>
      <c r="Q1944" s="47" t="str">
        <f>_xlfn.CONCAT(SALES[[#This Row],[Sales_ID]]," [",SALES[[#This Row],[Quantity]],"]")</f>
        <v>SALE-1942 [4]</v>
      </c>
    </row>
    <row r="1945" spans="1:17" x14ac:dyDescent="0.3">
      <c r="A1945" t="s">
        <v>3891</v>
      </c>
      <c r="B1945" s="2">
        <v>45814</v>
      </c>
      <c r="C1945" t="s">
        <v>1861</v>
      </c>
      <c r="D1945" t="s">
        <v>1362</v>
      </c>
      <c r="E1945" t="s">
        <v>1395</v>
      </c>
      <c r="F1945">
        <v>3</v>
      </c>
      <c r="G1945" s="3">
        <v>442.64</v>
      </c>
      <c r="H1945" s="4">
        <v>0.15</v>
      </c>
      <c r="I1945" t="s">
        <v>1131</v>
      </c>
      <c r="J1945" s="3">
        <v>1128.732</v>
      </c>
      <c r="K1945" s="45">
        <f>SALES[[#This Row],[Quantity]]*SALES[[#This Row],[Unit_Price]]*SALES[[#This Row],[Discount]]</f>
        <v>199.18800000000002</v>
      </c>
      <c r="L1945" s="46" t="str">
        <f>IF(SALES[Total_Amount]&gt;=1500,"High","Low")</f>
        <v>Low</v>
      </c>
      <c r="M1945" s="46" t="str">
        <f t="shared" si="120"/>
        <v>High</v>
      </c>
      <c r="N1945" s="46" t="str">
        <f t="shared" si="121"/>
        <v>Low Price</v>
      </c>
      <c r="O1945" s="46" t="str">
        <f t="shared" si="122"/>
        <v>June</v>
      </c>
      <c r="P1945" s="46">
        <f t="shared" si="123"/>
        <v>2025</v>
      </c>
      <c r="Q1945" s="47" t="str">
        <f>_xlfn.CONCAT(SALES[[#This Row],[Sales_ID]]," [",SALES[[#This Row],[Quantity]],"]")</f>
        <v>SALE-1943 [3]</v>
      </c>
    </row>
    <row r="1946" spans="1:17" x14ac:dyDescent="0.3">
      <c r="A1946" t="s">
        <v>3892</v>
      </c>
      <c r="B1946" s="2">
        <v>45795</v>
      </c>
      <c r="C1946" t="s">
        <v>1708</v>
      </c>
      <c r="D1946" t="s">
        <v>1543</v>
      </c>
      <c r="E1946" t="s">
        <v>1439</v>
      </c>
      <c r="F1946">
        <v>3</v>
      </c>
      <c r="G1946" s="3">
        <v>410.04</v>
      </c>
      <c r="H1946" s="4">
        <v>0.09</v>
      </c>
      <c r="I1946" t="s">
        <v>1131</v>
      </c>
      <c r="J1946" s="3">
        <v>1119.4092000000001</v>
      </c>
      <c r="K1946" s="45">
        <f>SALES[[#This Row],[Quantity]]*SALES[[#This Row],[Unit_Price]]*SALES[[#This Row],[Discount]]</f>
        <v>110.71080000000001</v>
      </c>
      <c r="L1946" s="46" t="str">
        <f>IF(SALES[Total_Amount]&gt;=1500,"High","Low")</f>
        <v>Low</v>
      </c>
      <c r="M1946" s="46" t="str">
        <f t="shared" si="120"/>
        <v>High</v>
      </c>
      <c r="N1946" s="46" t="str">
        <f t="shared" si="121"/>
        <v>Low Price</v>
      </c>
      <c r="O1946" s="46" t="str">
        <f t="shared" si="122"/>
        <v>May</v>
      </c>
      <c r="P1946" s="46">
        <f t="shared" si="123"/>
        <v>2025</v>
      </c>
      <c r="Q1946" s="47" t="str">
        <f>_xlfn.CONCAT(SALES[[#This Row],[Sales_ID]]," [",SALES[[#This Row],[Quantity]],"]")</f>
        <v>SALE-1944 [3]</v>
      </c>
    </row>
    <row r="1947" spans="1:17" x14ac:dyDescent="0.3">
      <c r="A1947" t="s">
        <v>3893</v>
      </c>
      <c r="B1947" s="2">
        <v>45797</v>
      </c>
      <c r="C1947" t="s">
        <v>2031</v>
      </c>
      <c r="D1947" t="s">
        <v>1467</v>
      </c>
      <c r="E1947" t="s">
        <v>1344</v>
      </c>
      <c r="F1947">
        <v>1</v>
      </c>
      <c r="G1947" s="3">
        <v>355.31</v>
      </c>
      <c r="H1947" s="4">
        <v>0.27</v>
      </c>
      <c r="I1947" t="s">
        <v>3957</v>
      </c>
      <c r="J1947" s="3">
        <v>259.37630000000001</v>
      </c>
      <c r="K1947" s="45">
        <f>SALES[[#This Row],[Quantity]]*SALES[[#This Row],[Unit_Price]]*SALES[[#This Row],[Discount]]</f>
        <v>95.933700000000002</v>
      </c>
      <c r="L1947" s="46" t="str">
        <f>IF(SALES[Total_Amount]&gt;=1500,"High","Low")</f>
        <v>Low</v>
      </c>
      <c r="M1947" s="46" t="str">
        <f t="shared" si="120"/>
        <v>Normal</v>
      </c>
      <c r="N1947" s="46" t="str">
        <f t="shared" si="121"/>
        <v>Low Price</v>
      </c>
      <c r="O1947" s="46" t="str">
        <f t="shared" si="122"/>
        <v>May</v>
      </c>
      <c r="P1947" s="46">
        <f t="shared" si="123"/>
        <v>2025</v>
      </c>
      <c r="Q1947" s="47" t="str">
        <f>_xlfn.CONCAT(SALES[[#This Row],[Sales_ID]]," [",SALES[[#This Row],[Quantity]],"]")</f>
        <v>SALE-1945 [1]</v>
      </c>
    </row>
    <row r="1948" spans="1:17" x14ac:dyDescent="0.3">
      <c r="A1948" t="s">
        <v>3894</v>
      </c>
      <c r="B1948" s="2">
        <v>45607</v>
      </c>
      <c r="C1948" t="s">
        <v>2477</v>
      </c>
      <c r="D1948" t="s">
        <v>1952</v>
      </c>
      <c r="E1948" t="s">
        <v>1408</v>
      </c>
      <c r="F1948">
        <v>4</v>
      </c>
      <c r="G1948" s="3">
        <v>243.13</v>
      </c>
      <c r="H1948" s="4">
        <v>0.25</v>
      </c>
      <c r="I1948" t="s">
        <v>1131</v>
      </c>
      <c r="J1948" s="3">
        <v>729.39</v>
      </c>
      <c r="K1948" s="45">
        <f>SALES[[#This Row],[Quantity]]*SALES[[#This Row],[Unit_Price]]*SALES[[#This Row],[Discount]]</f>
        <v>243.13</v>
      </c>
      <c r="L1948" s="46" t="str">
        <f>IF(SALES[Total_Amount]&gt;=1500,"High","Low")</f>
        <v>Low</v>
      </c>
      <c r="M1948" s="46" t="str">
        <f t="shared" si="120"/>
        <v>Normal</v>
      </c>
      <c r="N1948" s="46" t="str">
        <f t="shared" si="121"/>
        <v>Low Price</v>
      </c>
      <c r="O1948" s="46" t="str">
        <f t="shared" si="122"/>
        <v>November</v>
      </c>
      <c r="P1948" s="46">
        <f t="shared" si="123"/>
        <v>2024</v>
      </c>
      <c r="Q1948" s="47" t="str">
        <f>_xlfn.CONCAT(SALES[[#This Row],[Sales_ID]]," [",SALES[[#This Row],[Quantity]],"]")</f>
        <v>SALE-1946 [4]</v>
      </c>
    </row>
    <row r="1949" spans="1:17" x14ac:dyDescent="0.3">
      <c r="A1949" t="s">
        <v>3895</v>
      </c>
      <c r="B1949" s="2">
        <v>45614</v>
      </c>
      <c r="C1949" t="s">
        <v>2209</v>
      </c>
      <c r="D1949" t="s">
        <v>1354</v>
      </c>
      <c r="E1949" t="s">
        <v>1489</v>
      </c>
      <c r="F1949">
        <v>2</v>
      </c>
      <c r="G1949" s="3">
        <v>410.63</v>
      </c>
      <c r="H1949" s="4">
        <v>0.28000000000000003</v>
      </c>
      <c r="I1949" t="s">
        <v>1131</v>
      </c>
      <c r="J1949" s="3">
        <v>591.30719999999997</v>
      </c>
      <c r="K1949" s="45">
        <f>SALES[[#This Row],[Quantity]]*SALES[[#This Row],[Unit_Price]]*SALES[[#This Row],[Discount]]</f>
        <v>229.95280000000002</v>
      </c>
      <c r="L1949" s="46" t="str">
        <f>IF(SALES[Total_Amount]&gt;=1500,"High","Low")</f>
        <v>Low</v>
      </c>
      <c r="M1949" s="46" t="str">
        <f t="shared" si="120"/>
        <v>Normal</v>
      </c>
      <c r="N1949" s="46" t="str">
        <f t="shared" si="121"/>
        <v>Low Price</v>
      </c>
      <c r="O1949" s="46" t="str">
        <f t="shared" si="122"/>
        <v>November</v>
      </c>
      <c r="P1949" s="46">
        <f t="shared" si="123"/>
        <v>2024</v>
      </c>
      <c r="Q1949" s="47" t="str">
        <f>_xlfn.CONCAT(SALES[[#This Row],[Sales_ID]]," [",SALES[[#This Row],[Quantity]],"]")</f>
        <v>SALE-1947 [2]</v>
      </c>
    </row>
    <row r="1950" spans="1:17" x14ac:dyDescent="0.3">
      <c r="A1950" t="s">
        <v>3896</v>
      </c>
      <c r="B1950" s="2">
        <v>45293</v>
      </c>
      <c r="C1950" t="s">
        <v>2424</v>
      </c>
      <c r="D1950" t="s">
        <v>1467</v>
      </c>
      <c r="E1950" t="s">
        <v>1419</v>
      </c>
      <c r="F1950">
        <v>4</v>
      </c>
      <c r="G1950" s="3">
        <v>101.25</v>
      </c>
      <c r="H1950" s="4">
        <v>0.16</v>
      </c>
      <c r="I1950" t="s">
        <v>3958</v>
      </c>
      <c r="J1950" s="3">
        <v>340.2</v>
      </c>
      <c r="K1950" s="45">
        <f>SALES[[#This Row],[Quantity]]*SALES[[#This Row],[Unit_Price]]*SALES[[#This Row],[Discount]]</f>
        <v>64.8</v>
      </c>
      <c r="L1950" s="46" t="str">
        <f>IF(SALES[Total_Amount]&gt;=1500,"High","Low")</f>
        <v>Low</v>
      </c>
      <c r="M1950" s="46" t="str">
        <f t="shared" si="120"/>
        <v>Normal</v>
      </c>
      <c r="N1950" s="46" t="str">
        <f t="shared" si="121"/>
        <v>Low Price</v>
      </c>
      <c r="O1950" s="46" t="str">
        <f t="shared" si="122"/>
        <v>January</v>
      </c>
      <c r="P1950" s="46">
        <f t="shared" si="123"/>
        <v>2024</v>
      </c>
      <c r="Q1950" s="47" t="str">
        <f>_xlfn.CONCAT(SALES[[#This Row],[Sales_ID]]," [",SALES[[#This Row],[Quantity]],"]")</f>
        <v>SALE-1948 [4]</v>
      </c>
    </row>
    <row r="1951" spans="1:17" x14ac:dyDescent="0.3">
      <c r="A1951" t="s">
        <v>3897</v>
      </c>
      <c r="B1951" s="2">
        <v>45301</v>
      </c>
      <c r="C1951" t="s">
        <v>3397</v>
      </c>
      <c r="D1951" t="s">
        <v>1797</v>
      </c>
      <c r="E1951" t="s">
        <v>1344</v>
      </c>
      <c r="F1951">
        <v>4</v>
      </c>
      <c r="G1951" s="3">
        <v>716.39</v>
      </c>
      <c r="H1951" s="4">
        <v>0.03</v>
      </c>
      <c r="I1951" t="s">
        <v>3958</v>
      </c>
      <c r="J1951" s="3">
        <v>2779.5931999999998</v>
      </c>
      <c r="K1951" s="45">
        <f>SALES[[#This Row],[Quantity]]*SALES[[#This Row],[Unit_Price]]*SALES[[#This Row],[Discount]]</f>
        <v>85.966799999999992</v>
      </c>
      <c r="L1951" s="46" t="str">
        <f>IF(SALES[Total_Amount]&gt;=1500,"High","Low")</f>
        <v>High</v>
      </c>
      <c r="M1951" s="46" t="str">
        <f t="shared" si="120"/>
        <v>Premium</v>
      </c>
      <c r="N1951" s="46" t="str">
        <f t="shared" si="121"/>
        <v>Low Price</v>
      </c>
      <c r="O1951" s="46" t="str">
        <f t="shared" si="122"/>
        <v>January</v>
      </c>
      <c r="P1951" s="46">
        <f t="shared" si="123"/>
        <v>2024</v>
      </c>
      <c r="Q1951" s="47" t="str">
        <f>_xlfn.CONCAT(SALES[[#This Row],[Sales_ID]]," [",SALES[[#This Row],[Quantity]],"]")</f>
        <v>SALE-1949 [4]</v>
      </c>
    </row>
    <row r="1952" spans="1:17" x14ac:dyDescent="0.3">
      <c r="A1952" t="s">
        <v>3898</v>
      </c>
      <c r="B1952" s="2">
        <v>45311</v>
      </c>
      <c r="C1952" t="s">
        <v>1404</v>
      </c>
      <c r="D1952" t="s">
        <v>1734</v>
      </c>
      <c r="E1952" t="s">
        <v>1381</v>
      </c>
      <c r="F1952">
        <v>1</v>
      </c>
      <c r="G1952" s="3">
        <v>721.74</v>
      </c>
      <c r="H1952" s="4">
        <v>0.24</v>
      </c>
      <c r="I1952" t="s">
        <v>3958</v>
      </c>
      <c r="J1952" s="3">
        <v>548.52240000000006</v>
      </c>
      <c r="K1952" s="45">
        <f>SALES[[#This Row],[Quantity]]*SALES[[#This Row],[Unit_Price]]*SALES[[#This Row],[Discount]]</f>
        <v>173.2176</v>
      </c>
      <c r="L1952" s="46" t="str">
        <f>IF(SALES[Total_Amount]&gt;=1500,"High","Low")</f>
        <v>Low</v>
      </c>
      <c r="M1952" s="46" t="str">
        <f t="shared" si="120"/>
        <v>Normal</v>
      </c>
      <c r="N1952" s="46" t="str">
        <f t="shared" si="121"/>
        <v>Low Price</v>
      </c>
      <c r="O1952" s="46" t="str">
        <f t="shared" si="122"/>
        <v>January</v>
      </c>
      <c r="P1952" s="46">
        <f t="shared" si="123"/>
        <v>2024</v>
      </c>
      <c r="Q1952" s="47" t="str">
        <f>_xlfn.CONCAT(SALES[[#This Row],[Sales_ID]]," [",SALES[[#This Row],[Quantity]],"]")</f>
        <v>SALE-1950 [1]</v>
      </c>
    </row>
    <row r="1953" spans="1:17" x14ac:dyDescent="0.3">
      <c r="A1953" t="s">
        <v>3899</v>
      </c>
      <c r="B1953" s="2">
        <v>45702</v>
      </c>
      <c r="C1953" t="s">
        <v>1574</v>
      </c>
      <c r="D1953" t="s">
        <v>1812</v>
      </c>
      <c r="E1953" t="s">
        <v>1489</v>
      </c>
      <c r="F1953">
        <v>2</v>
      </c>
      <c r="G1953" s="3">
        <v>527.91</v>
      </c>
      <c r="H1953" s="4">
        <v>0.02</v>
      </c>
      <c r="I1953" t="s">
        <v>3957</v>
      </c>
      <c r="J1953" s="3">
        <v>1034.7036000000001</v>
      </c>
      <c r="K1953" s="45">
        <f>SALES[[#This Row],[Quantity]]*SALES[[#This Row],[Unit_Price]]*SALES[[#This Row],[Discount]]</f>
        <v>21.116399999999999</v>
      </c>
      <c r="L1953" s="46" t="str">
        <f>IF(SALES[Total_Amount]&gt;=1500,"High","Low")</f>
        <v>Low</v>
      </c>
      <c r="M1953" s="46" t="str">
        <f t="shared" si="120"/>
        <v>High</v>
      </c>
      <c r="N1953" s="46" t="str">
        <f t="shared" si="121"/>
        <v>Low Price</v>
      </c>
      <c r="O1953" s="46" t="str">
        <f t="shared" si="122"/>
        <v>February</v>
      </c>
      <c r="P1953" s="46">
        <f t="shared" si="123"/>
        <v>2025</v>
      </c>
      <c r="Q1953" s="47" t="str">
        <f>_xlfn.CONCAT(SALES[[#This Row],[Sales_ID]]," [",SALES[[#This Row],[Quantity]],"]")</f>
        <v>SALE-1951 [2]</v>
      </c>
    </row>
    <row r="1954" spans="1:17" x14ac:dyDescent="0.3">
      <c r="A1954" t="s">
        <v>3900</v>
      </c>
      <c r="B1954" s="2">
        <v>45525</v>
      </c>
      <c r="C1954" t="s">
        <v>1723</v>
      </c>
      <c r="D1954" t="s">
        <v>1496</v>
      </c>
      <c r="E1954" t="s">
        <v>1408</v>
      </c>
      <c r="F1954">
        <v>2</v>
      </c>
      <c r="G1954" s="3">
        <v>945.92</v>
      </c>
      <c r="H1954" s="4">
        <v>0.19</v>
      </c>
      <c r="I1954" t="s">
        <v>1131</v>
      </c>
      <c r="J1954" s="3">
        <v>1532.3904</v>
      </c>
      <c r="K1954" s="45">
        <f>SALES[[#This Row],[Quantity]]*SALES[[#This Row],[Unit_Price]]*SALES[[#This Row],[Discount]]</f>
        <v>359.44959999999998</v>
      </c>
      <c r="L1954" s="46" t="str">
        <f>IF(SALES[Total_Amount]&gt;=1500,"High","Low")</f>
        <v>High</v>
      </c>
      <c r="M1954" s="46" t="str">
        <f t="shared" si="120"/>
        <v>High</v>
      </c>
      <c r="N1954" s="46" t="str">
        <f t="shared" si="121"/>
        <v>High Price</v>
      </c>
      <c r="O1954" s="46" t="str">
        <f t="shared" si="122"/>
        <v>August</v>
      </c>
      <c r="P1954" s="46">
        <f t="shared" si="123"/>
        <v>2024</v>
      </c>
      <c r="Q1954" s="47" t="str">
        <f>_xlfn.CONCAT(SALES[[#This Row],[Sales_ID]]," [",SALES[[#This Row],[Quantity]],"]")</f>
        <v>SALE-1952 [2]</v>
      </c>
    </row>
    <row r="1955" spans="1:17" x14ac:dyDescent="0.3">
      <c r="A1955" t="s">
        <v>3901</v>
      </c>
      <c r="B1955" s="2">
        <v>45780</v>
      </c>
      <c r="C1955" t="s">
        <v>1768</v>
      </c>
      <c r="D1955" t="s">
        <v>1362</v>
      </c>
      <c r="E1955" t="s">
        <v>1344</v>
      </c>
      <c r="F1955">
        <v>2</v>
      </c>
      <c r="G1955" s="3">
        <v>981.35</v>
      </c>
      <c r="H1955" s="4">
        <v>0.16</v>
      </c>
      <c r="I1955" t="s">
        <v>3958</v>
      </c>
      <c r="J1955" s="3">
        <v>1648.6679999999999</v>
      </c>
      <c r="K1955" s="45">
        <f>SALES[[#This Row],[Quantity]]*SALES[[#This Row],[Unit_Price]]*SALES[[#This Row],[Discount]]</f>
        <v>314.03200000000004</v>
      </c>
      <c r="L1955" s="46" t="str">
        <f>IF(SALES[Total_Amount]&gt;=1500,"High","Low")</f>
        <v>High</v>
      </c>
      <c r="M1955" s="46" t="str">
        <f t="shared" si="120"/>
        <v>High</v>
      </c>
      <c r="N1955" s="46" t="str">
        <f t="shared" si="121"/>
        <v>High Price</v>
      </c>
      <c r="O1955" s="46" t="str">
        <f t="shared" si="122"/>
        <v>May</v>
      </c>
      <c r="P1955" s="46">
        <f t="shared" si="123"/>
        <v>2025</v>
      </c>
      <c r="Q1955" s="47" t="str">
        <f>_xlfn.CONCAT(SALES[[#This Row],[Sales_ID]]," [",SALES[[#This Row],[Quantity]],"]")</f>
        <v>SALE-1953 [2]</v>
      </c>
    </row>
    <row r="1956" spans="1:17" x14ac:dyDescent="0.3">
      <c r="A1956" t="s">
        <v>3902</v>
      </c>
      <c r="B1956" s="2">
        <v>45819</v>
      </c>
      <c r="C1956" t="s">
        <v>2254</v>
      </c>
      <c r="D1956" t="s">
        <v>1354</v>
      </c>
      <c r="E1956" t="s">
        <v>1340</v>
      </c>
      <c r="F1956">
        <v>1</v>
      </c>
      <c r="G1956" s="3">
        <v>913.99</v>
      </c>
      <c r="H1956" s="4">
        <v>0.14000000000000001</v>
      </c>
      <c r="I1956" t="s">
        <v>3957</v>
      </c>
      <c r="J1956" s="3">
        <v>786.03139999999996</v>
      </c>
      <c r="K1956" s="45">
        <f>SALES[[#This Row],[Quantity]]*SALES[[#This Row],[Unit_Price]]*SALES[[#This Row],[Discount]]</f>
        <v>127.95860000000002</v>
      </c>
      <c r="L1956" s="46" t="str">
        <f>IF(SALES[Total_Amount]&gt;=1500,"High","Low")</f>
        <v>Low</v>
      </c>
      <c r="M1956" s="46" t="str">
        <f t="shared" si="120"/>
        <v>Normal</v>
      </c>
      <c r="N1956" s="46" t="str">
        <f t="shared" si="121"/>
        <v>Low Price</v>
      </c>
      <c r="O1956" s="46" t="str">
        <f t="shared" si="122"/>
        <v>June</v>
      </c>
      <c r="P1956" s="46">
        <f t="shared" si="123"/>
        <v>2025</v>
      </c>
      <c r="Q1956" s="47" t="str">
        <f>_xlfn.CONCAT(SALES[[#This Row],[Sales_ID]]," [",SALES[[#This Row],[Quantity]],"]")</f>
        <v>SALE-1954 [1]</v>
      </c>
    </row>
    <row r="1957" spans="1:17" x14ac:dyDescent="0.3">
      <c r="A1957" t="s">
        <v>3903</v>
      </c>
      <c r="B1957" s="2">
        <v>45863</v>
      </c>
      <c r="C1957" t="s">
        <v>2267</v>
      </c>
      <c r="D1957" t="s">
        <v>1696</v>
      </c>
      <c r="E1957" t="s">
        <v>1348</v>
      </c>
      <c r="F1957">
        <v>4</v>
      </c>
      <c r="G1957" s="3">
        <v>270.69</v>
      </c>
      <c r="H1957" s="4">
        <v>0.18</v>
      </c>
      <c r="I1957" t="s">
        <v>3958</v>
      </c>
      <c r="J1957" s="3">
        <v>887.86320000000001</v>
      </c>
      <c r="K1957" s="45">
        <f>SALES[[#This Row],[Quantity]]*SALES[[#This Row],[Unit_Price]]*SALES[[#This Row],[Discount]]</f>
        <v>194.89679999999998</v>
      </c>
      <c r="L1957" s="46" t="str">
        <f>IF(SALES[Total_Amount]&gt;=1500,"High","Low")</f>
        <v>Low</v>
      </c>
      <c r="M1957" s="46" t="str">
        <f t="shared" si="120"/>
        <v>Normal</v>
      </c>
      <c r="N1957" s="46" t="str">
        <f t="shared" si="121"/>
        <v>Low Price</v>
      </c>
      <c r="O1957" s="46" t="str">
        <f t="shared" si="122"/>
        <v>July</v>
      </c>
      <c r="P1957" s="46">
        <f t="shared" si="123"/>
        <v>2025</v>
      </c>
      <c r="Q1957" s="47" t="str">
        <f>_xlfn.CONCAT(SALES[[#This Row],[Sales_ID]]," [",SALES[[#This Row],[Quantity]],"]")</f>
        <v>SALE-1955 [4]</v>
      </c>
    </row>
    <row r="1958" spans="1:17" x14ac:dyDescent="0.3">
      <c r="A1958" t="s">
        <v>3904</v>
      </c>
      <c r="B1958" s="2">
        <v>45687</v>
      </c>
      <c r="C1958" t="s">
        <v>2090</v>
      </c>
      <c r="D1958" t="s">
        <v>1435</v>
      </c>
      <c r="E1958" t="s">
        <v>1426</v>
      </c>
      <c r="F1958">
        <v>3</v>
      </c>
      <c r="G1958" s="3">
        <v>998.58</v>
      </c>
      <c r="H1958" s="4">
        <v>0.02</v>
      </c>
      <c r="I1958" t="s">
        <v>3957</v>
      </c>
      <c r="J1958" s="3">
        <v>2935.8252000000002</v>
      </c>
      <c r="K1958" s="45">
        <f>SALES[[#This Row],[Quantity]]*SALES[[#This Row],[Unit_Price]]*SALES[[#This Row],[Discount]]</f>
        <v>59.914800000000007</v>
      </c>
      <c r="L1958" s="46" t="str">
        <f>IF(SALES[Total_Amount]&gt;=1500,"High","Low")</f>
        <v>High</v>
      </c>
      <c r="M1958" s="46" t="str">
        <f t="shared" si="120"/>
        <v>Premium</v>
      </c>
      <c r="N1958" s="46" t="str">
        <f t="shared" si="121"/>
        <v>Low Price</v>
      </c>
      <c r="O1958" s="46" t="str">
        <f t="shared" si="122"/>
        <v>January</v>
      </c>
      <c r="P1958" s="46">
        <f t="shared" si="123"/>
        <v>2025</v>
      </c>
      <c r="Q1958" s="47" t="str">
        <f>_xlfn.CONCAT(SALES[[#This Row],[Sales_ID]]," [",SALES[[#This Row],[Quantity]],"]")</f>
        <v>SALE-1956 [3]</v>
      </c>
    </row>
    <row r="1959" spans="1:17" x14ac:dyDescent="0.3">
      <c r="A1959" t="s">
        <v>3905</v>
      </c>
      <c r="B1959" s="2">
        <v>45806</v>
      </c>
      <c r="C1959" t="s">
        <v>2519</v>
      </c>
      <c r="D1959" t="s">
        <v>1929</v>
      </c>
      <c r="E1959" t="s">
        <v>1395</v>
      </c>
      <c r="F1959">
        <v>3</v>
      </c>
      <c r="G1959" s="3">
        <v>765.12</v>
      </c>
      <c r="H1959" s="4">
        <v>0.18</v>
      </c>
      <c r="I1959" t="s">
        <v>3957</v>
      </c>
      <c r="J1959" s="3">
        <v>1882.1952000000001</v>
      </c>
      <c r="K1959" s="45">
        <f>SALES[[#This Row],[Quantity]]*SALES[[#This Row],[Unit_Price]]*SALES[[#This Row],[Discount]]</f>
        <v>413.16480000000001</v>
      </c>
      <c r="L1959" s="46" t="str">
        <f>IF(SALES[Total_Amount]&gt;=1500,"High","Low")</f>
        <v>High</v>
      </c>
      <c r="M1959" s="46" t="str">
        <f t="shared" si="120"/>
        <v>High</v>
      </c>
      <c r="N1959" s="46" t="str">
        <f t="shared" si="121"/>
        <v>High Price</v>
      </c>
      <c r="O1959" s="46" t="str">
        <f t="shared" si="122"/>
        <v>May</v>
      </c>
      <c r="P1959" s="46">
        <f t="shared" si="123"/>
        <v>2025</v>
      </c>
      <c r="Q1959" s="47" t="str">
        <f>_xlfn.CONCAT(SALES[[#This Row],[Sales_ID]]," [",SALES[[#This Row],[Quantity]],"]")</f>
        <v>SALE-1957 [3]</v>
      </c>
    </row>
    <row r="1960" spans="1:17" x14ac:dyDescent="0.3">
      <c r="A1960" t="s">
        <v>3906</v>
      </c>
      <c r="B1960" s="2">
        <v>45216</v>
      </c>
      <c r="C1960" t="s">
        <v>1469</v>
      </c>
      <c r="D1960" t="s">
        <v>1923</v>
      </c>
      <c r="E1960" t="s">
        <v>1399</v>
      </c>
      <c r="F1960">
        <v>3</v>
      </c>
      <c r="G1960" s="3">
        <v>449.99</v>
      </c>
      <c r="H1960" s="4">
        <v>0.17</v>
      </c>
      <c r="I1960" t="s">
        <v>1131</v>
      </c>
      <c r="J1960" s="3">
        <v>1120.4751000000001</v>
      </c>
      <c r="K1960" s="45">
        <f>SALES[[#This Row],[Quantity]]*SALES[[#This Row],[Unit_Price]]*SALES[[#This Row],[Discount]]</f>
        <v>229.49490000000003</v>
      </c>
      <c r="L1960" s="46" t="str">
        <f>IF(SALES[Total_Amount]&gt;=1500,"High","Low")</f>
        <v>Low</v>
      </c>
      <c r="M1960" s="46" t="str">
        <f t="shared" si="120"/>
        <v>High</v>
      </c>
      <c r="N1960" s="46" t="str">
        <f t="shared" si="121"/>
        <v>High Price</v>
      </c>
      <c r="O1960" s="46" t="str">
        <f t="shared" si="122"/>
        <v>October</v>
      </c>
      <c r="P1960" s="46">
        <f t="shared" si="123"/>
        <v>2023</v>
      </c>
      <c r="Q1960" s="47" t="str">
        <f>_xlfn.CONCAT(SALES[[#This Row],[Sales_ID]]," [",SALES[[#This Row],[Quantity]],"]")</f>
        <v>SALE-1958 [3]</v>
      </c>
    </row>
    <row r="1961" spans="1:17" x14ac:dyDescent="0.3">
      <c r="A1961" t="s">
        <v>3907</v>
      </c>
      <c r="B1961" s="2">
        <v>45639</v>
      </c>
      <c r="C1961" t="s">
        <v>3712</v>
      </c>
      <c r="D1961" t="s">
        <v>1414</v>
      </c>
      <c r="E1961" t="s">
        <v>1489</v>
      </c>
      <c r="F1961">
        <v>2</v>
      </c>
      <c r="G1961" s="3">
        <v>249.02</v>
      </c>
      <c r="H1961" s="4">
        <v>0.01</v>
      </c>
      <c r="I1961" t="s">
        <v>1131</v>
      </c>
      <c r="J1961" s="3">
        <v>493.05959999999999</v>
      </c>
      <c r="K1961" s="45">
        <f>SALES[[#This Row],[Quantity]]*SALES[[#This Row],[Unit_Price]]*SALES[[#This Row],[Discount]]</f>
        <v>4.9804000000000004</v>
      </c>
      <c r="L1961" s="46" t="str">
        <f>IF(SALES[Total_Amount]&gt;=1500,"High","Low")</f>
        <v>Low</v>
      </c>
      <c r="M1961" s="46" t="str">
        <f t="shared" si="120"/>
        <v>Normal</v>
      </c>
      <c r="N1961" s="46" t="str">
        <f t="shared" si="121"/>
        <v>Low Price</v>
      </c>
      <c r="O1961" s="46" t="str">
        <f t="shared" si="122"/>
        <v>December</v>
      </c>
      <c r="P1961" s="46">
        <f t="shared" si="123"/>
        <v>2024</v>
      </c>
      <c r="Q1961" s="47" t="str">
        <f>_xlfn.CONCAT(SALES[[#This Row],[Sales_ID]]," [",SALES[[#This Row],[Quantity]],"]")</f>
        <v>SALE-1959 [2]</v>
      </c>
    </row>
    <row r="1962" spans="1:17" x14ac:dyDescent="0.3">
      <c r="A1962" t="s">
        <v>3908</v>
      </c>
      <c r="B1962" s="2">
        <v>45454</v>
      </c>
      <c r="C1962" t="s">
        <v>3764</v>
      </c>
      <c r="D1962" t="s">
        <v>1676</v>
      </c>
      <c r="E1962" t="s">
        <v>1399</v>
      </c>
      <c r="F1962">
        <v>3</v>
      </c>
      <c r="G1962" s="3">
        <v>223.64</v>
      </c>
      <c r="H1962" s="4">
        <v>0.05</v>
      </c>
      <c r="I1962" t="s">
        <v>3957</v>
      </c>
      <c r="J1962" s="3">
        <v>637.37399999999991</v>
      </c>
      <c r="K1962" s="45">
        <f>SALES[[#This Row],[Quantity]]*SALES[[#This Row],[Unit_Price]]*SALES[[#This Row],[Discount]]</f>
        <v>33.545999999999999</v>
      </c>
      <c r="L1962" s="46" t="str">
        <f>IF(SALES[Total_Amount]&gt;=1500,"High","Low")</f>
        <v>Low</v>
      </c>
      <c r="M1962" s="46" t="str">
        <f t="shared" si="120"/>
        <v>Normal</v>
      </c>
      <c r="N1962" s="46" t="str">
        <f t="shared" si="121"/>
        <v>Low Price</v>
      </c>
      <c r="O1962" s="46" t="str">
        <f t="shared" si="122"/>
        <v>June</v>
      </c>
      <c r="P1962" s="46">
        <f t="shared" si="123"/>
        <v>2024</v>
      </c>
      <c r="Q1962" s="47" t="str">
        <f>_xlfn.CONCAT(SALES[[#This Row],[Sales_ID]]," [",SALES[[#This Row],[Quantity]],"]")</f>
        <v>SALE-1960 [3]</v>
      </c>
    </row>
    <row r="1963" spans="1:17" x14ac:dyDescent="0.3">
      <c r="A1963" t="s">
        <v>3909</v>
      </c>
      <c r="B1963" s="2">
        <v>45934</v>
      </c>
      <c r="C1963" t="s">
        <v>3454</v>
      </c>
      <c r="D1963" t="s">
        <v>1376</v>
      </c>
      <c r="E1963" t="s">
        <v>1363</v>
      </c>
      <c r="F1963">
        <v>2</v>
      </c>
      <c r="G1963" s="3">
        <v>92.94</v>
      </c>
      <c r="H1963" s="4">
        <v>0.12</v>
      </c>
      <c r="I1963" t="s">
        <v>3957</v>
      </c>
      <c r="J1963" s="3">
        <v>163.5744</v>
      </c>
      <c r="K1963" s="45">
        <f>SALES[[#This Row],[Quantity]]*SALES[[#This Row],[Unit_Price]]*SALES[[#This Row],[Discount]]</f>
        <v>22.305599999999998</v>
      </c>
      <c r="L1963" s="46" t="str">
        <f>IF(SALES[Total_Amount]&gt;=1500,"High","Low")</f>
        <v>Low</v>
      </c>
      <c r="M1963" s="46" t="str">
        <f t="shared" si="120"/>
        <v>Normal</v>
      </c>
      <c r="N1963" s="46" t="str">
        <f t="shared" si="121"/>
        <v>Low Price</v>
      </c>
      <c r="O1963" s="46" t="str">
        <f t="shared" si="122"/>
        <v>October</v>
      </c>
      <c r="P1963" s="46">
        <f t="shared" si="123"/>
        <v>2025</v>
      </c>
      <c r="Q1963" s="47" t="str">
        <f>_xlfn.CONCAT(SALES[[#This Row],[Sales_ID]]," [",SALES[[#This Row],[Quantity]],"]")</f>
        <v>SALE-1961 [2]</v>
      </c>
    </row>
    <row r="1964" spans="1:17" x14ac:dyDescent="0.3">
      <c r="A1964" t="s">
        <v>3910</v>
      </c>
      <c r="B1964" s="2">
        <v>45401</v>
      </c>
      <c r="C1964" t="s">
        <v>3029</v>
      </c>
      <c r="D1964" t="s">
        <v>1457</v>
      </c>
      <c r="E1964" t="s">
        <v>1439</v>
      </c>
      <c r="F1964">
        <v>4</v>
      </c>
      <c r="G1964" s="3">
        <v>268.3</v>
      </c>
      <c r="H1964" s="4">
        <v>0.02</v>
      </c>
      <c r="I1964" t="s">
        <v>1131</v>
      </c>
      <c r="J1964" s="3">
        <v>1051.7360000000001</v>
      </c>
      <c r="K1964" s="45">
        <f>SALES[[#This Row],[Quantity]]*SALES[[#This Row],[Unit_Price]]*SALES[[#This Row],[Discount]]</f>
        <v>21.464000000000002</v>
      </c>
      <c r="L1964" s="46" t="str">
        <f>IF(SALES[Total_Amount]&gt;=1500,"High","Low")</f>
        <v>Low</v>
      </c>
      <c r="M1964" s="46" t="str">
        <f t="shared" si="120"/>
        <v>High</v>
      </c>
      <c r="N1964" s="46" t="str">
        <f t="shared" si="121"/>
        <v>Low Price</v>
      </c>
      <c r="O1964" s="46" t="str">
        <f t="shared" si="122"/>
        <v>April</v>
      </c>
      <c r="P1964" s="46">
        <f t="shared" si="123"/>
        <v>2024</v>
      </c>
      <c r="Q1964" s="47" t="str">
        <f>_xlfn.CONCAT(SALES[[#This Row],[Sales_ID]]," [",SALES[[#This Row],[Quantity]],"]")</f>
        <v>SALE-1962 [4]</v>
      </c>
    </row>
    <row r="1965" spans="1:17" x14ac:dyDescent="0.3">
      <c r="A1965" t="s">
        <v>3911</v>
      </c>
      <c r="B1965" s="2">
        <v>45770</v>
      </c>
      <c r="C1965" t="s">
        <v>1829</v>
      </c>
      <c r="D1965" t="s">
        <v>1354</v>
      </c>
      <c r="E1965" t="s">
        <v>1399</v>
      </c>
      <c r="F1965">
        <v>4</v>
      </c>
      <c r="G1965" s="3">
        <v>835.61</v>
      </c>
      <c r="H1965" s="4">
        <v>0.03</v>
      </c>
      <c r="I1965" t="s">
        <v>3957</v>
      </c>
      <c r="J1965" s="3">
        <v>3242.1668</v>
      </c>
      <c r="K1965" s="45">
        <f>SALES[[#This Row],[Quantity]]*SALES[[#This Row],[Unit_Price]]*SALES[[#This Row],[Discount]]</f>
        <v>100.2732</v>
      </c>
      <c r="L1965" s="46" t="str">
        <f>IF(SALES[Total_Amount]&gt;=1500,"High","Low")</f>
        <v>High</v>
      </c>
      <c r="M1965" s="46" t="str">
        <f t="shared" si="120"/>
        <v>Premium</v>
      </c>
      <c r="N1965" s="46" t="str">
        <f t="shared" si="121"/>
        <v>Low Price</v>
      </c>
      <c r="O1965" s="46" t="str">
        <f t="shared" si="122"/>
        <v>April</v>
      </c>
      <c r="P1965" s="46">
        <f t="shared" si="123"/>
        <v>2025</v>
      </c>
      <c r="Q1965" s="47" t="str">
        <f>_xlfn.CONCAT(SALES[[#This Row],[Sales_ID]]," [",SALES[[#This Row],[Quantity]],"]")</f>
        <v>SALE-1963 [4]</v>
      </c>
    </row>
    <row r="1966" spans="1:17" x14ac:dyDescent="0.3">
      <c r="A1966" t="s">
        <v>3912</v>
      </c>
      <c r="B1966" s="2">
        <v>45405</v>
      </c>
      <c r="C1966" t="s">
        <v>1786</v>
      </c>
      <c r="D1966" t="s">
        <v>1889</v>
      </c>
      <c r="E1966" t="s">
        <v>1355</v>
      </c>
      <c r="F1966">
        <v>3</v>
      </c>
      <c r="G1966" s="3">
        <v>120.97</v>
      </c>
      <c r="H1966" s="4">
        <v>0.11</v>
      </c>
      <c r="I1966" t="s">
        <v>3957</v>
      </c>
      <c r="J1966" s="3">
        <v>322.98989999999998</v>
      </c>
      <c r="K1966" s="45">
        <f>SALES[[#This Row],[Quantity]]*SALES[[#This Row],[Unit_Price]]*SALES[[#This Row],[Discount]]</f>
        <v>39.920099999999998</v>
      </c>
      <c r="L1966" s="46" t="str">
        <f>IF(SALES[Total_Amount]&gt;=1500,"High","Low")</f>
        <v>Low</v>
      </c>
      <c r="M1966" s="46" t="str">
        <f t="shared" si="120"/>
        <v>Normal</v>
      </c>
      <c r="N1966" s="46" t="str">
        <f t="shared" si="121"/>
        <v>Low Price</v>
      </c>
      <c r="O1966" s="46" t="str">
        <f t="shared" si="122"/>
        <v>April</v>
      </c>
      <c r="P1966" s="46">
        <f t="shared" si="123"/>
        <v>2024</v>
      </c>
      <c r="Q1966" s="47" t="str">
        <f>_xlfn.CONCAT(SALES[[#This Row],[Sales_ID]]," [",SALES[[#This Row],[Quantity]],"]")</f>
        <v>SALE-1964 [3]</v>
      </c>
    </row>
    <row r="1967" spans="1:17" x14ac:dyDescent="0.3">
      <c r="A1967" t="s">
        <v>3913</v>
      </c>
      <c r="B1967" s="2">
        <v>45424</v>
      </c>
      <c r="C1967" t="s">
        <v>3131</v>
      </c>
      <c r="D1967" t="s">
        <v>1506</v>
      </c>
      <c r="E1967" t="s">
        <v>1395</v>
      </c>
      <c r="F1967">
        <v>2</v>
      </c>
      <c r="G1967" s="3">
        <v>26.36</v>
      </c>
      <c r="H1967" s="4">
        <v>0.03</v>
      </c>
      <c r="I1967" t="s">
        <v>1131</v>
      </c>
      <c r="J1967" s="3">
        <v>51.138399999999997</v>
      </c>
      <c r="K1967" s="45">
        <f>SALES[[#This Row],[Quantity]]*SALES[[#This Row],[Unit_Price]]*SALES[[#This Row],[Discount]]</f>
        <v>1.5815999999999999</v>
      </c>
      <c r="L1967" s="46" t="str">
        <f>IF(SALES[Total_Amount]&gt;=1500,"High","Low")</f>
        <v>Low</v>
      </c>
      <c r="M1967" s="46" t="str">
        <f t="shared" si="120"/>
        <v>Normal</v>
      </c>
      <c r="N1967" s="46" t="str">
        <f t="shared" si="121"/>
        <v>Low Price</v>
      </c>
      <c r="O1967" s="46" t="str">
        <f t="shared" si="122"/>
        <v>May</v>
      </c>
      <c r="P1967" s="46">
        <f t="shared" si="123"/>
        <v>2024</v>
      </c>
      <c r="Q1967" s="47" t="str">
        <f>_xlfn.CONCAT(SALES[[#This Row],[Sales_ID]]," [",SALES[[#This Row],[Quantity]],"]")</f>
        <v>SALE-1965 [2]</v>
      </c>
    </row>
    <row r="1968" spans="1:17" x14ac:dyDescent="0.3">
      <c r="A1968" t="s">
        <v>3914</v>
      </c>
      <c r="B1968" s="2">
        <v>45881</v>
      </c>
      <c r="C1968" t="s">
        <v>1775</v>
      </c>
      <c r="D1968" t="s">
        <v>1435</v>
      </c>
      <c r="E1968" t="s">
        <v>1426</v>
      </c>
      <c r="F1968">
        <v>1</v>
      </c>
      <c r="G1968" s="3">
        <v>918.87</v>
      </c>
      <c r="H1968" s="4">
        <v>0.11</v>
      </c>
      <c r="I1968" t="s">
        <v>3958</v>
      </c>
      <c r="J1968" s="3">
        <v>817.79430000000002</v>
      </c>
      <c r="K1968" s="45">
        <f>SALES[[#This Row],[Quantity]]*SALES[[#This Row],[Unit_Price]]*SALES[[#This Row],[Discount]]</f>
        <v>101.0757</v>
      </c>
      <c r="L1968" s="46" t="str">
        <f>IF(SALES[Total_Amount]&gt;=1500,"High","Low")</f>
        <v>Low</v>
      </c>
      <c r="M1968" s="46" t="str">
        <f t="shared" si="120"/>
        <v>Normal</v>
      </c>
      <c r="N1968" s="46" t="str">
        <f t="shared" si="121"/>
        <v>Low Price</v>
      </c>
      <c r="O1968" s="46" t="str">
        <f t="shared" si="122"/>
        <v>August</v>
      </c>
      <c r="P1968" s="46">
        <f t="shared" si="123"/>
        <v>2025</v>
      </c>
      <c r="Q1968" s="47" t="str">
        <f>_xlfn.CONCAT(SALES[[#This Row],[Sales_ID]]," [",SALES[[#This Row],[Quantity]],"]")</f>
        <v>SALE-1966 [1]</v>
      </c>
    </row>
    <row r="1969" spans="1:17" x14ac:dyDescent="0.3">
      <c r="A1969" t="s">
        <v>3915</v>
      </c>
      <c r="B1969" s="2">
        <v>45794</v>
      </c>
      <c r="C1969" t="s">
        <v>1875</v>
      </c>
      <c r="D1969" t="s">
        <v>1425</v>
      </c>
      <c r="E1969" t="s">
        <v>1489</v>
      </c>
      <c r="F1969">
        <v>2</v>
      </c>
      <c r="G1969" s="3">
        <v>924.73</v>
      </c>
      <c r="H1969" s="4">
        <v>0.28999999999999998</v>
      </c>
      <c r="I1969" t="s">
        <v>3958</v>
      </c>
      <c r="J1969" s="3">
        <v>1313.1166000000001</v>
      </c>
      <c r="K1969" s="45">
        <f>SALES[[#This Row],[Quantity]]*SALES[[#This Row],[Unit_Price]]*SALES[[#This Row],[Discount]]</f>
        <v>536.34339999999997</v>
      </c>
      <c r="L1969" s="46" t="str">
        <f>IF(SALES[Total_Amount]&gt;=1500,"High","Low")</f>
        <v>Low</v>
      </c>
      <c r="M1969" s="46" t="str">
        <f t="shared" si="120"/>
        <v>High</v>
      </c>
      <c r="N1969" s="46" t="str">
        <f t="shared" si="121"/>
        <v>High Price</v>
      </c>
      <c r="O1969" s="46" t="str">
        <f t="shared" si="122"/>
        <v>May</v>
      </c>
      <c r="P1969" s="46">
        <f t="shared" si="123"/>
        <v>2025</v>
      </c>
      <c r="Q1969" s="47" t="str">
        <f>_xlfn.CONCAT(SALES[[#This Row],[Sales_ID]]," [",SALES[[#This Row],[Quantity]],"]")</f>
        <v>SALE-1967 [2]</v>
      </c>
    </row>
    <row r="1970" spans="1:17" x14ac:dyDescent="0.3">
      <c r="A1970" t="s">
        <v>3916</v>
      </c>
      <c r="B1970" s="2">
        <v>45665</v>
      </c>
      <c r="C1970" t="s">
        <v>3231</v>
      </c>
      <c r="D1970" t="s">
        <v>1422</v>
      </c>
      <c r="E1970" t="s">
        <v>1419</v>
      </c>
      <c r="F1970">
        <v>3</v>
      </c>
      <c r="G1970" s="3">
        <v>195.31</v>
      </c>
      <c r="H1970" s="4">
        <v>0.13</v>
      </c>
      <c r="I1970" t="s">
        <v>1131</v>
      </c>
      <c r="J1970" s="3">
        <v>509.75909999999999</v>
      </c>
      <c r="K1970" s="45">
        <f>SALES[[#This Row],[Quantity]]*SALES[[#This Row],[Unit_Price]]*SALES[[#This Row],[Discount]]</f>
        <v>76.170900000000017</v>
      </c>
      <c r="L1970" s="46" t="str">
        <f>IF(SALES[Total_Amount]&gt;=1500,"High","Low")</f>
        <v>Low</v>
      </c>
      <c r="M1970" s="46" t="str">
        <f t="shared" si="120"/>
        <v>Normal</v>
      </c>
      <c r="N1970" s="46" t="str">
        <f t="shared" si="121"/>
        <v>Low Price</v>
      </c>
      <c r="O1970" s="46" t="str">
        <f t="shared" si="122"/>
        <v>January</v>
      </c>
      <c r="P1970" s="46">
        <f t="shared" si="123"/>
        <v>2025</v>
      </c>
      <c r="Q1970" s="47" t="str">
        <f>_xlfn.CONCAT(SALES[[#This Row],[Sales_ID]]," [",SALES[[#This Row],[Quantity]],"]")</f>
        <v>SALE-1968 [3]</v>
      </c>
    </row>
    <row r="1971" spans="1:17" x14ac:dyDescent="0.3">
      <c r="A1971" t="s">
        <v>3917</v>
      </c>
      <c r="B1971" s="2">
        <v>45793</v>
      </c>
      <c r="C1971" t="s">
        <v>1498</v>
      </c>
      <c r="D1971" t="s">
        <v>1543</v>
      </c>
      <c r="E1971" t="s">
        <v>1348</v>
      </c>
      <c r="F1971">
        <v>1</v>
      </c>
      <c r="G1971" s="3">
        <v>91.38</v>
      </c>
      <c r="H1971" s="4">
        <v>0.14000000000000001</v>
      </c>
      <c r="I1971" t="s">
        <v>3957</v>
      </c>
      <c r="J1971" s="3">
        <v>78.586799999999997</v>
      </c>
      <c r="K1971" s="45">
        <f>SALES[[#This Row],[Quantity]]*SALES[[#This Row],[Unit_Price]]*SALES[[#This Row],[Discount]]</f>
        <v>12.793200000000001</v>
      </c>
      <c r="L1971" s="46" t="str">
        <f>IF(SALES[Total_Amount]&gt;=1500,"High","Low")</f>
        <v>Low</v>
      </c>
      <c r="M1971" s="46" t="str">
        <f t="shared" si="120"/>
        <v>Normal</v>
      </c>
      <c r="N1971" s="46" t="str">
        <f t="shared" si="121"/>
        <v>Low Price</v>
      </c>
      <c r="O1971" s="46" t="str">
        <f t="shared" si="122"/>
        <v>May</v>
      </c>
      <c r="P1971" s="46">
        <f t="shared" si="123"/>
        <v>2025</v>
      </c>
      <c r="Q1971" s="47" t="str">
        <f>_xlfn.CONCAT(SALES[[#This Row],[Sales_ID]]," [",SALES[[#This Row],[Quantity]],"]")</f>
        <v>SALE-1969 [1]</v>
      </c>
    </row>
    <row r="1972" spans="1:17" x14ac:dyDescent="0.3">
      <c r="A1972" t="s">
        <v>3918</v>
      </c>
      <c r="B1972" s="2">
        <v>45563</v>
      </c>
      <c r="C1972" t="s">
        <v>1533</v>
      </c>
      <c r="D1972" t="s">
        <v>1589</v>
      </c>
      <c r="E1972" t="s">
        <v>1489</v>
      </c>
      <c r="F1972">
        <v>2</v>
      </c>
      <c r="G1972" s="3">
        <v>494.35</v>
      </c>
      <c r="H1972" s="4">
        <v>0.1</v>
      </c>
      <c r="I1972" t="s">
        <v>3957</v>
      </c>
      <c r="J1972" s="3">
        <v>889.83</v>
      </c>
      <c r="K1972" s="45">
        <f>SALES[[#This Row],[Quantity]]*SALES[[#This Row],[Unit_Price]]*SALES[[#This Row],[Discount]]</f>
        <v>98.87</v>
      </c>
      <c r="L1972" s="46" t="str">
        <f>IF(SALES[Total_Amount]&gt;=1500,"High","Low")</f>
        <v>Low</v>
      </c>
      <c r="M1972" s="46" t="str">
        <f t="shared" si="120"/>
        <v>Normal</v>
      </c>
      <c r="N1972" s="46" t="str">
        <f t="shared" si="121"/>
        <v>Low Price</v>
      </c>
      <c r="O1972" s="46" t="str">
        <f t="shared" si="122"/>
        <v>September</v>
      </c>
      <c r="P1972" s="46">
        <f t="shared" si="123"/>
        <v>2024</v>
      </c>
      <c r="Q1972" s="47" t="str">
        <f>_xlfn.CONCAT(SALES[[#This Row],[Sales_ID]]," [",SALES[[#This Row],[Quantity]],"]")</f>
        <v>SALE-1970 [2]</v>
      </c>
    </row>
    <row r="1973" spans="1:17" x14ac:dyDescent="0.3">
      <c r="A1973" t="s">
        <v>3919</v>
      </c>
      <c r="B1973" s="2">
        <v>45577</v>
      </c>
      <c r="C1973" t="s">
        <v>1527</v>
      </c>
      <c r="D1973" t="s">
        <v>1376</v>
      </c>
      <c r="E1973" t="s">
        <v>1419</v>
      </c>
      <c r="F1973">
        <v>1</v>
      </c>
      <c r="G1973" s="3">
        <v>412.2</v>
      </c>
      <c r="H1973" s="4">
        <v>0.11</v>
      </c>
      <c r="I1973" t="s">
        <v>3957</v>
      </c>
      <c r="J1973" s="3">
        <v>366.858</v>
      </c>
      <c r="K1973" s="45">
        <f>SALES[[#This Row],[Quantity]]*SALES[[#This Row],[Unit_Price]]*SALES[[#This Row],[Discount]]</f>
        <v>45.341999999999999</v>
      </c>
      <c r="L1973" s="46" t="str">
        <f>IF(SALES[Total_Amount]&gt;=1500,"High","Low")</f>
        <v>Low</v>
      </c>
      <c r="M1973" s="46" t="str">
        <f t="shared" si="120"/>
        <v>Normal</v>
      </c>
      <c r="N1973" s="46" t="str">
        <f t="shared" si="121"/>
        <v>Low Price</v>
      </c>
      <c r="O1973" s="46" t="str">
        <f t="shared" si="122"/>
        <v>October</v>
      </c>
      <c r="P1973" s="46">
        <f t="shared" si="123"/>
        <v>2024</v>
      </c>
      <c r="Q1973" s="47" t="str">
        <f>_xlfn.CONCAT(SALES[[#This Row],[Sales_ID]]," [",SALES[[#This Row],[Quantity]],"]")</f>
        <v>SALE-1971 [1]</v>
      </c>
    </row>
    <row r="1974" spans="1:17" x14ac:dyDescent="0.3">
      <c r="A1974" t="s">
        <v>3920</v>
      </c>
      <c r="B1974" s="2">
        <v>45466</v>
      </c>
      <c r="C1974" t="s">
        <v>1729</v>
      </c>
      <c r="D1974" t="s">
        <v>1454</v>
      </c>
      <c r="E1974" t="s">
        <v>1388</v>
      </c>
      <c r="F1974">
        <v>1</v>
      </c>
      <c r="G1974" s="3">
        <v>650.47</v>
      </c>
      <c r="H1974" s="4">
        <v>0.13</v>
      </c>
      <c r="I1974" t="s">
        <v>3958</v>
      </c>
      <c r="J1974" s="3">
        <v>565.90890000000002</v>
      </c>
      <c r="K1974" s="45">
        <f>SALES[[#This Row],[Quantity]]*SALES[[#This Row],[Unit_Price]]*SALES[[#This Row],[Discount]]</f>
        <v>84.56110000000001</v>
      </c>
      <c r="L1974" s="46" t="str">
        <f>IF(SALES[Total_Amount]&gt;=1500,"High","Low")</f>
        <v>Low</v>
      </c>
      <c r="M1974" s="46" t="str">
        <f t="shared" si="120"/>
        <v>Normal</v>
      </c>
      <c r="N1974" s="46" t="str">
        <f t="shared" si="121"/>
        <v>Low Price</v>
      </c>
      <c r="O1974" s="46" t="str">
        <f t="shared" si="122"/>
        <v>June</v>
      </c>
      <c r="P1974" s="46">
        <f t="shared" si="123"/>
        <v>2024</v>
      </c>
      <c r="Q1974" s="47" t="str">
        <f>_xlfn.CONCAT(SALES[[#This Row],[Sales_ID]]," [",SALES[[#This Row],[Quantity]],"]")</f>
        <v>SALE-1972 [1]</v>
      </c>
    </row>
    <row r="1975" spans="1:17" x14ac:dyDescent="0.3">
      <c r="A1975" t="s">
        <v>3921</v>
      </c>
      <c r="B1975" s="2">
        <v>45256</v>
      </c>
      <c r="C1975" t="s">
        <v>2937</v>
      </c>
      <c r="D1975" t="s">
        <v>1654</v>
      </c>
      <c r="E1975" t="s">
        <v>1446</v>
      </c>
      <c r="F1975">
        <v>1</v>
      </c>
      <c r="G1975" s="3">
        <v>68.209999999999994</v>
      </c>
      <c r="H1975" s="4">
        <v>0.05</v>
      </c>
      <c r="I1975" t="s">
        <v>3958</v>
      </c>
      <c r="J1975" s="3">
        <v>64.799499999999995</v>
      </c>
      <c r="K1975" s="45">
        <f>SALES[[#This Row],[Quantity]]*SALES[[#This Row],[Unit_Price]]*SALES[[#This Row],[Discount]]</f>
        <v>3.4104999999999999</v>
      </c>
      <c r="L1975" s="46" t="str">
        <f>IF(SALES[Total_Amount]&gt;=1500,"High","Low")</f>
        <v>Low</v>
      </c>
      <c r="M1975" s="46" t="str">
        <f t="shared" si="120"/>
        <v>Normal</v>
      </c>
      <c r="N1975" s="46" t="str">
        <f t="shared" si="121"/>
        <v>Low Price</v>
      </c>
      <c r="O1975" s="46" t="str">
        <f t="shared" si="122"/>
        <v>November</v>
      </c>
      <c r="P1975" s="46">
        <f t="shared" si="123"/>
        <v>2023</v>
      </c>
      <c r="Q1975" s="47" t="str">
        <f>_xlfn.CONCAT(SALES[[#This Row],[Sales_ID]]," [",SALES[[#This Row],[Quantity]],"]")</f>
        <v>SALE-1973 [1]</v>
      </c>
    </row>
    <row r="1976" spans="1:17" x14ac:dyDescent="0.3">
      <c r="A1976" t="s">
        <v>3922</v>
      </c>
      <c r="B1976" s="2">
        <v>45886</v>
      </c>
      <c r="C1976" t="s">
        <v>1803</v>
      </c>
      <c r="D1976" t="s">
        <v>1445</v>
      </c>
      <c r="E1976" t="s">
        <v>1359</v>
      </c>
      <c r="F1976">
        <v>2</v>
      </c>
      <c r="G1976" s="3">
        <v>842.89</v>
      </c>
      <c r="H1976" s="4">
        <v>0.25</v>
      </c>
      <c r="I1976" t="s">
        <v>1131</v>
      </c>
      <c r="J1976" s="3">
        <v>1264.335</v>
      </c>
      <c r="K1976" s="45">
        <f>SALES[[#This Row],[Quantity]]*SALES[[#This Row],[Unit_Price]]*SALES[[#This Row],[Discount]]</f>
        <v>421.44499999999999</v>
      </c>
      <c r="L1976" s="46" t="str">
        <f>IF(SALES[Total_Amount]&gt;=1500,"High","Low")</f>
        <v>Low</v>
      </c>
      <c r="M1976" s="46" t="str">
        <f t="shared" si="120"/>
        <v>High</v>
      </c>
      <c r="N1976" s="46" t="str">
        <f t="shared" si="121"/>
        <v>High Price</v>
      </c>
      <c r="O1976" s="46" t="str">
        <f t="shared" si="122"/>
        <v>August</v>
      </c>
      <c r="P1976" s="46">
        <f t="shared" si="123"/>
        <v>2025</v>
      </c>
      <c r="Q1976" s="47" t="str">
        <f>_xlfn.CONCAT(SALES[[#This Row],[Sales_ID]]," [",SALES[[#This Row],[Quantity]],"]")</f>
        <v>SALE-1974 [2]</v>
      </c>
    </row>
    <row r="1977" spans="1:17" x14ac:dyDescent="0.3">
      <c r="A1977" t="s">
        <v>3923</v>
      </c>
      <c r="B1977" s="2">
        <v>45390</v>
      </c>
      <c r="C1977" t="s">
        <v>2221</v>
      </c>
      <c r="D1977" t="s">
        <v>1429</v>
      </c>
      <c r="E1977" t="s">
        <v>1363</v>
      </c>
      <c r="F1977">
        <v>2</v>
      </c>
      <c r="G1977" s="3">
        <v>227.95</v>
      </c>
      <c r="H1977" s="4">
        <v>0.24</v>
      </c>
      <c r="I1977" t="s">
        <v>1131</v>
      </c>
      <c r="J1977" s="3">
        <v>346.48399999999998</v>
      </c>
      <c r="K1977" s="45">
        <f>SALES[[#This Row],[Quantity]]*SALES[[#This Row],[Unit_Price]]*SALES[[#This Row],[Discount]]</f>
        <v>109.416</v>
      </c>
      <c r="L1977" s="46" t="str">
        <f>IF(SALES[Total_Amount]&gt;=1500,"High","Low")</f>
        <v>Low</v>
      </c>
      <c r="M1977" s="46" t="str">
        <f t="shared" si="120"/>
        <v>Normal</v>
      </c>
      <c r="N1977" s="46" t="str">
        <f t="shared" si="121"/>
        <v>Low Price</v>
      </c>
      <c r="O1977" s="46" t="str">
        <f t="shared" si="122"/>
        <v>April</v>
      </c>
      <c r="P1977" s="46">
        <f t="shared" si="123"/>
        <v>2024</v>
      </c>
      <c r="Q1977" s="47" t="str">
        <f>_xlfn.CONCAT(SALES[[#This Row],[Sales_ID]]," [",SALES[[#This Row],[Quantity]],"]")</f>
        <v>SALE-1975 [2]</v>
      </c>
    </row>
    <row r="1978" spans="1:17" x14ac:dyDescent="0.3">
      <c r="A1978" t="s">
        <v>3924</v>
      </c>
      <c r="B1978" s="2">
        <v>45388</v>
      </c>
      <c r="C1978" t="s">
        <v>2517</v>
      </c>
      <c r="D1978" t="s">
        <v>1696</v>
      </c>
      <c r="E1978" t="s">
        <v>1446</v>
      </c>
      <c r="F1978">
        <v>3</v>
      </c>
      <c r="G1978" s="3">
        <v>685.97</v>
      </c>
      <c r="H1978" s="4">
        <v>0.24</v>
      </c>
      <c r="I1978" t="s">
        <v>3958</v>
      </c>
      <c r="J1978" s="3">
        <v>1564.0116</v>
      </c>
      <c r="K1978" s="45">
        <f>SALES[[#This Row],[Quantity]]*SALES[[#This Row],[Unit_Price]]*SALES[[#This Row],[Discount]]</f>
        <v>493.89839999999992</v>
      </c>
      <c r="L1978" s="46" t="str">
        <f>IF(SALES[Total_Amount]&gt;=1500,"High","Low")</f>
        <v>High</v>
      </c>
      <c r="M1978" s="46" t="str">
        <f t="shared" si="120"/>
        <v>High</v>
      </c>
      <c r="N1978" s="46" t="str">
        <f t="shared" si="121"/>
        <v>High Price</v>
      </c>
      <c r="O1978" s="46" t="str">
        <f t="shared" si="122"/>
        <v>April</v>
      </c>
      <c r="P1978" s="46">
        <f t="shared" si="123"/>
        <v>2024</v>
      </c>
      <c r="Q1978" s="47" t="str">
        <f>_xlfn.CONCAT(SALES[[#This Row],[Sales_ID]]," [",SALES[[#This Row],[Quantity]],"]")</f>
        <v>SALE-1976 [3]</v>
      </c>
    </row>
    <row r="1979" spans="1:17" x14ac:dyDescent="0.3">
      <c r="A1979" t="s">
        <v>3925</v>
      </c>
      <c r="B1979" s="2">
        <v>45793</v>
      </c>
      <c r="C1979" t="s">
        <v>2287</v>
      </c>
      <c r="D1979" t="s">
        <v>1476</v>
      </c>
      <c r="E1979" t="s">
        <v>1439</v>
      </c>
      <c r="F1979">
        <v>1</v>
      </c>
      <c r="G1979" s="3">
        <v>722.57</v>
      </c>
      <c r="H1979" s="4">
        <v>0.18</v>
      </c>
      <c r="I1979" t="s">
        <v>3957</v>
      </c>
      <c r="J1979" s="3">
        <v>592.50740000000008</v>
      </c>
      <c r="K1979" s="45">
        <f>SALES[[#This Row],[Quantity]]*SALES[[#This Row],[Unit_Price]]*SALES[[#This Row],[Discount]]</f>
        <v>130.0626</v>
      </c>
      <c r="L1979" s="46" t="str">
        <f>IF(SALES[Total_Amount]&gt;=1500,"High","Low")</f>
        <v>Low</v>
      </c>
      <c r="M1979" s="46" t="str">
        <f t="shared" si="120"/>
        <v>Normal</v>
      </c>
      <c r="N1979" s="46" t="str">
        <f t="shared" si="121"/>
        <v>Low Price</v>
      </c>
      <c r="O1979" s="46" t="str">
        <f t="shared" si="122"/>
        <v>May</v>
      </c>
      <c r="P1979" s="46">
        <f t="shared" si="123"/>
        <v>2025</v>
      </c>
      <c r="Q1979" s="47" t="str">
        <f>_xlfn.CONCAT(SALES[[#This Row],[Sales_ID]]," [",SALES[[#This Row],[Quantity]],"]")</f>
        <v>SALE-1977 [1]</v>
      </c>
    </row>
    <row r="1980" spans="1:17" x14ac:dyDescent="0.3">
      <c r="A1980" t="s">
        <v>3926</v>
      </c>
      <c r="B1980" s="2">
        <v>45615</v>
      </c>
      <c r="C1980" t="s">
        <v>2833</v>
      </c>
      <c r="D1980" t="s">
        <v>1659</v>
      </c>
      <c r="E1980" t="s">
        <v>1355</v>
      </c>
      <c r="F1980">
        <v>3</v>
      </c>
      <c r="G1980" s="3">
        <v>585.54999999999995</v>
      </c>
      <c r="H1980" s="4">
        <v>0.14000000000000001</v>
      </c>
      <c r="I1980" t="s">
        <v>1131</v>
      </c>
      <c r="J1980" s="3">
        <v>1510.7190000000001</v>
      </c>
      <c r="K1980" s="45">
        <f>SALES[[#This Row],[Quantity]]*SALES[[#This Row],[Unit_Price]]*SALES[[#This Row],[Discount]]</f>
        <v>245.93100000000001</v>
      </c>
      <c r="L1980" s="46" t="str">
        <f>IF(SALES[Total_Amount]&gt;=1500,"High","Low")</f>
        <v>High</v>
      </c>
      <c r="M1980" s="46" t="str">
        <f t="shared" si="120"/>
        <v>High</v>
      </c>
      <c r="N1980" s="46" t="str">
        <f t="shared" si="121"/>
        <v>Low Price</v>
      </c>
      <c r="O1980" s="46" t="str">
        <f t="shared" si="122"/>
        <v>November</v>
      </c>
      <c r="P1980" s="46">
        <f t="shared" si="123"/>
        <v>2024</v>
      </c>
      <c r="Q1980" s="47" t="str">
        <f>_xlfn.CONCAT(SALES[[#This Row],[Sales_ID]]," [",SALES[[#This Row],[Quantity]],"]")</f>
        <v>SALE-1978 [3]</v>
      </c>
    </row>
    <row r="1981" spans="1:17" x14ac:dyDescent="0.3">
      <c r="A1981" t="s">
        <v>3927</v>
      </c>
      <c r="B1981" s="2">
        <v>45666</v>
      </c>
      <c r="C1981" t="s">
        <v>2838</v>
      </c>
      <c r="D1981" t="s">
        <v>1572</v>
      </c>
      <c r="E1981" t="s">
        <v>1408</v>
      </c>
      <c r="F1981">
        <v>2</v>
      </c>
      <c r="G1981" s="3">
        <v>635.80999999999995</v>
      </c>
      <c r="H1981" s="4">
        <v>0.13</v>
      </c>
      <c r="I1981" t="s">
        <v>3958</v>
      </c>
      <c r="J1981" s="3">
        <v>1106.3094000000001</v>
      </c>
      <c r="K1981" s="45">
        <f>SALES[[#This Row],[Quantity]]*SALES[[#This Row],[Unit_Price]]*SALES[[#This Row],[Discount]]</f>
        <v>165.31059999999999</v>
      </c>
      <c r="L1981" s="46" t="str">
        <f>IF(SALES[Total_Amount]&gt;=1500,"High","Low")</f>
        <v>Low</v>
      </c>
      <c r="M1981" s="46" t="str">
        <f t="shared" si="120"/>
        <v>High</v>
      </c>
      <c r="N1981" s="46" t="str">
        <f t="shared" si="121"/>
        <v>Low Price</v>
      </c>
      <c r="O1981" s="46" t="str">
        <f t="shared" si="122"/>
        <v>January</v>
      </c>
      <c r="P1981" s="46">
        <f t="shared" si="123"/>
        <v>2025</v>
      </c>
      <c r="Q1981" s="47" t="str">
        <f>_xlfn.CONCAT(SALES[[#This Row],[Sales_ID]]," [",SALES[[#This Row],[Quantity]],"]")</f>
        <v>SALE-1979 [2]</v>
      </c>
    </row>
    <row r="1982" spans="1:17" x14ac:dyDescent="0.3">
      <c r="A1982" t="s">
        <v>3928</v>
      </c>
      <c r="B1982" s="2">
        <v>45644</v>
      </c>
      <c r="C1982" t="s">
        <v>1661</v>
      </c>
      <c r="D1982" t="s">
        <v>1654</v>
      </c>
      <c r="E1982" t="s">
        <v>1363</v>
      </c>
      <c r="F1982">
        <v>2</v>
      </c>
      <c r="G1982" s="3">
        <v>353.74</v>
      </c>
      <c r="H1982" s="4">
        <v>0.01</v>
      </c>
      <c r="I1982" t="s">
        <v>3957</v>
      </c>
      <c r="J1982" s="3">
        <v>700.40520000000004</v>
      </c>
      <c r="K1982" s="45">
        <f>SALES[[#This Row],[Quantity]]*SALES[[#This Row],[Unit_Price]]*SALES[[#This Row],[Discount]]</f>
        <v>7.0748000000000006</v>
      </c>
      <c r="L1982" s="46" t="str">
        <f>IF(SALES[Total_Amount]&gt;=1500,"High","Low")</f>
        <v>Low</v>
      </c>
      <c r="M1982" s="46" t="str">
        <f t="shared" si="120"/>
        <v>Normal</v>
      </c>
      <c r="N1982" s="46" t="str">
        <f t="shared" si="121"/>
        <v>Low Price</v>
      </c>
      <c r="O1982" s="46" t="str">
        <f t="shared" si="122"/>
        <v>December</v>
      </c>
      <c r="P1982" s="46">
        <f t="shared" si="123"/>
        <v>2024</v>
      </c>
      <c r="Q1982" s="47" t="str">
        <f>_xlfn.CONCAT(SALES[[#This Row],[Sales_ID]]," [",SALES[[#This Row],[Quantity]],"]")</f>
        <v>SALE-1980 [2]</v>
      </c>
    </row>
    <row r="1983" spans="1:17" x14ac:dyDescent="0.3">
      <c r="A1983" t="s">
        <v>3929</v>
      </c>
      <c r="B1983" s="2">
        <v>45648</v>
      </c>
      <c r="C1983" t="s">
        <v>1650</v>
      </c>
      <c r="D1983" t="s">
        <v>1394</v>
      </c>
      <c r="E1983" t="s">
        <v>1359</v>
      </c>
      <c r="F1983">
        <v>1</v>
      </c>
      <c r="G1983" s="3">
        <v>377.52</v>
      </c>
      <c r="H1983" s="4">
        <v>0.15</v>
      </c>
      <c r="I1983" t="s">
        <v>3957</v>
      </c>
      <c r="J1983" s="3">
        <v>320.892</v>
      </c>
      <c r="K1983" s="45">
        <f>SALES[[#This Row],[Quantity]]*SALES[[#This Row],[Unit_Price]]*SALES[[#This Row],[Discount]]</f>
        <v>56.627999999999993</v>
      </c>
      <c r="L1983" s="46" t="str">
        <f>IF(SALES[Total_Amount]&gt;=1500,"High","Low")</f>
        <v>Low</v>
      </c>
      <c r="M1983" s="46" t="str">
        <f t="shared" si="120"/>
        <v>Normal</v>
      </c>
      <c r="N1983" s="46" t="str">
        <f t="shared" si="121"/>
        <v>Low Price</v>
      </c>
      <c r="O1983" s="46" t="str">
        <f t="shared" si="122"/>
        <v>December</v>
      </c>
      <c r="P1983" s="46">
        <f t="shared" si="123"/>
        <v>2024</v>
      </c>
      <c r="Q1983" s="47" t="str">
        <f>_xlfn.CONCAT(SALES[[#This Row],[Sales_ID]]," [",SALES[[#This Row],[Quantity]],"]")</f>
        <v>SALE-1981 [1]</v>
      </c>
    </row>
    <row r="1984" spans="1:17" x14ac:dyDescent="0.3">
      <c r="A1984" t="s">
        <v>3930</v>
      </c>
      <c r="B1984" s="2">
        <v>45500</v>
      </c>
      <c r="C1984" t="s">
        <v>2211</v>
      </c>
      <c r="D1984" t="s">
        <v>1889</v>
      </c>
      <c r="E1984" t="s">
        <v>1439</v>
      </c>
      <c r="F1984">
        <v>3</v>
      </c>
      <c r="G1984" s="3">
        <v>901.49</v>
      </c>
      <c r="H1984" s="4">
        <v>0</v>
      </c>
      <c r="I1984" t="s">
        <v>3957</v>
      </c>
      <c r="J1984" s="3">
        <v>2704.47</v>
      </c>
      <c r="K1984" s="45">
        <f>SALES[[#This Row],[Quantity]]*SALES[[#This Row],[Unit_Price]]*SALES[[#This Row],[Discount]]</f>
        <v>0</v>
      </c>
      <c r="L1984" s="46" t="str">
        <f>IF(SALES[Total_Amount]&gt;=1500,"High","Low")</f>
        <v>High</v>
      </c>
      <c r="M1984" s="46" t="str">
        <f t="shared" si="120"/>
        <v>Premium</v>
      </c>
      <c r="N1984" s="46" t="str">
        <f t="shared" si="121"/>
        <v>Low Price</v>
      </c>
      <c r="O1984" s="46" t="str">
        <f t="shared" si="122"/>
        <v>July</v>
      </c>
      <c r="P1984" s="46">
        <f t="shared" si="123"/>
        <v>2024</v>
      </c>
      <c r="Q1984" s="47" t="str">
        <f>_xlfn.CONCAT(SALES[[#This Row],[Sales_ID]]," [",SALES[[#This Row],[Quantity]],"]")</f>
        <v>SALE-1982 [3]</v>
      </c>
    </row>
    <row r="1985" spans="1:17" x14ac:dyDescent="0.3">
      <c r="A1985" t="s">
        <v>3931</v>
      </c>
      <c r="B1985" s="2">
        <v>45806</v>
      </c>
      <c r="C1985" t="s">
        <v>1434</v>
      </c>
      <c r="D1985" t="s">
        <v>1488</v>
      </c>
      <c r="E1985" t="s">
        <v>1355</v>
      </c>
      <c r="F1985">
        <v>1</v>
      </c>
      <c r="G1985" s="3">
        <v>563.01</v>
      </c>
      <c r="H1985" s="4">
        <v>0.1</v>
      </c>
      <c r="I1985" t="s">
        <v>3957</v>
      </c>
      <c r="J1985" s="3">
        <v>506.709</v>
      </c>
      <c r="K1985" s="45">
        <f>SALES[[#This Row],[Quantity]]*SALES[[#This Row],[Unit_Price]]*SALES[[#This Row],[Discount]]</f>
        <v>56.301000000000002</v>
      </c>
      <c r="L1985" s="46" t="str">
        <f>IF(SALES[Total_Amount]&gt;=1500,"High","Low")</f>
        <v>Low</v>
      </c>
      <c r="M1985" s="46" t="str">
        <f t="shared" si="120"/>
        <v>Normal</v>
      </c>
      <c r="N1985" s="46" t="str">
        <f t="shared" si="121"/>
        <v>Low Price</v>
      </c>
      <c r="O1985" s="46" t="str">
        <f t="shared" si="122"/>
        <v>May</v>
      </c>
      <c r="P1985" s="46">
        <f t="shared" si="123"/>
        <v>2025</v>
      </c>
      <c r="Q1985" s="47" t="str">
        <f>_xlfn.CONCAT(SALES[[#This Row],[Sales_ID]]," [",SALES[[#This Row],[Quantity]],"]")</f>
        <v>SALE-1983 [1]</v>
      </c>
    </row>
    <row r="1986" spans="1:17" x14ac:dyDescent="0.3">
      <c r="A1986" t="s">
        <v>3932</v>
      </c>
      <c r="B1986" s="2">
        <v>45365</v>
      </c>
      <c r="C1986" t="s">
        <v>2660</v>
      </c>
      <c r="D1986" t="s">
        <v>1366</v>
      </c>
      <c r="E1986" t="s">
        <v>1426</v>
      </c>
      <c r="F1986">
        <v>4</v>
      </c>
      <c r="G1986" s="3">
        <v>167.25</v>
      </c>
      <c r="H1986" s="4">
        <v>0.11</v>
      </c>
      <c r="I1986" t="s">
        <v>3957</v>
      </c>
      <c r="J1986" s="3">
        <v>595.41</v>
      </c>
      <c r="K1986" s="45">
        <f>SALES[[#This Row],[Quantity]]*SALES[[#This Row],[Unit_Price]]*SALES[[#This Row],[Discount]]</f>
        <v>73.59</v>
      </c>
      <c r="L1986" s="46" t="str">
        <f>IF(SALES[Total_Amount]&gt;=1500,"High","Low")</f>
        <v>Low</v>
      </c>
      <c r="M1986" s="46" t="str">
        <f t="shared" ref="M1986:M2001" si="124">_xlfn.IFS(J1986&gt;2000,"Premium",J1986&gt;1000,"High",J1986&lt;=1000,"Normal")</f>
        <v>Normal</v>
      </c>
      <c r="N1986" s="46" t="str">
        <f t="shared" ref="N1986:N2001" si="125">IF(AND(H1986&gt;15%,J1986&gt;1000),"High Price","Low Price")</f>
        <v>Low Price</v>
      </c>
      <c r="O1986" s="46" t="str">
        <f t="shared" ref="O1986:O2001" si="126">TEXT(B1986,"mmmm")</f>
        <v>March</v>
      </c>
      <c r="P1986" s="46">
        <f t="shared" ref="P1986:P2001" si="127">YEAR(B1986)</f>
        <v>2024</v>
      </c>
      <c r="Q1986" s="47" t="str">
        <f>_xlfn.CONCAT(SALES[[#This Row],[Sales_ID]]," [",SALES[[#This Row],[Quantity]],"]")</f>
        <v>SALE-1984 [4]</v>
      </c>
    </row>
    <row r="1987" spans="1:17" x14ac:dyDescent="0.3">
      <c r="A1987" t="s">
        <v>3933</v>
      </c>
      <c r="B1987" s="2">
        <v>45229</v>
      </c>
      <c r="C1987" t="s">
        <v>3934</v>
      </c>
      <c r="D1987" t="s">
        <v>1407</v>
      </c>
      <c r="E1987" t="s">
        <v>1415</v>
      </c>
      <c r="F1987">
        <v>3</v>
      </c>
      <c r="G1987" s="3">
        <v>345.43</v>
      </c>
      <c r="H1987" s="4">
        <v>0.08</v>
      </c>
      <c r="I1987" t="s">
        <v>1131</v>
      </c>
      <c r="J1987" s="3">
        <v>953.38679999999999</v>
      </c>
      <c r="K1987" s="45">
        <f>SALES[[#This Row],[Quantity]]*SALES[[#This Row],[Unit_Price]]*SALES[[#This Row],[Discount]]</f>
        <v>82.903199999999998</v>
      </c>
      <c r="L1987" s="46" t="str">
        <f>IF(SALES[Total_Amount]&gt;=1500,"High","Low")</f>
        <v>Low</v>
      </c>
      <c r="M1987" s="46" t="str">
        <f t="shared" si="124"/>
        <v>Normal</v>
      </c>
      <c r="N1987" s="46" t="str">
        <f t="shared" si="125"/>
        <v>Low Price</v>
      </c>
      <c r="O1987" s="46" t="str">
        <f t="shared" si="126"/>
        <v>October</v>
      </c>
      <c r="P1987" s="46">
        <f t="shared" si="127"/>
        <v>2023</v>
      </c>
      <c r="Q1987" s="47" t="str">
        <f>_xlfn.CONCAT(SALES[[#This Row],[Sales_ID]]," [",SALES[[#This Row],[Quantity]],"]")</f>
        <v>SALE-1985 [3]</v>
      </c>
    </row>
    <row r="1988" spans="1:17" x14ac:dyDescent="0.3">
      <c r="A1988" t="s">
        <v>3935</v>
      </c>
      <c r="B1988" s="2">
        <v>45349</v>
      </c>
      <c r="C1988" t="s">
        <v>3582</v>
      </c>
      <c r="D1988" t="s">
        <v>1705</v>
      </c>
      <c r="E1988" t="s">
        <v>1395</v>
      </c>
      <c r="F1988">
        <v>4</v>
      </c>
      <c r="G1988" s="3">
        <v>752.48</v>
      </c>
      <c r="H1988" s="4">
        <v>0.23</v>
      </c>
      <c r="I1988" t="s">
        <v>3957</v>
      </c>
      <c r="J1988" s="3">
        <v>2317.6383999999998</v>
      </c>
      <c r="K1988" s="45">
        <f>SALES[[#This Row],[Quantity]]*SALES[[#This Row],[Unit_Price]]*SALES[[#This Row],[Discount]]</f>
        <v>692.28160000000003</v>
      </c>
      <c r="L1988" s="46" t="str">
        <f>IF(SALES[Total_Amount]&gt;=1500,"High","Low")</f>
        <v>High</v>
      </c>
      <c r="M1988" s="46" t="str">
        <f t="shared" si="124"/>
        <v>Premium</v>
      </c>
      <c r="N1988" s="46" t="str">
        <f t="shared" si="125"/>
        <v>High Price</v>
      </c>
      <c r="O1988" s="46" t="str">
        <f t="shared" si="126"/>
        <v>February</v>
      </c>
      <c r="P1988" s="46">
        <f t="shared" si="127"/>
        <v>2024</v>
      </c>
      <c r="Q1988" s="47" t="str">
        <f>_xlfn.CONCAT(SALES[[#This Row],[Sales_ID]]," [",SALES[[#This Row],[Quantity]],"]")</f>
        <v>SALE-1986 [4]</v>
      </c>
    </row>
    <row r="1989" spans="1:17" x14ac:dyDescent="0.3">
      <c r="A1989" t="s">
        <v>3936</v>
      </c>
      <c r="B1989" s="2">
        <v>45886</v>
      </c>
      <c r="C1989" t="s">
        <v>1894</v>
      </c>
      <c r="D1989" t="s">
        <v>1676</v>
      </c>
      <c r="E1989" t="s">
        <v>1399</v>
      </c>
      <c r="F1989">
        <v>1</v>
      </c>
      <c r="G1989" s="3">
        <v>120.02</v>
      </c>
      <c r="H1989" s="4">
        <v>0.26</v>
      </c>
      <c r="I1989" t="s">
        <v>3957</v>
      </c>
      <c r="J1989" s="3">
        <v>88.814799999999991</v>
      </c>
      <c r="K1989" s="45">
        <f>SALES[[#This Row],[Quantity]]*SALES[[#This Row],[Unit_Price]]*SALES[[#This Row],[Discount]]</f>
        <v>31.205200000000001</v>
      </c>
      <c r="L1989" s="46" t="str">
        <f>IF(SALES[Total_Amount]&gt;=1500,"High","Low")</f>
        <v>Low</v>
      </c>
      <c r="M1989" s="46" t="str">
        <f t="shared" si="124"/>
        <v>Normal</v>
      </c>
      <c r="N1989" s="46" t="str">
        <f t="shared" si="125"/>
        <v>Low Price</v>
      </c>
      <c r="O1989" s="46" t="str">
        <f t="shared" si="126"/>
        <v>August</v>
      </c>
      <c r="P1989" s="46">
        <f t="shared" si="127"/>
        <v>2025</v>
      </c>
      <c r="Q1989" s="47" t="str">
        <f>_xlfn.CONCAT(SALES[[#This Row],[Sales_ID]]," [",SALES[[#This Row],[Quantity]],"]")</f>
        <v>SALE-1987 [1]</v>
      </c>
    </row>
    <row r="1990" spans="1:17" x14ac:dyDescent="0.3">
      <c r="A1990" t="s">
        <v>3937</v>
      </c>
      <c r="B1990" s="2">
        <v>45359</v>
      </c>
      <c r="C1990" t="s">
        <v>1799</v>
      </c>
      <c r="D1990" t="s">
        <v>1892</v>
      </c>
      <c r="E1990" t="s">
        <v>1348</v>
      </c>
      <c r="F1990">
        <v>3</v>
      </c>
      <c r="G1990" s="3">
        <v>146.71</v>
      </c>
      <c r="H1990" s="4">
        <v>0.28000000000000003</v>
      </c>
      <c r="I1990" t="s">
        <v>3957</v>
      </c>
      <c r="J1990" s="3">
        <v>316.89359999999999</v>
      </c>
      <c r="K1990" s="45">
        <f>SALES[[#This Row],[Quantity]]*SALES[[#This Row],[Unit_Price]]*SALES[[#This Row],[Discount]]</f>
        <v>123.23640000000002</v>
      </c>
      <c r="L1990" s="46" t="str">
        <f>IF(SALES[Total_Amount]&gt;=1500,"High","Low")</f>
        <v>Low</v>
      </c>
      <c r="M1990" s="46" t="str">
        <f t="shared" si="124"/>
        <v>Normal</v>
      </c>
      <c r="N1990" s="46" t="str">
        <f t="shared" si="125"/>
        <v>Low Price</v>
      </c>
      <c r="O1990" s="46" t="str">
        <f t="shared" si="126"/>
        <v>March</v>
      </c>
      <c r="P1990" s="46">
        <f t="shared" si="127"/>
        <v>2024</v>
      </c>
      <c r="Q1990" s="47" t="str">
        <f>_xlfn.CONCAT(SALES[[#This Row],[Sales_ID]]," [",SALES[[#This Row],[Quantity]],"]")</f>
        <v>SALE-1988 [3]</v>
      </c>
    </row>
    <row r="1991" spans="1:17" x14ac:dyDescent="0.3">
      <c r="A1991" t="s">
        <v>3938</v>
      </c>
      <c r="B1991" s="2">
        <v>45730</v>
      </c>
      <c r="C1991" t="s">
        <v>1898</v>
      </c>
      <c r="D1991" t="s">
        <v>1923</v>
      </c>
      <c r="E1991" t="s">
        <v>1373</v>
      </c>
      <c r="F1991">
        <v>2</v>
      </c>
      <c r="G1991" s="3">
        <v>358.87</v>
      </c>
      <c r="H1991" s="4">
        <v>0.24</v>
      </c>
      <c r="I1991" t="s">
        <v>3957</v>
      </c>
      <c r="J1991" s="3">
        <v>545.48239999999998</v>
      </c>
      <c r="K1991" s="45">
        <f>SALES[[#This Row],[Quantity]]*SALES[[#This Row],[Unit_Price]]*SALES[[#This Row],[Discount]]</f>
        <v>172.2576</v>
      </c>
      <c r="L1991" s="46" t="str">
        <f>IF(SALES[Total_Amount]&gt;=1500,"High","Low")</f>
        <v>Low</v>
      </c>
      <c r="M1991" s="46" t="str">
        <f t="shared" si="124"/>
        <v>Normal</v>
      </c>
      <c r="N1991" s="46" t="str">
        <f t="shared" si="125"/>
        <v>Low Price</v>
      </c>
      <c r="O1991" s="46" t="str">
        <f t="shared" si="126"/>
        <v>March</v>
      </c>
      <c r="P1991" s="46">
        <f t="shared" si="127"/>
        <v>2025</v>
      </c>
      <c r="Q1991" s="47" t="str">
        <f>_xlfn.CONCAT(SALES[[#This Row],[Sales_ID]]," [",SALES[[#This Row],[Quantity]],"]")</f>
        <v>SALE-1989 [2]</v>
      </c>
    </row>
    <row r="1992" spans="1:17" x14ac:dyDescent="0.3">
      <c r="A1992" t="s">
        <v>3939</v>
      </c>
      <c r="B1992" s="2">
        <v>45456</v>
      </c>
      <c r="C1992" t="s">
        <v>2064</v>
      </c>
      <c r="D1992" t="s">
        <v>1496</v>
      </c>
      <c r="E1992" t="s">
        <v>1340</v>
      </c>
      <c r="F1992">
        <v>4</v>
      </c>
      <c r="G1992" s="3">
        <v>212.75</v>
      </c>
      <c r="H1992" s="4">
        <v>0.11</v>
      </c>
      <c r="I1992" t="s">
        <v>1131</v>
      </c>
      <c r="J1992" s="3">
        <v>757.39</v>
      </c>
      <c r="K1992" s="45">
        <f>SALES[[#This Row],[Quantity]]*SALES[[#This Row],[Unit_Price]]*SALES[[#This Row],[Discount]]</f>
        <v>93.61</v>
      </c>
      <c r="L1992" s="46" t="str">
        <f>IF(SALES[Total_Amount]&gt;=1500,"High","Low")</f>
        <v>Low</v>
      </c>
      <c r="M1992" s="46" t="str">
        <f t="shared" si="124"/>
        <v>Normal</v>
      </c>
      <c r="N1992" s="46" t="str">
        <f t="shared" si="125"/>
        <v>Low Price</v>
      </c>
      <c r="O1992" s="46" t="str">
        <f t="shared" si="126"/>
        <v>June</v>
      </c>
      <c r="P1992" s="46">
        <f t="shared" si="127"/>
        <v>2024</v>
      </c>
      <c r="Q1992" s="47" t="str">
        <f>_xlfn.CONCAT(SALES[[#This Row],[Sales_ID]]," [",SALES[[#This Row],[Quantity]],"]")</f>
        <v>SALE-1990 [4]</v>
      </c>
    </row>
    <row r="1993" spans="1:17" x14ac:dyDescent="0.3">
      <c r="A1993" t="s">
        <v>3940</v>
      </c>
      <c r="B1993" s="2">
        <v>45450</v>
      </c>
      <c r="C1993" t="s">
        <v>1578</v>
      </c>
      <c r="D1993" t="s">
        <v>1546</v>
      </c>
      <c r="E1993" t="s">
        <v>1489</v>
      </c>
      <c r="F1993">
        <v>1</v>
      </c>
      <c r="G1993" s="3">
        <v>183.47</v>
      </c>
      <c r="H1993" s="4">
        <v>0.17</v>
      </c>
      <c r="I1993" t="s">
        <v>3958</v>
      </c>
      <c r="J1993" s="3">
        <v>152.2801</v>
      </c>
      <c r="K1993" s="45">
        <f>SALES[[#This Row],[Quantity]]*SALES[[#This Row],[Unit_Price]]*SALES[[#This Row],[Discount]]</f>
        <v>31.189900000000002</v>
      </c>
      <c r="L1993" s="46" t="str">
        <f>IF(SALES[Total_Amount]&gt;=1500,"High","Low")</f>
        <v>Low</v>
      </c>
      <c r="M1993" s="46" t="str">
        <f t="shared" si="124"/>
        <v>Normal</v>
      </c>
      <c r="N1993" s="46" t="str">
        <f t="shared" si="125"/>
        <v>Low Price</v>
      </c>
      <c r="O1993" s="46" t="str">
        <f t="shared" si="126"/>
        <v>June</v>
      </c>
      <c r="P1993" s="46">
        <f t="shared" si="127"/>
        <v>2024</v>
      </c>
      <c r="Q1993" s="47" t="str">
        <f>_xlfn.CONCAT(SALES[[#This Row],[Sales_ID]]," [",SALES[[#This Row],[Quantity]],"]")</f>
        <v>SALE-1991 [1]</v>
      </c>
    </row>
    <row r="1994" spans="1:17" x14ac:dyDescent="0.3">
      <c r="A1994" t="s">
        <v>3941</v>
      </c>
      <c r="B1994" s="2">
        <v>45493</v>
      </c>
      <c r="C1994" t="s">
        <v>1710</v>
      </c>
      <c r="D1994" t="s">
        <v>1500</v>
      </c>
      <c r="E1994" t="s">
        <v>1391</v>
      </c>
      <c r="F1994">
        <v>4</v>
      </c>
      <c r="G1994" s="3">
        <v>569.98</v>
      </c>
      <c r="H1994" s="4">
        <v>0.23</v>
      </c>
      <c r="I1994" t="s">
        <v>3957</v>
      </c>
      <c r="J1994" s="3">
        <v>1755.5383999999999</v>
      </c>
      <c r="K1994" s="45">
        <f>SALES[[#This Row],[Quantity]]*SALES[[#This Row],[Unit_Price]]*SALES[[#This Row],[Discount]]</f>
        <v>524.38160000000005</v>
      </c>
      <c r="L1994" s="46" t="str">
        <f>IF(SALES[Total_Amount]&gt;=1500,"High","Low")</f>
        <v>High</v>
      </c>
      <c r="M1994" s="46" t="str">
        <f t="shared" si="124"/>
        <v>High</v>
      </c>
      <c r="N1994" s="46" t="str">
        <f t="shared" si="125"/>
        <v>High Price</v>
      </c>
      <c r="O1994" s="46" t="str">
        <f t="shared" si="126"/>
        <v>July</v>
      </c>
      <c r="P1994" s="46">
        <f t="shared" si="127"/>
        <v>2024</v>
      </c>
      <c r="Q1994" s="47" t="str">
        <f>_xlfn.CONCAT(SALES[[#This Row],[Sales_ID]]," [",SALES[[#This Row],[Quantity]],"]")</f>
        <v>SALE-1992 [4]</v>
      </c>
    </row>
    <row r="1995" spans="1:17" x14ac:dyDescent="0.3">
      <c r="A1995" t="s">
        <v>3942</v>
      </c>
      <c r="B1995" s="2">
        <v>45274</v>
      </c>
      <c r="C1995" t="s">
        <v>1814</v>
      </c>
      <c r="D1995" t="s">
        <v>1494</v>
      </c>
      <c r="E1995" t="s">
        <v>1446</v>
      </c>
      <c r="F1995">
        <v>3</v>
      </c>
      <c r="G1995" s="3">
        <v>984.12</v>
      </c>
      <c r="H1995" s="4">
        <v>0.27</v>
      </c>
      <c r="I1995" t="s">
        <v>3957</v>
      </c>
      <c r="J1995" s="3">
        <v>2155.2228</v>
      </c>
      <c r="K1995" s="45">
        <f>SALES[[#This Row],[Quantity]]*SALES[[#This Row],[Unit_Price]]*SALES[[#This Row],[Discount]]</f>
        <v>797.13720000000012</v>
      </c>
      <c r="L1995" s="46" t="str">
        <f>IF(SALES[Total_Amount]&gt;=1500,"High","Low")</f>
        <v>High</v>
      </c>
      <c r="M1995" s="46" t="str">
        <f t="shared" si="124"/>
        <v>Premium</v>
      </c>
      <c r="N1995" s="46" t="str">
        <f t="shared" si="125"/>
        <v>High Price</v>
      </c>
      <c r="O1995" s="46" t="str">
        <f t="shared" si="126"/>
        <v>December</v>
      </c>
      <c r="P1995" s="46">
        <f t="shared" si="127"/>
        <v>2023</v>
      </c>
      <c r="Q1995" s="47" t="str">
        <f>_xlfn.CONCAT(SALES[[#This Row],[Sales_ID]]," [",SALES[[#This Row],[Quantity]],"]")</f>
        <v>SALE-1993 [3]</v>
      </c>
    </row>
    <row r="1996" spans="1:17" x14ac:dyDescent="0.3">
      <c r="A1996" t="s">
        <v>3943</v>
      </c>
      <c r="B1996" s="2">
        <v>45844</v>
      </c>
      <c r="C1996" t="s">
        <v>1685</v>
      </c>
      <c r="D1996" t="s">
        <v>1955</v>
      </c>
      <c r="E1996" t="s">
        <v>1348</v>
      </c>
      <c r="F1996">
        <v>1</v>
      </c>
      <c r="G1996" s="3">
        <v>905.23</v>
      </c>
      <c r="H1996" s="4">
        <v>0</v>
      </c>
      <c r="I1996" t="s">
        <v>3957</v>
      </c>
      <c r="J1996" s="3">
        <v>905.23</v>
      </c>
      <c r="K1996" s="45">
        <f>SALES[[#This Row],[Quantity]]*SALES[[#This Row],[Unit_Price]]*SALES[[#This Row],[Discount]]</f>
        <v>0</v>
      </c>
      <c r="L1996" s="46" t="str">
        <f>IF(SALES[Total_Amount]&gt;=1500,"High","Low")</f>
        <v>Low</v>
      </c>
      <c r="M1996" s="46" t="str">
        <f t="shared" si="124"/>
        <v>Normal</v>
      </c>
      <c r="N1996" s="46" t="str">
        <f t="shared" si="125"/>
        <v>Low Price</v>
      </c>
      <c r="O1996" s="46" t="str">
        <f t="shared" si="126"/>
        <v>July</v>
      </c>
      <c r="P1996" s="46">
        <f t="shared" si="127"/>
        <v>2025</v>
      </c>
      <c r="Q1996" s="47" t="str">
        <f>_xlfn.CONCAT(SALES[[#This Row],[Sales_ID]]," [",SALES[[#This Row],[Quantity]],"]")</f>
        <v>SALE-1994 [1]</v>
      </c>
    </row>
    <row r="1997" spans="1:17" x14ac:dyDescent="0.3">
      <c r="A1997" t="s">
        <v>3944</v>
      </c>
      <c r="B1997" s="2">
        <v>45264</v>
      </c>
      <c r="C1997" t="s">
        <v>1424</v>
      </c>
      <c r="D1997" t="s">
        <v>1369</v>
      </c>
      <c r="E1997" t="s">
        <v>1399</v>
      </c>
      <c r="F1997">
        <v>3</v>
      </c>
      <c r="G1997" s="3">
        <v>112.77</v>
      </c>
      <c r="H1997" s="4">
        <v>0.19</v>
      </c>
      <c r="I1997" t="s">
        <v>3957</v>
      </c>
      <c r="J1997" s="3">
        <v>274.03109999999998</v>
      </c>
      <c r="K1997" s="45">
        <f>SALES[[#This Row],[Quantity]]*SALES[[#This Row],[Unit_Price]]*SALES[[#This Row],[Discount]]</f>
        <v>64.278900000000007</v>
      </c>
      <c r="L1997" s="46" t="str">
        <f>IF(SALES[Total_Amount]&gt;=1500,"High","Low")</f>
        <v>Low</v>
      </c>
      <c r="M1997" s="46" t="str">
        <f t="shared" si="124"/>
        <v>Normal</v>
      </c>
      <c r="N1997" s="46" t="str">
        <f t="shared" si="125"/>
        <v>Low Price</v>
      </c>
      <c r="O1997" s="46" t="str">
        <f t="shared" si="126"/>
        <v>December</v>
      </c>
      <c r="P1997" s="46">
        <f t="shared" si="127"/>
        <v>2023</v>
      </c>
      <c r="Q1997" s="47" t="str">
        <f>_xlfn.CONCAT(SALES[[#This Row],[Sales_ID]]," [",SALES[[#This Row],[Quantity]],"]")</f>
        <v>SALE-1995 [3]</v>
      </c>
    </row>
    <row r="1998" spans="1:17" x14ac:dyDescent="0.3">
      <c r="A1998" t="s">
        <v>3945</v>
      </c>
      <c r="B1998" s="2">
        <v>45773</v>
      </c>
      <c r="C1998" t="s">
        <v>2090</v>
      </c>
      <c r="D1998" t="s">
        <v>1659</v>
      </c>
      <c r="E1998" t="s">
        <v>1348</v>
      </c>
      <c r="F1998">
        <v>3</v>
      </c>
      <c r="G1998" s="3">
        <v>875.99</v>
      </c>
      <c r="H1998" s="4">
        <v>0.09</v>
      </c>
      <c r="I1998" t="s">
        <v>3958</v>
      </c>
      <c r="J1998" s="3">
        <v>2391.4526999999998</v>
      </c>
      <c r="K1998" s="45">
        <f>SALES[[#This Row],[Quantity]]*SALES[[#This Row],[Unit_Price]]*SALES[[#This Row],[Discount]]</f>
        <v>236.51730000000001</v>
      </c>
      <c r="L1998" s="46" t="str">
        <f>IF(SALES[Total_Amount]&gt;=1500,"High","Low")</f>
        <v>High</v>
      </c>
      <c r="M1998" s="46" t="str">
        <f t="shared" si="124"/>
        <v>Premium</v>
      </c>
      <c r="N1998" s="46" t="str">
        <f t="shared" si="125"/>
        <v>Low Price</v>
      </c>
      <c r="O1998" s="46" t="str">
        <f t="shared" si="126"/>
        <v>April</v>
      </c>
      <c r="P1998" s="46">
        <f t="shared" si="127"/>
        <v>2025</v>
      </c>
      <c r="Q1998" s="47" t="str">
        <f>_xlfn.CONCAT(SALES[[#This Row],[Sales_ID]]," [",SALES[[#This Row],[Quantity]],"]")</f>
        <v>SALE-1996 [3]</v>
      </c>
    </row>
    <row r="1999" spans="1:17" x14ac:dyDescent="0.3">
      <c r="A1999" t="s">
        <v>3946</v>
      </c>
      <c r="B1999" s="2">
        <v>45460</v>
      </c>
      <c r="C1999" t="s">
        <v>1762</v>
      </c>
      <c r="D1999" t="s">
        <v>1500</v>
      </c>
      <c r="E1999" t="s">
        <v>1419</v>
      </c>
      <c r="F1999">
        <v>2</v>
      </c>
      <c r="G1999" s="3">
        <v>685.31</v>
      </c>
      <c r="H1999" s="4">
        <v>0.26</v>
      </c>
      <c r="I1999" t="s">
        <v>3958</v>
      </c>
      <c r="J1999" s="3">
        <v>1014.2588</v>
      </c>
      <c r="K1999" s="45">
        <f>SALES[[#This Row],[Quantity]]*SALES[[#This Row],[Unit_Price]]*SALES[[#This Row],[Discount]]</f>
        <v>356.3612</v>
      </c>
      <c r="L1999" s="46" t="str">
        <f>IF(SALES[Total_Amount]&gt;=1500,"High","Low")</f>
        <v>Low</v>
      </c>
      <c r="M1999" s="46" t="str">
        <f t="shared" si="124"/>
        <v>High</v>
      </c>
      <c r="N1999" s="46" t="str">
        <f t="shared" si="125"/>
        <v>High Price</v>
      </c>
      <c r="O1999" s="46" t="str">
        <f t="shared" si="126"/>
        <v>June</v>
      </c>
      <c r="P1999" s="46">
        <f t="shared" si="127"/>
        <v>2024</v>
      </c>
      <c r="Q1999" s="47" t="str">
        <f>_xlfn.CONCAT(SALES[[#This Row],[Sales_ID]]," [",SALES[[#This Row],[Quantity]],"]")</f>
        <v>SALE-1997 [2]</v>
      </c>
    </row>
    <row r="2000" spans="1:17" x14ac:dyDescent="0.3">
      <c r="A2000" t="s">
        <v>3947</v>
      </c>
      <c r="B2000" s="2">
        <v>45607</v>
      </c>
      <c r="C2000" t="s">
        <v>2660</v>
      </c>
      <c r="D2000" t="s">
        <v>1848</v>
      </c>
      <c r="E2000" t="s">
        <v>1489</v>
      </c>
      <c r="F2000">
        <v>3</v>
      </c>
      <c r="G2000" s="3">
        <v>945.37</v>
      </c>
      <c r="H2000" s="4">
        <v>0.05</v>
      </c>
      <c r="I2000" t="s">
        <v>3957</v>
      </c>
      <c r="J2000" s="3">
        <v>2694.3045000000002</v>
      </c>
      <c r="K2000" s="45">
        <f>SALES[[#This Row],[Quantity]]*SALES[[#This Row],[Unit_Price]]*SALES[[#This Row],[Discount]]</f>
        <v>141.80550000000002</v>
      </c>
      <c r="L2000" s="46" t="str">
        <f>IF(SALES[Total_Amount]&gt;=1500,"High","Low")</f>
        <v>High</v>
      </c>
      <c r="M2000" s="46" t="str">
        <f t="shared" si="124"/>
        <v>Premium</v>
      </c>
      <c r="N2000" s="46" t="str">
        <f t="shared" si="125"/>
        <v>Low Price</v>
      </c>
      <c r="O2000" s="46" t="str">
        <f t="shared" si="126"/>
        <v>November</v>
      </c>
      <c r="P2000" s="46">
        <f t="shared" si="127"/>
        <v>2024</v>
      </c>
      <c r="Q2000" s="47" t="str">
        <f>_xlfn.CONCAT(SALES[[#This Row],[Sales_ID]]," [",SALES[[#This Row],[Quantity]],"]")</f>
        <v>SALE-1998 [3]</v>
      </c>
    </row>
    <row r="2001" spans="1:17" x14ac:dyDescent="0.3">
      <c r="A2001" t="s">
        <v>3948</v>
      </c>
      <c r="B2001" s="2">
        <v>45267</v>
      </c>
      <c r="C2001" t="s">
        <v>1888</v>
      </c>
      <c r="D2001" t="s">
        <v>1351</v>
      </c>
      <c r="E2001" t="s">
        <v>1399</v>
      </c>
      <c r="F2001">
        <v>3</v>
      </c>
      <c r="G2001" s="3">
        <v>68.45</v>
      </c>
      <c r="H2001" s="4">
        <v>0.17</v>
      </c>
      <c r="I2001" t="s">
        <v>3958</v>
      </c>
      <c r="J2001" s="3">
        <v>170.44049999999999</v>
      </c>
      <c r="K2001" s="45">
        <f>SALES[[#This Row],[Quantity]]*SALES[[#This Row],[Unit_Price]]*SALES[[#This Row],[Discount]]</f>
        <v>34.909500000000008</v>
      </c>
      <c r="L2001" s="46" t="str">
        <f>IF(SALES[Total_Amount]&gt;=1500,"High","Low")</f>
        <v>Low</v>
      </c>
      <c r="M2001" s="46" t="str">
        <f t="shared" si="124"/>
        <v>Normal</v>
      </c>
      <c r="N2001" s="46" t="str">
        <f t="shared" si="125"/>
        <v>Low Price</v>
      </c>
      <c r="O2001" s="46" t="str">
        <f t="shared" si="126"/>
        <v>December</v>
      </c>
      <c r="P2001" s="46">
        <f t="shared" si="127"/>
        <v>2023</v>
      </c>
      <c r="Q2001" s="47" t="str">
        <f>_xlfn.CONCAT(SALES[[#This Row],[Sales_ID]]," [",SALES[[#This Row],[Quantity]],"]")</f>
        <v>SALE-1999 [3]</v>
      </c>
    </row>
    <row r="2004" spans="1:17" x14ac:dyDescent="0.3">
      <c r="G2004" s="1"/>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86F34-77FD-4283-BBF2-CA777E5EB124}">
  <dimension ref="A1:Q23"/>
  <sheetViews>
    <sheetView zoomScale="91" workbookViewId="0">
      <selection activeCell="K10" sqref="K10"/>
    </sheetView>
  </sheetViews>
  <sheetFormatPr defaultRowHeight="14.4" x14ac:dyDescent="0.3"/>
  <cols>
    <col min="1" max="1" width="8.88671875" style="26"/>
    <col min="2" max="2" width="59.33203125" style="26" bestFit="1" customWidth="1"/>
    <col min="3" max="3" width="15" style="26" customWidth="1"/>
    <col min="4" max="5" width="8.88671875" style="26"/>
    <col min="6" max="6" width="32.21875" style="26" customWidth="1"/>
    <col min="7" max="7" width="12" style="26" customWidth="1"/>
    <col min="8" max="9" width="8.88671875" style="26" customWidth="1"/>
    <col min="10" max="16384" width="8.88671875" style="26"/>
  </cols>
  <sheetData>
    <row r="1" spans="1:17" s="105" customFormat="1" ht="14.4" customHeight="1" x14ac:dyDescent="0.3">
      <c r="A1" s="135" t="s">
        <v>4053</v>
      </c>
      <c r="B1" s="135"/>
      <c r="C1" s="135"/>
      <c r="D1" s="135"/>
      <c r="E1" s="135"/>
      <c r="F1" s="135"/>
      <c r="G1" s="135"/>
      <c r="H1" s="135"/>
      <c r="I1" s="135"/>
      <c r="J1" s="135"/>
      <c r="K1" s="135"/>
      <c r="L1" s="135"/>
      <c r="M1" s="135"/>
      <c r="N1" s="135"/>
      <c r="O1" s="135"/>
      <c r="P1" s="135"/>
      <c r="Q1" s="135"/>
    </row>
    <row r="2" spans="1:17" s="105" customFormat="1" ht="14.4" customHeight="1" x14ac:dyDescent="0.3">
      <c r="A2" s="135"/>
      <c r="B2" s="135"/>
      <c r="C2" s="135"/>
      <c r="D2" s="135"/>
      <c r="E2" s="135"/>
      <c r="F2" s="135"/>
      <c r="G2" s="135"/>
      <c r="H2" s="135"/>
      <c r="I2" s="135"/>
      <c r="J2" s="135"/>
      <c r="K2" s="135"/>
      <c r="L2" s="135"/>
      <c r="M2" s="135"/>
      <c r="N2" s="135"/>
      <c r="O2" s="135"/>
      <c r="P2" s="135"/>
      <c r="Q2" s="135"/>
    </row>
    <row r="3" spans="1:17" s="105" customFormat="1" x14ac:dyDescent="0.3">
      <c r="A3" s="135"/>
      <c r="B3" s="135"/>
      <c r="C3" s="135"/>
      <c r="D3" s="135"/>
      <c r="E3" s="135"/>
      <c r="F3" s="135"/>
      <c r="G3" s="135"/>
      <c r="H3" s="135"/>
      <c r="I3" s="135"/>
      <c r="J3" s="135"/>
      <c r="K3" s="135"/>
      <c r="L3" s="135"/>
      <c r="M3" s="135"/>
      <c r="N3" s="135"/>
      <c r="O3" s="135"/>
      <c r="P3" s="135"/>
      <c r="Q3" s="135"/>
    </row>
    <row r="4" spans="1:17" ht="33.6" x14ac:dyDescent="0.65">
      <c r="A4" s="104"/>
      <c r="B4" s="104"/>
      <c r="C4" s="104"/>
      <c r="D4" s="104"/>
      <c r="E4" s="104"/>
      <c r="F4" s="104"/>
      <c r="G4" s="104"/>
      <c r="H4" s="104"/>
      <c r="I4" s="104"/>
    </row>
    <row r="5" spans="1:17" ht="9" customHeight="1" x14ac:dyDescent="0.65">
      <c r="A5" s="104"/>
      <c r="B5" s="104"/>
      <c r="C5" s="104"/>
      <c r="D5" s="104"/>
      <c r="E5" s="104"/>
      <c r="F5" s="104"/>
      <c r="G5" s="104"/>
      <c r="H5" s="104"/>
      <c r="I5" s="104"/>
    </row>
    <row r="6" spans="1:17" s="72" customFormat="1" ht="16.8" customHeight="1" x14ac:dyDescent="0.3">
      <c r="B6" s="139" t="s">
        <v>4042</v>
      </c>
      <c r="C6" s="140"/>
      <c r="F6" s="141" t="s">
        <v>4043</v>
      </c>
      <c r="G6" s="142"/>
    </row>
    <row r="7" spans="1:17" ht="16.8" customHeight="1" x14ac:dyDescent="0.3">
      <c r="B7" s="70"/>
      <c r="C7" s="70"/>
      <c r="F7" s="70"/>
      <c r="G7" s="71"/>
    </row>
    <row r="8" spans="1:17" ht="16.8" customHeight="1" x14ac:dyDescent="0.3">
      <c r="B8" s="70" t="s">
        <v>4026</v>
      </c>
      <c r="C8" s="71">
        <v>1087.1973491500003</v>
      </c>
      <c r="F8" s="70" t="s">
        <v>4026</v>
      </c>
      <c r="G8" s="71">
        <v>273.48</v>
      </c>
    </row>
    <row r="9" spans="1:17" ht="16.8" customHeight="1" x14ac:dyDescent="0.3">
      <c r="B9" s="70" t="s">
        <v>4027</v>
      </c>
      <c r="C9" s="71">
        <v>18.327237195560887</v>
      </c>
      <c r="F9" s="70" t="s">
        <v>4027</v>
      </c>
      <c r="G9" s="71">
        <v>12.995045520536204</v>
      </c>
    </row>
    <row r="10" spans="1:17" ht="16.8" customHeight="1" x14ac:dyDescent="0.3">
      <c r="B10" s="70" t="s">
        <v>4028</v>
      </c>
      <c r="C10" s="71">
        <v>868.71820000000002</v>
      </c>
      <c r="F10" s="70" t="s">
        <v>4028</v>
      </c>
      <c r="G10" s="71">
        <v>273</v>
      </c>
    </row>
    <row r="11" spans="1:17" ht="16.8" customHeight="1" x14ac:dyDescent="0.3">
      <c r="B11" s="70" t="s">
        <v>4029</v>
      </c>
      <c r="C11" s="71" t="e">
        <v>#N/A</v>
      </c>
      <c r="F11" s="70" t="s">
        <v>4029</v>
      </c>
      <c r="G11" s="71">
        <v>273</v>
      </c>
    </row>
    <row r="12" spans="1:17" ht="16.8" customHeight="1" x14ac:dyDescent="0.3">
      <c r="B12" s="70" t="s">
        <v>4030</v>
      </c>
      <c r="C12" s="71">
        <v>819.61896418073502</v>
      </c>
      <c r="F12" s="70" t="s">
        <v>4030</v>
      </c>
      <c r="G12" s="71">
        <v>129.95045520536203</v>
      </c>
    </row>
    <row r="13" spans="1:17" ht="16.8" customHeight="1" x14ac:dyDescent="0.3">
      <c r="B13" s="70" t="s">
        <v>4031</v>
      </c>
      <c r="C13" s="71">
        <v>671775.24644470098</v>
      </c>
      <c r="F13" s="70" t="s">
        <v>4031</v>
      </c>
      <c r="G13" s="71">
        <v>16887.120808080806</v>
      </c>
    </row>
    <row r="14" spans="1:17" ht="16.8" customHeight="1" x14ac:dyDescent="0.3">
      <c r="B14" s="70" t="s">
        <v>4032</v>
      </c>
      <c r="C14" s="71">
        <v>4.5826153354484145E-2</v>
      </c>
      <c r="F14" s="70" t="s">
        <v>4032</v>
      </c>
      <c r="G14" s="71">
        <v>-1.1529464593376453</v>
      </c>
    </row>
    <row r="15" spans="1:17" ht="16.8" customHeight="1" x14ac:dyDescent="0.3">
      <c r="B15" s="70" t="s">
        <v>4033</v>
      </c>
      <c r="C15" s="71">
        <v>0.87904703968681508</v>
      </c>
      <c r="F15" s="70" t="s">
        <v>4033</v>
      </c>
      <c r="G15" s="71">
        <v>-7.3416276725886851E-3</v>
      </c>
    </row>
    <row r="16" spans="1:17" ht="16.8" customHeight="1" x14ac:dyDescent="0.3">
      <c r="B16" s="70" t="s">
        <v>4034</v>
      </c>
      <c r="C16" s="71">
        <v>3889.7838000000002</v>
      </c>
      <c r="F16" s="70" t="s">
        <v>4034</v>
      </c>
      <c r="G16" s="71">
        <v>439</v>
      </c>
    </row>
    <row r="17" spans="2:7" ht="16.8" customHeight="1" x14ac:dyDescent="0.3">
      <c r="B17" s="70" t="s">
        <v>4035</v>
      </c>
      <c r="C17" s="71">
        <v>18.459</v>
      </c>
      <c r="F17" s="70" t="s">
        <v>4035</v>
      </c>
      <c r="G17" s="71">
        <v>57</v>
      </c>
    </row>
    <row r="18" spans="2:7" ht="16.8" customHeight="1" x14ac:dyDescent="0.3">
      <c r="B18" s="70" t="s">
        <v>4036</v>
      </c>
      <c r="C18" s="71">
        <v>3908.2428</v>
      </c>
      <c r="F18" s="70" t="s">
        <v>4036</v>
      </c>
      <c r="G18" s="71">
        <v>496</v>
      </c>
    </row>
    <row r="19" spans="2:7" ht="16.8" customHeight="1" x14ac:dyDescent="0.3">
      <c r="B19" s="70" t="s">
        <v>4037</v>
      </c>
      <c r="C19" s="71">
        <v>2174394.6983000007</v>
      </c>
      <c r="F19" s="70" t="s">
        <v>4037</v>
      </c>
      <c r="G19" s="71">
        <v>27348</v>
      </c>
    </row>
    <row r="20" spans="2:7" ht="16.8" customHeight="1" x14ac:dyDescent="0.3">
      <c r="B20" s="70" t="s">
        <v>4038</v>
      </c>
      <c r="C20" s="71">
        <v>2000</v>
      </c>
      <c r="F20" s="70" t="s">
        <v>4038</v>
      </c>
      <c r="G20" s="71">
        <v>100</v>
      </c>
    </row>
    <row r="21" spans="2:7" ht="16.8" customHeight="1" x14ac:dyDescent="0.3">
      <c r="B21" s="70" t="s">
        <v>4039</v>
      </c>
      <c r="C21" s="71">
        <v>3908.2428</v>
      </c>
      <c r="F21" s="70" t="s">
        <v>4039</v>
      </c>
      <c r="G21" s="71">
        <v>496</v>
      </c>
    </row>
    <row r="22" spans="2:7" ht="16.8" customHeight="1" x14ac:dyDescent="0.3">
      <c r="B22" s="70" t="s">
        <v>4040</v>
      </c>
      <c r="C22" s="71">
        <v>18.459</v>
      </c>
      <c r="F22" s="70" t="s">
        <v>4040</v>
      </c>
      <c r="G22" s="71">
        <v>57</v>
      </c>
    </row>
    <row r="23" spans="2:7" ht="16.8" customHeight="1" x14ac:dyDescent="0.3">
      <c r="B23" s="70" t="s">
        <v>4041</v>
      </c>
      <c r="C23" s="71">
        <v>35.942487253876315</v>
      </c>
      <c r="F23" s="70" t="s">
        <v>4041</v>
      </c>
      <c r="G23" s="70">
        <v>25.784989608485063</v>
      </c>
    </row>
  </sheetData>
  <mergeCells count="3">
    <mergeCell ref="B6:C6"/>
    <mergeCell ref="F6:G6"/>
    <mergeCell ref="A1:Q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EEE16-CC9F-49BA-9B5C-DD970E664D6C}">
  <dimension ref="A1:AB35"/>
  <sheetViews>
    <sheetView workbookViewId="0">
      <selection activeCell="A7" sqref="A7"/>
    </sheetView>
  </sheetViews>
  <sheetFormatPr defaultRowHeight="14.4" x14ac:dyDescent="0.3"/>
  <cols>
    <col min="1" max="1" width="8.88671875" style="26"/>
    <col min="2" max="2" width="12.33203125" style="26" customWidth="1"/>
    <col min="3" max="3" width="24.77734375" bestFit="1" customWidth="1"/>
    <col min="4" max="4" width="14.33203125" customWidth="1"/>
    <col min="5" max="5" width="12.44140625" style="26" bestFit="1" customWidth="1"/>
    <col min="6" max="8" width="8.88671875" style="26"/>
    <col min="9" max="9" width="11.77734375" style="26" customWidth="1"/>
    <col min="10" max="11" width="24.77734375" style="26" bestFit="1" customWidth="1"/>
    <col min="12" max="12" width="9.88671875" style="26" bestFit="1" customWidth="1"/>
    <col min="13" max="28" width="8.88671875" style="26"/>
  </cols>
  <sheetData>
    <row r="1" spans="1:18" ht="14.4" customHeight="1" x14ac:dyDescent="0.3">
      <c r="A1" s="135" t="s">
        <v>4061</v>
      </c>
      <c r="B1" s="135"/>
      <c r="C1" s="135"/>
      <c r="D1" s="135"/>
      <c r="E1" s="135"/>
      <c r="F1" s="135"/>
      <c r="G1" s="135"/>
      <c r="H1" s="135"/>
      <c r="I1" s="135"/>
      <c r="J1" s="135"/>
      <c r="K1" s="135"/>
      <c r="L1" s="135"/>
      <c r="M1" s="135"/>
      <c r="N1" s="135"/>
      <c r="O1" s="135"/>
      <c r="P1" s="135"/>
      <c r="Q1" s="135"/>
      <c r="R1" s="135"/>
    </row>
    <row r="2" spans="1:18" ht="14.4" customHeight="1" x14ac:dyDescent="0.3">
      <c r="A2" s="135"/>
      <c r="B2" s="135"/>
      <c r="C2" s="135"/>
      <c r="D2" s="135"/>
      <c r="E2" s="135"/>
      <c r="F2" s="135"/>
      <c r="G2" s="135"/>
      <c r="H2" s="135"/>
      <c r="I2" s="135"/>
      <c r="J2" s="135"/>
      <c r="K2" s="135"/>
      <c r="L2" s="135"/>
      <c r="M2" s="135"/>
      <c r="N2" s="135"/>
      <c r="O2" s="135"/>
      <c r="P2" s="135"/>
      <c r="Q2" s="135"/>
      <c r="R2" s="135"/>
    </row>
    <row r="3" spans="1:18" ht="14.4" customHeight="1" x14ac:dyDescent="0.3">
      <c r="A3" s="135"/>
      <c r="B3" s="135"/>
      <c r="C3" s="135"/>
      <c r="D3" s="135"/>
      <c r="E3" s="135"/>
      <c r="F3" s="135"/>
      <c r="G3" s="135"/>
      <c r="H3" s="135"/>
      <c r="I3" s="135"/>
      <c r="J3" s="135"/>
      <c r="K3" s="135"/>
      <c r="L3" s="135"/>
      <c r="M3" s="135"/>
      <c r="N3" s="135"/>
      <c r="O3" s="135"/>
      <c r="P3" s="135"/>
      <c r="Q3" s="135"/>
      <c r="R3" s="135"/>
    </row>
    <row r="4" spans="1:18" s="26" customFormat="1" x14ac:dyDescent="0.3"/>
    <row r="5" spans="1:18" s="41" customFormat="1" ht="15.6" x14ac:dyDescent="0.3"/>
    <row r="6" spans="1:18" s="41" customFormat="1" ht="15.6" x14ac:dyDescent="0.3"/>
    <row r="7" spans="1:18" s="26" customFormat="1" x14ac:dyDescent="0.3"/>
    <row r="8" spans="1:18" s="26" customFormat="1" x14ac:dyDescent="0.3"/>
    <row r="9" spans="1:18" ht="15.6" x14ac:dyDescent="0.3">
      <c r="C9" s="72" t="s">
        <v>4051</v>
      </c>
      <c r="D9" s="41"/>
      <c r="E9" s="41"/>
      <c r="F9" s="41"/>
      <c r="H9" s="26" t="s">
        <v>4062</v>
      </c>
      <c r="J9" s="72" t="s">
        <v>4052</v>
      </c>
      <c r="K9" s="41"/>
      <c r="L9" s="41"/>
      <c r="M9" s="41"/>
    </row>
    <row r="10" spans="1:18" ht="15.6" x14ac:dyDescent="0.3">
      <c r="C10" s="72"/>
      <c r="D10" s="41"/>
      <c r="E10" s="41"/>
      <c r="F10" s="41"/>
      <c r="J10" s="72"/>
      <c r="K10" s="41"/>
      <c r="L10" s="41"/>
      <c r="M10" s="41"/>
    </row>
    <row r="11" spans="1:18" x14ac:dyDescent="0.3">
      <c r="C11" s="6" t="s">
        <v>0</v>
      </c>
      <c r="D11" s="7" t="s">
        <v>4007</v>
      </c>
      <c r="E11" s="14" t="s">
        <v>7</v>
      </c>
      <c r="J11" s="6" t="s">
        <v>1019</v>
      </c>
      <c r="K11" s="7" t="s">
        <v>1020</v>
      </c>
      <c r="L11" s="7" t="s">
        <v>1021</v>
      </c>
      <c r="M11" s="73" t="s">
        <v>1024</v>
      </c>
    </row>
    <row r="12" spans="1:18" x14ac:dyDescent="0.3">
      <c r="C12" s="8" t="s">
        <v>2111</v>
      </c>
      <c r="D12" s="9" t="str">
        <f>VLOOKUP(C12,Customer_Dim!A:H,2,FALSE)</f>
        <v>Sheena Bonilla</v>
      </c>
      <c r="E12" s="10" t="str">
        <f>VLOOKUP(D12,Customer_Dim!B:I,7,FALSE)</f>
        <v>Platinum</v>
      </c>
      <c r="J12" s="8" t="s">
        <v>1358</v>
      </c>
      <c r="K12" s="9" t="str">
        <f>VLOOKUP(J12,PRODUCT[],2,FALSE)</f>
        <v>4K Home Projector</v>
      </c>
      <c r="L12" s="9" t="str">
        <f>VLOOKUP(J12,Product_Dim!A:G,3,FALSE)</f>
        <v>Electronics</v>
      </c>
      <c r="M12" s="10">
        <f>VLOOKUP(K12,Product_Dim!B:G,6,FALSE)</f>
        <v>301</v>
      </c>
    </row>
    <row r="13" spans="1:18" x14ac:dyDescent="0.3">
      <c r="C13" s="8" t="s">
        <v>1585</v>
      </c>
      <c r="D13" s="9" t="str">
        <f>VLOOKUP(C13,Customer_Dim!A:H,2,FALSE)</f>
        <v>Dominic Page</v>
      </c>
      <c r="E13" s="10" t="str">
        <f>VLOOKUP(D13,Customer_Dim!B:I,7,FALSE)</f>
        <v>Bronze</v>
      </c>
      <c r="J13" s="8" t="s">
        <v>1470</v>
      </c>
      <c r="K13" s="9" t="str">
        <f>VLOOKUP(J13,PRODUCT[],2,FALSE)</f>
        <v>Wireless Bluetooth Speaker</v>
      </c>
      <c r="L13" s="9" t="str">
        <f>VLOOKUP(J13,Product_Dim!A:G,3,FALSE)</f>
        <v>Electronics</v>
      </c>
      <c r="M13" s="10">
        <f>VLOOKUP(K13,Product_Dim!B:G,6,FALSE)</f>
        <v>213</v>
      </c>
    </row>
    <row r="14" spans="1:18" x14ac:dyDescent="0.3">
      <c r="C14" s="8" t="s">
        <v>1731</v>
      </c>
      <c r="D14" s="9" t="str">
        <f>VLOOKUP(C14,Customer_Dim!A:H,2,FALSE)</f>
        <v>Bridget Allen</v>
      </c>
      <c r="E14" s="10" t="str">
        <f>VLOOKUP(D14,Customer_Dim!B:I,7,FALSE)</f>
        <v>Silver</v>
      </c>
      <c r="J14" s="8" t="s">
        <v>1570</v>
      </c>
      <c r="K14" s="9" t="str">
        <f>VLOOKUP(J14,PRODUCT[],2,FALSE)</f>
        <v>Soccer Training Cone Set</v>
      </c>
      <c r="L14" s="9" t="str">
        <f>VLOOKUP(J14,Product_Dim!A:G,3,FALSE)</f>
        <v>Sports</v>
      </c>
      <c r="M14" s="10">
        <f>VLOOKUP(K14,Product_Dim!B:G,6,FALSE)</f>
        <v>367</v>
      </c>
    </row>
    <row r="15" spans="1:18" x14ac:dyDescent="0.3">
      <c r="C15" s="8" t="s">
        <v>3131</v>
      </c>
      <c r="D15" s="9" t="str">
        <f>VLOOKUP(C15,Customer_Dim!A:H,2,FALSE)</f>
        <v>Jessica Acevedo</v>
      </c>
      <c r="E15" s="10" t="str">
        <f>VLOOKUP(D15,Customer_Dim!B:I,7,FALSE)</f>
        <v>Bronze</v>
      </c>
      <c r="J15" s="8" t="s">
        <v>1376</v>
      </c>
      <c r="K15" s="9" t="str">
        <f>VLOOKUP(J15,PRODUCT[],2,FALSE)</f>
        <v>Foldable Camping Chair</v>
      </c>
      <c r="L15" s="9" t="str">
        <f>VLOOKUP(J15,Product_Dim!A:G,3,FALSE)</f>
        <v>Sports</v>
      </c>
      <c r="M15" s="10">
        <f>VLOOKUP(K15,Product_Dim!B:G,6,FALSE)</f>
        <v>340</v>
      </c>
    </row>
    <row r="16" spans="1:18" x14ac:dyDescent="0.3">
      <c r="C16" s="8" t="s">
        <v>2374</v>
      </c>
      <c r="D16" s="9" t="str">
        <f>VLOOKUP(C16,Customer_Dim!A:H,2,FALSE)</f>
        <v>Eric Vega</v>
      </c>
      <c r="E16" s="10" t="str">
        <f>VLOOKUP(D16,Customer_Dim!B:I,7,FALSE)</f>
        <v>Gold</v>
      </c>
      <c r="J16" s="8" t="s">
        <v>1521</v>
      </c>
      <c r="K16" s="9" t="str">
        <f>VLOOKUP(J16,PRODUCT[],2,FALSE)</f>
        <v>Knee Support Brace</v>
      </c>
      <c r="L16" s="9" t="str">
        <f>VLOOKUP(J16,Product_Dim!A:G,3,FALSE)</f>
        <v>Sports</v>
      </c>
      <c r="M16" s="10">
        <f>VLOOKUP(K16,Product_Dim!B:G,6,FALSE)</f>
        <v>65</v>
      </c>
    </row>
    <row r="17" spans="3:13" x14ac:dyDescent="0.3">
      <c r="C17" s="8" t="s">
        <v>2136</v>
      </c>
      <c r="D17" s="9" t="str">
        <f>VLOOKUP(C17,Customer_Dim!A:H,2,FALSE)</f>
        <v>Matthew Hunter Jr.</v>
      </c>
      <c r="E17" s="10" t="str">
        <f>VLOOKUP(D17,Customer_Dim!B:I,7,FALSE)</f>
        <v>Gold</v>
      </c>
      <c r="J17" s="8" t="s">
        <v>1503</v>
      </c>
      <c r="K17" s="9" t="str">
        <f>VLOOKUP(J17,PRODUCT[],2,FALSE)</f>
        <v>Outdoor Sports Water Bottle</v>
      </c>
      <c r="L17" s="9" t="str">
        <f>VLOOKUP(J17,Product_Dim!A:G,3,FALSE)</f>
        <v>Sports</v>
      </c>
      <c r="M17" s="10">
        <f>VLOOKUP(K17,Product_Dim!B:G,6,FALSE)</f>
        <v>273</v>
      </c>
    </row>
    <row r="18" spans="3:13" s="26" customFormat="1" x14ac:dyDescent="0.3">
      <c r="C18" s="8" t="s">
        <v>2817</v>
      </c>
      <c r="D18" s="9" t="str">
        <f>VLOOKUP(C18,Customer_Dim!A:H,2,FALSE)</f>
        <v>Dr. David Smith</v>
      </c>
      <c r="E18" s="10" t="str">
        <f>VLOOKUP(D18,Customer_Dim!B:I,7,FALSE)</f>
        <v>Silver</v>
      </c>
      <c r="J18" s="8" t="s">
        <v>1609</v>
      </c>
      <c r="K18" s="9" t="str">
        <f>VLOOKUP(J18,PRODUCT[],2,FALSE)</f>
        <v>Women's Scarf Set</v>
      </c>
      <c r="L18" s="9" t="str">
        <f>VLOOKUP(J18,Product_Dim!A:G,3,FALSE)</f>
        <v>Clothing</v>
      </c>
      <c r="M18" s="10">
        <f>VLOOKUP(K18,Product_Dim!B:G,6,FALSE)</f>
        <v>268</v>
      </c>
    </row>
    <row r="19" spans="3:13" s="26" customFormat="1" x14ac:dyDescent="0.3">
      <c r="C19" s="8" t="s">
        <v>1484</v>
      </c>
      <c r="D19" s="9" t="str">
        <f>VLOOKUP(C19,Customer_Dim!A:H,2,FALSE)</f>
        <v>Eric Singh</v>
      </c>
      <c r="E19" s="10" t="str">
        <f>VLOOKUP(D19,Customer_Dim!B:I,7,FALSE)</f>
        <v>Gold</v>
      </c>
      <c r="J19" s="8" t="s">
        <v>1624</v>
      </c>
      <c r="K19" s="9" t="str">
        <f>VLOOKUP(J19,PRODUCT[],2,FALSE)</f>
        <v>Carbon Fiber Tennis Racket</v>
      </c>
      <c r="L19" s="9" t="str">
        <f>VLOOKUP(J19,Product_Dim!A:G,3,FALSE)</f>
        <v>Sports</v>
      </c>
      <c r="M19" s="10">
        <f>VLOOKUP(K19,Product_Dim!B:G,6,FALSE)</f>
        <v>432</v>
      </c>
    </row>
    <row r="20" spans="3:13" s="26" customFormat="1" x14ac:dyDescent="0.3">
      <c r="C20" s="8" t="s">
        <v>1510</v>
      </c>
      <c r="D20" s="9" t="str">
        <f>VLOOKUP(C20,Customer_Dim!A:H,2,FALSE)</f>
        <v>Jennifer Garcia</v>
      </c>
      <c r="E20" s="10" t="str">
        <f>VLOOKUP(D20,Customer_Dim!B:I,7,FALSE)</f>
        <v>Bronze</v>
      </c>
      <c r="J20" s="11" t="s">
        <v>1473</v>
      </c>
      <c r="K20" s="12" t="str">
        <f>VLOOKUP(J20,PRODUCT[],2,FALSE)</f>
        <v>Men's Formal Shirt</v>
      </c>
      <c r="L20" s="12" t="str">
        <f>VLOOKUP(J20,Product_Dim!A:G,3,FALSE)</f>
        <v>Clothing</v>
      </c>
      <c r="M20" s="13">
        <f>VLOOKUP(K20,Product_Dim!B:G,6,FALSE)</f>
        <v>360</v>
      </c>
    </row>
    <row r="21" spans="3:13" s="26" customFormat="1" x14ac:dyDescent="0.3">
      <c r="C21" s="11" t="s">
        <v>3303</v>
      </c>
      <c r="D21" s="12" t="str">
        <f>VLOOKUP(C21,Customer_Dim!A:H,2,FALSE)</f>
        <v>Oscar Moon</v>
      </c>
      <c r="E21" s="13" t="str">
        <f>VLOOKUP(D21,Customer_Dim!B:I,7,FALSE)</f>
        <v>Platinum</v>
      </c>
    </row>
    <row r="22" spans="3:13" s="26" customFormat="1" x14ac:dyDescent="0.3"/>
    <row r="23" spans="3:13" s="26" customFormat="1" x14ac:dyDescent="0.3"/>
    <row r="24" spans="3:13" s="26" customFormat="1" x14ac:dyDescent="0.3"/>
    <row r="25" spans="3:13" s="26" customFormat="1" x14ac:dyDescent="0.3"/>
    <row r="26" spans="3:13" s="26" customFormat="1" x14ac:dyDescent="0.3"/>
    <row r="27" spans="3:13" s="26" customFormat="1" x14ac:dyDescent="0.3"/>
    <row r="28" spans="3:13" s="26" customFormat="1" x14ac:dyDescent="0.3"/>
    <row r="29" spans="3:13" s="26" customFormat="1" x14ac:dyDescent="0.3"/>
    <row r="30" spans="3:13" s="26" customFormat="1" x14ac:dyDescent="0.3"/>
    <row r="31" spans="3:13" s="26" customFormat="1" x14ac:dyDescent="0.3"/>
    <row r="32" spans="3:13" s="26" customFormat="1" x14ac:dyDescent="0.3"/>
    <row r="33" s="26" customFormat="1" x14ac:dyDescent="0.3"/>
    <row r="34" s="26" customFormat="1" x14ac:dyDescent="0.3"/>
    <row r="35" s="26" customFormat="1" x14ac:dyDescent="0.3"/>
  </sheetData>
  <mergeCells count="1">
    <mergeCell ref="A1:R3"/>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A2D84-B73D-46B4-BEBA-6F9ED9922D1F}">
  <dimension ref="A1:AA41"/>
  <sheetViews>
    <sheetView tabSelected="1" zoomScale="96" zoomScaleNormal="96" workbookViewId="0">
      <selection activeCell="J11" sqref="J11"/>
    </sheetView>
  </sheetViews>
  <sheetFormatPr defaultRowHeight="14.4" x14ac:dyDescent="0.3"/>
  <cols>
    <col min="1" max="1" width="5.77734375" style="26" customWidth="1"/>
    <col min="2" max="2" width="12.77734375" style="26" bestFit="1" customWidth="1"/>
    <col min="3" max="3" width="8.109375" style="26" bestFit="1" customWidth="1"/>
    <col min="4" max="4" width="8.77734375" style="26" bestFit="1" customWidth="1"/>
    <col min="5" max="5" width="7.109375" style="26" bestFit="1" customWidth="1"/>
    <col min="6" max="6" width="11.21875" style="26" customWidth="1"/>
    <col min="7" max="7" width="10.44140625" style="26" customWidth="1"/>
    <col min="8" max="10" width="7.109375" style="26" bestFit="1" customWidth="1"/>
    <col min="11" max="11" width="10.5546875" style="26" bestFit="1" customWidth="1"/>
    <col min="12" max="12" width="11.33203125" style="26" bestFit="1" customWidth="1"/>
    <col min="13" max="13" width="5" style="26" bestFit="1" customWidth="1"/>
    <col min="14" max="14" width="12.21875" style="26" bestFit="1" customWidth="1"/>
    <col min="15" max="15" width="7.77734375" style="26" bestFit="1" customWidth="1"/>
    <col min="16" max="16" width="11.33203125" style="26" bestFit="1" customWidth="1"/>
    <col min="17" max="17" width="13.77734375" style="26" bestFit="1" customWidth="1"/>
    <col min="18" max="18" width="11.33203125" style="26" bestFit="1" customWidth="1"/>
    <col min="19" max="19" width="13.77734375" style="26" bestFit="1" customWidth="1"/>
    <col min="20" max="20" width="9.77734375" style="26" customWidth="1"/>
    <col min="21" max="21" width="9.77734375" style="26" bestFit="1" customWidth="1"/>
    <col min="22" max="23" width="7" style="26" bestFit="1" customWidth="1"/>
    <col min="24" max="24" width="11.88671875" style="26" bestFit="1" customWidth="1"/>
    <col min="25" max="25" width="7" style="26" bestFit="1" customWidth="1"/>
    <col min="26" max="26" width="11.5546875" style="26" bestFit="1" customWidth="1"/>
    <col min="27" max="27" width="7" style="26" bestFit="1" customWidth="1"/>
    <col min="28" max="28" width="10.77734375" style="26" bestFit="1" customWidth="1"/>
    <col min="29" max="32" width="9.77734375" style="26" bestFit="1" customWidth="1"/>
    <col min="33" max="41" width="8.77734375" style="26" bestFit="1" customWidth="1"/>
    <col min="42" max="62" width="9.77734375" style="26" bestFit="1" customWidth="1"/>
    <col min="63" max="63" width="10.44140625" style="26" bestFit="1" customWidth="1"/>
    <col min="64" max="70" width="8.77734375" style="26" bestFit="1" customWidth="1"/>
    <col min="71" max="89" width="9.77734375" style="26" bestFit="1" customWidth="1"/>
    <col min="90" max="98" width="8.77734375" style="26" bestFit="1" customWidth="1"/>
    <col min="99" max="115" width="9.77734375" style="26" bestFit="1" customWidth="1"/>
    <col min="116" max="123" width="8.77734375" style="26" bestFit="1" customWidth="1"/>
    <col min="124" max="143" width="9.77734375" style="26" bestFit="1" customWidth="1"/>
    <col min="144" max="152" width="8.77734375" style="26" bestFit="1" customWidth="1"/>
    <col min="153" max="172" width="9.77734375" style="26" bestFit="1" customWidth="1"/>
    <col min="173" max="180" width="8.77734375" style="26" bestFit="1" customWidth="1"/>
    <col min="181" max="198" width="9.77734375" style="26" bestFit="1" customWidth="1"/>
    <col min="199" max="207" width="8.77734375" style="26" bestFit="1" customWidth="1"/>
    <col min="208" max="228" width="9.77734375" style="26" bestFit="1" customWidth="1"/>
    <col min="229" max="235" width="8.77734375" style="26" bestFit="1" customWidth="1"/>
    <col min="236" max="254" width="9.77734375" style="26" bestFit="1" customWidth="1"/>
    <col min="255" max="262" width="8.77734375" style="26" bestFit="1" customWidth="1"/>
    <col min="263" max="282" width="9.77734375" style="26" bestFit="1" customWidth="1"/>
    <col min="283" max="291" width="8.77734375" style="26" bestFit="1" customWidth="1"/>
    <col min="292" max="310" width="9.77734375" style="26" bestFit="1" customWidth="1"/>
    <col min="311" max="319" width="8.77734375" style="26" bestFit="1" customWidth="1"/>
    <col min="320" max="336" width="9.77734375" style="26" bestFit="1" customWidth="1"/>
    <col min="337" max="344" width="8.77734375" style="26" bestFit="1" customWidth="1"/>
    <col min="345" max="366" width="9.77734375" style="26" bestFit="1" customWidth="1"/>
    <col min="367" max="375" width="8.77734375" style="26" bestFit="1" customWidth="1"/>
    <col min="376" max="395" width="9.77734375" style="26" bestFit="1" customWidth="1"/>
    <col min="396" max="396" width="8.88671875" style="26" bestFit="1" customWidth="1"/>
    <col min="397" max="404" width="8.77734375" style="26" bestFit="1" customWidth="1"/>
    <col min="405" max="426" width="9.77734375" style="26" bestFit="1" customWidth="1"/>
    <col min="427" max="435" width="8.77734375" style="26" bestFit="1" customWidth="1"/>
    <col min="436" max="456" width="9.77734375" style="26" bestFit="1" customWidth="1"/>
    <col min="457" max="457" width="12.21875" style="26" bestFit="1" customWidth="1"/>
    <col min="458" max="464" width="8.77734375" style="26" bestFit="1" customWidth="1"/>
    <col min="465" max="484" width="9.77734375" style="26" bestFit="1" customWidth="1"/>
    <col min="485" max="492" width="8.77734375" style="26" bestFit="1" customWidth="1"/>
    <col min="493" max="512" width="9.77734375" style="26" bestFit="1" customWidth="1"/>
    <col min="513" max="529" width="10.77734375" style="26" bestFit="1" customWidth="1"/>
    <col min="530" max="538" width="9.77734375" style="26" bestFit="1" customWidth="1"/>
    <col min="539" max="559" width="10.77734375" style="26" bestFit="1" customWidth="1"/>
    <col min="560" max="566" width="9.77734375" style="26" bestFit="1" customWidth="1"/>
    <col min="567" max="570" width="10.77734375" style="26" bestFit="1" customWidth="1"/>
    <col min="571" max="571" width="11.88671875" style="26" bestFit="1" customWidth="1"/>
    <col min="572" max="579" width="9.77734375" style="26" bestFit="1" customWidth="1"/>
    <col min="580" max="598" width="10.77734375" style="26" bestFit="1" customWidth="1"/>
    <col min="599" max="605" width="9.77734375" style="26" bestFit="1" customWidth="1"/>
    <col min="606" max="626" width="10.77734375" style="26" bestFit="1" customWidth="1"/>
    <col min="627" max="627" width="11.5546875" style="26" bestFit="1" customWidth="1"/>
    <col min="628" max="634" width="9.77734375" style="26" bestFit="1" customWidth="1"/>
    <col min="635" max="656" width="10.77734375" style="26" bestFit="1" customWidth="1"/>
    <col min="657" max="664" width="9.77734375" style="26" bestFit="1" customWidth="1"/>
    <col min="665" max="690" width="10.77734375" style="26" bestFit="1" customWidth="1"/>
    <col min="691" max="691" width="12" style="26" bestFit="1" customWidth="1"/>
    <col min="692" max="16384" width="8.88671875" style="26"/>
  </cols>
  <sheetData>
    <row r="1" spans="1:27" s="123" customFormat="1" ht="14.4" customHeight="1" x14ac:dyDescent="0.3">
      <c r="A1" s="143" t="s">
        <v>4054</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row>
    <row r="2" spans="1:27" s="123" customFormat="1" ht="14.4" customHeight="1" x14ac:dyDescent="0.3">
      <c r="A2" s="143"/>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row>
    <row r="3" spans="1:27" s="123" customFormat="1" ht="14.4" customHeight="1" x14ac:dyDescent="0.3">
      <c r="A3" s="143"/>
      <c r="B3" s="143"/>
      <c r="C3" s="143"/>
      <c r="D3" s="143"/>
      <c r="E3" s="143"/>
      <c r="F3" s="143"/>
      <c r="G3" s="143"/>
      <c r="H3" s="143"/>
      <c r="I3" s="143"/>
      <c r="J3" s="143"/>
      <c r="K3" s="143"/>
      <c r="L3" s="143"/>
      <c r="M3" s="143"/>
      <c r="N3" s="143"/>
      <c r="O3" s="143"/>
      <c r="P3" s="143"/>
      <c r="Q3" s="143"/>
      <c r="R3" s="143"/>
      <c r="S3" s="143"/>
      <c r="T3" s="143"/>
      <c r="U3" s="143"/>
      <c r="V3" s="143"/>
      <c r="W3" s="143"/>
      <c r="X3" s="143"/>
      <c r="Y3" s="143"/>
      <c r="Z3" s="143"/>
      <c r="AA3" s="143"/>
    </row>
    <row r="4" spans="1:27" s="72" customFormat="1" ht="15.6" x14ac:dyDescent="0.3"/>
    <row r="5" spans="1:27" s="72" customFormat="1" ht="18" x14ac:dyDescent="0.35">
      <c r="B5" s="111" t="s">
        <v>4047</v>
      </c>
      <c r="F5" s="111" t="s">
        <v>4068</v>
      </c>
      <c r="H5" s="26"/>
      <c r="L5" s="111" t="s">
        <v>4060</v>
      </c>
      <c r="M5" s="26"/>
      <c r="N5" s="26"/>
      <c r="O5" s="26"/>
      <c r="P5" s="26"/>
      <c r="R5" s="111" t="s">
        <v>4059</v>
      </c>
      <c r="S5" s="41"/>
    </row>
    <row r="6" spans="1:27" ht="15" thickBot="1" x14ac:dyDescent="0.35"/>
    <row r="7" spans="1:27" s="106" customFormat="1" ht="43.8" thickBot="1" x14ac:dyDescent="0.35">
      <c r="B7" s="107" t="s">
        <v>4008</v>
      </c>
      <c r="C7" s="107" t="s">
        <v>3972</v>
      </c>
      <c r="F7" s="74" t="s">
        <v>4009</v>
      </c>
      <c r="G7" s="107" t="s">
        <v>4012</v>
      </c>
      <c r="H7"/>
      <c r="L7" s="107" t="s">
        <v>3973</v>
      </c>
      <c r="M7" s="107" t="s">
        <v>4011</v>
      </c>
      <c r="N7" s="108"/>
      <c r="O7" s="109"/>
      <c r="P7" s="110"/>
      <c r="R7" s="107" t="s">
        <v>4025</v>
      </c>
      <c r="S7" s="107" t="s">
        <v>3973</v>
      </c>
    </row>
    <row r="8" spans="1:27" ht="15" thickBot="1" x14ac:dyDescent="0.35">
      <c r="B8" s="92" t="s">
        <v>1033</v>
      </c>
      <c r="C8" s="101">
        <v>321561.3282999997</v>
      </c>
      <c r="F8" s="76">
        <v>1</v>
      </c>
      <c r="G8" s="112">
        <v>503</v>
      </c>
      <c r="L8" s="88" t="s">
        <v>4010</v>
      </c>
      <c r="M8" s="89" t="s">
        <v>1131</v>
      </c>
      <c r="N8" s="90" t="s">
        <v>3957</v>
      </c>
      <c r="O8" s="91" t="s">
        <v>3958</v>
      </c>
      <c r="P8" s="88" t="s">
        <v>3970</v>
      </c>
      <c r="R8" s="92" t="s">
        <v>4016</v>
      </c>
      <c r="S8" s="101">
        <v>1197.9132627329195</v>
      </c>
    </row>
    <row r="9" spans="1:27" x14ac:dyDescent="0.3">
      <c r="B9" s="96" t="s">
        <v>1028</v>
      </c>
      <c r="C9" s="102">
        <v>379216.04380000016</v>
      </c>
      <c r="F9" s="76">
        <v>2</v>
      </c>
      <c r="G9" s="113">
        <v>517</v>
      </c>
      <c r="L9" s="92">
        <v>2023</v>
      </c>
      <c r="M9" s="93">
        <v>964.14500857142832</v>
      </c>
      <c r="N9" s="94">
        <v>1173.153211111111</v>
      </c>
      <c r="O9" s="94">
        <v>958.07390266666619</v>
      </c>
      <c r="P9" s="95">
        <v>1031.3950437788021</v>
      </c>
      <c r="R9" s="96" t="s">
        <v>4014</v>
      </c>
      <c r="S9" s="102">
        <v>1123.741126315789</v>
      </c>
    </row>
    <row r="10" spans="1:27" x14ac:dyDescent="0.3">
      <c r="B10" s="96" t="s">
        <v>1034</v>
      </c>
      <c r="C10" s="102">
        <v>504311.34800000023</v>
      </c>
      <c r="F10" s="76">
        <v>3</v>
      </c>
      <c r="G10" s="113">
        <v>499</v>
      </c>
      <c r="L10" s="96">
        <v>2024</v>
      </c>
      <c r="M10" s="97">
        <v>1095.7359776758408</v>
      </c>
      <c r="N10" s="117">
        <v>1054.2213871287131</v>
      </c>
      <c r="O10" s="117">
        <v>1127.8510850948514</v>
      </c>
      <c r="P10" s="77">
        <v>1095.0068022022017</v>
      </c>
      <c r="R10" s="96" t="s">
        <v>4024</v>
      </c>
      <c r="S10" s="102">
        <v>1096.7364227544911</v>
      </c>
    </row>
    <row r="11" spans="1:27" ht="15" thickBot="1" x14ac:dyDescent="0.35">
      <c r="B11" s="96" t="s">
        <v>1026</v>
      </c>
      <c r="C11" s="102">
        <v>427295.80359999998</v>
      </c>
      <c r="F11" s="76">
        <v>4</v>
      </c>
      <c r="G11" s="113">
        <v>481</v>
      </c>
      <c r="L11" s="98">
        <v>2025</v>
      </c>
      <c r="M11" s="97">
        <v>1051.9528532319393</v>
      </c>
      <c r="N11" s="117">
        <v>1152.9059240740737</v>
      </c>
      <c r="O11" s="117">
        <v>1070.6054920318725</v>
      </c>
      <c r="P11" s="77">
        <v>1092.6915540816333</v>
      </c>
      <c r="R11" s="96" t="s">
        <v>4013</v>
      </c>
      <c r="S11" s="102">
        <v>975.30779308176034</v>
      </c>
    </row>
    <row r="12" spans="1:27" ht="15" thickBot="1" x14ac:dyDescent="0.35">
      <c r="B12" s="98" t="s">
        <v>1036</v>
      </c>
      <c r="C12" s="102">
        <v>542010.17460000049</v>
      </c>
      <c r="F12" s="116" t="s">
        <v>3970</v>
      </c>
      <c r="G12" s="114">
        <v>2000</v>
      </c>
      <c r="L12" s="99" t="s">
        <v>3970</v>
      </c>
      <c r="M12" s="100">
        <v>1064.3324480303031</v>
      </c>
      <c r="N12" s="69">
        <v>1108.8073038759696</v>
      </c>
      <c r="O12" s="69">
        <v>1088.8554987050359</v>
      </c>
      <c r="P12" s="79">
        <v>1087.1973491500003</v>
      </c>
      <c r="R12" s="96" t="s">
        <v>4022</v>
      </c>
      <c r="S12" s="102">
        <v>1063.7142682926833</v>
      </c>
    </row>
    <row r="13" spans="1:27" ht="15" thickBot="1" x14ac:dyDescent="0.35">
      <c r="B13" s="99" t="s">
        <v>3970</v>
      </c>
      <c r="C13" s="103">
        <v>2174394.6983000007</v>
      </c>
      <c r="R13" s="96" t="s">
        <v>4020</v>
      </c>
      <c r="S13" s="102">
        <v>1058.2163880434778</v>
      </c>
    </row>
    <row r="14" spans="1:27" ht="15.6" x14ac:dyDescent="0.3">
      <c r="M14" s="41"/>
      <c r="N14" s="41"/>
      <c r="O14" s="41"/>
      <c r="P14" s="41"/>
      <c r="Q14" s="41"/>
      <c r="R14" s="96" t="s">
        <v>4018</v>
      </c>
      <c r="S14" s="102">
        <v>1049.2904290322588</v>
      </c>
    </row>
    <row r="15" spans="1:27" x14ac:dyDescent="0.3">
      <c r="R15" s="96" t="s">
        <v>4021</v>
      </c>
      <c r="S15" s="102">
        <v>1151.3908306010928</v>
      </c>
    </row>
    <row r="16" spans="1:27" x14ac:dyDescent="0.3">
      <c r="R16" s="96" t="s">
        <v>4017</v>
      </c>
      <c r="S16" s="102">
        <v>927.29090443037967</v>
      </c>
    </row>
    <row r="17" spans="2:21" ht="18" x14ac:dyDescent="0.35">
      <c r="B17" s="111" t="s">
        <v>4069</v>
      </c>
      <c r="R17" s="96" t="s">
        <v>4023</v>
      </c>
      <c r="S17" s="102">
        <v>1128.8323385542171</v>
      </c>
    </row>
    <row r="18" spans="2:21" ht="16.2" thickBot="1" x14ac:dyDescent="0.35">
      <c r="C18" s="72"/>
      <c r="D18" s="72"/>
      <c r="E18" s="72"/>
      <c r="F18" s="72"/>
      <c r="J18" s="72"/>
      <c r="K18" s="72"/>
      <c r="L18" s="72"/>
      <c r="M18" s="72"/>
      <c r="N18" s="72"/>
      <c r="O18" s="72"/>
      <c r="P18" s="72"/>
      <c r="R18" s="96" t="s">
        <v>4019</v>
      </c>
      <c r="S18" s="102">
        <v>1114.7796808383234</v>
      </c>
    </row>
    <row r="19" spans="2:21" ht="15" thickBot="1" x14ac:dyDescent="0.35">
      <c r="B19" s="74" t="s">
        <v>4046</v>
      </c>
      <c r="C19" s="78" t="s">
        <v>4011</v>
      </c>
      <c r="D19" s="78"/>
      <c r="E19" s="78"/>
      <c r="F19" s="78"/>
      <c r="G19" s="78"/>
      <c r="H19" s="78"/>
      <c r="I19" s="78"/>
      <c r="J19" s="78"/>
      <c r="K19" s="78"/>
      <c r="L19" s="78"/>
      <c r="M19" s="78"/>
      <c r="N19" s="78"/>
      <c r="O19" s="75"/>
      <c r="P19" s="112"/>
      <c r="R19" s="98" t="s">
        <v>4015</v>
      </c>
      <c r="S19" s="102">
        <v>1142.849557575757</v>
      </c>
    </row>
    <row r="20" spans="2:21" ht="15" thickBot="1" x14ac:dyDescent="0.35">
      <c r="B20" s="81" t="s">
        <v>4045</v>
      </c>
      <c r="C20" s="118" t="s">
        <v>4022</v>
      </c>
      <c r="D20" s="118" t="s">
        <v>4013</v>
      </c>
      <c r="E20" s="118" t="s">
        <v>4021</v>
      </c>
      <c r="F20" s="118" t="s">
        <v>4016</v>
      </c>
      <c r="G20" s="118" t="s">
        <v>4017</v>
      </c>
      <c r="H20" s="118" t="s">
        <v>4018</v>
      </c>
      <c r="I20" s="118" t="s">
        <v>4020</v>
      </c>
      <c r="J20" s="118" t="s">
        <v>4014</v>
      </c>
      <c r="K20" s="118" t="s">
        <v>4015</v>
      </c>
      <c r="L20" s="118" t="s">
        <v>4019</v>
      </c>
      <c r="M20" s="118" t="s">
        <v>4023</v>
      </c>
      <c r="N20" s="118" t="s">
        <v>4024</v>
      </c>
      <c r="O20" s="82" t="s">
        <v>3970</v>
      </c>
      <c r="P20" s="115" t="s">
        <v>4044</v>
      </c>
      <c r="R20" s="99" t="s">
        <v>3970</v>
      </c>
      <c r="S20" s="103">
        <v>1087.1973491500003</v>
      </c>
    </row>
    <row r="21" spans="2:21" x14ac:dyDescent="0.3">
      <c r="B21" s="76" t="s">
        <v>1112</v>
      </c>
      <c r="C21" s="119">
        <v>13506.438100000001</v>
      </c>
      <c r="D21" s="119">
        <v>4596.5339999999997</v>
      </c>
      <c r="E21" s="119">
        <v>7613.0897999999997</v>
      </c>
      <c r="F21" s="119">
        <v>10947.305</v>
      </c>
      <c r="G21" s="119">
        <v>8051.8123000000005</v>
      </c>
      <c r="H21" s="119">
        <v>3819.8172999999997</v>
      </c>
      <c r="I21" s="119">
        <v>8240.4609999999993</v>
      </c>
      <c r="J21" s="119">
        <v>4921.7557999999999</v>
      </c>
      <c r="K21" s="119">
        <v>8329.0394000000015</v>
      </c>
      <c r="L21" s="119">
        <v>8653.409599999999</v>
      </c>
      <c r="M21" s="119">
        <v>7844.6180000000004</v>
      </c>
      <c r="N21" s="119">
        <v>6523.8602000000001</v>
      </c>
      <c r="O21" s="120">
        <v>93048.140500000009</v>
      </c>
      <c r="P21" s="112"/>
    </row>
    <row r="22" spans="2:21" x14ac:dyDescent="0.3">
      <c r="B22" s="76" t="s">
        <v>1100</v>
      </c>
      <c r="C22" s="119">
        <v>12466.573900000001</v>
      </c>
      <c r="D22" s="119">
        <v>8869.7778999999991</v>
      </c>
      <c r="E22" s="119">
        <v>6385.0470000000005</v>
      </c>
      <c r="F22" s="119">
        <v>5155.2824000000001</v>
      </c>
      <c r="G22" s="119">
        <v>5422.8923999999997</v>
      </c>
      <c r="H22" s="119">
        <v>9953.0072999999993</v>
      </c>
      <c r="I22" s="119">
        <v>15597.939700000001</v>
      </c>
      <c r="J22" s="119">
        <v>14179.442000000001</v>
      </c>
      <c r="K22" s="119">
        <v>10462.848100000001</v>
      </c>
      <c r="L22" s="119">
        <v>12273.832799999998</v>
      </c>
      <c r="M22" s="119">
        <v>7279.8782999999994</v>
      </c>
      <c r="N22" s="119">
        <v>10767.593899999998</v>
      </c>
      <c r="O22" s="120">
        <v>118814.11569999999</v>
      </c>
      <c r="P22" s="113"/>
    </row>
    <row r="23" spans="2:21" x14ac:dyDescent="0.3">
      <c r="B23" s="76" t="s">
        <v>1330</v>
      </c>
      <c r="C23" s="119">
        <v>5118.3181000000004</v>
      </c>
      <c r="D23" s="119">
        <v>8493.8755999999994</v>
      </c>
      <c r="E23" s="119">
        <v>17640.434600000001</v>
      </c>
      <c r="F23" s="119">
        <v>18641.137600000002</v>
      </c>
      <c r="G23" s="119">
        <v>17062.761699999999</v>
      </c>
      <c r="H23" s="119">
        <v>9611.8812000000016</v>
      </c>
      <c r="I23" s="119">
        <v>23159.908100000001</v>
      </c>
      <c r="J23" s="119">
        <v>10623.9328</v>
      </c>
      <c r="K23" s="119">
        <v>10916.524600000001</v>
      </c>
      <c r="L23" s="119">
        <v>11892.2137</v>
      </c>
      <c r="M23" s="119">
        <v>11711.0573</v>
      </c>
      <c r="N23" s="119">
        <v>14099.417099999999</v>
      </c>
      <c r="O23" s="120">
        <v>158971.46239999999</v>
      </c>
      <c r="P23" s="113"/>
    </row>
    <row r="24" spans="2:21" x14ac:dyDescent="0.3">
      <c r="B24" s="76" t="s">
        <v>1105</v>
      </c>
      <c r="C24" s="119">
        <v>9409.1191999999992</v>
      </c>
      <c r="D24" s="119">
        <v>10798.9905</v>
      </c>
      <c r="E24" s="119">
        <v>10977.255599999999</v>
      </c>
      <c r="F24" s="119">
        <v>1587.3115000000003</v>
      </c>
      <c r="G24" s="119">
        <v>4204.6758</v>
      </c>
      <c r="H24" s="119">
        <v>7562.4438</v>
      </c>
      <c r="I24" s="119">
        <v>8623.4274999999998</v>
      </c>
      <c r="J24" s="119">
        <v>9182.7821000000004</v>
      </c>
      <c r="K24" s="119">
        <v>18011.667300000001</v>
      </c>
      <c r="L24" s="119">
        <v>9635.4122000000007</v>
      </c>
      <c r="M24" s="119">
        <v>12749.7307</v>
      </c>
      <c r="N24" s="119">
        <v>11790.9804</v>
      </c>
      <c r="O24" s="120">
        <v>114533.79660000003</v>
      </c>
      <c r="P24" s="113"/>
    </row>
    <row r="25" spans="2:21" x14ac:dyDescent="0.3">
      <c r="B25" s="76" t="s">
        <v>1095</v>
      </c>
      <c r="C25" s="119">
        <v>9815.2253000000001</v>
      </c>
      <c r="D25" s="119">
        <v>2769.6424000000002</v>
      </c>
      <c r="E25" s="119">
        <v>7192.6516000000001</v>
      </c>
      <c r="F25" s="119">
        <v>8701.9976000000006</v>
      </c>
      <c r="G25" s="119">
        <v>3820.9497999999999</v>
      </c>
      <c r="H25" s="119">
        <v>4080.7001000000005</v>
      </c>
      <c r="I25" s="119">
        <v>8880.0348999999987</v>
      </c>
      <c r="J25" s="119">
        <v>8882.5800999999992</v>
      </c>
      <c r="K25" s="119">
        <v>13846.224400000001</v>
      </c>
      <c r="L25" s="119">
        <v>17195.314599999998</v>
      </c>
      <c r="M25" s="119">
        <v>10168.917300000001</v>
      </c>
      <c r="N25" s="119">
        <v>3606.5697</v>
      </c>
      <c r="O25" s="120">
        <v>98960.807799999995</v>
      </c>
      <c r="P25" s="113"/>
    </row>
    <row r="26" spans="2:21" ht="15.6" x14ac:dyDescent="0.3">
      <c r="B26" s="76" t="s">
        <v>1116</v>
      </c>
      <c r="C26" s="119">
        <v>6554.5663000000004</v>
      </c>
      <c r="D26" s="119">
        <v>4790.8881999999994</v>
      </c>
      <c r="E26" s="119">
        <v>8357.0949000000001</v>
      </c>
      <c r="F26" s="119">
        <v>10919.5514</v>
      </c>
      <c r="G26" s="119">
        <v>9466.9365999999991</v>
      </c>
      <c r="H26" s="119">
        <v>16595.155999999999</v>
      </c>
      <c r="I26" s="119">
        <v>4967.570200000001</v>
      </c>
      <c r="J26" s="119">
        <v>16754.639900000002</v>
      </c>
      <c r="K26" s="119">
        <v>18865.788399999998</v>
      </c>
      <c r="L26" s="119">
        <v>9036.8503999999994</v>
      </c>
      <c r="M26" s="119">
        <v>2146.8942999999999</v>
      </c>
      <c r="N26" s="119">
        <v>3249.0070000000001</v>
      </c>
      <c r="O26" s="120">
        <v>111704.9436</v>
      </c>
      <c r="P26" s="113"/>
      <c r="T26" s="41"/>
      <c r="U26" s="41"/>
    </row>
    <row r="27" spans="2:21" x14ac:dyDescent="0.3">
      <c r="B27" s="76" t="s">
        <v>1335</v>
      </c>
      <c r="C27" s="119">
        <v>8915.2955000000002</v>
      </c>
      <c r="D27" s="119">
        <v>13299.604900000002</v>
      </c>
      <c r="E27" s="119">
        <v>19220.915499999999</v>
      </c>
      <c r="F27" s="119">
        <v>9893.0450000000001</v>
      </c>
      <c r="G27" s="119">
        <v>10494.129300000001</v>
      </c>
      <c r="H27" s="119">
        <v>9842.5486999999976</v>
      </c>
      <c r="I27" s="119">
        <v>7297.6137999999992</v>
      </c>
      <c r="J27" s="119">
        <v>5700.2547000000004</v>
      </c>
      <c r="K27" s="119">
        <v>9956.8120999999992</v>
      </c>
      <c r="L27" s="119">
        <v>8029.727899999999</v>
      </c>
      <c r="M27" s="119">
        <v>5144.5797000000002</v>
      </c>
      <c r="N27" s="119">
        <v>6606.9444000000003</v>
      </c>
      <c r="O27" s="120">
        <v>114401.4715</v>
      </c>
      <c r="P27" s="113"/>
    </row>
    <row r="28" spans="2:21" x14ac:dyDescent="0.3">
      <c r="B28" s="76" t="s">
        <v>1103</v>
      </c>
      <c r="C28" s="119">
        <v>9622.8532999999989</v>
      </c>
      <c r="D28" s="119">
        <v>3784.7461999999996</v>
      </c>
      <c r="E28" s="119">
        <v>8950.2397000000001</v>
      </c>
      <c r="F28" s="119">
        <v>2847.5059000000001</v>
      </c>
      <c r="G28" s="119">
        <v>5601.1133</v>
      </c>
      <c r="H28" s="119">
        <v>4227.5326000000005</v>
      </c>
      <c r="I28" s="119">
        <v>9775.5133000000005</v>
      </c>
      <c r="J28" s="119">
        <v>7714.7889999999998</v>
      </c>
      <c r="K28" s="119">
        <v>4361.9931999999999</v>
      </c>
      <c r="L28" s="119">
        <v>2086.4450000000002</v>
      </c>
      <c r="M28" s="119">
        <v>15085.631000000001</v>
      </c>
      <c r="N28" s="119">
        <v>7285.2263999999996</v>
      </c>
      <c r="O28" s="120">
        <v>81343.588899999988</v>
      </c>
      <c r="P28" s="113"/>
    </row>
    <row r="29" spans="2:21" x14ac:dyDescent="0.3">
      <c r="B29" s="76" t="s">
        <v>1120</v>
      </c>
      <c r="C29" s="119">
        <v>10174.880599999999</v>
      </c>
      <c r="D29" s="119">
        <v>9912.2630999999983</v>
      </c>
      <c r="E29" s="119">
        <v>5656.7448999999997</v>
      </c>
      <c r="F29" s="119">
        <v>9563.7194000000018</v>
      </c>
      <c r="G29" s="119">
        <v>8823.9094999999998</v>
      </c>
      <c r="H29" s="119">
        <v>5343.1444000000001</v>
      </c>
      <c r="I29" s="119">
        <v>11497.914500000001</v>
      </c>
      <c r="J29" s="119">
        <v>9724.3917000000001</v>
      </c>
      <c r="K29" s="119">
        <v>5670.2090000000007</v>
      </c>
      <c r="L29" s="119">
        <v>10257.356600000001</v>
      </c>
      <c r="M29" s="119">
        <v>9766.9340000000011</v>
      </c>
      <c r="N29" s="119">
        <v>7921.5868</v>
      </c>
      <c r="O29" s="120">
        <v>104313.05449999998</v>
      </c>
      <c r="P29" s="113"/>
    </row>
    <row r="30" spans="2:21" x14ac:dyDescent="0.3">
      <c r="B30" s="76" t="s">
        <v>1333</v>
      </c>
      <c r="C30" s="119">
        <v>2940.4488000000001</v>
      </c>
      <c r="D30" s="119">
        <v>9604.0313999999998</v>
      </c>
      <c r="E30" s="119">
        <v>4973.8145999999997</v>
      </c>
      <c r="F30" s="119">
        <v>17851.0105</v>
      </c>
      <c r="G30" s="119">
        <v>11866.669299999998</v>
      </c>
      <c r="H30" s="119">
        <v>12228.9234</v>
      </c>
      <c r="I30" s="119">
        <v>8603.0290999999997</v>
      </c>
      <c r="J30" s="119">
        <v>8499.4123999999993</v>
      </c>
      <c r="K30" s="119">
        <v>10679.6242</v>
      </c>
      <c r="L30" s="119">
        <v>10288.397300000001</v>
      </c>
      <c r="M30" s="119">
        <v>7325.8474000000006</v>
      </c>
      <c r="N30" s="119">
        <v>4930.506800000001</v>
      </c>
      <c r="O30" s="120">
        <v>109791.71519999998</v>
      </c>
      <c r="P30" s="113"/>
    </row>
    <row r="31" spans="2:21" x14ac:dyDescent="0.3">
      <c r="B31" s="76" t="s">
        <v>1118</v>
      </c>
      <c r="C31" s="119">
        <v>12105.3714</v>
      </c>
      <c r="D31" s="119">
        <v>5361.9398000000001</v>
      </c>
      <c r="E31" s="119">
        <v>10232.3658</v>
      </c>
      <c r="F31" s="119">
        <v>11142.907599999999</v>
      </c>
      <c r="G31" s="119">
        <v>6583.7803999999996</v>
      </c>
      <c r="H31" s="119">
        <v>21845.566200000001</v>
      </c>
      <c r="I31" s="119">
        <v>10995.0293</v>
      </c>
      <c r="J31" s="119">
        <v>9903.8595999999998</v>
      </c>
      <c r="K31" s="119">
        <v>12220.827200000002</v>
      </c>
      <c r="L31" s="119">
        <v>5169.3003000000008</v>
      </c>
      <c r="M31" s="119">
        <v>6734.5267999999996</v>
      </c>
      <c r="N31" s="119">
        <v>9881.0726999999988</v>
      </c>
      <c r="O31" s="120">
        <v>122176.54709999998</v>
      </c>
      <c r="P31" s="113"/>
    </row>
    <row r="32" spans="2:21" x14ac:dyDescent="0.3">
      <c r="B32" s="76" t="s">
        <v>1098</v>
      </c>
      <c r="C32" s="119">
        <v>9531.6294999999991</v>
      </c>
      <c r="D32" s="119">
        <v>12725.4501</v>
      </c>
      <c r="E32" s="119">
        <v>14503.216899999999</v>
      </c>
      <c r="F32" s="119">
        <v>11538.719000000001</v>
      </c>
      <c r="G32" s="119">
        <v>10677.544900000001</v>
      </c>
      <c r="H32" s="119">
        <v>3830.9303999999997</v>
      </c>
      <c r="I32" s="119">
        <v>3320.7956000000004</v>
      </c>
      <c r="J32" s="119">
        <v>6884.9094999999998</v>
      </c>
      <c r="K32" s="119">
        <v>15006.150099999999</v>
      </c>
      <c r="L32" s="119">
        <v>15333.018700000001</v>
      </c>
      <c r="M32" s="119">
        <v>13321.293200000002</v>
      </c>
      <c r="N32" s="119">
        <v>8338.1705999999995</v>
      </c>
      <c r="O32" s="120">
        <v>125011.8285</v>
      </c>
      <c r="P32" s="113"/>
    </row>
    <row r="33" spans="2:16" x14ac:dyDescent="0.3">
      <c r="B33" s="76" t="s">
        <v>1122</v>
      </c>
      <c r="C33" s="119">
        <v>9406.572900000001</v>
      </c>
      <c r="D33" s="119">
        <v>4951.9636999999993</v>
      </c>
      <c r="E33" s="119">
        <v>9213.4014999999999</v>
      </c>
      <c r="F33" s="119">
        <v>8793.0948000000008</v>
      </c>
      <c r="G33" s="119">
        <v>3050.7532999999999</v>
      </c>
      <c r="H33" s="119">
        <v>6712.0453999999991</v>
      </c>
      <c r="I33" s="119">
        <v>5929.9757</v>
      </c>
      <c r="J33" s="119">
        <v>10013.135300000002</v>
      </c>
      <c r="K33" s="119">
        <v>10119.9149</v>
      </c>
      <c r="L33" s="119">
        <v>8747.9097999999994</v>
      </c>
      <c r="M33" s="119">
        <v>7093.6850000000004</v>
      </c>
      <c r="N33" s="119">
        <v>10193.271000000001</v>
      </c>
      <c r="O33" s="120">
        <v>94225.72329999994</v>
      </c>
      <c r="P33" s="113"/>
    </row>
    <row r="34" spans="2:16" x14ac:dyDescent="0.3">
      <c r="B34" s="76" t="s">
        <v>1327</v>
      </c>
      <c r="C34" s="119">
        <v>8816.2554000000018</v>
      </c>
      <c r="D34" s="119">
        <v>11472.911300000002</v>
      </c>
      <c r="E34" s="119">
        <v>8995.1903000000002</v>
      </c>
      <c r="F34" s="119">
        <v>10620.0013</v>
      </c>
      <c r="G34" s="119">
        <v>8410.6179000000011</v>
      </c>
      <c r="H34" s="119">
        <v>4195.1288000000004</v>
      </c>
      <c r="I34" s="119">
        <v>4178.0353999999998</v>
      </c>
      <c r="J34" s="119">
        <v>8880.7942000000003</v>
      </c>
      <c r="K34" s="119">
        <v>8393.9550999999992</v>
      </c>
      <c r="L34" s="119">
        <v>7263.4880000000003</v>
      </c>
      <c r="M34" s="119">
        <v>10373.698599999998</v>
      </c>
      <c r="N34" s="119">
        <v>9460.5328999999983</v>
      </c>
      <c r="O34" s="120">
        <v>101060.60920000002</v>
      </c>
      <c r="P34" s="113"/>
    </row>
    <row r="35" spans="2:16" x14ac:dyDescent="0.3">
      <c r="B35" s="76" t="s">
        <v>1107</v>
      </c>
      <c r="C35" s="119">
        <v>4926.1349</v>
      </c>
      <c r="D35" s="119">
        <v>8153.9424999999992</v>
      </c>
      <c r="E35" s="119">
        <v>12697.382399999999</v>
      </c>
      <c r="F35" s="119">
        <v>3152.6709000000005</v>
      </c>
      <c r="G35" s="119">
        <v>3789.0382999999997</v>
      </c>
      <c r="H35" s="119">
        <v>9300.5482999999986</v>
      </c>
      <c r="I35" s="119">
        <v>5214.7359999999999</v>
      </c>
      <c r="J35" s="119">
        <v>14733.5573</v>
      </c>
      <c r="K35" s="119">
        <v>5479.9757</v>
      </c>
      <c r="L35" s="119">
        <v>6409.543200000001</v>
      </c>
      <c r="M35" s="119">
        <v>12719.332899999999</v>
      </c>
      <c r="N35" s="119">
        <v>21462.486999999997</v>
      </c>
      <c r="O35" s="120">
        <v>108039.34940000001</v>
      </c>
      <c r="P35" s="113"/>
    </row>
    <row r="36" spans="2:16" x14ac:dyDescent="0.3">
      <c r="B36" s="76" t="s">
        <v>1114</v>
      </c>
      <c r="C36" s="119">
        <v>8509.1054999999997</v>
      </c>
      <c r="D36" s="119">
        <v>7146.3053</v>
      </c>
      <c r="E36" s="119">
        <v>12237.198100000001</v>
      </c>
      <c r="F36" s="119">
        <v>17374.444799999997</v>
      </c>
      <c r="G36" s="119">
        <v>4910.3879999999999</v>
      </c>
      <c r="H36" s="119">
        <v>10597.2459</v>
      </c>
      <c r="I36" s="119">
        <v>6414.3397999999997</v>
      </c>
      <c r="J36" s="119">
        <v>7466.6373999999996</v>
      </c>
      <c r="K36" s="119">
        <v>5573.9344000000001</v>
      </c>
      <c r="L36" s="119">
        <v>10292.678</v>
      </c>
      <c r="M36" s="119">
        <v>6925.2167999999992</v>
      </c>
      <c r="N36" s="119">
        <v>8800.7893000000004</v>
      </c>
      <c r="O36" s="120">
        <v>106248.28329999997</v>
      </c>
      <c r="P36" s="113"/>
    </row>
    <row r="37" spans="2:16" x14ac:dyDescent="0.3">
      <c r="B37" s="76" t="s">
        <v>1332</v>
      </c>
      <c r="C37" s="119">
        <v>8572.0301999999992</v>
      </c>
      <c r="D37" s="119">
        <v>11655.335900000002</v>
      </c>
      <c r="E37" s="119">
        <v>10758.0209</v>
      </c>
      <c r="F37" s="119">
        <v>8838.4938999999995</v>
      </c>
      <c r="G37" s="119">
        <v>7020.2475999999997</v>
      </c>
      <c r="H37" s="119">
        <v>11355.598200000002</v>
      </c>
      <c r="I37" s="119">
        <v>10218.933300000001</v>
      </c>
      <c r="J37" s="119">
        <v>13625.6374</v>
      </c>
      <c r="K37" s="119">
        <v>1071.5472</v>
      </c>
      <c r="L37" s="119">
        <v>7641.3089</v>
      </c>
      <c r="M37" s="119">
        <v>11507.2137</v>
      </c>
      <c r="N37" s="119">
        <v>7838.0318000000016</v>
      </c>
      <c r="O37" s="120">
        <v>110102.39899999999</v>
      </c>
      <c r="P37" s="113"/>
    </row>
    <row r="38" spans="2:16" x14ac:dyDescent="0.3">
      <c r="B38" s="76" t="s">
        <v>1091</v>
      </c>
      <c r="C38" s="119">
        <v>6582.2494000000006</v>
      </c>
      <c r="D38" s="119">
        <v>3979.1024000000002</v>
      </c>
      <c r="E38" s="119">
        <v>11307.7219</v>
      </c>
      <c r="F38" s="119">
        <v>6834.6374999999998</v>
      </c>
      <c r="G38" s="119">
        <v>7583.6328999999996</v>
      </c>
      <c r="H38" s="119">
        <v>2585.7470000000003</v>
      </c>
      <c r="I38" s="119">
        <v>13757.0682</v>
      </c>
      <c r="J38" s="119">
        <v>4347.9040999999997</v>
      </c>
      <c r="K38" s="119">
        <v>1384.5732</v>
      </c>
      <c r="L38" s="119">
        <v>7215.9619000000002</v>
      </c>
      <c r="M38" s="119">
        <v>6809.9026000000003</v>
      </c>
      <c r="N38" s="119">
        <v>12750.054100000001</v>
      </c>
      <c r="O38" s="120">
        <v>85138.555199999988</v>
      </c>
      <c r="P38" s="113"/>
    </row>
    <row r="39" spans="2:16" x14ac:dyDescent="0.3">
      <c r="B39" s="76" t="s">
        <v>1336</v>
      </c>
      <c r="C39" s="119">
        <v>8919.8080000000009</v>
      </c>
      <c r="D39" s="119">
        <v>5998.5578000000005</v>
      </c>
      <c r="E39" s="119">
        <v>6253.5209999999997</v>
      </c>
      <c r="F39" s="119">
        <v>6428.2865000000002</v>
      </c>
      <c r="G39" s="119">
        <v>2136.6525999999999</v>
      </c>
      <c r="H39" s="119">
        <v>5533.0402999999997</v>
      </c>
      <c r="I39" s="119">
        <v>13037.7047</v>
      </c>
      <c r="J39" s="119">
        <v>9962.0587999999989</v>
      </c>
      <c r="K39" s="119">
        <v>10511.315599999998</v>
      </c>
      <c r="L39" s="119">
        <v>11318.4712</v>
      </c>
      <c r="M39" s="119">
        <v>12753.4735</v>
      </c>
      <c r="N39" s="119">
        <v>6826.1959999999999</v>
      </c>
      <c r="O39" s="120">
        <v>99679.086000000025</v>
      </c>
      <c r="P39" s="113"/>
    </row>
    <row r="40" spans="2:16" x14ac:dyDescent="0.3">
      <c r="B40" s="76" t="s">
        <v>1334</v>
      </c>
      <c r="C40" s="119">
        <v>8556.2636999999995</v>
      </c>
      <c r="D40" s="119">
        <v>6708.0761000000011</v>
      </c>
      <c r="E40" s="119">
        <v>17539.215</v>
      </c>
      <c r="F40" s="119">
        <v>12032.912700000001</v>
      </c>
      <c r="G40" s="119">
        <v>7533.4570000000003</v>
      </c>
      <c r="H40" s="119">
        <v>3419.0111999999999</v>
      </c>
      <c r="I40" s="119">
        <v>15001.785300000001</v>
      </c>
      <c r="J40" s="119">
        <v>10157.2585</v>
      </c>
      <c r="K40" s="119">
        <v>7707.2529000000004</v>
      </c>
      <c r="L40" s="119">
        <v>7427.5665999999983</v>
      </c>
      <c r="M40" s="119">
        <v>9923.7370999999985</v>
      </c>
      <c r="N40" s="119">
        <v>10822.684499999999</v>
      </c>
      <c r="O40" s="120">
        <v>116829.22059999997</v>
      </c>
      <c r="P40" s="113"/>
    </row>
    <row r="41" spans="2:16" ht="15" thickBot="1" x14ac:dyDescent="0.35">
      <c r="B41" s="80" t="s">
        <v>3970</v>
      </c>
      <c r="C41" s="121">
        <v>174449.14000000007</v>
      </c>
      <c r="D41" s="121">
        <v>155073.9390999999</v>
      </c>
      <c r="E41" s="121">
        <v>210704.52199999997</v>
      </c>
      <c r="F41" s="121">
        <v>192864.03530000005</v>
      </c>
      <c r="G41" s="121">
        <v>146511.96289999998</v>
      </c>
      <c r="H41" s="121">
        <v>162640.01650000011</v>
      </c>
      <c r="I41" s="121">
        <v>194711.8153999999</v>
      </c>
      <c r="J41" s="121">
        <v>192159.7325999999</v>
      </c>
      <c r="K41" s="121">
        <v>188570.17699999991</v>
      </c>
      <c r="L41" s="121">
        <v>186168.20670000001</v>
      </c>
      <c r="M41" s="121">
        <v>187386.16820000004</v>
      </c>
      <c r="N41" s="121">
        <v>183154.98259999999</v>
      </c>
      <c r="O41" s="122">
        <v>2174394.6983000007</v>
      </c>
      <c r="P41" s="114"/>
    </row>
  </sheetData>
  <mergeCells count="1">
    <mergeCell ref="A1:AA3"/>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high="1" xr2:uid="{E23FBB1D-9CCB-45D2-A441-51161A6E084E}">
          <x14:colorSeries rgb="FF000000"/>
          <x14:colorNegative rgb="FF0070C0"/>
          <x14:colorAxis rgb="FF000000"/>
          <x14:colorMarkers rgb="FF0070C0"/>
          <x14:colorFirst rgb="FF0070C0"/>
          <x14:colorLast rgb="FF0070C0"/>
          <x14:colorHigh theme="1"/>
          <x14:colorLow rgb="FF0070C0"/>
          <x14:sparklines>
            <x14:sparkline>
              <xm:f>Pivot!C21:N21</xm:f>
              <xm:sqref>P21</xm:sqref>
            </x14:sparkline>
            <x14:sparkline>
              <xm:f>Pivot!C22:N22</xm:f>
              <xm:sqref>P22</xm:sqref>
            </x14:sparkline>
            <x14:sparkline>
              <xm:f>Pivot!C23:N23</xm:f>
              <xm:sqref>P23</xm:sqref>
            </x14:sparkline>
            <x14:sparkline>
              <xm:f>Pivot!C24:N24</xm:f>
              <xm:sqref>P24</xm:sqref>
            </x14:sparkline>
            <x14:sparkline>
              <xm:f>Pivot!C25:N25</xm:f>
              <xm:sqref>P25</xm:sqref>
            </x14:sparkline>
            <x14:sparkline>
              <xm:f>Pivot!C26:N26</xm:f>
              <xm:sqref>P26</xm:sqref>
            </x14:sparkline>
            <x14:sparkline>
              <xm:f>Pivot!C27:N27</xm:f>
              <xm:sqref>P27</xm:sqref>
            </x14:sparkline>
            <x14:sparkline>
              <xm:f>Pivot!C28:N28</xm:f>
              <xm:sqref>P28</xm:sqref>
            </x14:sparkline>
            <x14:sparkline>
              <xm:f>Pivot!C29:N29</xm:f>
              <xm:sqref>P29</xm:sqref>
            </x14:sparkline>
            <x14:sparkline>
              <xm:f>Pivot!C30:N30</xm:f>
              <xm:sqref>P30</xm:sqref>
            </x14:sparkline>
            <x14:sparkline>
              <xm:f>Pivot!C31:N31</xm:f>
              <xm:sqref>P31</xm:sqref>
            </x14:sparkline>
            <x14:sparkline>
              <xm:f>Pivot!C32:N32</xm:f>
              <xm:sqref>P32</xm:sqref>
            </x14:sparkline>
            <x14:sparkline>
              <xm:f>Pivot!C33:N33</xm:f>
              <xm:sqref>P33</xm:sqref>
            </x14:sparkline>
            <x14:sparkline>
              <xm:f>Pivot!C34:N34</xm:f>
              <xm:sqref>P34</xm:sqref>
            </x14:sparkline>
            <x14:sparkline>
              <xm:f>Pivot!C35:N35</xm:f>
              <xm:sqref>P35</xm:sqref>
            </x14:sparkline>
            <x14:sparkline>
              <xm:f>Pivot!C36:N36</xm:f>
              <xm:sqref>P36</xm:sqref>
            </x14:sparkline>
            <x14:sparkline>
              <xm:f>Pivot!C37:N37</xm:f>
              <xm:sqref>P37</xm:sqref>
            </x14:sparkline>
            <x14:sparkline>
              <xm:f>Pivot!C38:N38</xm:f>
              <xm:sqref>P38</xm:sqref>
            </x14:sparkline>
            <x14:sparkline>
              <xm:f>Pivot!C39:N39</xm:f>
              <xm:sqref>P39</xm:sqref>
            </x14:sparkline>
            <x14:sparkline>
              <xm:f>Pivot!C40:N40</xm:f>
              <xm:sqref>P40</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0ADDC-5B2A-4A3B-A244-0466B6AED265}">
  <dimension ref="A1:AB35"/>
  <sheetViews>
    <sheetView workbookViewId="0">
      <selection activeCell="A30" sqref="A30"/>
    </sheetView>
  </sheetViews>
  <sheetFormatPr defaultRowHeight="14.4" x14ac:dyDescent="0.3"/>
  <cols>
    <col min="1" max="11" width="8.88671875" style="26"/>
    <col min="12" max="12" width="48.88671875" style="26" customWidth="1"/>
    <col min="13" max="16384" width="8.88671875" style="26"/>
  </cols>
  <sheetData>
    <row r="1" spans="1:28" customFormat="1" ht="14.4" customHeight="1" x14ac:dyDescent="0.3">
      <c r="A1" s="135" t="s">
        <v>4055</v>
      </c>
      <c r="B1" s="135"/>
      <c r="C1" s="135"/>
      <c r="D1" s="135"/>
      <c r="E1" s="135"/>
      <c r="F1" s="135"/>
      <c r="G1" s="135"/>
      <c r="H1" s="135"/>
      <c r="I1" s="135"/>
      <c r="J1" s="135"/>
      <c r="K1" s="135"/>
      <c r="L1" s="135"/>
      <c r="M1" s="135"/>
      <c r="N1" s="135"/>
      <c r="O1" s="135"/>
      <c r="P1" s="135"/>
      <c r="Q1" s="135"/>
      <c r="R1" s="135"/>
      <c r="S1" s="135"/>
      <c r="T1" s="26"/>
      <c r="U1" s="26"/>
      <c r="V1" s="26"/>
      <c r="W1" s="26"/>
      <c r="X1" s="26"/>
      <c r="Y1" s="26"/>
      <c r="Z1" s="26"/>
      <c r="AA1" s="26"/>
      <c r="AB1" s="26"/>
    </row>
    <row r="2" spans="1:28" customFormat="1" ht="14.4" customHeight="1" x14ac:dyDescent="0.3">
      <c r="A2" s="135"/>
      <c r="B2" s="135"/>
      <c r="C2" s="135"/>
      <c r="D2" s="135"/>
      <c r="E2" s="135"/>
      <c r="F2" s="135"/>
      <c r="G2" s="135"/>
      <c r="H2" s="135"/>
      <c r="I2" s="135"/>
      <c r="J2" s="135"/>
      <c r="K2" s="135"/>
      <c r="L2" s="135"/>
      <c r="M2" s="135"/>
      <c r="N2" s="135"/>
      <c r="O2" s="135"/>
      <c r="P2" s="135"/>
      <c r="Q2" s="135"/>
      <c r="R2" s="135"/>
      <c r="S2" s="135"/>
      <c r="T2" s="26"/>
      <c r="U2" s="26"/>
      <c r="V2" s="26"/>
      <c r="W2" s="26"/>
      <c r="X2" s="26"/>
      <c r="Y2" s="26"/>
      <c r="Z2" s="26"/>
      <c r="AA2" s="26"/>
      <c r="AB2" s="26"/>
    </row>
    <row r="3" spans="1:28" customFormat="1" ht="14.4" customHeight="1" x14ac:dyDescent="0.3">
      <c r="A3" s="135"/>
      <c r="B3" s="135"/>
      <c r="C3" s="135"/>
      <c r="D3" s="135"/>
      <c r="E3" s="135"/>
      <c r="F3" s="135"/>
      <c r="G3" s="135"/>
      <c r="H3" s="135"/>
      <c r="I3" s="135"/>
      <c r="J3" s="135"/>
      <c r="K3" s="135"/>
      <c r="L3" s="135"/>
      <c r="M3" s="135"/>
      <c r="N3" s="135"/>
      <c r="O3" s="135"/>
      <c r="P3" s="135"/>
      <c r="Q3" s="135"/>
      <c r="R3" s="135"/>
      <c r="S3" s="135"/>
      <c r="T3" s="26"/>
      <c r="U3" s="26"/>
      <c r="V3" s="26"/>
      <c r="W3" s="26"/>
      <c r="X3" s="26"/>
      <c r="Y3" s="26"/>
      <c r="Z3" s="26"/>
      <c r="AA3" s="26"/>
      <c r="AB3" s="26"/>
    </row>
    <row r="6" spans="1:28" ht="21" x14ac:dyDescent="0.4">
      <c r="A6" s="83" t="s">
        <v>4071</v>
      </c>
      <c r="I6" s="83" t="s">
        <v>4056</v>
      </c>
    </row>
    <row r="8" spans="1:28" ht="18" x14ac:dyDescent="0.35">
      <c r="A8" s="111" t="s">
        <v>4047</v>
      </c>
      <c r="I8" s="111" t="s">
        <v>4060</v>
      </c>
    </row>
    <row r="28" spans="1:14" ht="21" x14ac:dyDescent="0.4">
      <c r="A28" s="83" t="s">
        <v>4057</v>
      </c>
      <c r="K28" s="83" t="s">
        <v>4058</v>
      </c>
    </row>
    <row r="30" spans="1:14" ht="18" x14ac:dyDescent="0.35">
      <c r="A30" s="111" t="s">
        <v>4072</v>
      </c>
      <c r="K30" s="111" t="s">
        <v>4068</v>
      </c>
    </row>
    <row r="32" spans="1:14" x14ac:dyDescent="0.3">
      <c r="M32" s="84">
        <v>1</v>
      </c>
      <c r="N32" s="85">
        <v>503</v>
      </c>
    </row>
    <row r="33" spans="13:14" x14ac:dyDescent="0.3">
      <c r="M33" s="84">
        <v>2</v>
      </c>
      <c r="N33" s="85">
        <v>517</v>
      </c>
    </row>
    <row r="34" spans="13:14" x14ac:dyDescent="0.3">
      <c r="M34" s="84">
        <v>3</v>
      </c>
      <c r="N34" s="85">
        <v>499</v>
      </c>
    </row>
    <row r="35" spans="13:14" x14ac:dyDescent="0.3">
      <c r="M35" s="84">
        <v>4</v>
      </c>
      <c r="N35" s="85">
        <v>481</v>
      </c>
    </row>
  </sheetData>
  <mergeCells count="1">
    <mergeCell ref="A1:S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86817-9ACE-440B-87D0-A0817172A85E}">
  <dimension ref="A1:BE139"/>
  <sheetViews>
    <sheetView zoomScale="85" zoomScaleNormal="85" workbookViewId="0">
      <selection activeCell="B25" sqref="B25"/>
    </sheetView>
  </sheetViews>
  <sheetFormatPr defaultRowHeight="14.4" x14ac:dyDescent="0.3"/>
  <cols>
    <col min="10" max="10" width="8.88671875" customWidth="1"/>
    <col min="20" max="20" width="20.109375" customWidth="1"/>
    <col min="26" max="49" width="8.88671875" style="26"/>
  </cols>
  <sheetData>
    <row r="1" spans="1:57" s="124" customFormat="1" ht="14.4" customHeight="1" x14ac:dyDescent="0.65">
      <c r="A1" s="135" t="s">
        <v>4048</v>
      </c>
      <c r="B1" s="136"/>
      <c r="C1" s="136"/>
      <c r="D1" s="136"/>
      <c r="E1" s="136"/>
      <c r="F1" s="136"/>
      <c r="G1" s="136"/>
      <c r="H1" s="136"/>
      <c r="I1" s="136"/>
      <c r="J1" s="136"/>
      <c r="K1" s="136"/>
      <c r="L1" s="136"/>
      <c r="M1" s="136"/>
      <c r="N1" s="136"/>
      <c r="O1" s="136"/>
      <c r="P1" s="136"/>
      <c r="Q1" s="136"/>
      <c r="R1" s="136"/>
      <c r="S1" s="136"/>
      <c r="T1" s="136"/>
      <c r="U1" s="136"/>
      <c r="V1" s="136"/>
      <c r="W1" s="136"/>
      <c r="X1" s="136"/>
      <c r="Y1" s="136"/>
      <c r="Z1" s="136"/>
      <c r="AA1" s="136"/>
    </row>
    <row r="2" spans="1:57" s="124" customFormat="1" ht="14.4" customHeight="1" x14ac:dyDescent="0.65">
      <c r="A2" s="136"/>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row>
    <row r="3" spans="1:57" s="124" customFormat="1" ht="14.4" customHeight="1" x14ac:dyDescent="0.65">
      <c r="A3" s="136"/>
      <c r="B3" s="136"/>
      <c r="C3" s="136"/>
      <c r="D3" s="136"/>
      <c r="E3" s="136"/>
      <c r="F3" s="136"/>
      <c r="G3" s="136"/>
      <c r="H3" s="136"/>
      <c r="I3" s="136"/>
      <c r="J3" s="136"/>
      <c r="K3" s="136"/>
      <c r="L3" s="136"/>
      <c r="M3" s="136"/>
      <c r="N3" s="136"/>
      <c r="O3" s="136"/>
      <c r="P3" s="136"/>
      <c r="Q3" s="136"/>
      <c r="R3" s="136"/>
      <c r="S3" s="136"/>
      <c r="T3" s="136"/>
      <c r="U3" s="136"/>
      <c r="V3" s="136"/>
      <c r="W3" s="136"/>
      <c r="X3" s="136"/>
      <c r="Y3" s="136"/>
      <c r="Z3" s="136"/>
      <c r="AA3" s="136"/>
    </row>
    <row r="4" spans="1:57" s="86" customFormat="1" ht="27" customHeight="1" x14ac:dyDescent="0.3">
      <c r="A4" s="87"/>
      <c r="B4" s="87"/>
      <c r="C4" s="87"/>
      <c r="D4" s="87"/>
      <c r="E4" s="87"/>
      <c r="F4" s="87"/>
      <c r="G4" s="87"/>
      <c r="H4" s="87"/>
      <c r="I4" s="87"/>
      <c r="J4" s="87"/>
      <c r="K4" s="87"/>
      <c r="L4" s="87"/>
      <c r="M4" s="87"/>
      <c r="N4" s="87"/>
      <c r="O4" s="87"/>
      <c r="P4" s="87"/>
      <c r="Q4" s="87"/>
      <c r="R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7"/>
      <c r="AU4" s="87"/>
      <c r="AV4" s="87"/>
      <c r="AW4" s="87"/>
      <c r="AX4" s="87"/>
      <c r="AY4" s="87"/>
      <c r="AZ4" s="87"/>
      <c r="BA4" s="87"/>
      <c r="BB4" s="87"/>
      <c r="BC4" s="87"/>
      <c r="BD4" s="87"/>
      <c r="BE4" s="87"/>
    </row>
    <row r="5" spans="1:57" s="86" customFormat="1" x14ac:dyDescent="0.3">
      <c r="A5" s="87"/>
      <c r="B5" s="87"/>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87"/>
      <c r="AZ5" s="87"/>
      <c r="BA5" s="87"/>
      <c r="BB5" s="87"/>
      <c r="BC5" s="87"/>
      <c r="BD5" s="87"/>
      <c r="BE5" s="87"/>
    </row>
    <row r="6" spans="1:57" s="86" customFormat="1" x14ac:dyDescent="0.3">
      <c r="A6" s="87"/>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c r="BC6" s="87"/>
      <c r="BD6" s="87"/>
      <c r="BE6" s="87"/>
    </row>
    <row r="7" spans="1:57" s="86" customFormat="1" x14ac:dyDescent="0.3">
      <c r="A7" s="87"/>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7"/>
      <c r="AD7" s="87"/>
      <c r="AE7" s="87"/>
      <c r="AF7" s="87"/>
      <c r="AG7" s="87"/>
      <c r="AH7" s="87"/>
      <c r="AI7" s="87"/>
      <c r="AJ7" s="87"/>
      <c r="AK7" s="87"/>
      <c r="AL7" s="87"/>
      <c r="AM7" s="87"/>
      <c r="AN7" s="87"/>
      <c r="AO7" s="87"/>
      <c r="AP7" s="87"/>
      <c r="AQ7" s="87"/>
      <c r="AR7" s="87"/>
      <c r="AS7" s="87"/>
      <c r="AT7" s="87"/>
      <c r="AU7" s="87"/>
      <c r="AV7" s="87"/>
      <c r="AW7" s="87"/>
      <c r="AX7" s="87"/>
      <c r="AY7" s="87"/>
      <c r="AZ7" s="87"/>
      <c r="BA7" s="87"/>
      <c r="BB7" s="87"/>
      <c r="BC7" s="87"/>
      <c r="BD7" s="87"/>
      <c r="BE7" s="87"/>
    </row>
    <row r="8" spans="1:57" s="86" customFormat="1" x14ac:dyDescent="0.3">
      <c r="A8" s="87"/>
      <c r="B8" s="87"/>
      <c r="C8" s="87"/>
      <c r="D8" s="87"/>
      <c r="E8" s="87"/>
      <c r="F8" s="87"/>
      <c r="G8" s="87"/>
      <c r="H8" s="87"/>
      <c r="I8" s="87"/>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7"/>
      <c r="AT8" s="87"/>
      <c r="AU8" s="87"/>
      <c r="AV8" s="87"/>
      <c r="AW8" s="87"/>
      <c r="AX8" s="87"/>
      <c r="AY8" s="87"/>
      <c r="AZ8" s="87"/>
      <c r="BA8" s="87"/>
      <c r="BB8" s="87"/>
      <c r="BC8" s="87"/>
      <c r="BD8" s="87"/>
      <c r="BE8" s="87"/>
    </row>
    <row r="9" spans="1:57" s="86" customFormat="1" x14ac:dyDescent="0.3">
      <c r="A9" s="87"/>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row>
    <row r="10" spans="1:57" s="86" customFormat="1" x14ac:dyDescent="0.3">
      <c r="A10" s="87"/>
      <c r="B10" s="87"/>
      <c r="C10" s="87"/>
      <c r="D10" s="87"/>
      <c r="E10" s="87"/>
      <c r="F10" s="87"/>
      <c r="G10" s="87"/>
      <c r="H10" s="87"/>
      <c r="I10" s="87"/>
      <c r="J10" s="87"/>
      <c r="K10" s="87"/>
      <c r="L10" s="87"/>
      <c r="M10" s="87"/>
      <c r="N10" s="87"/>
      <c r="O10" s="87"/>
      <c r="P10" s="87"/>
      <c r="Q10" s="87"/>
      <c r="R10" s="87"/>
      <c r="S10" s="87"/>
      <c r="T10" s="87"/>
      <c r="U10" s="87"/>
      <c r="V10" s="87"/>
      <c r="W10" s="87"/>
      <c r="X10" s="87"/>
      <c r="Y10" s="87"/>
      <c r="Z10" s="87"/>
      <c r="AA10" s="87"/>
      <c r="AB10" s="87"/>
      <c r="AC10" s="87"/>
      <c r="AD10" s="87"/>
      <c r="AE10" s="87"/>
      <c r="AF10" s="87"/>
      <c r="AG10" s="87"/>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row>
    <row r="11" spans="1:57" s="86" customFormat="1" x14ac:dyDescent="0.3">
      <c r="A11" s="87"/>
      <c r="B11" s="87"/>
      <c r="C11" s="87"/>
      <c r="D11" s="87"/>
      <c r="E11" s="87"/>
      <c r="F11" s="87"/>
      <c r="G11" s="87"/>
      <c r="H11" s="87"/>
      <c r="I11" s="87"/>
      <c r="J11" s="87"/>
      <c r="K11" s="87"/>
      <c r="L11" s="87"/>
      <c r="M11" s="87"/>
      <c r="N11" s="87"/>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87"/>
      <c r="AY11" s="87"/>
      <c r="AZ11" s="87"/>
      <c r="BA11" s="87"/>
      <c r="BB11" s="87"/>
      <c r="BC11" s="87"/>
      <c r="BD11" s="87"/>
      <c r="BE11" s="87"/>
    </row>
    <row r="12" spans="1:57" s="86" customFormat="1" x14ac:dyDescent="0.3">
      <c r="A12" s="87"/>
      <c r="B12" s="87"/>
      <c r="C12" s="87"/>
      <c r="D12" s="87"/>
      <c r="E12" s="87"/>
      <c r="F12" s="87"/>
      <c r="G12" s="87"/>
      <c r="H12" s="87"/>
      <c r="I12" s="87"/>
      <c r="J12" s="87"/>
      <c r="K12" s="87"/>
      <c r="L12" s="87"/>
      <c r="M12" s="87"/>
      <c r="N12" s="87"/>
      <c r="O12" s="87"/>
      <c r="P12" s="87"/>
      <c r="Q12" s="87"/>
      <c r="R12" s="87"/>
      <c r="S12" s="87"/>
      <c r="T12" s="87"/>
      <c r="U12" s="87"/>
      <c r="V12" s="87"/>
      <c r="W12" s="87"/>
      <c r="X12" s="87"/>
      <c r="Y12" s="87"/>
      <c r="Z12" s="87"/>
      <c r="AA12" s="87"/>
      <c r="AB12" s="87"/>
      <c r="AC12" s="87"/>
      <c r="AD12" s="87"/>
      <c r="AE12" s="87"/>
      <c r="AF12" s="87"/>
      <c r="AG12" s="87"/>
      <c r="AH12" s="87"/>
      <c r="AI12" s="87"/>
      <c r="AJ12" s="87"/>
      <c r="AK12" s="87"/>
      <c r="AL12" s="87"/>
      <c r="AM12" s="87"/>
      <c r="AN12" s="87"/>
      <c r="AO12" s="87"/>
      <c r="AP12" s="87"/>
      <c r="AQ12" s="87"/>
      <c r="AR12" s="87"/>
      <c r="AS12" s="87"/>
      <c r="AT12" s="87"/>
      <c r="AU12" s="87"/>
      <c r="AV12" s="87"/>
      <c r="AW12" s="87"/>
      <c r="AX12" s="87"/>
      <c r="AY12" s="87"/>
      <c r="AZ12" s="87"/>
      <c r="BA12" s="87"/>
      <c r="BB12" s="87"/>
      <c r="BC12" s="87"/>
      <c r="BD12" s="87"/>
      <c r="BE12" s="87"/>
    </row>
    <row r="13" spans="1:57" s="86" customFormat="1" x14ac:dyDescent="0.3">
      <c r="A13" s="87"/>
      <c r="B13" s="87"/>
      <c r="C13" s="87"/>
      <c r="D13" s="87"/>
      <c r="E13" s="87"/>
      <c r="F13" s="87"/>
      <c r="G13" s="87"/>
      <c r="H13" s="87"/>
      <c r="I13" s="87"/>
      <c r="J13" s="87"/>
      <c r="K13" s="87"/>
      <c r="L13" s="87"/>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87"/>
      <c r="AL13" s="87"/>
      <c r="AM13" s="87"/>
      <c r="AN13" s="87"/>
      <c r="AO13" s="87"/>
      <c r="AP13" s="87"/>
      <c r="AQ13" s="87"/>
      <c r="AR13" s="87"/>
      <c r="AS13" s="87"/>
      <c r="AT13" s="87"/>
      <c r="AU13" s="87"/>
      <c r="AV13" s="87"/>
      <c r="AW13" s="87"/>
      <c r="AX13" s="87"/>
      <c r="AY13" s="87"/>
      <c r="AZ13" s="87"/>
      <c r="BA13" s="87"/>
      <c r="BB13" s="87"/>
      <c r="BC13" s="87"/>
      <c r="BD13" s="87"/>
      <c r="BE13" s="87"/>
    </row>
    <row r="14" spans="1:57" s="86" customFormat="1" x14ac:dyDescent="0.3">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c r="AA14" s="87"/>
      <c r="AB14" s="87"/>
      <c r="AC14" s="87"/>
      <c r="AD14" s="87"/>
      <c r="AE14" s="87"/>
      <c r="AF14" s="87"/>
      <c r="AG14" s="87"/>
      <c r="AH14" s="87"/>
      <c r="AI14" s="87"/>
      <c r="AJ14" s="87"/>
      <c r="AK14" s="87"/>
      <c r="AL14" s="87"/>
      <c r="AM14" s="87"/>
      <c r="AN14" s="87"/>
      <c r="AO14" s="87"/>
      <c r="AP14" s="87"/>
      <c r="AQ14" s="87"/>
      <c r="AR14" s="87"/>
      <c r="AS14" s="87"/>
      <c r="AT14" s="87"/>
      <c r="AU14" s="87"/>
      <c r="AV14" s="87"/>
      <c r="AW14" s="87"/>
      <c r="AX14" s="87"/>
      <c r="AY14" s="87"/>
      <c r="AZ14" s="87"/>
      <c r="BA14" s="87"/>
      <c r="BB14" s="87"/>
      <c r="BC14" s="87"/>
      <c r="BD14" s="87"/>
      <c r="BE14" s="87"/>
    </row>
    <row r="15" spans="1:57" s="86" customFormat="1" x14ac:dyDescent="0.3">
      <c r="A15" s="87"/>
      <c r="B15" s="87"/>
      <c r="C15" s="87"/>
      <c r="D15" s="87"/>
      <c r="E15" s="87"/>
      <c r="F15" s="87"/>
      <c r="G15" s="87"/>
      <c r="H15" s="87"/>
      <c r="I15" s="87"/>
      <c r="J15" s="87"/>
      <c r="K15" s="87"/>
      <c r="L15" s="87"/>
      <c r="M15" s="87"/>
      <c r="N15" s="87"/>
      <c r="O15" s="87"/>
      <c r="P15" s="87"/>
      <c r="Q15" s="87"/>
      <c r="R15" s="87"/>
      <c r="S15" s="87"/>
      <c r="T15" s="87"/>
      <c r="U15" s="87"/>
      <c r="V15" s="87"/>
      <c r="W15" s="87"/>
      <c r="X15" s="87"/>
      <c r="Y15" s="87"/>
      <c r="Z15" s="87"/>
      <c r="AA15" s="87"/>
      <c r="AB15" s="87"/>
      <c r="AC15" s="87"/>
      <c r="AD15" s="87"/>
      <c r="AE15" s="87"/>
      <c r="AF15" s="87"/>
      <c r="AG15" s="87"/>
      <c r="AH15" s="87"/>
      <c r="AI15" s="87"/>
      <c r="AJ15" s="87"/>
      <c r="AK15" s="87"/>
      <c r="AL15" s="87"/>
      <c r="AM15" s="87"/>
      <c r="AN15" s="87"/>
      <c r="AO15" s="87"/>
      <c r="AP15" s="87"/>
      <c r="AQ15" s="87"/>
      <c r="AR15" s="87"/>
      <c r="AS15" s="87"/>
      <c r="AT15" s="87"/>
      <c r="AU15" s="87"/>
      <c r="AV15" s="87"/>
      <c r="AW15" s="87"/>
      <c r="AX15" s="87"/>
      <c r="AY15" s="87"/>
      <c r="AZ15" s="87"/>
      <c r="BA15" s="87"/>
      <c r="BB15" s="87"/>
      <c r="BC15" s="87"/>
      <c r="BD15" s="87"/>
      <c r="BE15" s="87"/>
    </row>
    <row r="16" spans="1:57" s="86" customFormat="1" x14ac:dyDescent="0.3">
      <c r="A16" s="87"/>
      <c r="B16" s="87"/>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87"/>
      <c r="AX16" s="87"/>
      <c r="AY16" s="87"/>
      <c r="AZ16" s="87"/>
      <c r="BA16" s="87"/>
      <c r="BB16" s="87"/>
      <c r="BC16" s="87"/>
      <c r="BD16" s="87"/>
      <c r="BE16" s="87"/>
    </row>
    <row r="17" spans="1:57" s="86" customFormat="1" x14ac:dyDescent="0.3">
      <c r="A17" s="87"/>
      <c r="B17" s="87"/>
      <c r="C17" s="87"/>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c r="AN17" s="87"/>
      <c r="AO17" s="87"/>
      <c r="AP17" s="87"/>
      <c r="AQ17" s="87"/>
      <c r="AR17" s="87"/>
      <c r="AS17" s="87"/>
      <c r="AT17" s="87"/>
      <c r="AU17" s="87"/>
      <c r="AV17" s="87"/>
      <c r="AW17" s="87"/>
      <c r="AX17" s="87"/>
      <c r="AY17" s="87"/>
      <c r="AZ17" s="87"/>
      <c r="BA17" s="87"/>
      <c r="BB17" s="87"/>
      <c r="BC17" s="87"/>
      <c r="BD17" s="87"/>
      <c r="BE17" s="87"/>
    </row>
    <row r="18" spans="1:57" s="86" customFormat="1" x14ac:dyDescent="0.3">
      <c r="A18" s="87"/>
      <c r="B18" s="87"/>
      <c r="C18" s="87"/>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c r="AN18" s="87"/>
      <c r="AO18" s="87"/>
      <c r="AP18" s="87"/>
      <c r="AQ18" s="87"/>
      <c r="AR18" s="87"/>
      <c r="AS18" s="87"/>
      <c r="AT18" s="87"/>
      <c r="AU18" s="87"/>
      <c r="AV18" s="87"/>
      <c r="AW18" s="87"/>
      <c r="AX18" s="87"/>
      <c r="AY18" s="87"/>
      <c r="AZ18" s="87"/>
      <c r="BA18" s="87"/>
      <c r="BB18" s="87"/>
      <c r="BC18" s="87"/>
      <c r="BD18" s="87"/>
      <c r="BE18" s="87"/>
    </row>
    <row r="19" spans="1:57" s="86" customFormat="1" x14ac:dyDescent="0.3">
      <c r="A19" s="87"/>
      <c r="B19" s="87"/>
      <c r="C19" s="87"/>
      <c r="D19" s="87"/>
      <c r="E19" s="87"/>
      <c r="F19" s="87"/>
      <c r="G19" s="87"/>
      <c r="H19" s="87"/>
      <c r="I19" s="87"/>
      <c r="J19" s="87"/>
      <c r="K19" s="87"/>
      <c r="L19" s="87"/>
      <c r="M19" s="87"/>
      <c r="N19" s="87"/>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row>
    <row r="20" spans="1:57" s="86" customFormat="1" x14ac:dyDescent="0.3">
      <c r="A20" s="87"/>
      <c r="B20" s="87"/>
      <c r="C20" s="87"/>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row>
    <row r="21" spans="1:57" s="86" customFormat="1" x14ac:dyDescent="0.3">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87"/>
      <c r="AS21" s="87"/>
      <c r="AT21" s="87"/>
      <c r="AU21" s="87"/>
      <c r="AV21" s="87"/>
      <c r="AW21" s="87"/>
      <c r="AX21" s="87"/>
      <c r="AY21" s="87"/>
      <c r="AZ21" s="87"/>
      <c r="BA21" s="87"/>
      <c r="BB21" s="87"/>
      <c r="BC21" s="87"/>
      <c r="BD21" s="87"/>
      <c r="BE21" s="87"/>
    </row>
    <row r="22" spans="1:57" s="86" customFormat="1" x14ac:dyDescent="0.3">
      <c r="A22" s="87"/>
      <c r="B22" s="87"/>
      <c r="C22" s="87"/>
      <c r="D22" s="87"/>
      <c r="E22" s="87"/>
      <c r="F22" s="87"/>
      <c r="G22" s="87"/>
      <c r="H22" s="87"/>
      <c r="I22" s="87"/>
      <c r="J22" s="87"/>
      <c r="K22" s="87"/>
      <c r="L22" s="87"/>
      <c r="M22" s="87"/>
      <c r="N22" s="87"/>
      <c r="O22" s="87"/>
      <c r="P22" s="87"/>
      <c r="Q22" s="87"/>
      <c r="R22" s="87"/>
      <c r="S22" s="87"/>
      <c r="T22" s="87"/>
      <c r="U22" s="87"/>
      <c r="V22" s="87"/>
      <c r="W22" s="87"/>
      <c r="X22" s="87"/>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row>
    <row r="23" spans="1:57" s="86" customFormat="1" x14ac:dyDescent="0.3">
      <c r="A23" s="87"/>
      <c r="B23" s="87"/>
      <c r="C23" s="87"/>
      <c r="D23" s="87"/>
      <c r="E23" s="87"/>
      <c r="F23" s="87"/>
      <c r="G23" s="87"/>
      <c r="H23" s="87"/>
      <c r="I23" s="87"/>
      <c r="J23" s="87"/>
      <c r="K23" s="87"/>
      <c r="L23" s="87"/>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row>
    <row r="24" spans="1:57" s="86" customFormat="1" x14ac:dyDescent="0.3">
      <c r="A24" s="87"/>
      <c r="B24" s="87"/>
      <c r="C24" s="87"/>
      <c r="D24" s="87"/>
      <c r="E24" s="87"/>
      <c r="F24" s="87"/>
      <c r="G24" s="87"/>
      <c r="H24" s="87"/>
      <c r="I24" s="87"/>
      <c r="J24" s="87"/>
      <c r="K24" s="87"/>
      <c r="L24" s="87"/>
      <c r="M24" s="87"/>
      <c r="N24" s="87"/>
      <c r="O24" s="87"/>
      <c r="P24" s="87"/>
      <c r="Q24" s="87"/>
      <c r="R24" s="87"/>
      <c r="S24" s="87"/>
      <c r="T24" s="87"/>
      <c r="U24" s="87"/>
      <c r="V24" s="87"/>
      <c r="W24" s="87"/>
      <c r="X24" s="87"/>
      <c r="Y24" s="87"/>
      <c r="Z24" s="87"/>
      <c r="AA24" s="87"/>
      <c r="AB24" s="87"/>
      <c r="AC24" s="87"/>
      <c r="AD24" s="87"/>
      <c r="AE24" s="87"/>
      <c r="AF24" s="87"/>
      <c r="AG24" s="87"/>
      <c r="AH24" s="87"/>
      <c r="AI24" s="87"/>
      <c r="AJ24" s="87"/>
      <c r="AK24" s="87"/>
      <c r="AL24" s="87"/>
      <c r="AM24" s="87"/>
      <c r="AN24" s="87"/>
      <c r="AO24" s="87"/>
      <c r="AP24" s="87"/>
      <c r="AQ24" s="87"/>
      <c r="AR24" s="87"/>
      <c r="AS24" s="87"/>
      <c r="AT24" s="87"/>
      <c r="AU24" s="87"/>
      <c r="AV24" s="87"/>
      <c r="AW24" s="87"/>
      <c r="AX24" s="87"/>
      <c r="AY24" s="87"/>
      <c r="AZ24" s="87"/>
      <c r="BA24" s="87"/>
      <c r="BB24" s="87"/>
      <c r="BC24" s="87"/>
      <c r="BD24" s="87"/>
      <c r="BE24" s="87"/>
    </row>
    <row r="25" spans="1:57" s="86" customFormat="1" x14ac:dyDescent="0.3">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c r="AM25" s="87"/>
      <c r="AN25" s="87"/>
      <c r="AO25" s="87"/>
      <c r="AP25" s="87"/>
      <c r="AQ25" s="87"/>
      <c r="AR25" s="87"/>
      <c r="AS25" s="87"/>
      <c r="AT25" s="87"/>
      <c r="AU25" s="87"/>
      <c r="AV25" s="87"/>
      <c r="AW25" s="87"/>
      <c r="AX25" s="87"/>
      <c r="AY25" s="87"/>
      <c r="AZ25" s="87"/>
      <c r="BA25" s="87"/>
      <c r="BB25" s="87"/>
      <c r="BC25" s="87"/>
      <c r="BD25" s="87"/>
      <c r="BE25" s="87"/>
    </row>
    <row r="26" spans="1:57" s="86" customFormat="1" x14ac:dyDescent="0.3">
      <c r="A26" s="87"/>
      <c r="C26" s="87"/>
      <c r="D26" s="87"/>
      <c r="E26" s="87"/>
      <c r="F26" s="87"/>
      <c r="G26" s="87"/>
      <c r="H26" s="87"/>
      <c r="I26" s="87"/>
      <c r="J26" s="87"/>
      <c r="K26" s="87"/>
      <c r="L26" s="87"/>
      <c r="M26" s="87"/>
      <c r="N26" s="87"/>
      <c r="O26" s="87"/>
      <c r="P26" s="87"/>
      <c r="Q26" s="87"/>
      <c r="R26" s="87"/>
      <c r="S26" s="87"/>
      <c r="T26" s="87"/>
      <c r="U26" s="87"/>
      <c r="V26" s="87"/>
      <c r="W26" s="87"/>
      <c r="X26" s="87"/>
      <c r="Y26" s="87"/>
      <c r="Z26" s="87"/>
      <c r="AA26" s="87"/>
      <c r="AB26" s="87"/>
      <c r="AC26" s="87"/>
      <c r="AD26" s="87"/>
      <c r="AE26" s="87"/>
      <c r="AF26" s="87"/>
      <c r="AG26" s="87"/>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row>
    <row r="27" spans="1:57" s="86" customFormat="1" x14ac:dyDescent="0.3">
      <c r="A27" s="87"/>
      <c r="B27" s="87"/>
      <c r="C27" s="87"/>
      <c r="D27" s="87"/>
      <c r="E27" s="87"/>
      <c r="F27" s="87"/>
      <c r="G27" s="87"/>
      <c r="H27" s="87"/>
      <c r="I27" s="87"/>
      <c r="J27" s="87"/>
      <c r="K27" s="87"/>
      <c r="L27" s="87"/>
      <c r="M27" s="87"/>
      <c r="N27" s="87"/>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row>
    <row r="28" spans="1:57" s="86" customFormat="1" x14ac:dyDescent="0.3">
      <c r="A28" s="87"/>
      <c r="B28" s="87"/>
      <c r="C28" s="87"/>
      <c r="D28" s="87"/>
      <c r="E28" s="87"/>
      <c r="F28" s="87"/>
      <c r="G28" s="87"/>
      <c r="H28" s="87"/>
      <c r="I28" s="87"/>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row>
    <row r="29" spans="1:57" s="86" customFormat="1" x14ac:dyDescent="0.3">
      <c r="A29" s="87"/>
      <c r="B29" s="87"/>
      <c r="C29" s="87"/>
      <c r="D29" s="87"/>
      <c r="E29" s="87"/>
      <c r="F29" s="87"/>
      <c r="G29" s="87"/>
      <c r="H29" s="87"/>
      <c r="I29" s="87"/>
      <c r="J29" s="87"/>
      <c r="K29" s="87"/>
      <c r="L29" s="87"/>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row>
    <row r="30" spans="1:57" s="86" customFormat="1" x14ac:dyDescent="0.3">
      <c r="A30" s="87"/>
      <c r="B30" s="87"/>
      <c r="C30" s="87"/>
      <c r="D30" s="87"/>
      <c r="E30" s="87"/>
      <c r="F30" s="87"/>
      <c r="G30" s="87"/>
      <c r="H30" s="87"/>
      <c r="I30" s="87"/>
      <c r="J30" s="87"/>
      <c r="K30" s="87"/>
      <c r="L30" s="87"/>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row>
    <row r="31" spans="1:57" s="86" customFormat="1" x14ac:dyDescent="0.3">
      <c r="A31" s="87"/>
      <c r="B31" s="87"/>
      <c r="C31" s="87"/>
      <c r="D31" s="87"/>
      <c r="E31" s="87"/>
      <c r="F31" s="87"/>
      <c r="G31" s="87"/>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row>
    <row r="32" spans="1:57" s="86" customFormat="1" x14ac:dyDescent="0.3">
      <c r="A32" s="87"/>
      <c r="B32" s="87"/>
      <c r="C32" s="87"/>
      <c r="D32" s="87"/>
      <c r="E32" s="87"/>
      <c r="F32" s="87"/>
      <c r="G32" s="87"/>
      <c r="H32" s="87"/>
      <c r="I32" s="87"/>
      <c r="J32" s="87"/>
      <c r="K32" s="87"/>
      <c r="L32" s="87"/>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row>
    <row r="33" spans="1:57" s="86" customFormat="1" x14ac:dyDescent="0.3">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row>
    <row r="34" spans="1:57" s="86" customFormat="1" x14ac:dyDescent="0.3">
      <c r="A34" s="87"/>
      <c r="B34" s="87"/>
      <c r="C34" s="87"/>
      <c r="D34" s="87"/>
      <c r="E34" s="87"/>
      <c r="F34" s="87"/>
      <c r="G34" s="87"/>
      <c r="H34" s="87"/>
      <c r="I34" s="87"/>
      <c r="J34" s="87"/>
      <c r="K34" s="87"/>
      <c r="L34" s="87"/>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row>
    <row r="35" spans="1:57" s="86" customFormat="1" x14ac:dyDescent="0.3">
      <c r="A35" s="87"/>
      <c r="B35" s="87"/>
      <c r="C35" s="87"/>
      <c r="D35" s="87"/>
      <c r="E35" s="87"/>
      <c r="F35" s="87"/>
      <c r="G35" s="87"/>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row>
    <row r="36" spans="1:57" s="86" customFormat="1" x14ac:dyDescent="0.3">
      <c r="A36" s="87"/>
      <c r="B36" s="87"/>
      <c r="C36" s="87"/>
      <c r="D36" s="87"/>
      <c r="E36" s="87"/>
      <c r="F36" s="87"/>
      <c r="G36" s="87"/>
      <c r="H36" s="87"/>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row>
    <row r="37" spans="1:57" s="86" customFormat="1" x14ac:dyDescent="0.3">
      <c r="A37" s="87"/>
      <c r="B37" s="87"/>
      <c r="C37" s="87"/>
      <c r="D37" s="87"/>
      <c r="E37" s="87"/>
      <c r="F37" s="87"/>
      <c r="G37" s="87"/>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row>
    <row r="38" spans="1:57" s="86" customFormat="1" x14ac:dyDescent="0.3">
      <c r="A38" s="87"/>
      <c r="B38" s="87"/>
      <c r="C38" s="87"/>
      <c r="D38" s="87"/>
      <c r="E38" s="87"/>
      <c r="F38" s="87"/>
      <c r="G38" s="87"/>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row>
    <row r="39" spans="1:57" s="86" customFormat="1" x14ac:dyDescent="0.3">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row>
    <row r="40" spans="1:57" s="86" customFormat="1" x14ac:dyDescent="0.3">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row>
    <row r="41" spans="1:57" s="86" customFormat="1" x14ac:dyDescent="0.3">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row>
    <row r="42" spans="1:57" s="86" customFormat="1" x14ac:dyDescent="0.3">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row>
    <row r="43" spans="1:57" s="86" customFormat="1" x14ac:dyDescent="0.3">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row>
    <row r="44" spans="1:57" s="86" customFormat="1" x14ac:dyDescent="0.3">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row>
    <row r="45" spans="1:57" s="86" customFormat="1" x14ac:dyDescent="0.3">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row>
    <row r="46" spans="1:57" s="86" customFormat="1" x14ac:dyDescent="0.3">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row>
    <row r="47" spans="1:57" s="86" customFormat="1" x14ac:dyDescent="0.3">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row>
    <row r="48" spans="1:57" s="86" customFormat="1" x14ac:dyDescent="0.3">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row>
    <row r="49" spans="1:57" s="86" customFormat="1" x14ac:dyDescent="0.3">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row>
    <row r="50" spans="1:57" s="86" customFormat="1" x14ac:dyDescent="0.3">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row>
    <row r="51" spans="1:57" s="86" customFormat="1" x14ac:dyDescent="0.3">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row>
    <row r="52" spans="1:57" s="86" customFormat="1" x14ac:dyDescent="0.3">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row>
    <row r="53" spans="1:57" s="86" customFormat="1" x14ac:dyDescent="0.3">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row>
    <row r="54" spans="1:57" s="86" customFormat="1" x14ac:dyDescent="0.3">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row>
    <row r="55" spans="1:57" s="86" customFormat="1" x14ac:dyDescent="0.3">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row>
    <row r="56" spans="1:57" s="86" customFormat="1" x14ac:dyDescent="0.3">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row>
    <row r="57" spans="1:57" s="86" customFormat="1" x14ac:dyDescent="0.3">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row>
    <row r="58" spans="1:57" s="86" customFormat="1" x14ac:dyDescent="0.3">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row>
    <row r="59" spans="1:57" s="86" customFormat="1" x14ac:dyDescent="0.3">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row>
    <row r="60" spans="1:57" s="86" customFormat="1" x14ac:dyDescent="0.3">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row>
    <row r="61" spans="1:57" s="86" customFormat="1" x14ac:dyDescent="0.3">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row>
    <row r="62" spans="1:57" s="86" customFormat="1" x14ac:dyDescent="0.3">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row>
    <row r="63" spans="1:57" s="86" customFormat="1" x14ac:dyDescent="0.3">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row>
    <row r="64" spans="1:57" s="86" customFormat="1" x14ac:dyDescent="0.3">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row>
    <row r="65" spans="1:57" s="86" customFormat="1" x14ac:dyDescent="0.3">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row>
    <row r="66" spans="1:57" s="86" customFormat="1" x14ac:dyDescent="0.3">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row>
    <row r="67" spans="1:57" s="86" customFormat="1" x14ac:dyDescent="0.3">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row>
    <row r="68" spans="1:57" s="86" customFormat="1" x14ac:dyDescent="0.3">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row>
    <row r="69" spans="1:57" s="86" customFormat="1" x14ac:dyDescent="0.3">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row>
    <row r="70" spans="1:57" s="86" customFormat="1" x14ac:dyDescent="0.3">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row>
    <row r="71" spans="1:57" s="86" customFormat="1" x14ac:dyDescent="0.3">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row>
    <row r="72" spans="1:57" s="86" customFormat="1" x14ac:dyDescent="0.3">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row>
    <row r="73" spans="1:57" s="86" customFormat="1" x14ac:dyDescent="0.3">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row>
    <row r="74" spans="1:57" s="86" customFormat="1" x14ac:dyDescent="0.3">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row>
    <row r="75" spans="1:57" s="86" customFormat="1" x14ac:dyDescent="0.3">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row>
    <row r="76" spans="1:57" s="86" customFormat="1" x14ac:dyDescent="0.3">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row>
    <row r="77" spans="1:57" s="86" customFormat="1" x14ac:dyDescent="0.3">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row>
    <row r="78" spans="1:57" s="86" customFormat="1" x14ac:dyDescent="0.3">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row>
    <row r="79" spans="1:57" s="86" customFormat="1" x14ac:dyDescent="0.3">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row>
    <row r="80" spans="1:57" s="86" customFormat="1" x14ac:dyDescent="0.3">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row>
    <row r="81" spans="1:57" s="86" customFormat="1" x14ac:dyDescent="0.3">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row>
    <row r="82" spans="1:57" s="86" customFormat="1" x14ac:dyDescent="0.3">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row>
    <row r="83" spans="1:57" s="86" customFormat="1" x14ac:dyDescent="0.3">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row>
    <row r="84" spans="1:57" s="86" customFormat="1" x14ac:dyDescent="0.3">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row>
    <row r="85" spans="1:57" s="86" customFormat="1" x14ac:dyDescent="0.3">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row>
    <row r="86" spans="1:57" s="86" customFormat="1" x14ac:dyDescent="0.3">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row>
    <row r="87" spans="1:57" s="86" customFormat="1" x14ac:dyDescent="0.3">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row>
    <row r="88" spans="1:57" s="86" customFormat="1" x14ac:dyDescent="0.3">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row>
    <row r="89" spans="1:57" s="86" customFormat="1" x14ac:dyDescent="0.3">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row>
    <row r="90" spans="1:57" s="86" customFormat="1" x14ac:dyDescent="0.3">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row>
    <row r="91" spans="1:57" s="86" customFormat="1" x14ac:dyDescent="0.3">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row>
    <row r="92" spans="1:57" s="86" customFormat="1" x14ac:dyDescent="0.3">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row>
    <row r="93" spans="1:57" s="86" customFormat="1" x14ac:dyDescent="0.3">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87"/>
      <c r="AX93" s="87"/>
      <c r="AY93" s="87"/>
      <c r="AZ93" s="87"/>
      <c r="BA93" s="87"/>
      <c r="BB93" s="87"/>
      <c r="BC93" s="87"/>
      <c r="BD93" s="87"/>
      <c r="BE93" s="87"/>
    </row>
    <row r="94" spans="1:57" s="86" customFormat="1" x14ac:dyDescent="0.3">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87"/>
      <c r="AX94" s="87"/>
      <c r="AY94" s="87"/>
      <c r="AZ94" s="87"/>
      <c r="BA94" s="87"/>
      <c r="BB94" s="87"/>
      <c r="BC94" s="87"/>
      <c r="BD94" s="87"/>
      <c r="BE94" s="87"/>
    </row>
    <row r="95" spans="1:57" s="86" customFormat="1" x14ac:dyDescent="0.3">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87"/>
      <c r="AX95" s="87"/>
      <c r="AY95" s="87"/>
      <c r="AZ95" s="87"/>
      <c r="BA95" s="87"/>
      <c r="BB95" s="87"/>
      <c r="BC95" s="87"/>
      <c r="BD95" s="87"/>
      <c r="BE95" s="87"/>
    </row>
    <row r="96" spans="1:57" s="86" customFormat="1" x14ac:dyDescent="0.3">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87"/>
      <c r="AX96" s="87"/>
      <c r="AY96" s="87"/>
      <c r="AZ96" s="87"/>
      <c r="BA96" s="87"/>
      <c r="BB96" s="87"/>
      <c r="BC96" s="87"/>
      <c r="BD96" s="87"/>
      <c r="BE96" s="87"/>
    </row>
    <row r="97" spans="1:57" s="86" customFormat="1" x14ac:dyDescent="0.3">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87"/>
      <c r="AX97" s="87"/>
      <c r="AY97" s="87"/>
      <c r="AZ97" s="87"/>
      <c r="BA97" s="87"/>
      <c r="BB97" s="87"/>
      <c r="BC97" s="87"/>
      <c r="BD97" s="87"/>
      <c r="BE97" s="87"/>
    </row>
    <row r="98" spans="1:57" s="86" customFormat="1" x14ac:dyDescent="0.3">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87"/>
      <c r="AX98" s="87"/>
      <c r="AY98" s="87"/>
      <c r="AZ98" s="87"/>
      <c r="BA98" s="87"/>
      <c r="BB98" s="87"/>
      <c r="BC98" s="87"/>
      <c r="BD98" s="87"/>
      <c r="BE98" s="87"/>
    </row>
    <row r="99" spans="1:57" s="86" customFormat="1" x14ac:dyDescent="0.3">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87"/>
      <c r="AX99" s="87"/>
      <c r="AY99" s="87"/>
      <c r="AZ99" s="87"/>
      <c r="BA99" s="87"/>
      <c r="BB99" s="87"/>
      <c r="BC99" s="87"/>
      <c r="BD99" s="87"/>
      <c r="BE99" s="87"/>
    </row>
    <row r="100" spans="1:57" s="86" customFormat="1" x14ac:dyDescent="0.3">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row>
    <row r="101" spans="1:57" s="86" customFormat="1" x14ac:dyDescent="0.3">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87"/>
      <c r="AX101" s="87"/>
      <c r="AY101" s="87"/>
      <c r="AZ101" s="87"/>
      <c r="BA101" s="87"/>
      <c r="BB101" s="87"/>
      <c r="BC101" s="87"/>
      <c r="BD101" s="87"/>
      <c r="BE101" s="87"/>
    </row>
    <row r="102" spans="1:57" s="86" customFormat="1" x14ac:dyDescent="0.3">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87"/>
      <c r="AX102" s="87"/>
      <c r="AY102" s="87"/>
      <c r="AZ102" s="87"/>
      <c r="BA102" s="87"/>
      <c r="BB102" s="87"/>
      <c r="BC102" s="87"/>
      <c r="BD102" s="87"/>
      <c r="BE102" s="87"/>
    </row>
    <row r="103" spans="1:57" s="86" customFormat="1" x14ac:dyDescent="0.3">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87"/>
      <c r="AX103" s="87"/>
      <c r="AY103" s="87"/>
      <c r="AZ103" s="87"/>
      <c r="BA103" s="87"/>
      <c r="BB103" s="87"/>
      <c r="BC103" s="87"/>
      <c r="BD103" s="87"/>
      <c r="BE103" s="87"/>
    </row>
    <row r="104" spans="1:57" s="86" customFormat="1" x14ac:dyDescent="0.3">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87"/>
      <c r="AX104" s="87"/>
      <c r="AY104" s="87"/>
      <c r="AZ104" s="87"/>
      <c r="BA104" s="87"/>
      <c r="BB104" s="87"/>
      <c r="BC104" s="87"/>
      <c r="BD104" s="87"/>
      <c r="BE104" s="87"/>
    </row>
    <row r="105" spans="1:57" s="86" customFormat="1" x14ac:dyDescent="0.3">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87"/>
      <c r="AX105" s="87"/>
      <c r="AY105" s="87"/>
      <c r="AZ105" s="87"/>
      <c r="BA105" s="87"/>
      <c r="BB105" s="87"/>
      <c r="BC105" s="87"/>
      <c r="BD105" s="87"/>
      <c r="BE105" s="87"/>
    </row>
    <row r="106" spans="1:57" s="86" customFormat="1" x14ac:dyDescent="0.3">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87"/>
      <c r="AX106" s="87"/>
      <c r="AY106" s="87"/>
      <c r="AZ106" s="87"/>
      <c r="BA106" s="87"/>
      <c r="BB106" s="87"/>
      <c r="BC106" s="87"/>
      <c r="BD106" s="87"/>
      <c r="BE106" s="87"/>
    </row>
    <row r="107" spans="1:57" s="86" customFormat="1" x14ac:dyDescent="0.3">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87"/>
      <c r="AX107" s="87"/>
      <c r="AY107" s="87"/>
      <c r="AZ107" s="87"/>
      <c r="BA107" s="87"/>
      <c r="BB107" s="87"/>
      <c r="BC107" s="87"/>
      <c r="BD107" s="87"/>
      <c r="BE107" s="87"/>
    </row>
    <row r="108" spans="1:57" s="86" customFormat="1" x14ac:dyDescent="0.3">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87"/>
      <c r="AX108" s="87"/>
      <c r="AY108" s="87"/>
      <c r="AZ108" s="87"/>
      <c r="BA108" s="87"/>
      <c r="BB108" s="87"/>
      <c r="BC108" s="87"/>
      <c r="BD108" s="87"/>
      <c r="BE108" s="87"/>
    </row>
    <row r="109" spans="1:57" s="86" customFormat="1" x14ac:dyDescent="0.3">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87"/>
      <c r="AX109" s="87"/>
      <c r="AY109" s="87"/>
      <c r="AZ109" s="87"/>
      <c r="BA109" s="87"/>
      <c r="BB109" s="87"/>
      <c r="BC109" s="87"/>
      <c r="BD109" s="87"/>
      <c r="BE109" s="87"/>
    </row>
    <row r="110" spans="1:57" s="86" customFormat="1" x14ac:dyDescent="0.3">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87"/>
      <c r="AX110" s="87"/>
      <c r="AY110" s="87"/>
      <c r="AZ110" s="87"/>
      <c r="BA110" s="87"/>
      <c r="BB110" s="87"/>
      <c r="BC110" s="87"/>
      <c r="BD110" s="87"/>
      <c r="BE110" s="87"/>
    </row>
    <row r="111" spans="1:57" s="86" customFormat="1" x14ac:dyDescent="0.3">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87"/>
      <c r="AX111" s="87"/>
      <c r="AY111" s="87"/>
      <c r="AZ111" s="87"/>
      <c r="BA111" s="87"/>
      <c r="BB111" s="87"/>
      <c r="BC111" s="87"/>
      <c r="BD111" s="87"/>
      <c r="BE111" s="87"/>
    </row>
    <row r="112" spans="1:57" s="86" customFormat="1" x14ac:dyDescent="0.3">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87"/>
      <c r="AX112" s="87"/>
      <c r="AY112" s="87"/>
      <c r="AZ112" s="87"/>
      <c r="BA112" s="87"/>
      <c r="BB112" s="87"/>
      <c r="BC112" s="87"/>
      <c r="BD112" s="87"/>
      <c r="BE112" s="87"/>
    </row>
    <row r="113" spans="1:57" s="86" customFormat="1" x14ac:dyDescent="0.3">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87"/>
      <c r="AX113" s="87"/>
      <c r="AY113" s="87"/>
      <c r="AZ113" s="87"/>
      <c r="BA113" s="87"/>
      <c r="BB113" s="87"/>
      <c r="BC113" s="87"/>
      <c r="BD113" s="87"/>
      <c r="BE113" s="87"/>
    </row>
    <row r="114" spans="1:57" s="86" customFormat="1" x14ac:dyDescent="0.3">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87"/>
      <c r="AX114" s="87"/>
      <c r="AY114" s="87"/>
      <c r="AZ114" s="87"/>
      <c r="BA114" s="87"/>
      <c r="BB114" s="87"/>
      <c r="BC114" s="87"/>
      <c r="BD114" s="87"/>
      <c r="BE114" s="87"/>
    </row>
    <row r="115" spans="1:57" s="86" customFormat="1" x14ac:dyDescent="0.3">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c r="AX115" s="87"/>
      <c r="AY115" s="87"/>
      <c r="AZ115" s="87"/>
      <c r="BA115" s="87"/>
      <c r="BB115" s="87"/>
      <c r="BC115" s="87"/>
      <c r="BD115" s="87"/>
      <c r="BE115" s="87"/>
    </row>
    <row r="116" spans="1:57" s="86" customFormat="1" x14ac:dyDescent="0.3">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87"/>
      <c r="AX116" s="87"/>
      <c r="AY116" s="87"/>
      <c r="AZ116" s="87"/>
      <c r="BA116" s="87"/>
      <c r="BB116" s="87"/>
      <c r="BC116" s="87"/>
      <c r="BD116" s="87"/>
      <c r="BE116" s="87"/>
    </row>
    <row r="117" spans="1:57" s="86" customFormat="1" x14ac:dyDescent="0.3">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87"/>
      <c r="AX117" s="87"/>
      <c r="AY117" s="87"/>
      <c r="AZ117" s="87"/>
      <c r="BA117" s="87"/>
      <c r="BB117" s="87"/>
      <c r="BC117" s="87"/>
      <c r="BD117" s="87"/>
      <c r="BE117" s="87"/>
    </row>
    <row r="118" spans="1:57" s="86" customFormat="1" x14ac:dyDescent="0.3">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87"/>
      <c r="AX118" s="87"/>
      <c r="AY118" s="87"/>
      <c r="AZ118" s="87"/>
      <c r="BA118" s="87"/>
      <c r="BB118" s="87"/>
      <c r="BC118" s="87"/>
      <c r="BD118" s="87"/>
      <c r="BE118" s="87"/>
    </row>
    <row r="119" spans="1:57" s="86" customFormat="1" x14ac:dyDescent="0.3">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87"/>
      <c r="AX119" s="87"/>
      <c r="AY119" s="87"/>
      <c r="AZ119" s="87"/>
      <c r="BA119" s="87"/>
      <c r="BB119" s="87"/>
      <c r="BC119" s="87"/>
      <c r="BD119" s="87"/>
      <c r="BE119" s="87"/>
    </row>
    <row r="120" spans="1:57" s="86" customFormat="1" x14ac:dyDescent="0.3">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87"/>
      <c r="AX120" s="87"/>
      <c r="AY120" s="87"/>
      <c r="AZ120" s="87"/>
      <c r="BA120" s="87"/>
      <c r="BB120" s="87"/>
      <c r="BC120" s="87"/>
      <c r="BD120" s="87"/>
      <c r="BE120" s="87"/>
    </row>
    <row r="121" spans="1:57" s="86" customFormat="1" x14ac:dyDescent="0.3">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87"/>
      <c r="AX121" s="87"/>
      <c r="AY121" s="87"/>
      <c r="AZ121" s="87"/>
      <c r="BA121" s="87"/>
      <c r="BB121" s="87"/>
      <c r="BC121" s="87"/>
      <c r="BD121" s="87"/>
      <c r="BE121" s="87"/>
    </row>
    <row r="122" spans="1:57" s="86" customFormat="1" x14ac:dyDescent="0.3">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87"/>
      <c r="AX122" s="87"/>
      <c r="AY122" s="87"/>
      <c r="AZ122" s="87"/>
      <c r="BA122" s="87"/>
      <c r="BB122" s="87"/>
      <c r="BC122" s="87"/>
      <c r="BD122" s="87"/>
      <c r="BE122" s="87"/>
    </row>
    <row r="123" spans="1:57" s="86" customFormat="1" x14ac:dyDescent="0.3">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87"/>
      <c r="AX123" s="87"/>
      <c r="AY123" s="87"/>
      <c r="AZ123" s="87"/>
      <c r="BA123" s="87"/>
      <c r="BB123" s="87"/>
      <c r="BC123" s="87"/>
      <c r="BD123" s="87"/>
      <c r="BE123" s="87"/>
    </row>
    <row r="124" spans="1:57" s="86" customFormat="1" x14ac:dyDescent="0.3">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87"/>
      <c r="AX124" s="87"/>
      <c r="AY124" s="87"/>
      <c r="AZ124" s="87"/>
      <c r="BA124" s="87"/>
      <c r="BB124" s="87"/>
      <c r="BC124" s="87"/>
      <c r="BD124" s="87"/>
      <c r="BE124" s="87"/>
    </row>
    <row r="125" spans="1:57" s="86" customFormat="1" x14ac:dyDescent="0.3">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87"/>
      <c r="AX125" s="87"/>
      <c r="AY125" s="87"/>
      <c r="AZ125" s="87"/>
      <c r="BA125" s="87"/>
      <c r="BB125" s="87"/>
      <c r="BC125" s="87"/>
      <c r="BD125" s="87"/>
      <c r="BE125" s="87"/>
    </row>
    <row r="126" spans="1:57" s="86" customFormat="1" x14ac:dyDescent="0.3">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87"/>
      <c r="AX126" s="87"/>
      <c r="AY126" s="87"/>
      <c r="AZ126" s="87"/>
      <c r="BA126" s="87"/>
      <c r="BB126" s="87"/>
      <c r="BC126" s="87"/>
      <c r="BD126" s="87"/>
      <c r="BE126" s="87"/>
    </row>
    <row r="127" spans="1:57" s="86" customFormat="1" x14ac:dyDescent="0.3">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87"/>
      <c r="AX127" s="87"/>
      <c r="AY127" s="87"/>
      <c r="AZ127" s="87"/>
      <c r="BA127" s="87"/>
      <c r="BB127" s="87"/>
      <c r="BC127" s="87"/>
      <c r="BD127" s="87"/>
      <c r="BE127" s="87"/>
    </row>
    <row r="128" spans="1:57" s="86" customFormat="1" x14ac:dyDescent="0.3">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87"/>
      <c r="AX128" s="87"/>
      <c r="AY128" s="87"/>
      <c r="AZ128" s="87"/>
      <c r="BA128" s="87"/>
      <c r="BB128" s="87"/>
      <c r="BC128" s="87"/>
      <c r="BD128" s="87"/>
      <c r="BE128" s="87"/>
    </row>
    <row r="129" spans="1:57" s="86" customFormat="1" x14ac:dyDescent="0.3">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87"/>
      <c r="AX129" s="87"/>
      <c r="AY129" s="87"/>
      <c r="AZ129" s="87"/>
      <c r="BA129" s="87"/>
      <c r="BB129" s="87"/>
      <c r="BC129" s="87"/>
      <c r="BD129" s="87"/>
      <c r="BE129" s="87"/>
    </row>
    <row r="130" spans="1:57" x14ac:dyDescent="0.3">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5"/>
      <c r="AY130" s="15"/>
      <c r="AZ130" s="15"/>
      <c r="BA130" s="15"/>
      <c r="BB130" s="15"/>
      <c r="BC130" s="15"/>
      <c r="BD130" s="15"/>
      <c r="BE130" s="15"/>
    </row>
    <row r="131" spans="1:57" x14ac:dyDescent="0.3">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5"/>
      <c r="AY131" s="15"/>
      <c r="AZ131" s="15"/>
      <c r="BA131" s="15"/>
      <c r="BB131" s="15"/>
      <c r="BC131" s="15"/>
      <c r="BD131" s="15"/>
      <c r="BE131" s="15"/>
    </row>
    <row r="132" spans="1:57" x14ac:dyDescent="0.3">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5"/>
      <c r="AY132" s="15"/>
      <c r="AZ132" s="15"/>
      <c r="BA132" s="15"/>
      <c r="BB132" s="15"/>
      <c r="BC132" s="15"/>
      <c r="BD132" s="15"/>
      <c r="BE132" s="15"/>
    </row>
    <row r="133" spans="1:57" x14ac:dyDescent="0.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5"/>
      <c r="AY133" s="15"/>
      <c r="AZ133" s="15"/>
      <c r="BA133" s="15"/>
      <c r="BB133" s="15"/>
      <c r="BC133" s="15"/>
      <c r="BD133" s="15"/>
      <c r="BE133" s="15"/>
    </row>
    <row r="134" spans="1:57" x14ac:dyDescent="0.3">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5"/>
      <c r="AY134" s="15"/>
      <c r="AZ134" s="15"/>
      <c r="BA134" s="15"/>
      <c r="BB134" s="15"/>
      <c r="BC134" s="15"/>
      <c r="BD134" s="15"/>
      <c r="BE134" s="15"/>
    </row>
    <row r="135" spans="1:57" x14ac:dyDescent="0.3">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5"/>
      <c r="AY135" s="15"/>
      <c r="AZ135" s="15"/>
      <c r="BA135" s="15"/>
      <c r="BB135" s="15"/>
      <c r="BC135" s="15"/>
      <c r="BD135" s="15"/>
      <c r="BE135" s="15"/>
    </row>
    <row r="136" spans="1:57" x14ac:dyDescent="0.3">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5"/>
      <c r="AY136" s="15"/>
      <c r="AZ136" s="15"/>
      <c r="BA136" s="15"/>
      <c r="BB136" s="15"/>
      <c r="BC136" s="15"/>
      <c r="BD136" s="15"/>
      <c r="BE136" s="15"/>
    </row>
    <row r="137" spans="1:57" x14ac:dyDescent="0.3">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5"/>
      <c r="AY137" s="15"/>
      <c r="AZ137" s="15"/>
      <c r="BA137" s="15"/>
      <c r="BB137" s="15"/>
      <c r="BC137" s="15"/>
      <c r="BD137" s="15"/>
      <c r="BE137" s="15"/>
    </row>
    <row r="138" spans="1:57" x14ac:dyDescent="0.3">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5"/>
      <c r="AY138" s="15"/>
      <c r="AZ138" s="15"/>
      <c r="BA138" s="15"/>
      <c r="BB138" s="15"/>
      <c r="BC138" s="15"/>
      <c r="BD138" s="15"/>
      <c r="BE138" s="15"/>
    </row>
    <row r="139" spans="1:57" x14ac:dyDescent="0.3">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5"/>
      <c r="AY139" s="15"/>
      <c r="AZ139" s="15"/>
      <c r="BA139" s="15"/>
      <c r="BB139" s="15"/>
      <c r="BC139" s="15"/>
      <c r="BD139" s="15"/>
      <c r="BE139" s="15"/>
    </row>
  </sheetData>
  <mergeCells count="1">
    <mergeCell ref="A1:AA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Customer_Dim</vt:lpstr>
      <vt:lpstr>Product_Dim</vt:lpstr>
      <vt:lpstr>Store_Dim</vt:lpstr>
      <vt:lpstr>Sales_Fact</vt:lpstr>
      <vt:lpstr>Statistics</vt:lpstr>
      <vt:lpstr>Lookup</vt:lpstr>
      <vt:lpstr>Pivot</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selvarajrekaa@gmail.com</cp:lastModifiedBy>
  <dcterms:created xsi:type="dcterms:W3CDTF">2025-10-14T06:00:18Z</dcterms:created>
  <dcterms:modified xsi:type="dcterms:W3CDTF">2026-03-10T17:44:20Z</dcterms:modified>
</cp:coreProperties>
</file>